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442\Desktop\国内業務　様式等\芳沢確認\"/>
    </mc:Choice>
  </mc:AlternateContent>
  <xr:revisionPtr revIDLastSave="0" documentId="13_ncr:1_{F7F3D1C1-97C1-47E2-A6F0-4975BD7D20D0}" xr6:coauthVersionLast="47" xr6:coauthVersionMax="47" xr10:uidLastSave="{00000000-0000-0000-0000-000000000000}"/>
  <bookViews>
    <workbookView xWindow="-110" yWindow="-110" windowWidth="19420" windowHeight="10560" tabRatio="937" xr2:uid="{00000000-000D-0000-FFFF-FFFF00000000}"/>
  </bookViews>
  <sheets>
    <sheet name="使用方法" sheetId="6" r:id="rId1"/>
    <sheet name="【契約】契約金額内訳書" sheetId="7" r:id="rId2"/>
    <sheet name="【契約】別表 報酬内訳" sheetId="8" r:id="rId3"/>
    <sheet name="【入札】総表" sheetId="1" r:id="rId4"/>
    <sheet name="【入札】報酬・旅費(航空賃)" sheetId="2" r:id="rId5"/>
    <sheet name="【入札】旅費(その他)" sheetId="3" r:id="rId6"/>
    <sheet name="【入札】一般業務費・機材費・再委託費" sheetId="5" r:id="rId7"/>
    <sheet name="【※入札時不要】コロナ対策経費" sheetId="11" r:id="rId8"/>
    <sheet name="業務従事者名簿" sheetId="12" r:id="rId9"/>
    <sheet name="データ"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DATA">#REF!</definedName>
    <definedName name="_xlnm.Print_Area" localSheetId="7">【※入札時不要】コロナ対策経費!$A$1:$F$13</definedName>
    <definedName name="_xlnm.Print_Area" localSheetId="1">【契約】契約金額内訳書!$A$1:$K$33</definedName>
    <definedName name="_xlnm.Print_Area" localSheetId="2">'【契約】別表 報酬内訳'!$A$1:$F$12</definedName>
    <definedName name="_xlnm.Print_Area" localSheetId="3">【入札】総表!$A$1:$C$29</definedName>
    <definedName name="_xlnm.Print_Area" localSheetId="8">業務従事者名簿!$A$1:$F$17</definedName>
    <definedName name="USD" localSheetId="7">[1]一般業務費・機材費・再委託費!#REF!</definedName>
    <definedName name="USD">[1]一般業務費・機材費・再委託費!#REF!</definedName>
    <definedName name="コンサルタントによる見積">#REF!</definedName>
    <definedName name="ドルレート">#REF!</definedName>
    <definedName name="一般業務費合計">'[2]一般業務費（２）'!$F$60</definedName>
    <definedName name="一般業務費地域分類">#REF!</definedName>
    <definedName name="隔離">#REF!</definedName>
    <definedName name="間接費合計">#REF!</definedName>
    <definedName name="基盤整備費合計">'[3]一般業務費（２）'!#REF!</definedName>
    <definedName name="基本人件費">#REF!</definedName>
    <definedName name="技術交換費合計">#REF!</definedName>
    <definedName name="業務分類">#REF!</definedName>
    <definedName name="勤務地">[4]月報2!$X$2:$X$4</definedName>
    <definedName name="契約">[5]様式1!$O$4:$O$6</definedName>
    <definedName name="契約年度">#REF!</definedName>
    <definedName name="経路">[5]様式2_4旅費!$C$26:$C$29</definedName>
    <definedName name="現地">'[3]一般業務費（１）'!#REF!</definedName>
    <definedName name="現地業務費合計">'[3]一般業務費（１）'!#REF!</definedName>
    <definedName name="現地調査人月">#REF!</definedName>
    <definedName name="現地通貨">[6]LookUp!$B$3</definedName>
    <definedName name="現地通貨レート">#REF!</definedName>
    <definedName name="口座種別">[4]入力シート!$G$2:$G$4</definedName>
    <definedName name="航空運賃">#REF!</definedName>
    <definedName name="航空賃C">#REF!</definedName>
    <definedName name="航空賃Y">#REF!</definedName>
    <definedName name="国一覧">#REF!</definedName>
    <definedName name="国内旅費">#REF!</definedName>
    <definedName name="国別地域分類表">#REF!</definedName>
    <definedName name="資機材費合計">#REF!</definedName>
    <definedName name="従事者基礎情報">[7]従事者基礎情報!$A$4:$G$23</definedName>
    <definedName name="処理">[8]単価!$G$3:$G$6</definedName>
    <definedName name="前払">'[4]別紙前払請求内訳 '!$K$2:$K$3</definedName>
    <definedName name="打合簿">#REF!</definedName>
    <definedName name="単価表">[7]従事者基礎情報!$I$6:$L$11</definedName>
    <definedName name="地域">#REF!</definedName>
    <definedName name="地域分類">#REF!</definedName>
    <definedName name="地域毎一般業務費単価">#REF!</definedName>
    <definedName name="調査旅費合計">#REF!</definedName>
    <definedName name="直人費コンサル">#REF!</definedName>
    <definedName name="直人費合計">#REF!</definedName>
    <definedName name="直接経費">#REF!</definedName>
    <definedName name="直接費">#REF!</definedName>
    <definedName name="通訳単価">#REF!</definedName>
    <definedName name="定率化">#REF!</definedName>
    <definedName name="内外選択">[8]単価!$F$3:$F$4</definedName>
    <definedName name="年度毎月額単価表">[9]従事者基礎情報!$I$14:$N$20</definedName>
    <definedName name="分類">[5]従事者明細!$K$4:$K$7</definedName>
    <definedName name="報告書作成費合計">#REF!</definedName>
    <definedName name="無償以外単価">#REF!</definedName>
    <definedName name="無償単価">#REF!</definedName>
    <definedName name="様式番号">#REF!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1" l="1"/>
  <c r="E10" i="11"/>
  <c r="E9" i="11"/>
  <c r="E8" i="11"/>
  <c r="E7" i="11"/>
  <c r="E6" i="11"/>
  <c r="E5" i="11"/>
  <c r="E20" i="5"/>
  <c r="B4" i="8"/>
  <c r="F15" i="7"/>
  <c r="E8" i="3" l="1"/>
  <c r="G8" i="3"/>
  <c r="H8" i="3" s="1"/>
  <c r="I8" i="3" s="1"/>
  <c r="G7" i="3"/>
  <c r="H7" i="3" s="1"/>
  <c r="I7" i="3" s="1"/>
  <c r="E7" i="3"/>
  <c r="G9" i="3"/>
  <c r="H9" i="3" s="1"/>
  <c r="I9" i="3" s="1"/>
  <c r="G10" i="3"/>
  <c r="H10" i="3" s="1"/>
  <c r="I10" i="3" s="1"/>
  <c r="G11" i="3"/>
  <c r="H11" i="3" s="1"/>
  <c r="I11" i="3" s="1"/>
  <c r="G12" i="3"/>
  <c r="H12" i="3" s="1"/>
  <c r="I12" i="3" s="1"/>
  <c r="G13" i="3"/>
  <c r="H13" i="3" s="1"/>
  <c r="G14" i="3"/>
  <c r="H14" i="3" s="1"/>
  <c r="G15" i="3"/>
  <c r="H15" i="3" s="1"/>
  <c r="G16" i="3"/>
  <c r="H16" i="3" s="1"/>
  <c r="I16" i="3" s="1"/>
  <c r="G17" i="3"/>
  <c r="H17" i="3" s="1"/>
  <c r="I17" i="3" s="1"/>
  <c r="G18" i="3"/>
  <c r="H18" i="3" s="1"/>
  <c r="E9" i="3"/>
  <c r="E10" i="3"/>
  <c r="E11" i="3"/>
  <c r="E12" i="3"/>
  <c r="E13" i="3"/>
  <c r="E14" i="3"/>
  <c r="I14" i="3" s="1"/>
  <c r="E15" i="3"/>
  <c r="I15" i="3" s="1"/>
  <c r="E16" i="3"/>
  <c r="E17" i="3"/>
  <c r="E18" i="3"/>
  <c r="I18" i="3" s="1"/>
  <c r="D5" i="8"/>
  <c r="D6" i="8"/>
  <c r="D7" i="8"/>
  <c r="D8" i="8"/>
  <c r="D9" i="8"/>
  <c r="D10" i="8"/>
  <c r="D11" i="8"/>
  <c r="D4" i="8"/>
  <c r="C5" i="8"/>
  <c r="C6" i="8"/>
  <c r="C7" i="8"/>
  <c r="C8" i="8"/>
  <c r="E8" i="8" s="1"/>
  <c r="C9" i="8"/>
  <c r="C10" i="8"/>
  <c r="C11" i="8"/>
  <c r="C4" i="8"/>
  <c r="B5" i="8"/>
  <c r="B6" i="8"/>
  <c r="B7" i="8"/>
  <c r="B8" i="8"/>
  <c r="B9" i="8"/>
  <c r="B10" i="8"/>
  <c r="B11" i="8"/>
  <c r="A5" i="8"/>
  <c r="A6" i="8"/>
  <c r="A7" i="8"/>
  <c r="A8" i="8"/>
  <c r="A9" i="8"/>
  <c r="A10" i="8"/>
  <c r="A11" i="8"/>
  <c r="A4" i="8"/>
  <c r="E29" i="5"/>
  <c r="E28" i="5"/>
  <c r="E27" i="5"/>
  <c r="E26" i="5"/>
  <c r="E25" i="5"/>
  <c r="E38" i="5"/>
  <c r="E37" i="5"/>
  <c r="E36" i="5"/>
  <c r="E35" i="5"/>
  <c r="E34" i="5"/>
  <c r="E19" i="5"/>
  <c r="E18" i="5"/>
  <c r="E17" i="5"/>
  <c r="E16" i="5"/>
  <c r="E6" i="5"/>
  <c r="E7" i="5"/>
  <c r="E8" i="5"/>
  <c r="E9" i="5"/>
  <c r="E10" i="5"/>
  <c r="E11" i="5"/>
  <c r="E5" i="5"/>
  <c r="B8" i="3"/>
  <c r="B9" i="3"/>
  <c r="B10" i="3"/>
  <c r="B11" i="3"/>
  <c r="B12" i="3"/>
  <c r="B13" i="3"/>
  <c r="B14" i="3"/>
  <c r="B15" i="3"/>
  <c r="B16" i="3"/>
  <c r="B17" i="3"/>
  <c r="B18" i="3"/>
  <c r="B7" i="3"/>
  <c r="E23" i="2"/>
  <c r="E24" i="2"/>
  <c r="E25" i="2"/>
  <c r="E26" i="2"/>
  <c r="E27" i="2"/>
  <c r="E28" i="2"/>
  <c r="E29" i="2"/>
  <c r="E22" i="2"/>
  <c r="E8" i="2"/>
  <c r="E9" i="2"/>
  <c r="E10" i="2"/>
  <c r="E11" i="2"/>
  <c r="E12" i="2"/>
  <c r="E13" i="2"/>
  <c r="E14" i="2"/>
  <c r="E7" i="2"/>
  <c r="D15" i="2"/>
  <c r="E39" i="5" l="1"/>
  <c r="C32" i="5" s="1"/>
  <c r="B22" i="1" s="1"/>
  <c r="F13" i="7" s="1"/>
  <c r="E30" i="5"/>
  <c r="C23" i="5" s="1"/>
  <c r="B21" i="1" s="1"/>
  <c r="F12" i="7" s="1"/>
  <c r="E21" i="5"/>
  <c r="C14" i="5" s="1"/>
  <c r="B20" i="1" s="1"/>
  <c r="F11" i="7" s="1"/>
  <c r="E12" i="5"/>
  <c r="C3" i="5" s="1"/>
  <c r="I13" i="3"/>
  <c r="I19" i="3"/>
  <c r="D3" i="3" s="1"/>
  <c r="E11" i="8"/>
  <c r="E7" i="8"/>
  <c r="E5" i="8"/>
  <c r="E4" i="8"/>
  <c r="E10" i="8"/>
  <c r="E9" i="8"/>
  <c r="E6" i="8"/>
  <c r="E15" i="2"/>
  <c r="C4" i="2" s="1"/>
  <c r="C3" i="2" s="1"/>
  <c r="B15" i="1" s="1"/>
  <c r="E30" i="2"/>
  <c r="C18" i="2" s="1"/>
  <c r="D12" i="8"/>
  <c r="E12" i="11"/>
  <c r="C3" i="11" s="1"/>
  <c r="B19" i="1" l="1"/>
  <c r="F10" i="7" s="1"/>
  <c r="E12" i="8"/>
  <c r="F6" i="7" s="1"/>
  <c r="E13" i="8"/>
  <c r="C17" i="2"/>
  <c r="B17" i="1" s="1"/>
  <c r="B24" i="1" s="1"/>
  <c r="B18" i="1"/>
  <c r="F9" i="7" s="1"/>
  <c r="F8" i="7" l="1"/>
  <c r="F5" i="7" s="1"/>
  <c r="F26" i="7" s="1"/>
  <c r="F28" i="7" s="1"/>
  <c r="B26" i="1"/>
  <c r="B28" i="1" s="1"/>
  <c r="F3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A3" authorId="0" shapeId="0" xr:uid="{00000000-0006-0000-0100-000001000000}">
      <text>
        <r>
          <rPr>
            <b/>
            <sz val="10"/>
            <color indexed="81"/>
            <rFont val="MS P ゴシック"/>
            <family val="3"/>
            <charset val="128"/>
          </rPr>
          <t>プルダウンより以下を選択
・契約書提出時→契約金額内訳書
・ゼロ号打合簿提出時→契約金額詳細内訳書</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小菅</author>
  </authors>
  <commentList>
    <comment ref="C5" authorId="0" shapeId="0" xr:uid="{00000000-0006-0000-0300-000001000000}">
      <text>
        <r>
          <rPr>
            <b/>
            <sz val="9"/>
            <color indexed="81"/>
            <rFont val="MS P ゴシック"/>
            <family val="3"/>
            <charset val="128"/>
          </rPr>
          <t>日付を入力してください。</t>
        </r>
      </text>
    </comment>
    <comment ref="B7" authorId="0" shapeId="0" xr:uid="{00000000-0006-0000-0300-000002000000}">
      <text>
        <r>
          <rPr>
            <b/>
            <sz val="9"/>
            <color indexed="81"/>
            <rFont val="MS P ゴシック"/>
            <family val="3"/>
            <charset val="128"/>
          </rPr>
          <t>商号／名称を入力してください。</t>
        </r>
      </text>
    </comment>
    <comment ref="A9" authorId="0" shapeId="0" xr:uid="{00000000-0006-0000-0300-000003000000}">
      <text>
        <r>
          <rPr>
            <b/>
            <sz val="9"/>
            <color indexed="81"/>
            <rFont val="MS P ゴシック"/>
            <family val="3"/>
            <charset val="128"/>
          </rPr>
          <t>件名を入力してください。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G6" authorId="0" shapeId="0" xr:uid="{00000000-0006-0000-0500-000001000000}">
      <text>
        <r>
          <rPr>
            <b/>
            <sz val="10"/>
            <color indexed="81"/>
            <rFont val="MS P ゴシック"/>
            <family val="3"/>
            <charset val="128"/>
          </rPr>
          <t>宿泊費を現地日数-２日で設定しています。現地日数-1日となる場合は手修正してください。</t>
        </r>
      </text>
    </comment>
  </commentList>
</comments>
</file>

<file path=xl/sharedStrings.xml><?xml version="1.0" encoding="utf-8"?>
<sst xmlns="http://schemas.openxmlformats.org/spreadsheetml/2006/main" count="203" uniqueCount="113">
  <si>
    <t>【使用方法】</t>
    <rPh sb="1" eb="3">
      <t>シヨウ</t>
    </rPh>
    <rPh sb="3" eb="5">
      <t>ホウホウ</t>
    </rPh>
    <phoneticPr fontId="9"/>
  </si>
  <si>
    <t>①各シートのクリーム色セルはプルダウンで選択(円、円（一式）、円（定額計上）)してください。</t>
    <rPh sb="25" eb="26">
      <t>エン</t>
    </rPh>
    <rPh sb="27" eb="29">
      <t>イッシキ</t>
    </rPh>
    <rPh sb="31" eb="32">
      <t>エン</t>
    </rPh>
    <phoneticPr fontId="5"/>
  </si>
  <si>
    <t>②薄オレンジ色セルは直接入力してください。</t>
    <rPh sb="1" eb="2">
      <t>ウス</t>
    </rPh>
    <phoneticPr fontId="5"/>
  </si>
  <si>
    <t>③全てのセルで直接入力を妨げません。例外対応等が必要な場合は適宜修正ください。</t>
    <rPh sb="1" eb="2">
      <t>スベ</t>
    </rPh>
    <rPh sb="7" eb="9">
      <t>チョクセツ</t>
    </rPh>
    <rPh sb="9" eb="11">
      <t>ニュウリョク</t>
    </rPh>
    <rPh sb="12" eb="13">
      <t>サマタ</t>
    </rPh>
    <rPh sb="18" eb="20">
      <t>レイガイ</t>
    </rPh>
    <rPh sb="20" eb="22">
      <t>タイオウ</t>
    </rPh>
    <rPh sb="22" eb="23">
      <t>トウ</t>
    </rPh>
    <rPh sb="24" eb="26">
      <t>ヒツヨウ</t>
    </rPh>
    <rPh sb="27" eb="29">
      <t>バアイ</t>
    </rPh>
    <rPh sb="30" eb="32">
      <t>テキギ</t>
    </rPh>
    <rPh sb="32" eb="34">
      <t>シュウセイ</t>
    </rPh>
    <phoneticPr fontId="9"/>
  </si>
  <si>
    <t>④入札時は【入札】、契約時は【契約】のシートをご使用ください。</t>
    <rPh sb="1" eb="4">
      <t>ニュウサツジ</t>
    </rPh>
    <rPh sb="6" eb="8">
      <t>ニュウサツ</t>
    </rPh>
    <rPh sb="10" eb="13">
      <t>ケイヤクジ</t>
    </rPh>
    <rPh sb="15" eb="17">
      <t>ケイヤク</t>
    </rPh>
    <rPh sb="24" eb="26">
      <t>シヨウ</t>
    </rPh>
    <phoneticPr fontId="9"/>
  </si>
  <si>
    <t xml:space="preserve">[附属書Ⅲ] </t>
    <phoneticPr fontId="5"/>
  </si>
  <si>
    <t>契約金額内訳書</t>
  </si>
  <si>
    <t>円</t>
    <rPh sb="0" eb="1">
      <t>エン</t>
    </rPh>
    <phoneticPr fontId="5"/>
  </si>
  <si>
    <t>Ⅰ．報酬</t>
    <phoneticPr fontId="5"/>
  </si>
  <si>
    <t>Ⅱ．直接経費</t>
    <phoneticPr fontId="5"/>
  </si>
  <si>
    <t>（１）旅費（航空賃）</t>
    <phoneticPr fontId="5"/>
  </si>
  <si>
    <t>（２）現地関連費</t>
    <phoneticPr fontId="5"/>
  </si>
  <si>
    <t>（３）国内関連費</t>
    <phoneticPr fontId="5"/>
  </si>
  <si>
    <t>（４）機材費</t>
    <phoneticPr fontId="5"/>
  </si>
  <si>
    <t>（５）再委託費</t>
    <phoneticPr fontId="5"/>
  </si>
  <si>
    <t>【実費精算金額】</t>
    <rPh sb="1" eb="3">
      <t>ジッピ</t>
    </rPh>
    <rPh sb="3" eb="5">
      <t>セイサン</t>
    </rPh>
    <rPh sb="5" eb="7">
      <t>キンガク</t>
    </rPh>
    <phoneticPr fontId="5"/>
  </si>
  <si>
    <t>（１）定額計上費</t>
    <rPh sb="3" eb="5">
      <t>テイガク</t>
    </rPh>
    <rPh sb="5" eb="7">
      <t>ケイジョウ</t>
    </rPh>
    <rPh sb="7" eb="8">
      <t>ヒ</t>
    </rPh>
    <phoneticPr fontId="5"/>
  </si>
  <si>
    <t>○○○○費</t>
    <rPh sb="4" eb="5">
      <t>ヒ</t>
    </rPh>
    <phoneticPr fontId="5"/>
  </si>
  <si>
    <t>（２）現地関連費</t>
    <rPh sb="3" eb="5">
      <t>ゲンチ</t>
    </rPh>
    <rPh sb="5" eb="7">
      <t>カンレン</t>
    </rPh>
    <rPh sb="7" eb="8">
      <t>ヒ</t>
    </rPh>
    <phoneticPr fontId="5"/>
  </si>
  <si>
    <t>現地一時隔離日当・宿泊代及び緊急移送保険料日当加算分　</t>
    <phoneticPr fontId="5"/>
  </si>
  <si>
    <t>（３）新型コロナウイルス感染症対策経費</t>
  </si>
  <si>
    <t>Ⅲ．小計（ランプサム金額+実費精算金額）</t>
    <rPh sb="10" eb="12">
      <t>キンガク</t>
    </rPh>
    <rPh sb="13" eb="17">
      <t>ジッピセイサン</t>
    </rPh>
    <rPh sb="17" eb="19">
      <t>キンガク</t>
    </rPh>
    <phoneticPr fontId="5"/>
  </si>
  <si>
    <t>Ⅳ．消費税及び地方消費税の合計</t>
    <rPh sb="13" eb="15">
      <t>ゴウケイ</t>
    </rPh>
    <phoneticPr fontId="5"/>
  </si>
  <si>
    <t>円 （10％）</t>
    <phoneticPr fontId="5"/>
  </si>
  <si>
    <t>Ⅴ．合計</t>
    <phoneticPr fontId="5"/>
  </si>
  <si>
    <t> 定額計上した直接経費は、証拠書類に基づき精算する。</t>
    <rPh sb="14" eb="16">
      <t>ショウコ</t>
    </rPh>
    <rPh sb="16" eb="18">
      <t>ショルイ</t>
    </rPh>
    <phoneticPr fontId="5"/>
  </si>
  <si>
    <t>別表：報酬内訳</t>
    <phoneticPr fontId="5"/>
  </si>
  <si>
    <t>担当業務</t>
    <rPh sb="0" eb="2">
      <t>タントウ</t>
    </rPh>
    <rPh sb="2" eb="4">
      <t>ギョウム</t>
    </rPh>
    <phoneticPr fontId="5"/>
  </si>
  <si>
    <t>格付
(号)</t>
    <rPh sb="0" eb="2">
      <t>カクヅケ</t>
    </rPh>
    <rPh sb="4" eb="5">
      <t>ゴウ</t>
    </rPh>
    <phoneticPr fontId="5"/>
  </si>
  <si>
    <t>月額（円）</t>
    <phoneticPr fontId="5"/>
  </si>
  <si>
    <t xml:space="preserve">業務人月 </t>
    <rPh sb="0" eb="2">
      <t>ギョウム</t>
    </rPh>
    <rPh sb="2" eb="4">
      <t>ニンゲツ</t>
    </rPh>
    <phoneticPr fontId="5"/>
  </si>
  <si>
    <t>金額（円）</t>
    <rPh sb="0" eb="2">
      <t>キンガク</t>
    </rPh>
    <phoneticPr fontId="5"/>
  </si>
  <si>
    <t>備考</t>
    <rPh sb="0" eb="2">
      <t>ビコウ</t>
    </rPh>
    <phoneticPr fontId="5"/>
  </si>
  <si>
    <t>合計</t>
    <rPh sb="0" eb="2">
      <t>ゴウケイ</t>
    </rPh>
    <phoneticPr fontId="5"/>
  </si>
  <si>
    <t>（1,000円未満切捨）</t>
    <phoneticPr fontId="5"/>
  </si>
  <si>
    <t>（別添様式１）</t>
  </si>
  <si>
    <t>入札金額内訳書</t>
    <phoneticPr fontId="5"/>
  </si>
  <si>
    <t>●株式会社　</t>
    <rPh sb="1" eb="3">
      <t>カブシキ</t>
    </rPh>
    <rPh sb="3" eb="5">
      <t>ガイシャ</t>
    </rPh>
    <phoneticPr fontId="5"/>
  </si>
  <si>
    <t>件名：××案件</t>
    <rPh sb="5" eb="7">
      <t>アンケン</t>
    </rPh>
    <phoneticPr fontId="5"/>
  </si>
  <si>
    <t>（一般競争入札（総合評価落札方式））</t>
  </si>
  <si>
    <t>標記一般競争入札において応札した入札金額の内訳を以下のとおり提示します。</t>
  </si>
  <si>
    <t>Ⅰ　報酬</t>
  </si>
  <si>
    <t>円</t>
  </si>
  <si>
    <t>Ⅱ　直接経費</t>
  </si>
  <si>
    <t>円</t>
    <phoneticPr fontId="5"/>
  </si>
  <si>
    <t>（１）旅費（航空賃）</t>
  </si>
  <si>
    <t>（２）現地関連費（旅費：日当・宿泊費、一般業務費）</t>
    <phoneticPr fontId="5"/>
  </si>
  <si>
    <t>（３）国内関連費（一般業務費（報告書印刷費等））</t>
    <phoneticPr fontId="5"/>
  </si>
  <si>
    <t>合　計（入札金額）</t>
    <rPh sb="4" eb="6">
      <t>ニュウサツ</t>
    </rPh>
    <rPh sb="6" eb="8">
      <t>キンガク</t>
    </rPh>
    <phoneticPr fontId="5"/>
  </si>
  <si>
    <t>消費税及び地方消費税の合計金額</t>
    <phoneticPr fontId="5"/>
  </si>
  <si>
    <t>総　計</t>
    <phoneticPr fontId="5"/>
  </si>
  <si>
    <t>（別添様式１－２）</t>
  </si>
  <si>
    <t>　　　　　　　　　</t>
    <phoneticPr fontId="5"/>
  </si>
  <si>
    <t>円（1,000円未満切捨）</t>
    <rPh sb="0" eb="1">
      <t>エン</t>
    </rPh>
    <phoneticPr fontId="5"/>
  </si>
  <si>
    <t>担当業務</t>
  </si>
  <si>
    <t>格付</t>
  </si>
  <si>
    <t>月額（円）</t>
  </si>
  <si>
    <t>作業人月</t>
  </si>
  <si>
    <t>金額（円）</t>
  </si>
  <si>
    <t>（号）</t>
  </si>
  <si>
    <t>小　計</t>
  </si>
  <si>
    <t>航空券</t>
  </si>
  <si>
    <t>航空賃
単価（円）</t>
    <phoneticPr fontId="5"/>
  </si>
  <si>
    <t>回数</t>
  </si>
  <si>
    <t>クラス</t>
  </si>
  <si>
    <t>(C/Y)</t>
    <phoneticPr fontId="5"/>
  </si>
  <si>
    <t>（２）現地関連費（旅費（日当・宿泊費））</t>
    <rPh sb="3" eb="5">
      <t>ゲンチ</t>
    </rPh>
    <rPh sb="5" eb="7">
      <t>カンレン</t>
    </rPh>
    <rPh sb="7" eb="8">
      <t>ヒ</t>
    </rPh>
    <phoneticPr fontId="5"/>
  </si>
  <si>
    <t>格付
（号）</t>
    <phoneticPr fontId="5"/>
  </si>
  <si>
    <t>日数</t>
    <rPh sb="0" eb="2">
      <t>ニッスウ</t>
    </rPh>
    <phoneticPr fontId="5"/>
  </si>
  <si>
    <t>滞在費</t>
  </si>
  <si>
    <t>日当（円）</t>
    <phoneticPr fontId="5"/>
  </si>
  <si>
    <t>宿泊費（円）</t>
    <phoneticPr fontId="5"/>
  </si>
  <si>
    <t>単価</t>
    <rPh sb="0" eb="2">
      <t>タンカ</t>
    </rPh>
    <phoneticPr fontId="5"/>
  </si>
  <si>
    <t>宿泊日数</t>
    <rPh sb="0" eb="2">
      <t>シュクハク</t>
    </rPh>
    <rPh sb="2" eb="4">
      <t>ニッスウ</t>
    </rPh>
    <phoneticPr fontId="5"/>
  </si>
  <si>
    <t>（２）現地関連費（一般業務費）</t>
    <rPh sb="3" eb="5">
      <t>ゲンチ</t>
    </rPh>
    <rPh sb="5" eb="7">
      <t>カンレン</t>
    </rPh>
    <rPh sb="7" eb="8">
      <t>ヒ</t>
    </rPh>
    <phoneticPr fontId="5"/>
  </si>
  <si>
    <t>費　目</t>
  </si>
  <si>
    <t>内　訳</t>
  </si>
  <si>
    <t>単価（円）</t>
  </si>
  <si>
    <t>数量</t>
  </si>
  <si>
    <t>備　考</t>
  </si>
  <si>
    <t>合　計</t>
  </si>
  <si>
    <t>（３）国内関連費（一般業務費 (報告書印刷費等)）</t>
    <rPh sb="3" eb="5">
      <t>コクナイ</t>
    </rPh>
    <rPh sb="5" eb="7">
      <t>カンレン</t>
    </rPh>
    <rPh sb="7" eb="8">
      <t>ヒ</t>
    </rPh>
    <phoneticPr fontId="5"/>
  </si>
  <si>
    <t>（６）※新型コロナウイルス感染症対策経費</t>
    <phoneticPr fontId="5"/>
  </si>
  <si>
    <t>PCR 検査費</t>
    <phoneticPr fontId="5"/>
  </si>
  <si>
    <t>直接人件費相当額の待機費用</t>
    <phoneticPr fontId="5"/>
  </si>
  <si>
    <t>●号</t>
    <rPh sb="1" eb="2">
      <t>ゴウ</t>
    </rPh>
    <phoneticPr fontId="5"/>
  </si>
  <si>
    <t>現地一時隔離にかかる日当・宿泊料</t>
    <rPh sb="0" eb="2">
      <t>ゲンチ</t>
    </rPh>
    <rPh sb="13" eb="15">
      <t>シュクハク</t>
    </rPh>
    <rPh sb="15" eb="16">
      <t>リョウ</t>
    </rPh>
    <phoneticPr fontId="5"/>
  </si>
  <si>
    <t>現地隔離施設までの移動費</t>
    <rPh sb="0" eb="2">
      <t>ゲンチ</t>
    </rPh>
    <rPh sb="9" eb="11">
      <t>イドウ</t>
    </rPh>
    <phoneticPr fontId="5"/>
  </si>
  <si>
    <t>本邦一時隔離にかかる日当・宿泊料</t>
    <rPh sb="0" eb="2">
      <t>ホンポウ</t>
    </rPh>
    <rPh sb="2" eb="4">
      <t>イチジ</t>
    </rPh>
    <rPh sb="13" eb="15">
      <t>シュクハク</t>
    </rPh>
    <rPh sb="15" eb="16">
      <t>リョウ</t>
    </rPh>
    <phoneticPr fontId="5"/>
  </si>
  <si>
    <t>業務従事者名簿</t>
    <phoneticPr fontId="20"/>
  </si>
  <si>
    <t>氏名</t>
    <rPh sb="0" eb="2">
      <t>シメイ</t>
    </rPh>
    <phoneticPr fontId="20"/>
  </si>
  <si>
    <t>担当分野</t>
    <rPh sb="2" eb="4">
      <t>ブンヤ</t>
    </rPh>
    <phoneticPr fontId="20"/>
  </si>
  <si>
    <t>格付</t>
    <phoneticPr fontId="21"/>
  </si>
  <si>
    <t>所属先</t>
  </si>
  <si>
    <t>生年月日</t>
    <rPh sb="0" eb="2">
      <t>セイネン</t>
    </rPh>
    <rPh sb="2" eb="4">
      <t>ガッピ</t>
    </rPh>
    <phoneticPr fontId="20"/>
  </si>
  <si>
    <t>□原　×子</t>
    <rPh sb="1" eb="2">
      <t>ハラ</t>
    </rPh>
    <rPh sb="4" eb="5">
      <t>コ</t>
    </rPh>
    <phoneticPr fontId="20"/>
  </si>
  <si>
    <t>交差点設計</t>
    <rPh sb="0" eb="3">
      <t>コウサテン</t>
    </rPh>
    <rPh sb="3" eb="5">
      <t>セッケイ</t>
    </rPh>
    <phoneticPr fontId="20"/>
  </si>
  <si>
    <t>２号</t>
    <rPh sb="1" eb="2">
      <t>ゴウ</t>
    </rPh>
    <phoneticPr fontId="20"/>
  </si>
  <si>
    <t>新宿プラニング</t>
    <rPh sb="0" eb="2">
      <t>シンジュク</t>
    </rPh>
    <phoneticPr fontId="20"/>
  </si>
  <si>
    <t>19**年**月**日</t>
    <phoneticPr fontId="20"/>
  </si>
  <si>
    <t>○山　△男</t>
    <rPh sb="1" eb="2">
      <t>ヤマ</t>
    </rPh>
    <rPh sb="4" eb="5">
      <t>オトコ</t>
    </rPh>
    <phoneticPr fontId="20"/>
  </si>
  <si>
    <t>交通計画</t>
    <rPh sb="0" eb="2">
      <t>コウツウ</t>
    </rPh>
    <rPh sb="2" eb="4">
      <t>ケイカク</t>
    </rPh>
    <phoneticPr fontId="20"/>
  </si>
  <si>
    <t>３号</t>
    <rPh sb="1" eb="2">
      <t>ゴウ</t>
    </rPh>
    <phoneticPr fontId="20"/>
  </si>
  <si>
    <t>麹町設計</t>
    <rPh sb="0" eb="2">
      <t>コウジマチ</t>
    </rPh>
    <rPh sb="2" eb="4">
      <t>セッケイ</t>
    </rPh>
    <phoneticPr fontId="20"/>
  </si>
  <si>
    <t>□本　×夫</t>
    <rPh sb="1" eb="2">
      <t>モト</t>
    </rPh>
    <rPh sb="4" eb="5">
      <t>オット</t>
    </rPh>
    <phoneticPr fontId="20"/>
  </si>
  <si>
    <t>交差点設計２</t>
    <rPh sb="0" eb="3">
      <t>コウサテン</t>
    </rPh>
    <rPh sb="3" eb="5">
      <t>セッケイ</t>
    </rPh>
    <phoneticPr fontId="20"/>
  </si>
  <si>
    <t>円(定額計上)</t>
    <rPh sb="0" eb="1">
      <t>エン</t>
    </rPh>
    <rPh sb="2" eb="4">
      <t>テイガク</t>
    </rPh>
    <rPh sb="4" eb="6">
      <t>ケイジョウ</t>
    </rPh>
    <phoneticPr fontId="5"/>
  </si>
  <si>
    <t>円(一式)</t>
    <rPh sb="0" eb="1">
      <t>エン</t>
    </rPh>
    <rPh sb="2" eb="4">
      <t>イッシキ</t>
    </rPh>
    <phoneticPr fontId="5"/>
  </si>
  <si>
    <t>C</t>
    <phoneticPr fontId="5"/>
  </si>
  <si>
    <t>Y</t>
    <phoneticPr fontId="5"/>
  </si>
  <si>
    <t>・※新型コロナウイルス感染症対策経費の対象は、PCR 検査費、隔離施設への移動交通費（現地、本邦）、本邦一時隔離にかかる日当・宿泊料、直接人件費相当額、緊急移送が含まれる旅行保険料の一部費用の計上分（日当単価に 200 円加算）とする。なお、本経費は必要に応じて証拠書類に基づく実費精算とする。
 現地一時隔離期間の日当・宿泊代及び緊急移送が含まれる旅行保険料の一部費用の計上分（日当単価に 200 円加算）については、現地関連費に計上し、精算時に当該保険の付保期間及び緊急移送が含まれていることを確認できる内訳書を併せて提出するものとする。</t>
    <rPh sb="31" eb="33">
      <t>カクリ</t>
    </rPh>
    <rPh sb="33" eb="35">
      <t>シセツ</t>
    </rPh>
    <rPh sb="37" eb="39">
      <t>イドウ</t>
    </rPh>
    <rPh sb="43" eb="45">
      <t>ゲンチ</t>
    </rPh>
    <rPh sb="46" eb="48">
      <t>ホンポウ</t>
    </rPh>
    <rPh sb="50" eb="52">
      <t>ホンポウ</t>
    </rPh>
    <rPh sb="74" eb="75">
      <t>ガク</t>
    </rPh>
    <rPh sb="150" eb="152">
      <t>ゲンチ</t>
    </rPh>
    <rPh sb="152" eb="154">
      <t>イチジ</t>
    </rPh>
    <rPh sb="154" eb="156">
      <t>カクリ</t>
    </rPh>
    <rPh sb="156" eb="158">
      <t>キカン</t>
    </rPh>
    <rPh sb="159" eb="161">
      <t>ニットウ</t>
    </rPh>
    <rPh sb="162" eb="165">
      <t>シュクハクダイ</t>
    </rPh>
    <rPh sb="165" eb="166">
      <t>オヨ</t>
    </rPh>
    <phoneticPr fontId="5"/>
  </si>
  <si>
    <t>【ランプサム金額】
（報酬+直接経費）</t>
    <rPh sb="6" eb="8">
      <t>キンガク</t>
    </rPh>
    <rPh sb="11" eb="13">
      <t>ホウシュウ</t>
    </rPh>
    <rPh sb="14" eb="18">
      <t>チョクセツケイヒ</t>
    </rPh>
    <phoneticPr fontId="5"/>
  </si>
  <si>
    <t>注１）一般競争入札（総合評価落札方式-ランプサム型）の業務従事者名簿には、最終学歴、卒後年数の記載は不要です。</t>
    <rPh sb="0" eb="1">
      <t>チュウ</t>
    </rPh>
    <rPh sb="3" eb="5">
      <t>イッパン</t>
    </rPh>
    <rPh sb="5" eb="7">
      <t>キョウソウ</t>
    </rPh>
    <rPh sb="7" eb="9">
      <t>ニュウサツ</t>
    </rPh>
    <rPh sb="10" eb="18">
      <t>ソウゴウヒョウカラクサツホウシキ</t>
    </rPh>
    <rPh sb="24" eb="25">
      <t>ガタ</t>
    </rPh>
    <rPh sb="27" eb="29">
      <t>ギョウム</t>
    </rPh>
    <rPh sb="29" eb="32">
      <t>ジュウジシャ</t>
    </rPh>
    <rPh sb="32" eb="34">
      <t>メイボ</t>
    </rPh>
    <rPh sb="37" eb="39">
      <t>サイシュウ</t>
    </rPh>
    <rPh sb="39" eb="41">
      <t>ガクレキ</t>
    </rPh>
    <rPh sb="42" eb="46">
      <t>ソツゴネンスウ</t>
    </rPh>
    <rPh sb="47" eb="49">
      <t>キサイ</t>
    </rPh>
    <rPh sb="50" eb="52">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</si>
</sst>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0.00_ "/>
  </numFmts>
  <fonts count="29">
    <font>
      <sz val="12"/>
      <color theme="1"/>
      <name val="ＭＳ ゴシック"/>
      <family val="2"/>
      <charset val="128"/>
    </font>
    <font>
      <sz val="12"/>
      <color theme="1"/>
      <name val="ＭＳ ゴシック"/>
      <family val="3"/>
      <charset val="128"/>
    </font>
    <font>
      <b/>
      <sz val="12"/>
      <color theme="1"/>
      <name val="ＭＳ ゴシック"/>
      <family val="3"/>
      <charset val="128"/>
    </font>
    <font>
      <sz val="12"/>
      <color rgb="FF000000"/>
      <name val="ＭＳ ゴシック"/>
      <family val="3"/>
      <charset val="128"/>
    </font>
    <font>
      <b/>
      <sz val="14"/>
      <color theme="1"/>
      <name val="ＭＳ ゴシック"/>
      <family val="3"/>
      <charset val="128"/>
    </font>
    <font>
      <sz val="6"/>
      <name val="ＭＳ ゴシック"/>
      <family val="2"/>
      <charset val="128"/>
    </font>
    <font>
      <b/>
      <sz val="9"/>
      <color indexed="81"/>
      <name val="MS P ゴシック"/>
      <family val="3"/>
      <charset val="128"/>
    </font>
    <font>
      <sz val="12"/>
      <name val="ＭＳ ゴシック"/>
      <family val="3"/>
      <charset val="128"/>
    </font>
    <font>
      <sz val="10"/>
      <color theme="1"/>
      <name val="ＭＳ 明朝"/>
      <family val="1"/>
      <charset val="128"/>
    </font>
    <font>
      <sz val="6"/>
      <name val="ＭＳ 明朝"/>
      <family val="1"/>
      <charset val="128"/>
    </font>
    <font>
      <sz val="12"/>
      <name val="ＭＳ ゴシック"/>
      <family val="2"/>
      <charset val="128"/>
    </font>
    <font>
      <sz val="16"/>
      <name val="ＭＳ ゴシック"/>
      <family val="3"/>
      <charset val="128"/>
    </font>
    <font>
      <b/>
      <sz val="16"/>
      <color theme="1"/>
      <name val="ＭＳ ゴシック"/>
      <family val="3"/>
      <charset val="128"/>
    </font>
    <font>
      <sz val="16"/>
      <color theme="1"/>
      <name val="ＭＳ ゴシック"/>
      <family val="2"/>
      <charset val="128"/>
    </font>
    <font>
      <sz val="16"/>
      <color theme="1"/>
      <name val="ＭＳ ゴシック"/>
      <family val="3"/>
      <charset val="128"/>
    </font>
    <font>
      <b/>
      <sz val="12"/>
      <name val="ＭＳ ゴシック"/>
      <family val="3"/>
      <charset val="128"/>
    </font>
    <font>
      <sz val="10"/>
      <name val="ＭＳ ゴシック"/>
      <family val="3"/>
      <charset val="128"/>
    </font>
    <font>
      <b/>
      <sz val="10"/>
      <color indexed="81"/>
      <name val="MS P ゴシック"/>
      <family val="3"/>
      <charset val="128"/>
    </font>
    <font>
      <sz val="12"/>
      <name val="Osaka"/>
      <family val="3"/>
      <charset val="128"/>
    </font>
    <font>
      <b/>
      <sz val="12"/>
      <name val="ＭＳ Ｐゴシック"/>
      <family val="3"/>
      <charset val="128"/>
    </font>
    <font>
      <sz val="6"/>
      <name val="Osaka"/>
      <family val="3"/>
      <charset val="128"/>
    </font>
    <font>
      <sz val="6"/>
      <name val="Osaka"/>
      <charset val="128"/>
    </font>
    <font>
      <sz val="12"/>
      <name val="Osaka"/>
      <charset val="128"/>
    </font>
    <font>
      <sz val="10"/>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2"/>
      <color rgb="FFFFFFCC"/>
      <name val="ＭＳ 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0"/>
        <bgColor indexed="64"/>
      </patternFill>
    </fill>
  </fills>
  <borders count="54">
    <border>
      <left/>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top style="medium">
        <color indexed="64"/>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alignment vertical="center"/>
    </xf>
    <xf numFmtId="0" fontId="8" fillId="0" borderId="0">
      <alignment vertical="center"/>
    </xf>
    <xf numFmtId="0" fontId="18" fillId="0" borderId="0"/>
    <xf numFmtId="0" fontId="22" fillId="0" borderId="0"/>
  </cellStyleXfs>
  <cellXfs count="21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right" vertical="center"/>
    </xf>
    <xf numFmtId="3" fontId="0" fillId="0" borderId="0" xfId="0" applyNumberForma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justify" vertical="center"/>
    </xf>
    <xf numFmtId="3" fontId="1" fillId="0" borderId="1" xfId="0" applyNumberFormat="1" applyFont="1" applyBorder="1" applyAlignment="1">
      <alignment horizontal="right" vertical="center" wrapText="1"/>
    </xf>
    <xf numFmtId="0" fontId="1" fillId="0" borderId="2" xfId="0" applyFont="1" applyBorder="1" applyAlignment="1">
      <alignment horizontal="center" vertical="center" wrapText="1"/>
    </xf>
    <xf numFmtId="3" fontId="1" fillId="0" borderId="2" xfId="0" applyNumberFormat="1" applyFont="1" applyBorder="1" applyAlignment="1">
      <alignment horizontal="right" vertical="center" wrapText="1"/>
    </xf>
    <xf numFmtId="3" fontId="1" fillId="0" borderId="4" xfId="0" applyNumberFormat="1" applyFont="1" applyBorder="1" applyAlignment="1">
      <alignment horizontal="right" vertical="center" wrapText="1"/>
    </xf>
    <xf numFmtId="0" fontId="1" fillId="2" borderId="10" xfId="0" applyFont="1" applyFill="1" applyBorder="1" applyAlignment="1">
      <alignment horizontal="justify" vertical="center" wrapText="1"/>
    </xf>
    <xf numFmtId="3" fontId="1" fillId="0" borderId="11" xfId="0" applyNumberFormat="1" applyFont="1" applyBorder="1" applyAlignment="1">
      <alignment horizontal="right" vertical="center" wrapText="1"/>
    </xf>
    <xf numFmtId="0" fontId="1" fillId="0" borderId="13" xfId="0" applyFont="1" applyBorder="1" applyAlignment="1">
      <alignment horizontal="right" vertical="center" wrapText="1"/>
    </xf>
    <xf numFmtId="0" fontId="1" fillId="0" borderId="9" xfId="0" applyFont="1" applyBorder="1" applyAlignment="1">
      <alignment horizontal="right" vertical="center" wrapText="1"/>
    </xf>
    <xf numFmtId="177" fontId="1" fillId="0" borderId="15"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0" fontId="1" fillId="0" borderId="12" xfId="0" applyFont="1" applyBorder="1" applyAlignment="1">
      <alignment horizontal="justify" vertical="center" wrapText="1"/>
    </xf>
    <xf numFmtId="3" fontId="1" fillId="0" borderId="13" xfId="0" applyNumberFormat="1" applyFont="1" applyBorder="1" applyAlignment="1">
      <alignment horizontal="right" vertical="center" wrapText="1"/>
    </xf>
    <xf numFmtId="0" fontId="1" fillId="0" borderId="10" xfId="0" applyFont="1" applyBorder="1" applyAlignment="1">
      <alignment horizontal="justify" vertical="center" wrapText="1"/>
    </xf>
    <xf numFmtId="0" fontId="1" fillId="0" borderId="8" xfId="0" applyFont="1" applyBorder="1" applyAlignment="1">
      <alignment horizontal="justify" vertical="center" wrapText="1"/>
    </xf>
    <xf numFmtId="3" fontId="1" fillId="0" borderId="3"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3" fontId="0" fillId="0" borderId="0" xfId="0" applyNumberFormat="1" applyAlignment="1">
      <alignment horizontal="right" vertical="center"/>
    </xf>
    <xf numFmtId="0" fontId="1" fillId="0" borderId="3" xfId="0" applyFont="1" applyBorder="1" applyAlignment="1">
      <alignment horizontal="center" vertical="center" wrapText="1"/>
    </xf>
    <xf numFmtId="9" fontId="1" fillId="0" borderId="3" xfId="0" applyNumberFormat="1" applyFont="1" applyBorder="1" applyAlignment="1">
      <alignment horizontal="center" vertical="center" wrapText="1"/>
    </xf>
    <xf numFmtId="3" fontId="1" fillId="0" borderId="28" xfId="0" applyNumberFormat="1" applyFont="1" applyBorder="1" applyAlignment="1">
      <alignment horizontal="right" vertical="center" wrapText="1"/>
    </xf>
    <xf numFmtId="3" fontId="7" fillId="0" borderId="4" xfId="0" applyNumberFormat="1" applyFont="1" applyBorder="1" applyAlignment="1">
      <alignment horizontal="right" vertical="center"/>
    </xf>
    <xf numFmtId="0" fontId="1" fillId="0" borderId="0" xfId="1" applyFont="1">
      <alignment vertical="center"/>
    </xf>
    <xf numFmtId="0" fontId="8" fillId="0" borderId="0" xfId="1">
      <alignment vertical="center"/>
    </xf>
    <xf numFmtId="0" fontId="1" fillId="3" borderId="10" xfId="0" applyFont="1" applyFill="1" applyBorder="1" applyAlignment="1">
      <alignment horizontal="justify" vertical="center" wrapText="1"/>
    </xf>
    <xf numFmtId="3" fontId="1" fillId="3" borderId="4" xfId="0" applyNumberFormat="1" applyFont="1" applyFill="1" applyBorder="1" applyAlignment="1">
      <alignment horizontal="right" vertical="center" wrapText="1"/>
    </xf>
    <xf numFmtId="177" fontId="1" fillId="3" borderId="4" xfId="0" applyNumberFormat="1" applyFont="1" applyFill="1" applyBorder="1" applyAlignment="1">
      <alignment horizontal="right" vertical="center" wrapText="1"/>
    </xf>
    <xf numFmtId="3" fontId="1" fillId="3" borderId="2" xfId="0" applyNumberFormat="1"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4" xfId="0" applyFont="1" applyFill="1" applyBorder="1" applyAlignment="1">
      <alignment horizontal="center" vertical="center" wrapText="1"/>
    </xf>
    <xf numFmtId="3" fontId="1" fillId="3" borderId="27" xfId="0" applyNumberFormat="1" applyFont="1" applyFill="1" applyBorder="1" applyAlignment="1">
      <alignment horizontal="right" vertical="center" wrapText="1"/>
    </xf>
    <xf numFmtId="0" fontId="10" fillId="0" borderId="0" xfId="0" applyFont="1">
      <alignment vertical="center"/>
    </xf>
    <xf numFmtId="0" fontId="10" fillId="0" borderId="0" xfId="0" applyFont="1" applyAlignment="1">
      <alignment horizontal="right" vertical="center"/>
    </xf>
    <xf numFmtId="176" fontId="7" fillId="3" borderId="0" xfId="0" applyNumberFormat="1" applyFont="1" applyFill="1" applyAlignment="1">
      <alignment horizontal="right" vertical="center"/>
    </xf>
    <xf numFmtId="3" fontId="7" fillId="0" borderId="0" xfId="0" applyNumberFormat="1" applyFont="1">
      <alignment vertical="center"/>
    </xf>
    <xf numFmtId="0" fontId="7" fillId="0" borderId="0" xfId="0" applyFont="1" applyAlignment="1">
      <alignment horizontal="left" vertical="center"/>
    </xf>
    <xf numFmtId="0" fontId="7" fillId="0" borderId="0" xfId="0" applyFont="1">
      <alignment vertical="center"/>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3" fontId="0" fillId="0" borderId="20" xfId="0" applyNumberFormat="1" applyBorder="1" applyAlignment="1">
      <alignment horizontal="center" vertical="center"/>
    </xf>
    <xf numFmtId="178" fontId="0" fillId="0" borderId="15" xfId="0" applyNumberFormat="1" applyBorder="1">
      <alignment vertical="center"/>
    </xf>
    <xf numFmtId="0" fontId="0" fillId="0" borderId="31" xfId="0" applyBorder="1" applyAlignment="1">
      <alignment horizontal="left" vertical="center" wrapText="1"/>
    </xf>
    <xf numFmtId="0" fontId="0" fillId="0" borderId="32" xfId="0" applyBorder="1" applyAlignment="1">
      <alignment horizontal="center" vertical="center"/>
    </xf>
    <xf numFmtId="3" fontId="0" fillId="0" borderId="33" xfId="0" applyNumberFormat="1" applyBorder="1" applyAlignment="1">
      <alignment horizontal="right" vertical="center"/>
    </xf>
    <xf numFmtId="178" fontId="0" fillId="0" borderId="32" xfId="0" applyNumberFormat="1" applyBorder="1">
      <alignment vertical="center"/>
    </xf>
    <xf numFmtId="0" fontId="0" fillId="0" borderId="34" xfId="0" applyBorder="1" applyAlignment="1">
      <alignment horizontal="left" vertical="center" wrapText="1"/>
    </xf>
    <xf numFmtId="0" fontId="0" fillId="0" borderId="4" xfId="0" applyBorder="1" applyAlignment="1">
      <alignment horizontal="center" vertical="center"/>
    </xf>
    <xf numFmtId="3" fontId="0" fillId="0" borderId="27" xfId="0" applyNumberFormat="1" applyBorder="1" applyAlignment="1">
      <alignment horizontal="right" vertical="center"/>
    </xf>
    <xf numFmtId="178" fontId="0" fillId="0" borderId="4" xfId="0" applyNumberFormat="1" applyBorder="1">
      <alignment vertical="center"/>
    </xf>
    <xf numFmtId="0" fontId="0" fillId="0" borderId="35" xfId="0" applyBorder="1" applyAlignment="1">
      <alignment horizontal="left" vertical="center" wrapText="1"/>
    </xf>
    <xf numFmtId="0" fontId="0" fillId="0" borderId="3" xfId="0" applyBorder="1" applyAlignment="1">
      <alignment horizontal="center" vertical="center"/>
    </xf>
    <xf numFmtId="3" fontId="0" fillId="0" borderId="36" xfId="0" applyNumberFormat="1" applyBorder="1" applyAlignment="1">
      <alignment horizontal="right" vertical="center"/>
    </xf>
    <xf numFmtId="178" fontId="0" fillId="0" borderId="3" xfId="0" applyNumberFormat="1" applyBorder="1">
      <alignment vertical="center"/>
    </xf>
    <xf numFmtId="0" fontId="1" fillId="2" borderId="8" xfId="0" applyFont="1" applyFill="1" applyBorder="1" applyAlignment="1">
      <alignment horizontal="justify" vertical="center" wrapText="1"/>
    </xf>
    <xf numFmtId="0" fontId="1" fillId="3" borderId="3" xfId="0" applyFont="1" applyFill="1" applyBorder="1" applyAlignment="1">
      <alignment horizontal="center" vertical="center" wrapText="1"/>
    </xf>
    <xf numFmtId="3" fontId="1" fillId="3" borderId="3" xfId="0" applyNumberFormat="1"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12" xfId="0" applyFont="1" applyFill="1" applyBorder="1" applyAlignment="1">
      <alignment horizontal="justify" vertical="center" wrapText="1"/>
    </xf>
    <xf numFmtId="177" fontId="1" fillId="3" borderId="2" xfId="0" applyNumberFormat="1" applyFont="1" applyFill="1" applyBorder="1" applyAlignment="1">
      <alignment horizontal="right" vertical="center" wrapText="1"/>
    </xf>
    <xf numFmtId="0" fontId="1" fillId="3" borderId="37" xfId="0" applyFont="1" applyFill="1" applyBorder="1" applyAlignment="1">
      <alignment horizontal="justify" vertical="center" wrapText="1"/>
    </xf>
    <xf numFmtId="3" fontId="1" fillId="3" borderId="17" xfId="0" applyNumberFormat="1" applyFont="1" applyFill="1" applyBorder="1" applyAlignment="1">
      <alignment horizontal="right" vertical="center" wrapText="1"/>
    </xf>
    <xf numFmtId="177" fontId="1" fillId="3" borderId="17" xfId="0" applyNumberFormat="1" applyFont="1" applyFill="1" applyBorder="1" applyAlignment="1">
      <alignment horizontal="right" vertical="center" wrapText="1"/>
    </xf>
    <xf numFmtId="0" fontId="15" fillId="0" borderId="0" xfId="0" applyFont="1" applyAlignment="1">
      <alignment horizontal="justify"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3" fontId="7" fillId="3" borderId="4" xfId="0" applyNumberFormat="1" applyFont="1" applyFill="1" applyBorder="1" applyAlignment="1">
      <alignment horizontal="right" vertical="center" wrapText="1"/>
    </xf>
    <xf numFmtId="0" fontId="7" fillId="3" borderId="4" xfId="0" applyFont="1" applyFill="1" applyBorder="1" applyAlignment="1">
      <alignment horizontal="right" vertical="center" wrapText="1"/>
    </xf>
    <xf numFmtId="3" fontId="7" fillId="0" borderId="4" xfId="0" applyNumberFormat="1" applyFont="1" applyBorder="1" applyAlignment="1">
      <alignment horizontal="right" vertical="center" wrapText="1"/>
    </xf>
    <xf numFmtId="0" fontId="7" fillId="0" borderId="11" xfId="0" applyFont="1" applyBorder="1" applyAlignment="1">
      <alignment horizontal="justify" vertical="center" wrapText="1"/>
    </xf>
    <xf numFmtId="3" fontId="7" fillId="0" borderId="2" xfId="0" applyNumberFormat="1" applyFont="1" applyBorder="1" applyAlignment="1">
      <alignment horizontal="right" vertical="center" wrapText="1"/>
    </xf>
    <xf numFmtId="0" fontId="7" fillId="0" borderId="13" xfId="0" applyFont="1" applyBorder="1" applyAlignment="1">
      <alignment horizontal="justify" vertical="center" wrapText="1"/>
    </xf>
    <xf numFmtId="0" fontId="7" fillId="3" borderId="12" xfId="0" applyFont="1" applyFill="1" applyBorder="1" applyAlignment="1">
      <alignment horizontal="justify" vertical="center" wrapText="1"/>
    </xf>
    <xf numFmtId="0" fontId="7" fillId="3" borderId="2" xfId="0" applyFont="1" applyFill="1" applyBorder="1" applyAlignment="1">
      <alignment horizontal="justify" vertical="center" wrapText="1"/>
    </xf>
    <xf numFmtId="3" fontId="7" fillId="3" borderId="2" xfId="0" applyNumberFormat="1"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37" xfId="0" applyFont="1" applyFill="1" applyBorder="1" applyAlignment="1">
      <alignment horizontal="justify" vertical="center" wrapText="1"/>
    </xf>
    <xf numFmtId="0" fontId="7" fillId="3" borderId="17" xfId="0" applyFont="1" applyFill="1" applyBorder="1" applyAlignment="1">
      <alignment horizontal="justify" vertical="center" wrapText="1"/>
    </xf>
    <xf numFmtId="3" fontId="7" fillId="3" borderId="17" xfId="0" applyNumberFormat="1" applyFont="1" applyFill="1" applyBorder="1" applyAlignment="1">
      <alignment horizontal="right" vertical="center" wrapText="1"/>
    </xf>
    <xf numFmtId="0" fontId="7" fillId="3" borderId="17" xfId="0" applyFont="1" applyFill="1" applyBorder="1" applyAlignment="1">
      <alignment horizontal="right" vertical="center" wrapText="1"/>
    </xf>
    <xf numFmtId="3" fontId="7" fillId="0" borderId="3" xfId="0" applyNumberFormat="1" applyFont="1" applyBorder="1" applyAlignment="1">
      <alignment horizontal="right" vertical="center" wrapText="1"/>
    </xf>
    <xf numFmtId="0" fontId="7" fillId="0" borderId="9" xfId="0" applyFont="1" applyBorder="1" applyAlignment="1">
      <alignment horizontal="justify" vertical="center" wrapText="1"/>
    </xf>
    <xf numFmtId="3" fontId="7" fillId="0" borderId="15" xfId="0" applyNumberFormat="1" applyFont="1" applyBorder="1" applyAlignment="1">
      <alignment horizontal="right" vertical="center" wrapText="1"/>
    </xf>
    <xf numFmtId="0" fontId="7" fillId="0" borderId="1" xfId="0" applyFont="1" applyBorder="1" applyAlignment="1">
      <alignment horizontal="justify" vertical="center" wrapText="1"/>
    </xf>
    <xf numFmtId="0" fontId="16" fillId="0" borderId="0" xfId="0"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justify" vertical="center" wrapText="1"/>
    </xf>
    <xf numFmtId="0" fontId="15" fillId="0" borderId="0" xfId="0" applyFont="1" applyAlignment="1">
      <alignment horizontal="left" vertical="center"/>
    </xf>
    <xf numFmtId="0" fontId="7" fillId="3" borderId="8" xfId="0" applyFont="1" applyFill="1" applyBorder="1" applyAlignment="1">
      <alignment horizontal="justify" vertical="center" wrapText="1"/>
    </xf>
    <xf numFmtId="0" fontId="7" fillId="3" borderId="3" xfId="0" applyFont="1" applyFill="1" applyBorder="1" applyAlignment="1">
      <alignment horizontal="justify" vertical="center" wrapText="1"/>
    </xf>
    <xf numFmtId="3" fontId="7" fillId="3" borderId="3" xfId="0" applyNumberFormat="1"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0" fontId="7" fillId="0" borderId="0" xfId="0" applyFont="1" applyAlignment="1">
      <alignment horizontal="justify" vertical="center" wrapText="1"/>
    </xf>
    <xf numFmtId="0" fontId="1" fillId="3" borderId="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0" fillId="3" borderId="0" xfId="0" applyFill="1">
      <alignment vertical="center"/>
    </xf>
    <xf numFmtId="3" fontId="0" fillId="3" borderId="0" xfId="0" applyNumberFormat="1" applyFill="1">
      <alignment vertical="center"/>
    </xf>
    <xf numFmtId="3" fontId="1" fillId="0" borderId="0" xfId="0" applyNumberFormat="1" applyFont="1" applyAlignment="1">
      <alignment horizontal="right" vertical="center"/>
    </xf>
    <xf numFmtId="0" fontId="15" fillId="0" borderId="0" xfId="0" applyFont="1">
      <alignment vertical="center"/>
    </xf>
    <xf numFmtId="3" fontId="15" fillId="0" borderId="0" xfId="0" applyNumberFormat="1" applyFont="1">
      <alignment vertical="center"/>
    </xf>
    <xf numFmtId="0" fontId="0" fillId="3" borderId="0" xfId="0" applyFill="1" applyAlignment="1">
      <alignment vertical="center" wrapText="1"/>
    </xf>
    <xf numFmtId="0" fontId="12" fillId="0" borderId="0" xfId="0" applyFont="1">
      <alignment vertical="center"/>
    </xf>
    <xf numFmtId="0" fontId="0" fillId="0" borderId="0" xfId="0" applyAlignment="1">
      <alignment horizontal="center" vertical="center"/>
    </xf>
    <xf numFmtId="3" fontId="10" fillId="0" borderId="0" xfId="0" applyNumberFormat="1" applyFont="1">
      <alignment vertical="center"/>
    </xf>
    <xf numFmtId="0" fontId="0" fillId="0" borderId="38" xfId="0" applyBorder="1" applyAlignment="1">
      <alignment horizontal="center" vertical="center"/>
    </xf>
    <xf numFmtId="3" fontId="0" fillId="0" borderId="39" xfId="0" applyNumberFormat="1" applyBorder="1" applyAlignment="1">
      <alignment horizontal="right" vertical="center"/>
    </xf>
    <xf numFmtId="3" fontId="0" fillId="0" borderId="40" xfId="0" applyNumberFormat="1" applyBorder="1" applyAlignment="1">
      <alignment horizontal="right" vertical="center"/>
    </xf>
    <xf numFmtId="3" fontId="0" fillId="0" borderId="41" xfId="0" applyNumberFormat="1" applyBorder="1" applyAlignment="1">
      <alignment horizontal="right" vertical="center"/>
    </xf>
    <xf numFmtId="3" fontId="0" fillId="0" borderId="32" xfId="0" applyNumberFormat="1" applyBorder="1" applyAlignment="1">
      <alignment horizontal="right" vertical="center"/>
    </xf>
    <xf numFmtId="3" fontId="0" fillId="0" borderId="4" xfId="0" applyNumberFormat="1" applyBorder="1" applyAlignment="1">
      <alignment horizontal="right" vertical="center"/>
    </xf>
    <xf numFmtId="3" fontId="0" fillId="0" borderId="3" xfId="0" applyNumberFormat="1" applyBorder="1" applyAlignment="1">
      <alignment horizontal="right" vertical="center"/>
    </xf>
    <xf numFmtId="3" fontId="0" fillId="0" borderId="42" xfId="0" applyNumberFormat="1" applyBorder="1" applyAlignment="1">
      <alignment horizontal="right" vertical="center"/>
    </xf>
    <xf numFmtId="3" fontId="0" fillId="0" borderId="15" xfId="0" applyNumberFormat="1" applyBorder="1" applyAlignment="1">
      <alignment horizontal="right" vertical="center"/>
    </xf>
    <xf numFmtId="3" fontId="7" fillId="0" borderId="43" xfId="0" applyNumberFormat="1" applyFont="1" applyBorder="1">
      <alignment vertical="center"/>
    </xf>
    <xf numFmtId="0" fontId="24" fillId="0" borderId="0" xfId="2" applyFont="1" applyAlignment="1">
      <alignment vertical="center"/>
    </xf>
    <xf numFmtId="0" fontId="19" fillId="0" borderId="44" xfId="2" applyFont="1" applyBorder="1" applyAlignment="1">
      <alignment horizontal="center" vertical="center"/>
    </xf>
    <xf numFmtId="0" fontId="19" fillId="0" borderId="45" xfId="2" applyFont="1" applyBorder="1" applyAlignment="1">
      <alignment horizontal="center" vertical="center"/>
    </xf>
    <xf numFmtId="0" fontId="19" fillId="0" borderId="0" xfId="2" applyFont="1" applyAlignment="1">
      <alignment horizontal="center" vertical="center"/>
    </xf>
    <xf numFmtId="0" fontId="19" fillId="0" borderId="12" xfId="2" applyFont="1" applyBorder="1" applyAlignment="1">
      <alignment horizontal="center" vertical="center"/>
    </xf>
    <xf numFmtId="0" fontId="19" fillId="0" borderId="26" xfId="2" applyFont="1" applyBorder="1" applyAlignment="1">
      <alignment horizontal="center" vertical="center"/>
    </xf>
    <xf numFmtId="49" fontId="19" fillId="0" borderId="26" xfId="2" applyNumberFormat="1" applyFont="1" applyBorder="1" applyAlignment="1">
      <alignment horizontal="center" vertical="center"/>
    </xf>
    <xf numFmtId="0" fontId="24" fillId="0" borderId="0" xfId="2" applyFont="1" applyAlignment="1">
      <alignment horizontal="center" vertical="center"/>
    </xf>
    <xf numFmtId="0" fontId="19" fillId="0" borderId="46" xfId="2" applyFont="1" applyBorder="1" applyAlignment="1">
      <alignment horizontal="center" vertical="center"/>
    </xf>
    <xf numFmtId="0" fontId="19" fillId="0" borderId="47" xfId="2" applyFont="1" applyBorder="1" applyAlignment="1">
      <alignment horizontal="center" vertical="center"/>
    </xf>
    <xf numFmtId="49" fontId="19" fillId="0" borderId="47" xfId="2" applyNumberFormat="1" applyFont="1" applyBorder="1" applyAlignment="1">
      <alignment horizontal="center" vertical="center"/>
    </xf>
    <xf numFmtId="0" fontId="24" fillId="0" borderId="12" xfId="2" applyFont="1" applyBorder="1" applyAlignment="1">
      <alignment horizontal="center" vertical="center"/>
    </xf>
    <xf numFmtId="0" fontId="24" fillId="0" borderId="26" xfId="2" applyFont="1" applyBorder="1" applyAlignment="1">
      <alignment horizontal="center" vertical="center"/>
    </xf>
    <xf numFmtId="0" fontId="24" fillId="0" borderId="48" xfId="2" applyFont="1" applyBorder="1" applyAlignment="1">
      <alignment horizontal="center" vertical="center"/>
    </xf>
    <xf numFmtId="0" fontId="24" fillId="0" borderId="49" xfId="2" applyFont="1" applyBorder="1" applyAlignment="1">
      <alignment horizontal="center" vertical="center"/>
    </xf>
    <xf numFmtId="0" fontId="23" fillId="0" borderId="0" xfId="2" applyFont="1" applyAlignment="1">
      <alignment horizontal="center" vertical="center"/>
    </xf>
    <xf numFmtId="0" fontId="23" fillId="0" borderId="0" xfId="2" applyFont="1" applyAlignment="1">
      <alignment horizontal="left" vertical="center"/>
    </xf>
    <xf numFmtId="0" fontId="24" fillId="0" borderId="0" xfId="2" applyFont="1" applyAlignment="1">
      <alignment horizontal="left" vertical="center"/>
    </xf>
    <xf numFmtId="0" fontId="0" fillId="0" borderId="30" xfId="0" applyBorder="1" applyAlignment="1">
      <alignment horizontal="center" vertical="center"/>
    </xf>
    <xf numFmtId="0" fontId="0" fillId="3" borderId="0" xfId="0" applyFill="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1" fillId="0" borderId="0" xfId="0" applyFont="1">
      <alignment vertical="center"/>
    </xf>
    <xf numFmtId="3" fontId="1" fillId="0" borderId="0" xfId="0" applyNumberFormat="1" applyFont="1">
      <alignment vertical="center"/>
    </xf>
    <xf numFmtId="0" fontId="27" fillId="0" borderId="0" xfId="0" applyFont="1">
      <alignment vertical="center"/>
    </xf>
    <xf numFmtId="0" fontId="0" fillId="0" borderId="30" xfId="0" applyBorder="1">
      <alignment vertical="center"/>
    </xf>
    <xf numFmtId="3" fontId="2" fillId="0" borderId="30" xfId="0" applyNumberFormat="1" applyFont="1" applyBorder="1">
      <alignment vertical="center"/>
    </xf>
    <xf numFmtId="0" fontId="15" fillId="0" borderId="30" xfId="0" applyFont="1" applyBorder="1">
      <alignment vertical="center"/>
    </xf>
    <xf numFmtId="0" fontId="2" fillId="0" borderId="30" xfId="0" applyFont="1" applyBorder="1" applyAlignment="1">
      <alignment horizontal="left" vertical="center"/>
    </xf>
    <xf numFmtId="0" fontId="28" fillId="0" borderId="0" xfId="2" applyFont="1" applyAlignment="1">
      <alignment vertical="center"/>
    </xf>
    <xf numFmtId="0" fontId="0" fillId="0" borderId="0" xfId="0" applyBorder="1">
      <alignment vertical="center"/>
    </xf>
    <xf numFmtId="0" fontId="12" fillId="2" borderId="0" xfId="0" applyFont="1" applyFill="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wrapText="1"/>
    </xf>
    <xf numFmtId="0" fontId="7" fillId="4" borderId="0" xfId="0" applyFont="1" applyFill="1" applyAlignment="1">
      <alignment horizontal="left" vertical="center" wrapText="1"/>
    </xf>
    <xf numFmtId="0" fontId="2" fillId="0" borderId="0" xfId="0" applyFont="1" applyAlignment="1">
      <alignment horizontal="left" vertical="center"/>
    </xf>
    <xf numFmtId="0" fontId="0" fillId="0" borderId="0" xfId="0" applyAlignment="1">
      <alignment horizontal="center" vertical="center"/>
    </xf>
    <xf numFmtId="0" fontId="0" fillId="3" borderId="0" xfId="0" applyFill="1" applyAlignment="1">
      <alignment horizontal="left" vertical="center" wrapText="1"/>
    </xf>
    <xf numFmtId="0" fontId="2" fillId="0" borderId="30" xfId="0" applyFont="1" applyBorder="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0" xfId="0" applyFont="1" applyAlignment="1">
      <alignment horizontal="right" vertical="center"/>
    </xf>
    <xf numFmtId="0" fontId="11" fillId="0" borderId="0" xfId="0" applyFont="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right"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5" fillId="0" borderId="0" xfId="2" applyFont="1" applyAlignment="1">
      <alignment horizontal="center" vertical="center"/>
    </xf>
    <xf numFmtId="0" fontId="26" fillId="0" borderId="30" xfId="2" applyFont="1" applyBorder="1" applyAlignment="1">
      <alignment horizontal="center" vertical="center"/>
    </xf>
    <xf numFmtId="0" fontId="23" fillId="0" borderId="0" xfId="2" applyFont="1" applyAlignment="1">
      <alignment horizontal="left" vertical="center" wrapText="1"/>
    </xf>
    <xf numFmtId="0" fontId="19" fillId="0" borderId="50" xfId="3" applyFont="1" applyBorder="1" applyAlignment="1">
      <alignment horizontal="center" vertical="center"/>
    </xf>
    <xf numFmtId="49" fontId="19" fillId="0" borderId="51" xfId="3" applyNumberFormat="1" applyFont="1" applyBorder="1" applyAlignment="1">
      <alignment horizontal="center" vertical="center"/>
    </xf>
    <xf numFmtId="49" fontId="19" fillId="0" borderId="52" xfId="3" applyNumberFormat="1" applyFont="1" applyBorder="1" applyAlignment="1">
      <alignment horizontal="center" vertical="center"/>
    </xf>
    <xf numFmtId="0" fontId="24" fillId="0" borderId="51" xfId="2" applyFont="1" applyBorder="1" applyAlignment="1">
      <alignment horizontal="center" vertical="center"/>
    </xf>
    <xf numFmtId="0" fontId="24" fillId="0" borderId="53" xfId="2" applyFont="1" applyBorder="1" applyAlignment="1">
      <alignment horizontal="center" vertical="center"/>
    </xf>
    <xf numFmtId="20" fontId="1" fillId="0" borderId="0" xfId="1" applyNumberFormat="1" applyFo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ont>
        <b/>
        <i val="0"/>
      </font>
      <fill>
        <patternFill>
          <fgColor auto="1"/>
          <bgColor rgb="FFFF0000"/>
        </patternFill>
      </fill>
    </dxf>
  </dxfs>
  <tableStyles count="0" defaultTableStyle="TableStyleMedium2" defaultPivotStyle="PivotStyleLight16"/>
  <colors>
    <mruColors>
      <color rgb="FFFFFFCC"/>
      <color rgb="FFDDDDDD"/>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101600</xdr:colOff>
      <xdr:row>0</xdr:row>
      <xdr:rowOff>44450</xdr:rowOff>
    </xdr:from>
    <xdr:ext cx="1987550" cy="1493166"/>
    <xdr:sp macro="" textlink="">
      <xdr:nvSpPr>
        <xdr:cNvPr id="1027" name="テキスト ボックス 2">
          <a:extLst>
            <a:ext uri="{FF2B5EF4-FFF2-40B4-BE49-F238E27FC236}">
              <a16:creationId xmlns:a16="http://schemas.microsoft.com/office/drawing/2014/main" id="{00000000-0008-0000-0300-000003040000}"/>
            </a:ext>
          </a:extLst>
        </xdr:cNvPr>
        <xdr:cNvSpPr txBox="1">
          <a:spLocks noChangeArrowheads="1"/>
        </xdr:cNvSpPr>
      </xdr:nvSpPr>
      <xdr:spPr bwMode="auto">
        <a:xfrm>
          <a:off x="101600" y="44450"/>
          <a:ext cx="1987550" cy="1493166"/>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l" rtl="0">
            <a:defRPr sz="1000"/>
          </a:pPr>
          <a:r>
            <a:rPr lang="ja-JP" altLang="en-US" sz="1200" b="1" i="0" u="none" strike="noStrike" baseline="0">
              <a:solidFill>
                <a:srgbClr val="FF0000"/>
              </a:solidFill>
              <a:latin typeface="ＭＳ ゴシック"/>
              <a:ea typeface="ＭＳ ゴシック"/>
            </a:rPr>
            <a:t>入札書への添付は不要です。落札後、落札者のみから提出を求めるものです。</a:t>
          </a:r>
          <a:endParaRPr lang="ja-JP" altLang="en-US" sz="12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FF0000"/>
              </a:solidFill>
              <a:latin typeface="ＭＳ ゴシック"/>
              <a:ea typeface="ＭＳ ゴシック"/>
            </a:rPr>
            <a:t>契約金額の内訳を協議するための資料ですので、押印は不要です。</a:t>
          </a:r>
        </a:p>
      </xdr:txBody>
    </xdr:sp>
    <xdr:clientData/>
  </xdr:oneCellAnchor>
  <xdr:twoCellAnchor>
    <xdr:from>
      <xdr:col>0</xdr:col>
      <xdr:colOff>38100</xdr:colOff>
      <xdr:row>29</xdr:row>
      <xdr:rowOff>121920</xdr:rowOff>
    </xdr:from>
    <xdr:to>
      <xdr:col>0</xdr:col>
      <xdr:colOff>4244340</xdr:colOff>
      <xdr:row>32</xdr:row>
      <xdr:rowOff>83820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00" y="7475220"/>
          <a:ext cx="4206240" cy="51054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en-US" sz="1400" b="1">
              <a:solidFill>
                <a:schemeClr val="lt1"/>
              </a:solidFill>
              <a:effectLst/>
              <a:latin typeface="+mn-lt"/>
              <a:ea typeface="+mn-ea"/>
              <a:cs typeface="+mn-cs"/>
            </a:rPr>
            <a:t>合計（入札金額）は必ずご確認ください。</a:t>
          </a:r>
          <a:endParaRPr lang="ja-JP" altLang="ja-JP" sz="1400">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302260</xdr:colOff>
      <xdr:row>14</xdr:row>
      <xdr:rowOff>22860</xdr:rowOff>
    </xdr:from>
    <xdr:to>
      <xdr:col>4</xdr:col>
      <xdr:colOff>342900</xdr:colOff>
      <xdr:row>17</xdr:row>
      <xdr:rowOff>50800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02260" y="3350260"/>
          <a:ext cx="6035040" cy="56134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コロナウイルス感染症対策経費については、</a:t>
          </a:r>
          <a:r>
            <a:rPr kumimoji="1" lang="ja-JP" altLang="ja-JP" sz="1100" b="1">
              <a:solidFill>
                <a:schemeClr val="lt1"/>
              </a:solidFill>
              <a:effectLst/>
              <a:latin typeface="+mn-lt"/>
              <a:ea typeface="+mn-ea"/>
              <a:cs typeface="+mn-cs"/>
            </a:rPr>
            <a:t>契約締結前に状況に応じて確認します。</a:t>
          </a:r>
          <a:endParaRPr lang="ja-JP" altLang="ja-JP">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300_&#22865;&#32004;&#31532;&#19968;&#35506;\00_&#35506;&#23554;&#29992;\02_&#35506;&#21729;&#12501;&#12457;&#12523;&#12480;\&#9733;&#23567;&#33733;\&#9314;&#22793;&#26356;&#22865;&#32004;&#37329;&#38989;&#20869;&#35379;&#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my.sharepoint.com/Users/26526/Documents/13%20&#12496;&#12531;&#12464;&#12521;&#27700;&#36039;&#28304;&#65288;&#32068;&#32340;&#32946;&#25104;&#65289;/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ica365-my.sharepoint.com/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300_&#22865;&#32004;&#31532;&#19968;&#35506;/03_&#26696;&#20214;&#20849;&#36890;&#20107;&#38917;/02_&#21046;&#24230;&#35373;&#35336;/11_&#32076;&#29702;&#20966;&#29702;&#12460;&#12452;&#12489;&#12521;&#12452;&#12531;&#25913;&#35330;/&#12304;&#25913;&#35330;&#20316;&#26989;&#20013;&#12305;&#32076;&#29702;&#20966;&#29702;&#12460;&#12452;&#12489;&#12521;&#12452;&#12531;/1220&#20197;&#38477;&#12398;&#20462;&#27491;/seisan_04-20_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jica365-my.sharepoint.com/Users/maeka/OneDrive/&#12487;&#12473;&#12463;&#12488;&#12483;&#12503;/&#20181;&#20107;/&#31934;&#31639;&#22577;&#21578;&#26360;&#27096;&#24335;/&#31934;&#31639;&#22577;&#21578;&#26360;&#27096;&#24335;&#65288;QCBS&#26041;&#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入力用"/>
      <sheetName val="附属書Ⅲ"/>
      <sheetName val="報酬"/>
      <sheetName val="航空賃"/>
      <sheetName val="旅費(その他)"/>
      <sheetName val="一般業務費・機材費・再委託費"/>
      <sheetName val="データ"/>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航空賃"/>
      <sheetName val="様式９ 旅費(その他）"/>
      <sheetName val="様式10 合意単価適用分"/>
      <sheetName val="様式11 一般業務費"/>
      <sheetName val="様式12 一般業務費出納簿"/>
      <sheetName val="様式13 機材費"/>
      <sheetName val="様式14 再委託費"/>
      <sheetName val="様式15 国内業務費"/>
      <sheetName val="様式16 その他の直接経費"/>
      <sheetName val="【参考様式】証拠書類（航空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4"/>
  <sheetViews>
    <sheetView tabSelected="1" zoomScaleNormal="100" workbookViewId="0"/>
  </sheetViews>
  <sheetFormatPr defaultColWidth="8.58203125" defaultRowHeight="12"/>
  <cols>
    <col min="1" max="16384" width="8.58203125" style="34"/>
  </cols>
  <sheetData>
    <row r="1" spans="1:1" ht="20.149999999999999" customHeight="1">
      <c r="A1" s="209" t="s">
        <v>0</v>
      </c>
    </row>
    <row r="2" spans="1:1" ht="20.149999999999999" customHeight="1">
      <c r="A2" s="33" t="s">
        <v>1</v>
      </c>
    </row>
    <row r="3" spans="1:1" ht="20.149999999999999" customHeight="1">
      <c r="A3" s="33" t="s">
        <v>2</v>
      </c>
    </row>
    <row r="4" spans="1:1" ht="20.149999999999999" customHeight="1">
      <c r="A4" s="33" t="s">
        <v>3</v>
      </c>
    </row>
    <row r="5" spans="1:1" ht="20.149999999999999" customHeight="1">
      <c r="A5" s="33" t="s">
        <v>4</v>
      </c>
    </row>
    <row r="6" spans="1:1" ht="20.149999999999999" customHeight="1">
      <c r="A6" s="33"/>
    </row>
    <row r="7" spans="1:1" ht="20.149999999999999" customHeight="1">
      <c r="A7" s="33"/>
    </row>
    <row r="8" spans="1:1" ht="20.149999999999999" customHeight="1"/>
    <row r="9" spans="1:1" ht="20.149999999999999" customHeight="1"/>
    <row r="10" spans="1:1" ht="20.149999999999999" customHeight="1"/>
    <row r="11" spans="1:1" ht="20.149999999999999" customHeight="1"/>
    <row r="12" spans="1:1" ht="20.149999999999999" customHeight="1"/>
    <row r="13" spans="1:1" ht="20.149999999999999" customHeight="1"/>
    <row r="14" spans="1:1" ht="20.149999999999999" customHeight="1"/>
    <row r="15" spans="1:1" ht="20.149999999999999" customHeight="1"/>
    <row r="16" spans="1:1"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sheetData>
  <phoneticPr fontId="5"/>
  <pageMargins left="0.70866141732283472" right="0.70866141732283472" top="0.74803149606299213" bottom="0.74803149606299213" header="0.31496062992125984" footer="0.31496062992125984"/>
  <pageSetup paperSize="9" fitToHeight="0" orientation="landscape" horizontalDpi="300" verticalDpi="300" r:id="rId1"/>
  <headerFooter>
    <oddHeader>&amp;R（2022.11版）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6"/>
  <sheetViews>
    <sheetView workbookViewId="0">
      <selection activeCell="C16" sqref="C16"/>
    </sheetView>
  </sheetViews>
  <sheetFormatPr defaultRowHeight="14"/>
  <sheetData>
    <row r="1" spans="1:1">
      <c r="A1" t="s">
        <v>7</v>
      </c>
    </row>
    <row r="2" spans="1:1">
      <c r="A2" t="s">
        <v>106</v>
      </c>
    </row>
    <row r="3" spans="1:1">
      <c r="A3" t="s">
        <v>107</v>
      </c>
    </row>
    <row r="5" spans="1:1">
      <c r="A5" t="s">
        <v>108</v>
      </c>
    </row>
    <row r="6" spans="1:1">
      <c r="A6" t="s">
        <v>109</v>
      </c>
    </row>
  </sheetData>
  <phoneticPr fontId="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3"/>
  <sheetViews>
    <sheetView view="pageBreakPreview" zoomScaleNormal="100" zoomScaleSheetLayoutView="100" workbookViewId="0"/>
  </sheetViews>
  <sheetFormatPr defaultRowHeight="14"/>
  <cols>
    <col min="1" max="1" width="5.5" customWidth="1"/>
    <col min="2" max="2" width="13.6640625" customWidth="1"/>
    <col min="3" max="3" width="4.4140625" customWidth="1"/>
    <col min="4" max="4" width="7.58203125" customWidth="1"/>
    <col min="5" max="5" width="10.1640625" customWidth="1"/>
    <col min="6" max="6" width="16.5" style="3" customWidth="1"/>
    <col min="7" max="7" width="10.1640625" customWidth="1"/>
    <col min="8" max="9" width="6.1640625" customWidth="1"/>
    <col min="10" max="10" width="6.1640625" style="3" customWidth="1"/>
    <col min="11" max="11" width="6.1640625" customWidth="1"/>
    <col min="12" max="12" width="13.1640625" bestFit="1" customWidth="1"/>
    <col min="13" max="13" width="23.1640625" customWidth="1"/>
  </cols>
  <sheetData>
    <row r="1" spans="1:12" ht="20.149999999999999" customHeight="1">
      <c r="A1" t="s">
        <v>5</v>
      </c>
    </row>
    <row r="2" spans="1:12" ht="20.149999999999999" customHeight="1"/>
    <row r="3" spans="1:12" ht="24.65" customHeight="1">
      <c r="A3" s="162" t="s">
        <v>6</v>
      </c>
      <c r="B3" s="162"/>
      <c r="C3" s="162"/>
      <c r="D3" s="162"/>
      <c r="E3" s="162"/>
      <c r="F3" s="162"/>
      <c r="G3" s="162"/>
      <c r="H3" s="162"/>
      <c r="I3" s="162"/>
      <c r="J3" s="162"/>
      <c r="K3" s="162"/>
      <c r="L3" s="118"/>
    </row>
    <row r="4" spans="1:12" ht="9.65" customHeight="1"/>
    <row r="5" spans="1:12" ht="33.65" customHeight="1" thickBot="1">
      <c r="A5" s="169" t="s">
        <v>111</v>
      </c>
      <c r="B5" s="169"/>
      <c r="C5" s="169"/>
      <c r="D5" s="169"/>
      <c r="E5" s="156"/>
      <c r="F5" s="157">
        <f>F6+F8</f>
        <v>0</v>
      </c>
      <c r="G5" s="158" t="s">
        <v>7</v>
      </c>
    </row>
    <row r="6" spans="1:12" s="115" customFormat="1" ht="20.149999999999999" customHeight="1">
      <c r="A6" s="115" t="s">
        <v>8</v>
      </c>
      <c r="F6" s="116">
        <f>ROUNDDOWN('【契約】別表 報酬内訳'!E12,-3)</f>
        <v>0</v>
      </c>
      <c r="G6" s="115" t="s">
        <v>7</v>
      </c>
      <c r="J6" s="116"/>
    </row>
    <row r="7" spans="1:12" ht="11.4" customHeight="1"/>
    <row r="8" spans="1:12" s="115" customFormat="1" ht="20.149999999999999" customHeight="1">
      <c r="A8" s="115" t="s">
        <v>9</v>
      </c>
      <c r="F8" s="116">
        <f>SUM(F9:F13)</f>
        <v>0</v>
      </c>
      <c r="G8" s="115" t="s">
        <v>7</v>
      </c>
      <c r="J8" s="116"/>
    </row>
    <row r="9" spans="1:12" ht="20.149999999999999" customHeight="1">
      <c r="A9" s="153" t="s">
        <v>10</v>
      </c>
      <c r="B9" s="153"/>
      <c r="C9" s="153"/>
      <c r="D9" s="153"/>
      <c r="E9" s="153"/>
      <c r="F9" s="154">
        <f>【入札】総表!B18</f>
        <v>0</v>
      </c>
      <c r="G9" s="48" t="s">
        <v>7</v>
      </c>
      <c r="H9" s="155"/>
      <c r="I9" s="153"/>
      <c r="J9" s="154"/>
    </row>
    <row r="10" spans="1:12" ht="20.149999999999999" customHeight="1">
      <c r="A10" s="153" t="s">
        <v>11</v>
      </c>
      <c r="B10" s="153"/>
      <c r="C10" s="153"/>
      <c r="D10" s="153"/>
      <c r="E10" s="153"/>
      <c r="F10" s="46">
        <f>【入札】総表!B19</f>
        <v>0</v>
      </c>
      <c r="G10" s="48" t="s">
        <v>7</v>
      </c>
      <c r="H10" s="153"/>
      <c r="I10" s="153"/>
      <c r="J10" s="154"/>
      <c r="L10" s="3"/>
    </row>
    <row r="11" spans="1:12" ht="20.149999999999999" customHeight="1">
      <c r="A11" s="153" t="s">
        <v>12</v>
      </c>
      <c r="B11" s="153"/>
      <c r="C11" s="153"/>
      <c r="D11" s="153"/>
      <c r="E11" s="153"/>
      <c r="F11" s="154">
        <f>【入札】総表!B20</f>
        <v>0</v>
      </c>
      <c r="G11" s="48" t="s">
        <v>7</v>
      </c>
      <c r="H11" s="153"/>
      <c r="I11" s="153"/>
      <c r="J11" s="154"/>
    </row>
    <row r="12" spans="1:12" ht="20.149999999999999" customHeight="1">
      <c r="A12" s="153" t="s">
        <v>13</v>
      </c>
      <c r="B12" s="153"/>
      <c r="C12" s="153"/>
      <c r="D12" s="153"/>
      <c r="E12" s="153"/>
      <c r="F12" s="154">
        <f>【入札】総表!B21</f>
        <v>0</v>
      </c>
      <c r="G12" s="48" t="s">
        <v>7</v>
      </c>
      <c r="H12" s="153"/>
      <c r="I12" s="153"/>
      <c r="J12" s="154"/>
    </row>
    <row r="13" spans="1:12" ht="20.149999999999999" customHeight="1">
      <c r="A13" s="153" t="s">
        <v>14</v>
      </c>
      <c r="B13" s="153"/>
      <c r="C13" s="153"/>
      <c r="D13" s="153"/>
      <c r="E13" s="153"/>
      <c r="F13" s="154">
        <f>【入札】総表!B22</f>
        <v>0</v>
      </c>
      <c r="G13" s="48" t="s">
        <v>7</v>
      </c>
      <c r="H13" s="153"/>
      <c r="I13" s="153"/>
      <c r="J13" s="154"/>
    </row>
    <row r="14" spans="1:12" ht="12" customHeight="1">
      <c r="A14" s="166"/>
      <c r="B14" s="166"/>
      <c r="C14" s="166"/>
      <c r="D14" s="166"/>
      <c r="E14" s="166"/>
      <c r="F14" s="166"/>
      <c r="G14" s="166"/>
      <c r="H14" s="166"/>
      <c r="I14" s="166"/>
      <c r="J14" s="166"/>
    </row>
    <row r="15" spans="1:12" ht="39.65" customHeight="1" thickBot="1">
      <c r="A15" s="159" t="s">
        <v>15</v>
      </c>
      <c r="B15" s="149"/>
      <c r="C15" s="149"/>
      <c r="D15" s="149"/>
      <c r="E15" s="149"/>
      <c r="F15" s="157">
        <f>F19+F18+F20+F22+F24</f>
        <v>0</v>
      </c>
      <c r="G15" s="158" t="s">
        <v>7</v>
      </c>
      <c r="H15" s="119"/>
      <c r="I15" s="119"/>
      <c r="J15" s="119"/>
    </row>
    <row r="16" spans="1:12" ht="22.25" customHeight="1">
      <c r="A16" s="115" t="s">
        <v>9</v>
      </c>
      <c r="B16" s="119"/>
      <c r="C16" s="119"/>
      <c r="D16" s="119"/>
      <c r="E16" s="119"/>
      <c r="F16" s="119"/>
      <c r="G16" s="119"/>
      <c r="H16" s="119"/>
      <c r="I16" s="119"/>
      <c r="J16" s="119"/>
    </row>
    <row r="17" spans="1:12" ht="16.25" customHeight="1">
      <c r="A17" t="s">
        <v>16</v>
      </c>
      <c r="B17" s="119"/>
      <c r="C17" s="119"/>
      <c r="D17" s="119"/>
      <c r="E17" s="119"/>
      <c r="F17" s="119"/>
      <c r="G17" s="119"/>
      <c r="H17" s="119"/>
      <c r="I17" s="119"/>
      <c r="J17" s="119"/>
    </row>
    <row r="18" spans="1:12" ht="16.25" customHeight="1">
      <c r="A18" s="119"/>
      <c r="B18" s="150" t="s">
        <v>17</v>
      </c>
      <c r="C18" s="112"/>
      <c r="D18" s="112"/>
      <c r="E18" s="112"/>
      <c r="F18" s="113"/>
      <c r="G18" t="s">
        <v>7</v>
      </c>
      <c r="H18" s="119"/>
      <c r="I18" s="119"/>
      <c r="J18" s="119"/>
    </row>
    <row r="19" spans="1:12" ht="17.399999999999999" customHeight="1">
      <c r="A19" s="119"/>
      <c r="B19" s="150" t="s">
        <v>17</v>
      </c>
      <c r="C19" s="112"/>
      <c r="D19" s="112"/>
      <c r="E19" s="112"/>
      <c r="F19" s="113"/>
      <c r="G19" t="s">
        <v>7</v>
      </c>
      <c r="H19" s="119"/>
      <c r="I19" s="119"/>
      <c r="J19" s="119"/>
    </row>
    <row r="20" spans="1:12" ht="16.25" customHeight="1">
      <c r="A20" s="119"/>
      <c r="B20" s="150" t="s">
        <v>17</v>
      </c>
      <c r="C20" s="112"/>
      <c r="D20" s="112"/>
      <c r="E20" s="112"/>
      <c r="F20" s="113"/>
      <c r="G20" t="s">
        <v>7</v>
      </c>
      <c r="H20" s="119"/>
      <c r="I20" s="119"/>
      <c r="J20" s="119"/>
    </row>
    <row r="21" spans="1:12" ht="16.25" customHeight="1">
      <c r="A21" t="s">
        <v>18</v>
      </c>
      <c r="B21" s="151"/>
      <c r="H21" s="119"/>
      <c r="I21" s="119"/>
      <c r="J21" s="119"/>
    </row>
    <row r="22" spans="1:12" ht="41.4" customHeight="1">
      <c r="A22" s="152"/>
      <c r="B22" s="168" t="s">
        <v>19</v>
      </c>
      <c r="C22" s="168"/>
      <c r="D22" s="168"/>
      <c r="E22" s="168"/>
      <c r="F22" s="113"/>
      <c r="G22" t="s">
        <v>7</v>
      </c>
      <c r="H22" s="119"/>
      <c r="I22" s="119"/>
      <c r="J22" s="119"/>
    </row>
    <row r="23" spans="1:12" ht="6.65" customHeight="1">
      <c r="A23" s="152"/>
      <c r="B23" s="151"/>
      <c r="H23" s="119"/>
      <c r="I23" s="119"/>
      <c r="J23" s="119"/>
    </row>
    <row r="24" spans="1:12" ht="20" customHeight="1">
      <c r="A24" t="s">
        <v>20</v>
      </c>
      <c r="B24" s="151"/>
      <c r="F24" s="113"/>
      <c r="G24" t="s">
        <v>7</v>
      </c>
      <c r="H24" s="119"/>
      <c r="I24" s="119"/>
      <c r="J24" s="119"/>
    </row>
    <row r="25" spans="1:12" ht="13.25" customHeight="1">
      <c r="A25" s="161"/>
      <c r="F25"/>
      <c r="J25"/>
    </row>
    <row r="26" spans="1:12" s="115" customFormat="1" ht="20.149999999999999" customHeight="1">
      <c r="A26" s="115" t="s">
        <v>21</v>
      </c>
      <c r="F26" s="116">
        <f>SUM(F5,F15)</f>
        <v>0</v>
      </c>
      <c r="G26" s="115" t="s">
        <v>7</v>
      </c>
      <c r="J26" s="116"/>
    </row>
    <row r="27" spans="1:12" s="48" customFormat="1" ht="8" customHeight="1">
      <c r="A27" s="163"/>
      <c r="B27" s="163"/>
      <c r="C27" s="163"/>
      <c r="D27" s="163"/>
      <c r="E27" s="163"/>
      <c r="F27" s="163"/>
      <c r="G27" s="163"/>
      <c r="H27" s="163"/>
      <c r="I27" s="163"/>
      <c r="J27" s="163"/>
    </row>
    <row r="28" spans="1:12" s="115" customFormat="1" ht="20.149999999999999" customHeight="1">
      <c r="A28" s="115" t="s">
        <v>22</v>
      </c>
      <c r="F28" s="116">
        <f>F26*0.1</f>
        <v>0</v>
      </c>
      <c r="G28" s="115" t="s">
        <v>23</v>
      </c>
      <c r="J28" s="116"/>
    </row>
    <row r="29" spans="1:12" ht="8" customHeight="1">
      <c r="A29" s="167"/>
      <c r="B29" s="167"/>
      <c r="C29" s="167"/>
      <c r="D29" s="167"/>
      <c r="E29" s="167"/>
      <c r="F29" s="167"/>
      <c r="G29" s="167"/>
      <c r="H29" s="167"/>
      <c r="I29" s="167"/>
      <c r="J29" s="167"/>
    </row>
    <row r="30" spans="1:12" s="115" customFormat="1" ht="20.149999999999999" customHeight="1">
      <c r="A30" s="115" t="s">
        <v>24</v>
      </c>
      <c r="F30" s="116">
        <f>SUM(F26,F28)</f>
        <v>0</v>
      </c>
      <c r="G30" s="115" t="s">
        <v>7</v>
      </c>
      <c r="J30" s="116"/>
    </row>
    <row r="31" spans="1:12" ht="15.65" customHeight="1">
      <c r="A31" s="167"/>
      <c r="B31" s="167"/>
      <c r="C31" s="167"/>
      <c r="D31" s="167"/>
      <c r="E31" s="167"/>
      <c r="F31" s="167"/>
      <c r="G31" s="167"/>
      <c r="H31" s="167"/>
      <c r="I31" s="167"/>
      <c r="J31" s="167"/>
    </row>
    <row r="32" spans="1:12" ht="21.65" customHeight="1">
      <c r="A32" s="164" t="s">
        <v>25</v>
      </c>
      <c r="B32" s="164"/>
      <c r="C32" s="164"/>
      <c r="D32" s="164"/>
      <c r="E32" s="164"/>
      <c r="F32" s="164"/>
      <c r="G32" s="164"/>
      <c r="H32" s="164"/>
      <c r="I32" s="164"/>
      <c r="J32" s="164"/>
      <c r="K32" s="164"/>
      <c r="L32" s="117"/>
    </row>
    <row r="33" spans="1:12" ht="113" customHeight="1">
      <c r="A33" s="165" t="s">
        <v>110</v>
      </c>
      <c r="B33" s="165"/>
      <c r="C33" s="165"/>
      <c r="D33" s="165"/>
      <c r="E33" s="165"/>
      <c r="F33" s="165"/>
      <c r="G33" s="165"/>
      <c r="H33" s="165"/>
      <c r="I33" s="165"/>
      <c r="J33" s="165"/>
      <c r="K33" s="165"/>
      <c r="L33" s="117"/>
    </row>
  </sheetData>
  <mergeCells count="9">
    <mergeCell ref="A3:K3"/>
    <mergeCell ref="A27:J27"/>
    <mergeCell ref="A32:K32"/>
    <mergeCell ref="A33:K33"/>
    <mergeCell ref="A14:J14"/>
    <mergeCell ref="A31:J31"/>
    <mergeCell ref="A29:J29"/>
    <mergeCell ref="B22:E22"/>
    <mergeCell ref="A5:D5"/>
  </mergeCells>
  <phoneticPr fontId="5"/>
  <conditionalFormatting sqref="M10">
    <cfRule type="cellIs" dxfId="0" priority="1" operator="equal">
      <formula>"金額をご確認ください。"</formula>
    </cfRule>
  </conditionalFormatting>
  <dataValidations count="1">
    <dataValidation type="list" allowBlank="1" showInputMessage="1" showErrorMessage="1" sqref="A3:K3" xr:uid="{00000000-0002-0000-0100-000000000000}">
      <formula1>"契約金額内訳書,契約金額詳細内訳書"</formula1>
    </dataValidation>
  </dataValidations>
  <pageMargins left="0.70866141732283472" right="0.70866141732283472" top="0.74803149606299213" bottom="0.74803149606299213" header="0.31496062992125984" footer="0.31496062992125984"/>
  <pageSetup paperSize="9" scale="88" fitToHeight="0" orientation="portrait" blackAndWhite="1" horizontalDpi="300" verticalDpi="300" r:id="rId1"/>
  <headerFooter>
    <oddHeader>&amp;R（2022.11版）</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3"/>
  <sheetViews>
    <sheetView zoomScaleNormal="100" workbookViewId="0">
      <selection sqref="A1:F1"/>
    </sheetView>
  </sheetViews>
  <sheetFormatPr defaultRowHeight="14"/>
  <cols>
    <col min="1" max="1" width="23.58203125" customWidth="1"/>
    <col min="2" max="2" width="9" customWidth="1"/>
    <col min="3" max="3" width="12.58203125" customWidth="1"/>
    <col min="4" max="4" width="9.6640625" style="3" customWidth="1"/>
    <col min="5" max="5" width="12.58203125" customWidth="1"/>
    <col min="6" max="6" width="15.08203125" customWidth="1"/>
  </cols>
  <sheetData>
    <row r="1" spans="1:6" ht="20.149999999999999" customHeight="1">
      <c r="A1" s="170" t="s">
        <v>26</v>
      </c>
      <c r="B1" s="171"/>
      <c r="C1" s="171"/>
      <c r="D1" s="171"/>
      <c r="E1" s="171"/>
      <c r="F1" s="171"/>
    </row>
    <row r="2" spans="1:6" ht="20.149999999999999" customHeight="1" thickBot="1"/>
    <row r="3" spans="1:6" ht="33" customHeight="1" thickBot="1">
      <c r="A3" s="49" t="s">
        <v>27</v>
      </c>
      <c r="B3" s="50" t="s">
        <v>28</v>
      </c>
      <c r="C3" s="51" t="s">
        <v>29</v>
      </c>
      <c r="D3" s="52" t="s">
        <v>30</v>
      </c>
      <c r="E3" s="51" t="s">
        <v>31</v>
      </c>
      <c r="F3" s="121" t="s">
        <v>32</v>
      </c>
    </row>
    <row r="4" spans="1:6" ht="20.149999999999999" customHeight="1" thickTop="1">
      <c r="A4" s="54">
        <f>'【入札】報酬・旅費(航空賃)'!A7</f>
        <v>0</v>
      </c>
      <c r="B4" s="55">
        <f>'【入札】報酬・旅費(航空賃)'!B7</f>
        <v>0</v>
      </c>
      <c r="C4" s="56">
        <f>'【入札】報酬・旅費(航空賃)'!C7</f>
        <v>0</v>
      </c>
      <c r="D4" s="57">
        <f>'【入札】報酬・旅費(航空賃)'!D7</f>
        <v>0</v>
      </c>
      <c r="E4" s="125">
        <f t="shared" ref="E4:E11" si="0">C4* D4</f>
        <v>0</v>
      </c>
      <c r="F4" s="122"/>
    </row>
    <row r="5" spans="1:6" ht="20.149999999999999" customHeight="1">
      <c r="A5" s="58">
        <f>'【入札】報酬・旅費(航空賃)'!A8</f>
        <v>0</v>
      </c>
      <c r="B5" s="59">
        <f>'【入札】報酬・旅費(航空賃)'!B8</f>
        <v>0</v>
      </c>
      <c r="C5" s="60">
        <f>'【入札】報酬・旅費(航空賃)'!C8</f>
        <v>0</v>
      </c>
      <c r="D5" s="61">
        <f>'【入札】報酬・旅費(航空賃)'!D8</f>
        <v>0</v>
      </c>
      <c r="E5" s="126">
        <f t="shared" si="0"/>
        <v>0</v>
      </c>
      <c r="F5" s="123"/>
    </row>
    <row r="6" spans="1:6" ht="20.149999999999999" customHeight="1">
      <c r="A6" s="58">
        <f>'【入札】報酬・旅費(航空賃)'!A9</f>
        <v>0</v>
      </c>
      <c r="B6" s="59">
        <f>'【入札】報酬・旅費(航空賃)'!B9</f>
        <v>0</v>
      </c>
      <c r="C6" s="60">
        <f>'【入札】報酬・旅費(航空賃)'!C9</f>
        <v>0</v>
      </c>
      <c r="D6" s="61">
        <f>'【入札】報酬・旅費(航空賃)'!D9</f>
        <v>0</v>
      </c>
      <c r="E6" s="126">
        <f t="shared" si="0"/>
        <v>0</v>
      </c>
      <c r="F6" s="123"/>
    </row>
    <row r="7" spans="1:6" ht="20.149999999999999" customHeight="1">
      <c r="A7" s="58">
        <f>'【入札】報酬・旅費(航空賃)'!A10</f>
        <v>0</v>
      </c>
      <c r="B7" s="59">
        <f>'【入札】報酬・旅費(航空賃)'!B10</f>
        <v>0</v>
      </c>
      <c r="C7" s="60">
        <f>'【入札】報酬・旅費(航空賃)'!C10</f>
        <v>0</v>
      </c>
      <c r="D7" s="61">
        <f>'【入札】報酬・旅費(航空賃)'!D10</f>
        <v>0</v>
      </c>
      <c r="E7" s="126">
        <f>C7* D7</f>
        <v>0</v>
      </c>
      <c r="F7" s="123"/>
    </row>
    <row r="8" spans="1:6" ht="20.149999999999999" customHeight="1">
      <c r="A8" s="58">
        <f>'【入札】報酬・旅費(航空賃)'!A11</f>
        <v>0</v>
      </c>
      <c r="B8" s="59">
        <f>'【入札】報酬・旅費(航空賃)'!B11</f>
        <v>0</v>
      </c>
      <c r="C8" s="60">
        <f>'【入札】報酬・旅費(航空賃)'!C11</f>
        <v>0</v>
      </c>
      <c r="D8" s="61">
        <f>'【入札】報酬・旅費(航空賃)'!D11</f>
        <v>0</v>
      </c>
      <c r="E8" s="126">
        <f>C8* D8</f>
        <v>0</v>
      </c>
      <c r="F8" s="123"/>
    </row>
    <row r="9" spans="1:6" ht="20.149999999999999" customHeight="1">
      <c r="A9" s="58">
        <f>'【入札】報酬・旅費(航空賃)'!A12</f>
        <v>0</v>
      </c>
      <c r="B9" s="59">
        <f>'【入札】報酬・旅費(航空賃)'!B12</f>
        <v>0</v>
      </c>
      <c r="C9" s="60">
        <f>'【入札】報酬・旅費(航空賃)'!C12</f>
        <v>0</v>
      </c>
      <c r="D9" s="61">
        <f>'【入札】報酬・旅費(航空賃)'!D12</f>
        <v>0</v>
      </c>
      <c r="E9" s="126">
        <f t="shared" si="0"/>
        <v>0</v>
      </c>
      <c r="F9" s="123"/>
    </row>
    <row r="10" spans="1:6" ht="20.149999999999999" customHeight="1">
      <c r="A10" s="58">
        <f>'【入札】報酬・旅費(航空賃)'!A13</f>
        <v>0</v>
      </c>
      <c r="B10" s="59">
        <f>'【入札】報酬・旅費(航空賃)'!B13</f>
        <v>0</v>
      </c>
      <c r="C10" s="60">
        <f>'【入札】報酬・旅費(航空賃)'!C13</f>
        <v>0</v>
      </c>
      <c r="D10" s="61">
        <f>'【入札】報酬・旅費(航空賃)'!D13</f>
        <v>0</v>
      </c>
      <c r="E10" s="126">
        <f t="shared" si="0"/>
        <v>0</v>
      </c>
      <c r="F10" s="123"/>
    </row>
    <row r="11" spans="1:6" ht="20.149999999999999" customHeight="1" thickBot="1">
      <c r="A11" s="62">
        <f>'【入札】報酬・旅費(航空賃)'!A14</f>
        <v>0</v>
      </c>
      <c r="B11" s="63">
        <f>'【入札】報酬・旅費(航空賃)'!B14</f>
        <v>0</v>
      </c>
      <c r="C11" s="64">
        <f>'【入札】報酬・旅費(航空賃)'!C14</f>
        <v>0</v>
      </c>
      <c r="D11" s="65">
        <f>'【入札】報酬・旅費(航空賃)'!D14</f>
        <v>0</v>
      </c>
      <c r="E11" s="127">
        <f t="shared" si="0"/>
        <v>0</v>
      </c>
      <c r="F11" s="124"/>
    </row>
    <row r="12" spans="1:6" ht="24.65" customHeight="1" thickTop="1" thickBot="1">
      <c r="A12" s="172" t="s">
        <v>33</v>
      </c>
      <c r="B12" s="173"/>
      <c r="C12" s="173"/>
      <c r="D12" s="53">
        <f>SUM(D4:D11)</f>
        <v>0</v>
      </c>
      <c r="E12" s="129">
        <f>SUM(E4:E11)</f>
        <v>0</v>
      </c>
      <c r="F12" s="128"/>
    </row>
    <row r="13" spans="1:6" ht="24.65" customHeight="1" thickBot="1">
      <c r="A13" s="174" t="s">
        <v>34</v>
      </c>
      <c r="B13" s="174"/>
      <c r="C13" s="174"/>
      <c r="D13" s="174"/>
      <c r="E13" s="130">
        <f>ROUNDDOWN(E12,-3)</f>
        <v>0</v>
      </c>
    </row>
  </sheetData>
  <mergeCells count="3">
    <mergeCell ref="A1:F1"/>
    <mergeCell ref="A12:C12"/>
    <mergeCell ref="A13:D13"/>
  </mergeCells>
  <phoneticPr fontId="5"/>
  <pageMargins left="0.70866141732283472" right="0.70866141732283472" top="0.74803149606299213" bottom="0.74803149606299213" header="0.31496062992125984" footer="0.31496062992125984"/>
  <pageSetup paperSize="9" scale="99" fitToHeight="0" orientation="portrait" horizontalDpi="300" verticalDpi="300" r:id="rId1"/>
  <headerFooter>
    <oddHeader>&amp;R（2022.11版）</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8"/>
  <sheetViews>
    <sheetView view="pageBreakPreview" zoomScaleNormal="100" zoomScaleSheetLayoutView="100" workbookViewId="0"/>
  </sheetViews>
  <sheetFormatPr defaultColWidth="8.6640625" defaultRowHeight="14"/>
  <cols>
    <col min="1" max="1" width="60" style="43" customWidth="1"/>
    <col min="2" max="2" width="14.58203125" style="43" customWidth="1"/>
    <col min="3" max="3" width="14.08203125" style="43" customWidth="1"/>
    <col min="4" max="16384" width="8.6640625" style="43"/>
  </cols>
  <sheetData>
    <row r="1" spans="1:3">
      <c r="C1" s="44" t="s">
        <v>35</v>
      </c>
    </row>
    <row r="3" spans="1:3" ht="20.149999999999999" customHeight="1">
      <c r="A3" s="175" t="s">
        <v>36</v>
      </c>
      <c r="B3" s="175"/>
      <c r="C3" s="175"/>
    </row>
    <row r="4" spans="1:3" ht="20.149999999999999" customHeight="1"/>
    <row r="5" spans="1:3" ht="20.149999999999999" customHeight="1">
      <c r="C5" s="45">
        <v>44354</v>
      </c>
    </row>
    <row r="6" spans="1:3" ht="20.149999999999999" customHeight="1"/>
    <row r="7" spans="1:3" ht="41.15" customHeight="1">
      <c r="B7" s="177" t="s">
        <v>37</v>
      </c>
      <c r="C7" s="177"/>
    </row>
    <row r="8" spans="1:3" ht="20.149999999999999" customHeight="1"/>
    <row r="9" spans="1:3" ht="20.149999999999999" customHeight="1">
      <c r="A9" s="176" t="s">
        <v>38</v>
      </c>
      <c r="B9" s="176"/>
      <c r="C9" s="176"/>
    </row>
    <row r="10" spans="1:3" ht="20.149999999999999" customHeight="1">
      <c r="A10" s="163" t="s">
        <v>39</v>
      </c>
      <c r="B10" s="163"/>
      <c r="C10" s="163"/>
    </row>
    <row r="11" spans="1:3" ht="20.149999999999999" customHeight="1"/>
    <row r="12" spans="1:3" ht="20.149999999999999" customHeight="1">
      <c r="A12" s="163" t="s">
        <v>40</v>
      </c>
      <c r="B12" s="163"/>
      <c r="C12" s="163"/>
    </row>
    <row r="13" spans="1:3" ht="20.149999999999999" customHeight="1"/>
    <row r="14" spans="1:3" ht="20.149999999999999" customHeight="1"/>
    <row r="15" spans="1:3" ht="20.149999999999999" customHeight="1">
      <c r="A15" s="43" t="s">
        <v>41</v>
      </c>
      <c r="B15" s="46">
        <f>'【入札】報酬・旅費(航空賃)'!C3</f>
        <v>0</v>
      </c>
      <c r="C15" s="43" t="s">
        <v>42</v>
      </c>
    </row>
    <row r="16" spans="1:3" ht="20.149999999999999" customHeight="1">
      <c r="B16" s="46"/>
    </row>
    <row r="17" spans="1:3" ht="20.149999999999999" customHeight="1">
      <c r="A17" s="43" t="s">
        <v>43</v>
      </c>
      <c r="B17" s="46">
        <f>'【入札】報酬・旅費(航空賃)'!C17</f>
        <v>0</v>
      </c>
      <c r="C17" s="47" t="s">
        <v>44</v>
      </c>
    </row>
    <row r="18" spans="1:3" ht="20.149999999999999" customHeight="1">
      <c r="A18" s="43" t="s">
        <v>45</v>
      </c>
      <c r="B18" s="46">
        <f>'【入札】報酬・旅費(航空賃)'!C18</f>
        <v>0</v>
      </c>
      <c r="C18" s="43" t="s">
        <v>42</v>
      </c>
    </row>
    <row r="19" spans="1:3" ht="20.149999999999999" customHeight="1">
      <c r="A19" s="48" t="s">
        <v>46</v>
      </c>
      <c r="B19" s="46">
        <f>'【入札】旅費(その他)'!D3+【入札】一般業務費・機材費・再委託費!C3</f>
        <v>0</v>
      </c>
      <c r="C19" s="43" t="s">
        <v>42</v>
      </c>
    </row>
    <row r="20" spans="1:3" ht="20.149999999999999" customHeight="1">
      <c r="A20" s="48" t="s">
        <v>47</v>
      </c>
      <c r="B20" s="46">
        <f>【入札】一般業務費・機材費・再委託費!C14</f>
        <v>0</v>
      </c>
      <c r="C20" s="43" t="s">
        <v>42</v>
      </c>
    </row>
    <row r="21" spans="1:3" ht="20.149999999999999" customHeight="1">
      <c r="A21" s="43" t="s">
        <v>13</v>
      </c>
      <c r="B21" s="46">
        <f>【入札】一般業務費・機材費・再委託費!C23</f>
        <v>0</v>
      </c>
      <c r="C21" s="43" t="s">
        <v>42</v>
      </c>
    </row>
    <row r="22" spans="1:3" ht="20.149999999999999" customHeight="1">
      <c r="A22" s="43" t="s">
        <v>14</v>
      </c>
      <c r="B22" s="46">
        <f>【入札】一般業務費・機材費・再委託費!C32</f>
        <v>0</v>
      </c>
      <c r="C22" s="43" t="s">
        <v>42</v>
      </c>
    </row>
    <row r="23" spans="1:3" ht="20.149999999999999" customHeight="1">
      <c r="B23" s="46"/>
    </row>
    <row r="24" spans="1:3" ht="20.149999999999999" customHeight="1">
      <c r="A24" s="115" t="s">
        <v>48</v>
      </c>
      <c r="B24" s="116">
        <f>SUM(B15,B17)</f>
        <v>0</v>
      </c>
      <c r="C24" s="115" t="s">
        <v>42</v>
      </c>
    </row>
    <row r="25" spans="1:3" ht="20.149999999999999" customHeight="1">
      <c r="B25" s="46"/>
    </row>
    <row r="26" spans="1:3" ht="20.149999999999999" customHeight="1">
      <c r="A26" s="43" t="s">
        <v>49</v>
      </c>
      <c r="B26" s="46">
        <f>B24*0.1</f>
        <v>0</v>
      </c>
      <c r="C26" s="43" t="s">
        <v>42</v>
      </c>
    </row>
    <row r="27" spans="1:3" ht="20.149999999999999" customHeight="1">
      <c r="B27" s="46"/>
    </row>
    <row r="28" spans="1:3" ht="20.149999999999999" customHeight="1">
      <c r="A28" s="43" t="s">
        <v>50</v>
      </c>
      <c r="B28" s="46">
        <f>SUM(B24,B26)</f>
        <v>0</v>
      </c>
      <c r="C28" s="43" t="s">
        <v>42</v>
      </c>
    </row>
  </sheetData>
  <mergeCells count="5">
    <mergeCell ref="A3:C3"/>
    <mergeCell ref="A12:C12"/>
    <mergeCell ref="A10:C10"/>
    <mergeCell ref="A9:C9"/>
    <mergeCell ref="B7:C7"/>
  </mergeCells>
  <phoneticPr fontId="5"/>
  <pageMargins left="0.70866141732283472" right="0.70866141732283472" top="0.74803149606299213" bottom="0.74803149606299213" header="0.31496062992125984" footer="0.31496062992125984"/>
  <pageSetup paperSize="9" scale="92" fitToHeight="0" orientation="portrait" blackAndWhite="1" horizontalDpi="300" verticalDpi="300" r:id="rId1"/>
  <headerFooter>
    <oddHeader>&amp;R（2022.11版）</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0"/>
  <sheetViews>
    <sheetView zoomScaleNormal="100" workbookViewId="0"/>
  </sheetViews>
  <sheetFormatPr defaultRowHeight="14"/>
  <cols>
    <col min="1" max="1" width="23.58203125" customWidth="1"/>
    <col min="2" max="2" width="9" customWidth="1"/>
    <col min="3" max="3" width="12.58203125" customWidth="1"/>
    <col min="5" max="5" width="12.58203125" customWidth="1"/>
    <col min="6" max="6" width="15.08203125" customWidth="1"/>
  </cols>
  <sheetData>
    <row r="1" spans="1:6">
      <c r="F1" s="2" t="s">
        <v>51</v>
      </c>
    </row>
    <row r="2" spans="1:6">
      <c r="A2" s="1"/>
    </row>
    <row r="3" spans="1:6" ht="20.149999999999999" customHeight="1">
      <c r="A3" s="4" t="s">
        <v>41</v>
      </c>
      <c r="B3" s="4" t="s">
        <v>52</v>
      </c>
      <c r="C3" s="3">
        <f>C4</f>
        <v>0</v>
      </c>
      <c r="D3" t="s">
        <v>7</v>
      </c>
    </row>
    <row r="4" spans="1:6" ht="20.149999999999999" customHeight="1" thickBot="1">
      <c r="A4" s="1"/>
      <c r="C4" s="3">
        <f>ROUNDDOWN(E15,-3)</f>
        <v>0</v>
      </c>
      <c r="D4" s="43" t="s">
        <v>53</v>
      </c>
    </row>
    <row r="5" spans="1:6" ht="20.149999999999999" customHeight="1">
      <c r="A5" s="183" t="s">
        <v>54</v>
      </c>
      <c r="B5" s="26" t="s">
        <v>55</v>
      </c>
      <c r="C5" s="185" t="s">
        <v>56</v>
      </c>
      <c r="D5" s="185" t="s">
        <v>57</v>
      </c>
      <c r="E5" s="185" t="s">
        <v>58</v>
      </c>
      <c r="F5" s="178" t="s">
        <v>32</v>
      </c>
    </row>
    <row r="6" spans="1:6" ht="20.149999999999999" customHeight="1" thickBot="1">
      <c r="A6" s="184"/>
      <c r="B6" s="25" t="s">
        <v>59</v>
      </c>
      <c r="C6" s="186"/>
      <c r="D6" s="186"/>
      <c r="E6" s="186"/>
      <c r="F6" s="179"/>
    </row>
    <row r="7" spans="1:6" ht="20.149999999999999" customHeight="1" thickTop="1">
      <c r="A7" s="35"/>
      <c r="B7" s="41"/>
      <c r="C7" s="36"/>
      <c r="D7" s="37"/>
      <c r="E7" s="11" t="str">
        <f>IF(A7="","",C7*D7)</f>
        <v/>
      </c>
      <c r="F7" s="13"/>
    </row>
    <row r="8" spans="1:6" ht="20.149999999999999" customHeight="1">
      <c r="A8" s="35"/>
      <c r="B8" s="41"/>
      <c r="C8" s="36"/>
      <c r="D8" s="37"/>
      <c r="E8" s="10" t="str">
        <f t="shared" ref="E8:E14" si="0">IF(A8="","",C8*D8)</f>
        <v/>
      </c>
      <c r="F8" s="14"/>
    </row>
    <row r="9" spans="1:6" ht="20.149999999999999" customHeight="1">
      <c r="A9" s="35"/>
      <c r="B9" s="41"/>
      <c r="C9" s="36"/>
      <c r="D9" s="37"/>
      <c r="E9" s="10" t="str">
        <f t="shared" si="0"/>
        <v/>
      </c>
      <c r="F9" s="14"/>
    </row>
    <row r="10" spans="1:6" ht="20.149999999999999" customHeight="1">
      <c r="A10" s="35"/>
      <c r="B10" s="41"/>
      <c r="C10" s="36"/>
      <c r="D10" s="37"/>
      <c r="E10" s="10" t="str">
        <f t="shared" si="0"/>
        <v/>
      </c>
      <c r="F10" s="14"/>
    </row>
    <row r="11" spans="1:6" ht="20.149999999999999" customHeight="1">
      <c r="A11" s="35"/>
      <c r="B11" s="41"/>
      <c r="C11" s="36"/>
      <c r="D11" s="37"/>
      <c r="E11" s="10" t="str">
        <f t="shared" si="0"/>
        <v/>
      </c>
      <c r="F11" s="14"/>
    </row>
    <row r="12" spans="1:6" ht="20.149999999999999" customHeight="1">
      <c r="A12" s="35"/>
      <c r="B12" s="41"/>
      <c r="C12" s="36"/>
      <c r="D12" s="37"/>
      <c r="E12" s="10" t="str">
        <f t="shared" si="0"/>
        <v/>
      </c>
      <c r="F12" s="14"/>
    </row>
    <row r="13" spans="1:6" ht="20.149999999999999" customHeight="1">
      <c r="A13" s="70"/>
      <c r="B13" s="110"/>
      <c r="C13" s="38"/>
      <c r="D13" s="71"/>
      <c r="E13" s="10" t="str">
        <f t="shared" si="0"/>
        <v/>
      </c>
      <c r="F13" s="14"/>
    </row>
    <row r="14" spans="1:6" ht="20.149999999999999" customHeight="1" thickBot="1">
      <c r="A14" s="72"/>
      <c r="B14" s="111"/>
      <c r="C14" s="73"/>
      <c r="D14" s="74"/>
      <c r="E14" s="22" t="str">
        <f t="shared" si="0"/>
        <v/>
      </c>
      <c r="F14" s="15"/>
    </row>
    <row r="15" spans="1:6" ht="20.149999999999999" customHeight="1" thickTop="1" thickBot="1">
      <c r="A15" s="180" t="s">
        <v>60</v>
      </c>
      <c r="B15" s="181"/>
      <c r="C15" s="181"/>
      <c r="D15" s="16">
        <f>SUM(D7:D14)</f>
        <v>0</v>
      </c>
      <c r="E15" s="17">
        <f>SUM(E7:E14)</f>
        <v>0</v>
      </c>
      <c r="F15" s="8"/>
    </row>
    <row r="16" spans="1:6" ht="20.149999999999999" customHeight="1">
      <c r="A16" s="1"/>
    </row>
    <row r="17" spans="1:6" ht="20.149999999999999" customHeight="1">
      <c r="A17" s="4" t="s">
        <v>43</v>
      </c>
      <c r="B17" s="4"/>
      <c r="C17" s="3">
        <f>'【入札】報酬・旅費(航空賃)'!C18+'【入札】旅費(その他)'!D3+【入札】一般業務費・機材費・再委託費!C3+【入札】一般業務費・機材費・再委託費!C14+【入札】一般業務費・機材費・再委託費!C23+【入札】一般業務費・機材費・再委託費!C32</f>
        <v>0</v>
      </c>
      <c r="D17" t="s">
        <v>7</v>
      </c>
    </row>
    <row r="18" spans="1:6" ht="20.149999999999999" customHeight="1" thickBot="1">
      <c r="A18" s="5" t="s">
        <v>45</v>
      </c>
      <c r="B18" s="6"/>
      <c r="C18" s="3">
        <f>ROUNDDOWN(E30,-3)</f>
        <v>0</v>
      </c>
      <c r="D18" s="43" t="s">
        <v>53</v>
      </c>
    </row>
    <row r="19" spans="1:6" ht="20.149999999999999" customHeight="1">
      <c r="A19" s="183" t="s">
        <v>54</v>
      </c>
      <c r="B19" s="26" t="s">
        <v>61</v>
      </c>
      <c r="C19" s="185" t="s">
        <v>62</v>
      </c>
      <c r="D19" s="185" t="s">
        <v>63</v>
      </c>
      <c r="E19" s="185" t="s">
        <v>58</v>
      </c>
      <c r="F19" s="178" t="s">
        <v>32</v>
      </c>
    </row>
    <row r="20" spans="1:6" ht="20.149999999999999" customHeight="1">
      <c r="A20" s="187"/>
      <c r="B20" s="27" t="s">
        <v>64</v>
      </c>
      <c r="C20" s="188"/>
      <c r="D20" s="188"/>
      <c r="E20" s="188"/>
      <c r="F20" s="182"/>
    </row>
    <row r="21" spans="1:6" ht="20.149999999999999" customHeight="1" thickBot="1">
      <c r="A21" s="184"/>
      <c r="B21" s="25" t="s">
        <v>65</v>
      </c>
      <c r="C21" s="186"/>
      <c r="D21" s="186"/>
      <c r="E21" s="186"/>
      <c r="F21" s="179"/>
    </row>
    <row r="22" spans="1:6" ht="20.149999999999999" customHeight="1" thickTop="1">
      <c r="A22" s="20"/>
      <c r="B22" s="41"/>
      <c r="C22" s="36"/>
      <c r="D22" s="39"/>
      <c r="E22" s="11" t="str">
        <f t="shared" ref="E22:E29" si="1">IF(A22="","",C22*D22)</f>
        <v/>
      </c>
      <c r="F22" s="13"/>
    </row>
    <row r="23" spans="1:6" ht="20.149999999999999" customHeight="1">
      <c r="A23" s="18"/>
      <c r="B23" s="41"/>
      <c r="C23" s="38"/>
      <c r="D23" s="40"/>
      <c r="E23" s="10" t="str">
        <f t="shared" si="1"/>
        <v/>
      </c>
      <c r="F23" s="19"/>
    </row>
    <row r="24" spans="1:6" ht="20.149999999999999" customHeight="1">
      <c r="A24" s="18"/>
      <c r="B24" s="41"/>
      <c r="C24" s="36"/>
      <c r="D24" s="39"/>
      <c r="E24" s="10" t="str">
        <f t="shared" si="1"/>
        <v/>
      </c>
      <c r="F24" s="19"/>
    </row>
    <row r="25" spans="1:6" ht="20.149999999999999" customHeight="1">
      <c r="A25" s="18"/>
      <c r="B25" s="110"/>
      <c r="C25" s="38"/>
      <c r="D25" s="40"/>
      <c r="E25" s="10" t="str">
        <f t="shared" si="1"/>
        <v/>
      </c>
      <c r="F25" s="19"/>
    </row>
    <row r="26" spans="1:6" ht="20.149999999999999" customHeight="1">
      <c r="A26" s="18"/>
      <c r="B26" s="110"/>
      <c r="C26" s="36"/>
      <c r="D26" s="39"/>
      <c r="E26" s="10" t="str">
        <f t="shared" si="1"/>
        <v/>
      </c>
      <c r="F26" s="19"/>
    </row>
    <row r="27" spans="1:6" ht="20.149999999999999" customHeight="1">
      <c r="A27" s="18"/>
      <c r="B27" s="110"/>
      <c r="C27" s="38"/>
      <c r="D27" s="40"/>
      <c r="E27" s="10" t="str">
        <f t="shared" si="1"/>
        <v/>
      </c>
      <c r="F27" s="19"/>
    </row>
    <row r="28" spans="1:6" ht="20.149999999999999" customHeight="1">
      <c r="A28" s="18"/>
      <c r="B28" s="110"/>
      <c r="C28" s="38"/>
      <c r="D28" s="40"/>
      <c r="E28" s="10" t="str">
        <f t="shared" si="1"/>
        <v/>
      </c>
      <c r="F28" s="19"/>
    </row>
    <row r="29" spans="1:6" ht="20.149999999999999" customHeight="1" thickBot="1">
      <c r="A29" s="21"/>
      <c r="B29" s="67"/>
      <c r="C29" s="68"/>
      <c r="D29" s="69"/>
      <c r="E29" s="22" t="str">
        <f t="shared" si="1"/>
        <v/>
      </c>
      <c r="F29" s="23"/>
    </row>
    <row r="30" spans="1:6" ht="20.149999999999999" customHeight="1" thickTop="1" thickBot="1">
      <c r="A30" s="180" t="s">
        <v>60</v>
      </c>
      <c r="B30" s="181"/>
      <c r="C30" s="181"/>
      <c r="D30" s="181"/>
      <c r="E30" s="17">
        <f>SUM(E22:E29)</f>
        <v>0</v>
      </c>
      <c r="F30" s="8"/>
    </row>
  </sheetData>
  <mergeCells count="12">
    <mergeCell ref="F5:F6"/>
    <mergeCell ref="A30:D30"/>
    <mergeCell ref="F19:F21"/>
    <mergeCell ref="A5:A6"/>
    <mergeCell ref="C5:C6"/>
    <mergeCell ref="D5:D6"/>
    <mergeCell ref="E5:E6"/>
    <mergeCell ref="A15:C15"/>
    <mergeCell ref="A19:A21"/>
    <mergeCell ref="D19:D21"/>
    <mergeCell ref="C19:C21"/>
    <mergeCell ref="E19:E21"/>
  </mergeCells>
  <phoneticPr fontId="5"/>
  <pageMargins left="0.70866141732283472" right="0.70866141732283472" top="0.74803149606299213" bottom="0.74803149606299213" header="0.31496062992125984" footer="0.31496062992125984"/>
  <pageSetup paperSize="9" fitToHeight="0" orientation="portrait" horizontalDpi="300" verticalDpi="300" r:id="rId1"/>
  <headerFooter>
    <oddHeader>&amp;R（2022.11版）</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9"/>
  <sheetViews>
    <sheetView zoomScaleNormal="100" workbookViewId="0"/>
  </sheetViews>
  <sheetFormatPr defaultRowHeight="14"/>
  <cols>
    <col min="1" max="1" width="23.58203125" customWidth="1"/>
    <col min="2" max="3" width="8.6640625" customWidth="1"/>
    <col min="4" max="6" width="15.5" customWidth="1"/>
    <col min="7" max="7" width="8.6640625" customWidth="1"/>
    <col min="8" max="8" width="15.5" customWidth="1"/>
    <col min="9" max="9" width="15.5" style="3" customWidth="1"/>
  </cols>
  <sheetData>
    <row r="1" spans="1:9">
      <c r="I1" s="114" t="s">
        <v>51</v>
      </c>
    </row>
    <row r="2" spans="1:9">
      <c r="I2" s="114"/>
    </row>
    <row r="3" spans="1:9" ht="20.149999999999999" customHeight="1" thickBot="1">
      <c r="A3" s="48" t="s">
        <v>66</v>
      </c>
      <c r="B3" s="7"/>
      <c r="C3" s="7"/>
      <c r="D3" s="28">
        <f>ROUNDDOWN(I19,-3)</f>
        <v>0</v>
      </c>
      <c r="E3" s="43" t="s">
        <v>53</v>
      </c>
    </row>
    <row r="4" spans="1:9" ht="20.149999999999999" customHeight="1">
      <c r="A4" s="183" t="s">
        <v>54</v>
      </c>
      <c r="B4" s="194" t="s">
        <v>67</v>
      </c>
      <c r="C4" s="185" t="s">
        <v>68</v>
      </c>
      <c r="D4" s="185" t="s">
        <v>69</v>
      </c>
      <c r="E4" s="185"/>
      <c r="F4" s="185"/>
      <c r="G4" s="185"/>
      <c r="H4" s="185"/>
      <c r="I4" s="189" t="s">
        <v>58</v>
      </c>
    </row>
    <row r="5" spans="1:9" ht="20.149999999999999" customHeight="1">
      <c r="A5" s="193"/>
      <c r="B5" s="192"/>
      <c r="C5" s="192"/>
      <c r="D5" s="196" t="s">
        <v>70</v>
      </c>
      <c r="E5" s="197"/>
      <c r="F5" s="196" t="s">
        <v>71</v>
      </c>
      <c r="G5" s="198"/>
      <c r="H5" s="197"/>
      <c r="I5" s="190"/>
    </row>
    <row r="6" spans="1:9" ht="20.149999999999999" customHeight="1" thickBot="1">
      <c r="A6" s="184"/>
      <c r="B6" s="195"/>
      <c r="C6" s="186"/>
      <c r="D6" s="29" t="s">
        <v>72</v>
      </c>
      <c r="E6" s="29" t="s">
        <v>33</v>
      </c>
      <c r="F6" s="29" t="s">
        <v>72</v>
      </c>
      <c r="G6" s="30" t="s">
        <v>73</v>
      </c>
      <c r="H6" s="29" t="s">
        <v>33</v>
      </c>
      <c r="I6" s="191"/>
    </row>
    <row r="7" spans="1:9" ht="20.149999999999999" customHeight="1" thickTop="1">
      <c r="A7" s="12"/>
      <c r="B7" s="24" t="str">
        <f>IF(A7="","",VLOOKUP(A7,'【入札】報酬・旅費(航空賃)'!$A$7:$B$14,2))</f>
        <v/>
      </c>
      <c r="C7" s="41"/>
      <c r="D7" s="42"/>
      <c r="E7" s="11" t="str">
        <f>IF(C7="","",(C7*D7))</f>
        <v/>
      </c>
      <c r="F7" s="42"/>
      <c r="G7" s="32" t="str">
        <f>IF(C7="","",(C7-2))</f>
        <v/>
      </c>
      <c r="H7" s="31" t="str">
        <f>IF(C7="","",G7*F7)</f>
        <v/>
      </c>
      <c r="I7" s="13" t="str">
        <f t="shared" ref="I7:I18" si="0">IF(C7="","",SUM(E7,H7))</f>
        <v/>
      </c>
    </row>
    <row r="8" spans="1:9" ht="20.149999999999999" customHeight="1">
      <c r="A8" s="12"/>
      <c r="B8" s="24" t="str">
        <f>IF(A8="","",VLOOKUP(A8,'【入札】報酬・旅費(航空賃)'!$A$7:$B$14,2))</f>
        <v/>
      </c>
      <c r="C8" s="41"/>
      <c r="D8" s="36"/>
      <c r="E8" s="11" t="str">
        <f>IF(C8="","",(C8*D8))</f>
        <v/>
      </c>
      <c r="F8" s="36"/>
      <c r="G8" s="11" t="str">
        <f t="shared" ref="G8:G18" si="1">IF(C8="","",(C8-2))</f>
        <v/>
      </c>
      <c r="H8" s="11" t="str">
        <f t="shared" ref="H8:H18" si="2">IF(C8="","",G8*F8)</f>
        <v/>
      </c>
      <c r="I8" s="13" t="str">
        <f t="shared" si="0"/>
        <v/>
      </c>
    </row>
    <row r="9" spans="1:9" ht="20.149999999999999" customHeight="1">
      <c r="A9" s="12"/>
      <c r="B9" s="24" t="str">
        <f>IF(A9="","",VLOOKUP(A9,'【入札】報酬・旅費(航空賃)'!$A$7:$B$14,2))</f>
        <v/>
      </c>
      <c r="C9" s="41"/>
      <c r="D9" s="42"/>
      <c r="E9" s="11" t="str">
        <f t="shared" ref="E9:E18" si="3">IF(C9="","",(C9*D9))</f>
        <v/>
      </c>
      <c r="F9" s="42"/>
      <c r="G9" s="11" t="str">
        <f t="shared" si="1"/>
        <v/>
      </c>
      <c r="H9" s="11" t="str">
        <f t="shared" si="2"/>
        <v/>
      </c>
      <c r="I9" s="13" t="str">
        <f t="shared" si="0"/>
        <v/>
      </c>
    </row>
    <row r="10" spans="1:9" ht="20.149999999999999" customHeight="1">
      <c r="A10" s="12"/>
      <c r="B10" s="24" t="str">
        <f>IF(A10="","",VLOOKUP(A10,'【入札】報酬・旅費(航空賃)'!$A$7:$B$14,2))</f>
        <v/>
      </c>
      <c r="C10" s="41"/>
      <c r="D10" s="36"/>
      <c r="E10" s="11" t="str">
        <f t="shared" si="3"/>
        <v/>
      </c>
      <c r="F10" s="36"/>
      <c r="G10" s="11" t="str">
        <f t="shared" si="1"/>
        <v/>
      </c>
      <c r="H10" s="11" t="str">
        <f t="shared" si="2"/>
        <v/>
      </c>
      <c r="I10" s="13" t="str">
        <f t="shared" si="0"/>
        <v/>
      </c>
    </row>
    <row r="11" spans="1:9" ht="20.149999999999999" customHeight="1">
      <c r="A11" s="12"/>
      <c r="B11" s="24" t="str">
        <f>IF(A11="","",VLOOKUP(A11,'【入札】報酬・旅費(航空賃)'!$A$7:$B$14,2))</f>
        <v/>
      </c>
      <c r="C11" s="41"/>
      <c r="D11" s="42"/>
      <c r="E11" s="11" t="str">
        <f t="shared" si="3"/>
        <v/>
      </c>
      <c r="F11" s="42"/>
      <c r="G11" s="11" t="str">
        <f t="shared" si="1"/>
        <v/>
      </c>
      <c r="H11" s="11" t="str">
        <f t="shared" si="2"/>
        <v/>
      </c>
      <c r="I11" s="13" t="str">
        <f t="shared" si="0"/>
        <v/>
      </c>
    </row>
    <row r="12" spans="1:9" ht="20.149999999999999" customHeight="1">
      <c r="A12" s="12"/>
      <c r="B12" s="9" t="str">
        <f>IF(A12="","",VLOOKUP(A12,'【入札】報酬・旅費(航空賃)'!$A$7:$B$14,2))</f>
        <v/>
      </c>
      <c r="C12" s="41"/>
      <c r="D12" s="42"/>
      <c r="E12" s="10" t="str">
        <f t="shared" si="3"/>
        <v/>
      </c>
      <c r="F12" s="42"/>
      <c r="G12" s="10" t="str">
        <f t="shared" si="1"/>
        <v/>
      </c>
      <c r="H12" s="10" t="str">
        <f t="shared" si="2"/>
        <v/>
      </c>
      <c r="I12" s="19" t="str">
        <f t="shared" si="0"/>
        <v/>
      </c>
    </row>
    <row r="13" spans="1:9" ht="20.149999999999999" customHeight="1">
      <c r="A13" s="12"/>
      <c r="B13" s="9" t="str">
        <f>IF(A13="","",VLOOKUP(A13,'【入札】報酬・旅費(航空賃)'!$A$7:$B$14,2))</f>
        <v/>
      </c>
      <c r="C13" s="41"/>
      <c r="D13" s="42"/>
      <c r="E13" s="10" t="str">
        <f t="shared" si="3"/>
        <v/>
      </c>
      <c r="F13" s="42"/>
      <c r="G13" s="10" t="str">
        <f t="shared" si="1"/>
        <v/>
      </c>
      <c r="H13" s="10" t="str">
        <f t="shared" si="2"/>
        <v/>
      </c>
      <c r="I13" s="19" t="str">
        <f t="shared" si="0"/>
        <v/>
      </c>
    </row>
    <row r="14" spans="1:9" ht="20.149999999999999" customHeight="1">
      <c r="A14" s="12"/>
      <c r="B14" s="9" t="str">
        <f>IF(A14="","",VLOOKUP(A14,'【入札】報酬・旅費(航空賃)'!$A$7:$B$14,2))</f>
        <v/>
      </c>
      <c r="C14" s="41"/>
      <c r="D14" s="42"/>
      <c r="E14" s="10" t="str">
        <f t="shared" si="3"/>
        <v/>
      </c>
      <c r="F14" s="42"/>
      <c r="G14" s="10" t="str">
        <f t="shared" si="1"/>
        <v/>
      </c>
      <c r="H14" s="10" t="str">
        <f t="shared" si="2"/>
        <v/>
      </c>
      <c r="I14" s="19" t="str">
        <f t="shared" si="0"/>
        <v/>
      </c>
    </row>
    <row r="15" spans="1:9" ht="20.149999999999999" customHeight="1">
      <c r="A15" s="12"/>
      <c r="B15" s="9" t="str">
        <f>IF(A15="","",VLOOKUP(A15,'【入札】報酬・旅費(航空賃)'!$A$7:$B$14,2))</f>
        <v/>
      </c>
      <c r="C15" s="41"/>
      <c r="D15" s="42"/>
      <c r="E15" s="10" t="str">
        <f t="shared" si="3"/>
        <v/>
      </c>
      <c r="F15" s="42"/>
      <c r="G15" s="10" t="str">
        <f t="shared" si="1"/>
        <v/>
      </c>
      <c r="H15" s="10" t="str">
        <f t="shared" si="2"/>
        <v/>
      </c>
      <c r="I15" s="19" t="str">
        <f t="shared" si="0"/>
        <v/>
      </c>
    </row>
    <row r="16" spans="1:9" ht="20.149999999999999" customHeight="1">
      <c r="A16" s="12"/>
      <c r="B16" s="9" t="str">
        <f>IF(A16="","",VLOOKUP(A16,'【入札】報酬・旅費(航空賃)'!$A$7:$B$14,2))</f>
        <v/>
      </c>
      <c r="C16" s="41"/>
      <c r="D16" s="36"/>
      <c r="E16" s="10" t="str">
        <f t="shared" si="3"/>
        <v/>
      </c>
      <c r="F16" s="36"/>
      <c r="G16" s="10" t="str">
        <f t="shared" si="1"/>
        <v/>
      </c>
      <c r="H16" s="10" t="str">
        <f t="shared" si="2"/>
        <v/>
      </c>
      <c r="I16" s="19" t="str">
        <f t="shared" si="0"/>
        <v/>
      </c>
    </row>
    <row r="17" spans="1:9" ht="20.149999999999999" customHeight="1">
      <c r="A17" s="12"/>
      <c r="B17" s="9" t="str">
        <f>IF(A17="","",VLOOKUP(A17,'【入札】報酬・旅費(航空賃)'!$A$7:$B$14,2))</f>
        <v/>
      </c>
      <c r="C17" s="41"/>
      <c r="D17" s="42"/>
      <c r="E17" s="10" t="str">
        <f t="shared" si="3"/>
        <v/>
      </c>
      <c r="F17" s="42"/>
      <c r="G17" s="10" t="str">
        <f t="shared" si="1"/>
        <v/>
      </c>
      <c r="H17" s="10" t="str">
        <f t="shared" si="2"/>
        <v/>
      </c>
      <c r="I17" s="19" t="str">
        <f t="shared" si="0"/>
        <v/>
      </c>
    </row>
    <row r="18" spans="1:9" ht="20.149999999999999" customHeight="1" thickBot="1">
      <c r="A18" s="66"/>
      <c r="B18" s="29" t="str">
        <f>IF(A18="","",VLOOKUP(A18,'【入札】報酬・旅費(航空賃)'!$A$7:$B$14,2))</f>
        <v/>
      </c>
      <c r="C18" s="67"/>
      <c r="D18" s="68"/>
      <c r="E18" s="22" t="str">
        <f t="shared" si="3"/>
        <v/>
      </c>
      <c r="F18" s="68"/>
      <c r="G18" s="22" t="str">
        <f t="shared" si="1"/>
        <v/>
      </c>
      <c r="H18" s="22" t="str">
        <f t="shared" si="2"/>
        <v/>
      </c>
      <c r="I18" s="23" t="str">
        <f t="shared" si="0"/>
        <v/>
      </c>
    </row>
    <row r="19" spans="1:9" ht="20.149999999999999" customHeight="1" thickTop="1" thickBot="1">
      <c r="A19" s="180"/>
      <c r="B19" s="181"/>
      <c r="C19" s="181"/>
      <c r="D19" s="181"/>
      <c r="E19" s="181"/>
      <c r="F19" s="181"/>
      <c r="G19" s="181"/>
      <c r="H19" s="181"/>
      <c r="I19" s="8">
        <f>SUM(I7:I18)</f>
        <v>0</v>
      </c>
    </row>
  </sheetData>
  <mergeCells count="8">
    <mergeCell ref="I4:I6"/>
    <mergeCell ref="A19:H19"/>
    <mergeCell ref="C4:C6"/>
    <mergeCell ref="A4:A6"/>
    <mergeCell ref="D4:H4"/>
    <mergeCell ref="B4:B6"/>
    <mergeCell ref="D5:E5"/>
    <mergeCell ref="F5:H5"/>
  </mergeCells>
  <phoneticPr fontId="5"/>
  <pageMargins left="0.70866141732283472" right="0.70866141732283472" top="0.74803149606299213" bottom="0.74803149606299213" header="0.31496062992125984" footer="0.31496062992125984"/>
  <pageSetup paperSize="9" scale="96" fitToHeight="0" orientation="landscape" horizontalDpi="300" verticalDpi="300" r:id="rId1"/>
  <headerFooter>
    <oddHeader>&amp;R（2022.11版）</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'【入札】報酬・旅費(航空賃)'!$A$7:$A$14</xm:f>
          </x14:formula1>
          <xm:sqref>A7:A18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zoomScaleNormal="100" workbookViewId="0"/>
  </sheetViews>
  <sheetFormatPr defaultColWidth="8.6640625" defaultRowHeight="14"/>
  <cols>
    <col min="1" max="1" width="31.08203125" style="43" customWidth="1"/>
    <col min="2" max="2" width="15.6640625" style="43" customWidth="1"/>
    <col min="3" max="3" width="15.08203125" style="43" customWidth="1"/>
    <col min="4" max="4" width="8.6640625" style="43"/>
    <col min="5" max="6" width="15.08203125" style="43" customWidth="1"/>
    <col min="7" max="16384" width="8.6640625" style="43"/>
  </cols>
  <sheetData>
    <row r="1" spans="1:14">
      <c r="F1" s="44" t="s">
        <v>51</v>
      </c>
    </row>
    <row r="2" spans="1:14" ht="14.15" customHeight="1">
      <c r="N2" s="44"/>
    </row>
    <row r="3" spans="1:14" ht="20.149999999999999" customHeight="1" thickBot="1">
      <c r="A3" s="48" t="s">
        <v>74</v>
      </c>
      <c r="B3" s="75"/>
      <c r="C3" s="46">
        <f>ROUNDDOWN(E12,-3)</f>
        <v>0</v>
      </c>
      <c r="D3" s="43" t="s">
        <v>53</v>
      </c>
    </row>
    <row r="4" spans="1:14" ht="20.149999999999999" customHeight="1" thickBot="1">
      <c r="A4" s="76" t="s">
        <v>75</v>
      </c>
      <c r="B4" s="77" t="s">
        <v>76</v>
      </c>
      <c r="C4" s="77" t="s">
        <v>77</v>
      </c>
      <c r="D4" s="77" t="s">
        <v>78</v>
      </c>
      <c r="E4" s="77" t="s">
        <v>58</v>
      </c>
      <c r="F4" s="78" t="s">
        <v>79</v>
      </c>
    </row>
    <row r="5" spans="1:14" ht="20.149999999999999" customHeight="1" thickTop="1">
      <c r="A5" s="79"/>
      <c r="B5" s="80"/>
      <c r="C5" s="81"/>
      <c r="D5" s="82"/>
      <c r="E5" s="83" t="str">
        <f>IF(A5="","",C5*D5)</f>
        <v/>
      </c>
      <c r="F5" s="84"/>
    </row>
    <row r="6" spans="1:14" ht="20.149999999999999" customHeight="1">
      <c r="A6" s="79"/>
      <c r="B6" s="80"/>
      <c r="C6" s="81"/>
      <c r="D6" s="82"/>
      <c r="E6" s="83" t="str">
        <f t="shared" ref="E6:E11" si="0">IF(A6="","",C6*D6)</f>
        <v/>
      </c>
      <c r="F6" s="84"/>
    </row>
    <row r="7" spans="1:14" ht="20.149999999999999" customHeight="1">
      <c r="A7" s="79"/>
      <c r="B7" s="80"/>
      <c r="C7" s="81"/>
      <c r="D7" s="82"/>
      <c r="E7" s="83" t="str">
        <f t="shared" si="0"/>
        <v/>
      </c>
      <c r="F7" s="84"/>
    </row>
    <row r="8" spans="1:14" ht="20.149999999999999" customHeight="1">
      <c r="A8" s="79"/>
      <c r="B8" s="80"/>
      <c r="C8" s="81"/>
      <c r="D8" s="82"/>
      <c r="E8" s="83" t="str">
        <f t="shared" si="0"/>
        <v/>
      </c>
      <c r="F8" s="84"/>
    </row>
    <row r="9" spans="1:14" ht="20.149999999999999" customHeight="1">
      <c r="A9" s="79"/>
      <c r="B9" s="80"/>
      <c r="C9" s="81"/>
      <c r="D9" s="82"/>
      <c r="E9" s="85" t="str">
        <f t="shared" si="0"/>
        <v/>
      </c>
      <c r="F9" s="86"/>
    </row>
    <row r="10" spans="1:14" ht="20.149999999999999" customHeight="1">
      <c r="A10" s="87"/>
      <c r="B10" s="88"/>
      <c r="C10" s="89"/>
      <c r="D10" s="90"/>
      <c r="E10" s="85" t="str">
        <f t="shared" si="0"/>
        <v/>
      </c>
      <c r="F10" s="86"/>
    </row>
    <row r="11" spans="1:14" ht="20.149999999999999" customHeight="1" thickBot="1">
      <c r="A11" s="91"/>
      <c r="B11" s="92"/>
      <c r="C11" s="93"/>
      <c r="D11" s="94"/>
      <c r="E11" s="95" t="str">
        <f t="shared" si="0"/>
        <v/>
      </c>
      <c r="F11" s="96"/>
    </row>
    <row r="12" spans="1:14" ht="20.149999999999999" customHeight="1" thickTop="1" thickBot="1">
      <c r="A12" s="199" t="s">
        <v>80</v>
      </c>
      <c r="B12" s="200"/>
      <c r="C12" s="200"/>
      <c r="D12" s="200"/>
      <c r="E12" s="97">
        <f>SUM(E5:E11)</f>
        <v>0</v>
      </c>
      <c r="F12" s="98"/>
    </row>
    <row r="13" spans="1:14" ht="20.149999999999999" customHeight="1">
      <c r="A13" s="99"/>
      <c r="B13" s="99"/>
      <c r="C13" s="99"/>
      <c r="D13" s="99"/>
      <c r="E13" s="100"/>
      <c r="F13" s="101"/>
    </row>
    <row r="14" spans="1:14" ht="20.149999999999999" customHeight="1" thickBot="1">
      <c r="A14" s="47" t="s">
        <v>81</v>
      </c>
      <c r="B14" s="102"/>
      <c r="C14" s="46">
        <f>ROUNDDOWN(E21,-3)</f>
        <v>0</v>
      </c>
      <c r="D14" s="43" t="s">
        <v>53</v>
      </c>
    </row>
    <row r="15" spans="1:14" ht="20.149999999999999" customHeight="1" thickBot="1">
      <c r="A15" s="76" t="s">
        <v>75</v>
      </c>
      <c r="B15" s="77" t="s">
        <v>76</v>
      </c>
      <c r="C15" s="77" t="s">
        <v>77</v>
      </c>
      <c r="D15" s="77" t="s">
        <v>78</v>
      </c>
      <c r="E15" s="77" t="s">
        <v>58</v>
      </c>
      <c r="F15" s="78" t="s">
        <v>79</v>
      </c>
    </row>
    <row r="16" spans="1:14" ht="20.149999999999999" customHeight="1" thickTop="1">
      <c r="A16" s="79"/>
      <c r="B16" s="80"/>
      <c r="C16" s="81"/>
      <c r="D16" s="82"/>
      <c r="E16" s="83" t="str">
        <f>IF(A16="","",C16*D16)</f>
        <v/>
      </c>
      <c r="F16" s="84"/>
    </row>
    <row r="17" spans="1:6" ht="20.149999999999999" customHeight="1">
      <c r="A17" s="79"/>
      <c r="B17" s="80"/>
      <c r="C17" s="81"/>
      <c r="D17" s="82"/>
      <c r="E17" s="83" t="str">
        <f>IF(A17="","",C17*D17)</f>
        <v/>
      </c>
      <c r="F17" s="84"/>
    </row>
    <row r="18" spans="1:6" ht="20.149999999999999" customHeight="1">
      <c r="A18" s="79"/>
      <c r="B18" s="80"/>
      <c r="C18" s="81"/>
      <c r="D18" s="82"/>
      <c r="E18" s="83" t="str">
        <f>IF(A18="","",C18*D18)</f>
        <v/>
      </c>
      <c r="F18" s="84"/>
    </row>
    <row r="19" spans="1:6" ht="20.149999999999999" customHeight="1">
      <c r="A19" s="79"/>
      <c r="B19" s="80"/>
      <c r="C19" s="81"/>
      <c r="D19" s="82"/>
      <c r="E19" s="83" t="str">
        <f>IF(A19="","",C19*D19)</f>
        <v/>
      </c>
      <c r="F19" s="84"/>
    </row>
    <row r="20" spans="1:6" ht="20.149999999999999" customHeight="1" thickBot="1">
      <c r="A20" s="103"/>
      <c r="B20" s="104"/>
      <c r="C20" s="105"/>
      <c r="D20" s="106"/>
      <c r="E20" s="95" t="str">
        <f>IF(A20="","",C20*D20)</f>
        <v/>
      </c>
      <c r="F20" s="96"/>
    </row>
    <row r="21" spans="1:6" ht="20.149999999999999" customHeight="1" thickTop="1" thickBot="1">
      <c r="A21" s="199" t="s">
        <v>80</v>
      </c>
      <c r="B21" s="200"/>
      <c r="C21" s="200"/>
      <c r="D21" s="200"/>
      <c r="E21" s="97">
        <f>SUM(E16:E20)</f>
        <v>0</v>
      </c>
      <c r="F21" s="98"/>
    </row>
    <row r="22" spans="1:6" ht="20.149999999999999" customHeight="1">
      <c r="A22" s="99"/>
      <c r="B22" s="99"/>
      <c r="C22" s="99"/>
      <c r="D22" s="99"/>
      <c r="E22" s="100"/>
      <c r="F22" s="101"/>
    </row>
    <row r="23" spans="1:6" ht="20.149999999999999" customHeight="1" thickBot="1">
      <c r="A23" s="47" t="s">
        <v>13</v>
      </c>
      <c r="B23" s="102"/>
      <c r="C23" s="46">
        <f>ROUNDDOWN(E30,-3)</f>
        <v>0</v>
      </c>
      <c r="D23" s="43" t="s">
        <v>53</v>
      </c>
    </row>
    <row r="24" spans="1:6" ht="20.149999999999999" customHeight="1" thickBot="1">
      <c r="A24" s="76" t="s">
        <v>75</v>
      </c>
      <c r="B24" s="77" t="s">
        <v>76</v>
      </c>
      <c r="C24" s="77" t="s">
        <v>77</v>
      </c>
      <c r="D24" s="77" t="s">
        <v>78</v>
      </c>
      <c r="E24" s="77" t="s">
        <v>58</v>
      </c>
      <c r="F24" s="78" t="s">
        <v>79</v>
      </c>
    </row>
    <row r="25" spans="1:6" ht="20.149999999999999" customHeight="1" thickTop="1">
      <c r="A25" s="79"/>
      <c r="B25" s="80"/>
      <c r="C25" s="81"/>
      <c r="D25" s="82"/>
      <c r="E25" s="83" t="str">
        <f>IF(A25="","",C25*D25)</f>
        <v/>
      </c>
      <c r="F25" s="84"/>
    </row>
    <row r="26" spans="1:6" ht="20.149999999999999" customHeight="1">
      <c r="A26" s="79"/>
      <c r="B26" s="80"/>
      <c r="C26" s="81"/>
      <c r="D26" s="82"/>
      <c r="E26" s="83" t="str">
        <f>IF(A26="","",C26*D26)</f>
        <v/>
      </c>
      <c r="F26" s="84"/>
    </row>
    <row r="27" spans="1:6" ht="20.149999999999999" customHeight="1">
      <c r="A27" s="79"/>
      <c r="B27" s="80"/>
      <c r="C27" s="81"/>
      <c r="D27" s="82"/>
      <c r="E27" s="83" t="str">
        <f>IF(A27="","",C27*D27)</f>
        <v/>
      </c>
      <c r="F27" s="84"/>
    </row>
    <row r="28" spans="1:6" ht="20.149999999999999" customHeight="1">
      <c r="A28" s="79"/>
      <c r="B28" s="88"/>
      <c r="C28" s="89"/>
      <c r="D28" s="90"/>
      <c r="E28" s="85" t="str">
        <f>IF(A28="","",C28*D28)</f>
        <v/>
      </c>
      <c r="F28" s="86"/>
    </row>
    <row r="29" spans="1:6" ht="20.149999999999999" customHeight="1" thickBot="1">
      <c r="A29" s="103"/>
      <c r="B29" s="92"/>
      <c r="C29" s="93"/>
      <c r="D29" s="94"/>
      <c r="E29" s="95" t="str">
        <f>IF(A29="","",C29*D29)</f>
        <v/>
      </c>
      <c r="F29" s="96"/>
    </row>
    <row r="30" spans="1:6" ht="20.149999999999999" customHeight="1" thickTop="1" thickBot="1">
      <c r="A30" s="199" t="s">
        <v>80</v>
      </c>
      <c r="B30" s="200"/>
      <c r="C30" s="200"/>
      <c r="D30" s="200"/>
      <c r="E30" s="97">
        <f>SUM(E25:E29)</f>
        <v>0</v>
      </c>
      <c r="F30" s="98"/>
    </row>
    <row r="31" spans="1:6" ht="20.149999999999999" customHeight="1">
      <c r="A31" s="107"/>
      <c r="B31" s="107"/>
      <c r="C31" s="107"/>
      <c r="D31" s="107"/>
      <c r="E31" s="108"/>
      <c r="F31" s="109"/>
    </row>
    <row r="32" spans="1:6" ht="20.149999999999999" customHeight="1" thickBot="1">
      <c r="A32" s="47" t="s">
        <v>14</v>
      </c>
      <c r="B32" s="102"/>
      <c r="C32" s="46">
        <f>ROUNDDOWN(E39,-3)</f>
        <v>0</v>
      </c>
      <c r="D32" s="43" t="s">
        <v>53</v>
      </c>
    </row>
    <row r="33" spans="1:6" ht="20.149999999999999" customHeight="1" thickBot="1">
      <c r="A33" s="76" t="s">
        <v>75</v>
      </c>
      <c r="B33" s="77" t="s">
        <v>76</v>
      </c>
      <c r="C33" s="77" t="s">
        <v>77</v>
      </c>
      <c r="D33" s="77" t="s">
        <v>78</v>
      </c>
      <c r="E33" s="77" t="s">
        <v>58</v>
      </c>
      <c r="F33" s="78" t="s">
        <v>79</v>
      </c>
    </row>
    <row r="34" spans="1:6" ht="20.149999999999999" customHeight="1" thickTop="1">
      <c r="A34" s="79"/>
      <c r="B34" s="80"/>
      <c r="C34" s="81"/>
      <c r="D34" s="82"/>
      <c r="E34" s="83" t="str">
        <f>IF(A34="","",C34*D34)</f>
        <v/>
      </c>
      <c r="F34" s="84"/>
    </row>
    <row r="35" spans="1:6" ht="20.149999999999999" customHeight="1">
      <c r="A35" s="79"/>
      <c r="B35" s="80"/>
      <c r="C35" s="81"/>
      <c r="D35" s="82"/>
      <c r="E35" s="83" t="str">
        <f>IF(A35="","",C35*D35)</f>
        <v/>
      </c>
      <c r="F35" s="84"/>
    </row>
    <row r="36" spans="1:6" ht="20.149999999999999" customHeight="1">
      <c r="A36" s="79"/>
      <c r="B36" s="80"/>
      <c r="C36" s="81"/>
      <c r="D36" s="82"/>
      <c r="E36" s="83" t="str">
        <f>IF(A36="","",C36*D36)</f>
        <v/>
      </c>
      <c r="F36" s="84"/>
    </row>
    <row r="37" spans="1:6" ht="20.149999999999999" customHeight="1">
      <c r="A37" s="79"/>
      <c r="B37" s="88"/>
      <c r="C37" s="89"/>
      <c r="D37" s="90"/>
      <c r="E37" s="85" t="str">
        <f>IF(A37="","",C37*D37)</f>
        <v/>
      </c>
      <c r="F37" s="86"/>
    </row>
    <row r="38" spans="1:6" ht="20.149999999999999" customHeight="1" thickBot="1">
      <c r="A38" s="103"/>
      <c r="B38" s="92"/>
      <c r="C38" s="93"/>
      <c r="D38" s="94"/>
      <c r="E38" s="95" t="str">
        <f>IF(A38="","",C38*D38)</f>
        <v/>
      </c>
      <c r="F38" s="96"/>
    </row>
    <row r="39" spans="1:6" ht="20.149999999999999" customHeight="1" thickTop="1" thickBot="1">
      <c r="A39" s="199" t="s">
        <v>80</v>
      </c>
      <c r="B39" s="200"/>
      <c r="C39" s="200"/>
      <c r="D39" s="200"/>
      <c r="E39" s="97">
        <f>SUM(E34:E38)</f>
        <v>0</v>
      </c>
      <c r="F39" s="98"/>
    </row>
    <row r="40" spans="1:6" ht="20.149999999999999" customHeight="1"/>
  </sheetData>
  <mergeCells count="4">
    <mergeCell ref="A12:D12"/>
    <mergeCell ref="A21:D21"/>
    <mergeCell ref="A39:D39"/>
    <mergeCell ref="A30:D30"/>
  </mergeCells>
  <phoneticPr fontId="5"/>
  <pageMargins left="0.70866141732283472" right="0.70866141732283472" top="0.74803149606299213" bottom="0.74803149606299213" header="0.31496062992125984" footer="0.31496062992125984"/>
  <pageSetup paperSize="9" scale="81" fitToHeight="0" orientation="portrait" horizontalDpi="300" verticalDpi="300" r:id="rId1"/>
  <headerFooter>
    <oddHeader>&amp;R（2022.11版）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4"/>
  <sheetViews>
    <sheetView view="pageBreakPreview" zoomScaleNormal="100" zoomScaleSheetLayoutView="100" workbookViewId="0">
      <selection activeCell="A11" sqref="A11"/>
    </sheetView>
  </sheetViews>
  <sheetFormatPr defaultColWidth="8.6640625" defaultRowHeight="14"/>
  <cols>
    <col min="1" max="1" width="39.08203125" style="43" customWidth="1"/>
    <col min="2" max="2" width="15.6640625" style="43" customWidth="1"/>
    <col min="3" max="3" width="15.08203125" style="43" customWidth="1"/>
    <col min="4" max="4" width="8.6640625" style="43"/>
    <col min="5" max="6" width="15.08203125" style="43" customWidth="1"/>
    <col min="7" max="16384" width="8.6640625" style="43"/>
  </cols>
  <sheetData>
    <row r="1" spans="1:14">
      <c r="F1" s="44"/>
    </row>
    <row r="2" spans="1:14" ht="14.15" customHeight="1">
      <c r="N2" s="44"/>
    </row>
    <row r="3" spans="1:14" ht="20.149999999999999" customHeight="1" thickBot="1">
      <c r="A3" s="47" t="s">
        <v>82</v>
      </c>
      <c r="B3" s="102"/>
      <c r="C3" s="46">
        <f>ROUNDDOWN(E12,-3)</f>
        <v>0</v>
      </c>
      <c r="D3" s="43" t="s">
        <v>53</v>
      </c>
    </row>
    <row r="4" spans="1:14" ht="20.149999999999999" customHeight="1" thickBot="1">
      <c r="A4" s="76" t="s">
        <v>75</v>
      </c>
      <c r="B4" s="77" t="s">
        <v>76</v>
      </c>
      <c r="C4" s="77" t="s">
        <v>77</v>
      </c>
      <c r="D4" s="77" t="s">
        <v>78</v>
      </c>
      <c r="E4" s="77" t="s">
        <v>58</v>
      </c>
      <c r="F4" s="78" t="s">
        <v>79</v>
      </c>
    </row>
    <row r="5" spans="1:14" ht="20.149999999999999" customHeight="1" thickTop="1">
      <c r="A5" s="79" t="s">
        <v>83</v>
      </c>
      <c r="B5" s="80"/>
      <c r="C5" s="81"/>
      <c r="D5" s="82"/>
      <c r="E5" s="83">
        <f t="shared" ref="E5:E11" si="0">IF(A5="","",C5*D5)</f>
        <v>0</v>
      </c>
      <c r="F5" s="84"/>
    </row>
    <row r="6" spans="1:14" ht="20.149999999999999" customHeight="1">
      <c r="A6" s="79" t="s">
        <v>84</v>
      </c>
      <c r="B6" s="80" t="s">
        <v>85</v>
      </c>
      <c r="C6" s="81"/>
      <c r="D6" s="82"/>
      <c r="E6" s="83">
        <f t="shared" si="0"/>
        <v>0</v>
      </c>
      <c r="F6" s="84"/>
    </row>
    <row r="7" spans="1:14" ht="20.149999999999999" customHeight="1">
      <c r="A7" s="79" t="s">
        <v>86</v>
      </c>
      <c r="B7" s="80" t="s">
        <v>85</v>
      </c>
      <c r="C7" s="81"/>
      <c r="D7" s="82"/>
      <c r="E7" s="83">
        <f t="shared" si="0"/>
        <v>0</v>
      </c>
      <c r="F7" s="84"/>
    </row>
    <row r="8" spans="1:14" ht="20.149999999999999" customHeight="1">
      <c r="A8" s="79" t="s">
        <v>87</v>
      </c>
      <c r="B8" s="80"/>
      <c r="C8" s="81"/>
      <c r="D8" s="82"/>
      <c r="E8" s="83">
        <f t="shared" si="0"/>
        <v>0</v>
      </c>
      <c r="F8" s="84"/>
    </row>
    <row r="9" spans="1:14" ht="20.149999999999999" customHeight="1">
      <c r="A9" s="79" t="s">
        <v>88</v>
      </c>
      <c r="B9" s="80" t="s">
        <v>85</v>
      </c>
      <c r="C9" s="81"/>
      <c r="D9" s="82"/>
      <c r="E9" s="83">
        <f t="shared" si="0"/>
        <v>0</v>
      </c>
      <c r="F9" s="84"/>
    </row>
    <row r="10" spans="1:14" ht="20.149999999999999" customHeight="1">
      <c r="A10" s="79"/>
      <c r="B10" s="88"/>
      <c r="C10" s="81"/>
      <c r="D10" s="82"/>
      <c r="E10" s="85" t="str">
        <f t="shared" si="0"/>
        <v/>
      </c>
      <c r="F10" s="86"/>
    </row>
    <row r="11" spans="1:14" ht="20.149999999999999" customHeight="1" thickBot="1">
      <c r="A11" s="103"/>
      <c r="B11" s="104"/>
      <c r="C11" s="105"/>
      <c r="D11" s="106"/>
      <c r="E11" s="95" t="str">
        <f t="shared" si="0"/>
        <v/>
      </c>
      <c r="F11" s="96"/>
    </row>
    <row r="12" spans="1:14" ht="20.149999999999999" customHeight="1" thickTop="1" thickBot="1">
      <c r="A12" s="199" t="s">
        <v>80</v>
      </c>
      <c r="B12" s="200"/>
      <c r="C12" s="200"/>
      <c r="D12" s="200"/>
      <c r="E12" s="97">
        <f>SUM(E5:E11)</f>
        <v>0</v>
      </c>
      <c r="F12" s="98"/>
    </row>
    <row r="13" spans="1:14" ht="20.149999999999999" customHeight="1">
      <c r="A13" s="107"/>
      <c r="B13" s="107"/>
      <c r="C13" s="107"/>
      <c r="D13" s="107"/>
      <c r="E13" s="108"/>
      <c r="F13" s="109"/>
    </row>
    <row r="24" spans="6:6">
      <c r="F24" s="120"/>
    </row>
  </sheetData>
  <mergeCells count="1">
    <mergeCell ref="A12:D12"/>
  </mergeCells>
  <phoneticPr fontId="5"/>
  <pageMargins left="0.70866141732283472" right="0.70866141732283472" top="0.74803149606299213" bottom="0.74803149606299213" header="0.31496062992125984" footer="0.31496062992125984"/>
  <pageSetup paperSize="9" scale="75" fitToHeight="0" orientation="portrait" horizontalDpi="300" verticalDpi="300" r:id="rId1"/>
  <headerFooter>
    <oddHeader>&amp;R（2022.11版）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9"/>
  <sheetViews>
    <sheetView view="pageBreakPreview" zoomScale="80" zoomScaleNormal="100" zoomScaleSheetLayoutView="80" workbookViewId="0"/>
  </sheetViews>
  <sheetFormatPr defaultColWidth="10.58203125" defaultRowHeight="16.5" customHeight="1"/>
  <cols>
    <col min="1" max="1" width="17.5" style="138" customWidth="1"/>
    <col min="2" max="2" width="21.9140625" style="138" customWidth="1"/>
    <col min="3" max="3" width="7.5" style="138" customWidth="1"/>
    <col min="4" max="4" width="25.5" style="138" customWidth="1"/>
    <col min="5" max="5" width="19.9140625" style="138" customWidth="1"/>
    <col min="6" max="6" width="8.08203125" style="138" customWidth="1"/>
    <col min="7" max="16384" width="10.58203125" style="138"/>
  </cols>
  <sheetData>
    <row r="1" spans="1:5" s="131" customFormat="1" ht="20.399999999999999" customHeight="1"/>
    <row r="2" spans="1:5" s="131" customFormat="1" ht="16.5" customHeight="1">
      <c r="A2" s="201" t="s">
        <v>89</v>
      </c>
      <c r="B2" s="201"/>
      <c r="C2" s="201"/>
      <c r="D2" s="201"/>
      <c r="E2" s="201"/>
    </row>
    <row r="3" spans="1:5" s="131" customFormat="1" ht="16.5" customHeight="1" thickBot="1">
      <c r="A3" s="202"/>
      <c r="B3" s="202"/>
      <c r="C3" s="202"/>
      <c r="D3" s="202"/>
      <c r="E3" s="202"/>
    </row>
    <row r="4" spans="1:5" s="134" customFormat="1" ht="16.5" customHeight="1">
      <c r="A4" s="132" t="s">
        <v>90</v>
      </c>
      <c r="B4" s="133" t="s">
        <v>91</v>
      </c>
      <c r="C4" s="133" t="s">
        <v>92</v>
      </c>
      <c r="D4" s="133" t="s">
        <v>93</v>
      </c>
      <c r="E4" s="204" t="s">
        <v>94</v>
      </c>
    </row>
    <row r="5" spans="1:5" ht="35.25" customHeight="1">
      <c r="A5" s="135" t="s">
        <v>95</v>
      </c>
      <c r="B5" s="136" t="s">
        <v>96</v>
      </c>
      <c r="C5" s="137" t="s">
        <v>97</v>
      </c>
      <c r="D5" s="136" t="s">
        <v>98</v>
      </c>
      <c r="E5" s="205" t="s">
        <v>99</v>
      </c>
    </row>
    <row r="6" spans="1:5" ht="35.25" customHeight="1">
      <c r="A6" s="139" t="s">
        <v>100</v>
      </c>
      <c r="B6" s="140" t="s">
        <v>101</v>
      </c>
      <c r="C6" s="141" t="s">
        <v>102</v>
      </c>
      <c r="D6" s="140" t="s">
        <v>103</v>
      </c>
      <c r="E6" s="206" t="s">
        <v>99</v>
      </c>
    </row>
    <row r="7" spans="1:5" ht="35.25" customHeight="1">
      <c r="A7" s="135" t="s">
        <v>104</v>
      </c>
      <c r="B7" s="136" t="s">
        <v>105</v>
      </c>
      <c r="C7" s="137" t="s">
        <v>102</v>
      </c>
      <c r="D7" s="140" t="s">
        <v>103</v>
      </c>
      <c r="E7" s="206" t="s">
        <v>99</v>
      </c>
    </row>
    <row r="8" spans="1:5" ht="35.25" customHeight="1">
      <c r="A8" s="142"/>
      <c r="B8" s="143"/>
      <c r="C8" s="143"/>
      <c r="D8" s="143"/>
      <c r="E8" s="207"/>
    </row>
    <row r="9" spans="1:5" ht="35.25" customHeight="1">
      <c r="A9" s="142"/>
      <c r="B9" s="143"/>
      <c r="C9" s="143"/>
      <c r="D9" s="143"/>
      <c r="E9" s="207"/>
    </row>
    <row r="10" spans="1:5" ht="35.25" customHeight="1">
      <c r="A10" s="142"/>
      <c r="B10" s="143"/>
      <c r="C10" s="143"/>
      <c r="D10" s="143"/>
      <c r="E10" s="207"/>
    </row>
    <row r="11" spans="1:5" ht="35.25" customHeight="1">
      <c r="A11" s="142"/>
      <c r="B11" s="143"/>
      <c r="C11" s="143"/>
      <c r="D11" s="143"/>
      <c r="E11" s="207"/>
    </row>
    <row r="12" spans="1:5" ht="35.25" customHeight="1">
      <c r="A12" s="142"/>
      <c r="B12" s="143"/>
      <c r="C12" s="143"/>
      <c r="D12" s="143"/>
      <c r="E12" s="207"/>
    </row>
    <row r="13" spans="1:5" ht="35.25" customHeight="1">
      <c r="A13" s="142"/>
      <c r="B13" s="143"/>
      <c r="C13" s="143"/>
      <c r="D13" s="143"/>
      <c r="E13" s="207"/>
    </row>
    <row r="14" spans="1:5" ht="35.25" customHeight="1">
      <c r="A14" s="142"/>
      <c r="B14" s="143"/>
      <c r="C14" s="143"/>
      <c r="D14" s="143"/>
      <c r="E14" s="207"/>
    </row>
    <row r="15" spans="1:5" ht="35.25" customHeight="1" thickBot="1">
      <c r="A15" s="144"/>
      <c r="B15" s="145"/>
      <c r="C15" s="145"/>
      <c r="D15" s="145"/>
      <c r="E15" s="208"/>
    </row>
    <row r="16" spans="1:5" s="146" customFormat="1" ht="16.5" customHeight="1">
      <c r="A16" s="160" t="s">
        <v>112</v>
      </c>
    </row>
    <row r="17" spans="1:5" s="146" customFormat="1" ht="69" customHeight="1">
      <c r="A17" s="203"/>
      <c r="B17" s="203"/>
      <c r="C17" s="203"/>
      <c r="D17" s="203"/>
      <c r="E17" s="203"/>
    </row>
    <row r="18" spans="1:5" s="147" customFormat="1" ht="16.5" customHeight="1">
      <c r="B18" s="148"/>
      <c r="C18" s="148"/>
      <c r="D18" s="148"/>
      <c r="E18" s="148"/>
    </row>
    <row r="19" spans="1:5" s="148" customFormat="1" ht="16.5" customHeight="1">
      <c r="A19" s="138"/>
      <c r="B19" s="138"/>
      <c r="C19" s="138"/>
      <c r="D19" s="138"/>
      <c r="E19" s="138"/>
    </row>
  </sheetData>
  <mergeCells count="3">
    <mergeCell ref="A2:E2"/>
    <mergeCell ref="A3:E3"/>
    <mergeCell ref="A17:E17"/>
  </mergeCells>
  <phoneticPr fontId="5"/>
  <pageMargins left="0.74803149606299213" right="0.74803149606299213" top="0.98425196850393704" bottom="0.98425196850393704" header="0.51181102362204722" footer="0.51181102362204722"/>
  <pageSetup paperSize="9" scale="80" fitToHeight="0" orientation="landscape" r:id="rId1"/>
  <headerFooter>
    <oddHeader>&amp;R（2022.11版）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7E6C1F-D130-4786-A843-65E893E3DD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50E8D7-216F-4E29-8074-EB039CD8909D}">
  <ds:schemaRefs>
    <ds:schemaRef ds:uri="http://schemas.microsoft.com/sharepoint/v3/contenttype/forms"/>
  </ds:schemaRefs>
</ds:datastoreItem>
</file>

<file path=customXml/itemProps3.xml><?xml version="1.0" encoding="utf-8"?>
<ds:datastoreItem xmlns:ds="http://schemas.openxmlformats.org/officeDocument/2006/customXml" ds:itemID="{F6AE4518-A895-4E99-8094-C38F9346EA2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使用方法</vt:lpstr>
      <vt:lpstr>【契約】契約金額内訳書</vt:lpstr>
      <vt:lpstr>【契約】別表 報酬内訳</vt:lpstr>
      <vt:lpstr>【入札】総表</vt:lpstr>
      <vt:lpstr>【入札】報酬・旅費(航空賃)</vt:lpstr>
      <vt:lpstr>【入札】旅費(その他)</vt:lpstr>
      <vt:lpstr>【入札】一般業務費・機材費・再委託費</vt:lpstr>
      <vt:lpstr>【※入札時不要】コロナ対策経費</vt:lpstr>
      <vt:lpstr>業務従事者名簿</vt:lpstr>
      <vt:lpstr>データ</vt:lpstr>
      <vt:lpstr>【※入札時不要】コロナ対策経費!Print_Area</vt:lpstr>
      <vt:lpstr>【契約】契約金額内訳書!Print_Area</vt:lpstr>
      <vt:lpstr>'【契約】別表 報酬内訳'!Print_Area</vt:lpstr>
      <vt:lpstr>【入札】総表!Print_Area</vt:lpstr>
      <vt:lpstr>業務従事者名簿!Print_Area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小菅;Tsuda.Haruka@jica.go.jp</dc:creator>
  <cp:keywords/>
  <dc:description/>
  <cp:lastModifiedBy>Yoshizawa, Shinobu[芳沢 忍]</cp:lastModifiedBy>
  <cp:revision/>
  <cp:lastPrinted>2023-03-13T05:57:09Z</cp:lastPrinted>
  <dcterms:created xsi:type="dcterms:W3CDTF">2021-05-25T06:39:19Z</dcterms:created>
  <dcterms:modified xsi:type="dcterms:W3CDTF">2023-03-13T05:57:15Z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