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2F812E16-36C7-4BF2-9F19-1DAD2BD4C2ED}" xr6:coauthVersionLast="47" xr6:coauthVersionMax="47" xr10:uidLastSave="{00000000-0000-0000-0000-000000000000}"/>
  <bookViews>
    <workbookView xWindow="-108" yWindow="-108" windowWidth="23256" windowHeight="12720" xr2:uid="{8FB24D0E-0930-4770-9CFD-43D40E389CA1}"/>
  </bookViews>
  <sheets>
    <sheet name="積算様式" sheetId="41" r:id="rId1"/>
    <sheet name="第2回事前協議" sheetId="4" state="hidden" r:id="rId2"/>
    <sheet name="第1回事前協議" sheetId="3" state="hidden" r:id="rId3"/>
  </sheets>
  <definedNames>
    <definedName name="_xlnm.Print_Area" localSheetId="2">第1回事前協議!$B$2:$F$78</definedName>
    <definedName name="_xlnm.Print_Area" localSheetId="1">第2回事前協議!$A$1:$S$84</definedName>
    <definedName name="projectCostTitle">#REF!</definedName>
    <definedName name="projectCostVal">#REF!</definedName>
    <definedName name="projectDurationTitle">#REF!</definedName>
    <definedName name="projectDurationVal">#REF!</definedName>
    <definedName name="projectManagerTitle">#REF!</definedName>
    <definedName name="projectManagerVal">#REF!</definedName>
    <definedName name="projectRemainDaysTitle">#REF!</definedName>
    <definedName name="projectRemainDaysVal">#REF!</definedName>
    <definedName name="projectRemainWeeksTitle">#REF!</definedName>
    <definedName name="projectRemainWeeksVal">#REF!</definedName>
    <definedName name="projectRemainWorkTitle">#REF!</definedName>
    <definedName name="projectRemainWorkVal">#REF!</definedName>
    <definedName name="projectWorkTitle">#REF!</definedName>
    <definedName name="projectWorkVal">#REF!</definedName>
    <definedName name="tas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41" l="1"/>
  <c r="F10" i="41"/>
  <c r="E96" i="41"/>
  <c r="E89" i="41"/>
  <c r="F17" i="41"/>
  <c r="F12" i="41"/>
  <c r="C98" i="41"/>
  <c r="C91" i="41"/>
  <c r="C84" i="41"/>
  <c r="C77" i="41"/>
  <c r="C71" i="41"/>
  <c r="C64" i="41"/>
  <c r="C57" i="41"/>
  <c r="C40" i="41"/>
  <c r="M40" i="41" s="1"/>
  <c r="C8" i="41"/>
  <c r="C50" i="41"/>
  <c r="C97" i="41"/>
  <c r="M96" i="41" s="1"/>
  <c r="C90" i="41"/>
  <c r="C83" i="41"/>
  <c r="M82" i="41" s="1"/>
  <c r="C76" i="41"/>
  <c r="P75" i="41" s="1"/>
  <c r="C70" i="41"/>
  <c r="C63" i="41"/>
  <c r="C39" i="41"/>
  <c r="K39" i="41" s="1"/>
  <c r="C7" i="41"/>
  <c r="C56" i="41"/>
  <c r="M55" i="41" s="1"/>
  <c r="C49" i="41"/>
  <c r="J36" i="41"/>
  <c r="F42" i="41"/>
  <c r="F9" i="41"/>
  <c r="G9" i="41"/>
  <c r="H9" i="41"/>
  <c r="I9" i="41"/>
  <c r="F8" i="41"/>
  <c r="J8" i="41" s="1"/>
  <c r="F7" i="41"/>
  <c r="E39" i="41"/>
  <c r="E40" i="41"/>
  <c r="E36" i="41"/>
  <c r="H114" i="41"/>
  <c r="G114" i="41"/>
  <c r="F114" i="41"/>
  <c r="E114" i="41"/>
  <c r="H113" i="41"/>
  <c r="G113" i="41"/>
  <c r="F113" i="41"/>
  <c r="E113" i="41"/>
  <c r="H112" i="41"/>
  <c r="G112" i="41"/>
  <c r="F112" i="41"/>
  <c r="E112" i="41"/>
  <c r="H111" i="41"/>
  <c r="G111" i="41"/>
  <c r="F111" i="41"/>
  <c r="E111" i="41"/>
  <c r="H110" i="41"/>
  <c r="G110" i="41"/>
  <c r="F110" i="41"/>
  <c r="E110" i="41"/>
  <c r="H109" i="41"/>
  <c r="G109" i="41"/>
  <c r="F109" i="41"/>
  <c r="E109" i="41"/>
  <c r="H108" i="41"/>
  <c r="G108" i="41"/>
  <c r="F108" i="41"/>
  <c r="E108" i="41"/>
  <c r="I108" i="41" s="1"/>
  <c r="H107" i="41"/>
  <c r="G107" i="41"/>
  <c r="F107" i="41"/>
  <c r="E107" i="41"/>
  <c r="H106" i="41"/>
  <c r="G106" i="41"/>
  <c r="F106" i="41"/>
  <c r="E106" i="41"/>
  <c r="H105" i="41"/>
  <c r="G105" i="41"/>
  <c r="F105" i="41"/>
  <c r="E105" i="41"/>
  <c r="E82" i="41"/>
  <c r="H19" i="41"/>
  <c r="H75" i="41"/>
  <c r="H69" i="41"/>
  <c r="I14" i="41"/>
  <c r="H14" i="41"/>
  <c r="G14" i="41"/>
  <c r="I12" i="41"/>
  <c r="H12" i="41"/>
  <c r="G12" i="41"/>
  <c r="I10" i="41"/>
  <c r="H10" i="41"/>
  <c r="M37" i="41"/>
  <c r="I8" i="41"/>
  <c r="L37" i="41"/>
  <c r="E37" i="41"/>
  <c r="J37" i="41"/>
  <c r="K36" i="41"/>
  <c r="I24" i="41"/>
  <c r="H24" i="41"/>
  <c r="G24" i="41"/>
  <c r="F24" i="41"/>
  <c r="I22" i="41"/>
  <c r="H22" i="41"/>
  <c r="G22" i="41"/>
  <c r="F22" i="41"/>
  <c r="I20" i="41"/>
  <c r="H20" i="41"/>
  <c r="G20" i="41"/>
  <c r="F20" i="41"/>
  <c r="I18" i="41"/>
  <c r="H18" i="41"/>
  <c r="G18" i="41"/>
  <c r="F18" i="41"/>
  <c r="I16" i="41"/>
  <c r="H16" i="41"/>
  <c r="G16" i="41"/>
  <c r="F16" i="41"/>
  <c r="F14" i="41"/>
  <c r="H8" i="41"/>
  <c r="I7" i="41"/>
  <c r="H7" i="41"/>
  <c r="G7" i="41"/>
  <c r="J62" i="41" l="1"/>
  <c r="K62" i="41"/>
  <c r="I107" i="41"/>
  <c r="I109" i="41"/>
  <c r="I111" i="41"/>
  <c r="O69" i="41"/>
  <c r="L16" i="41" s="1"/>
  <c r="I105" i="41"/>
  <c r="I113" i="41"/>
  <c r="N69" i="41"/>
  <c r="K16" i="41" s="1"/>
  <c r="J82" i="41"/>
  <c r="J20" i="41" s="1"/>
  <c r="J48" i="41"/>
  <c r="L89" i="41"/>
  <c r="I106" i="41"/>
  <c r="I110" i="41"/>
  <c r="I112" i="41"/>
  <c r="I114" i="41"/>
  <c r="I115" i="41" s="1"/>
  <c r="L62" i="41"/>
  <c r="L14" i="41" s="1"/>
  <c r="L48" i="41"/>
  <c r="P69" i="41"/>
  <c r="M16" i="41" s="1"/>
  <c r="K82" i="41"/>
  <c r="K20" i="41" s="1"/>
  <c r="K48" i="41"/>
  <c r="M62" i="41"/>
  <c r="M14" i="41" s="1"/>
  <c r="M48" i="41"/>
  <c r="M10" i="41" s="1"/>
  <c r="L82" i="41"/>
  <c r="L20" i="41" s="1"/>
  <c r="K96" i="41"/>
  <c r="K24" i="41" s="1"/>
  <c r="J55" i="41"/>
  <c r="M75" i="41"/>
  <c r="L96" i="41"/>
  <c r="L24" i="41" s="1"/>
  <c r="K55" i="41"/>
  <c r="K12" i="41" s="1"/>
  <c r="N75" i="41"/>
  <c r="K18" i="41" s="1"/>
  <c r="L55" i="41"/>
  <c r="L12" i="41" s="1"/>
  <c r="O75" i="41"/>
  <c r="L18" i="41" s="1"/>
  <c r="J89" i="41"/>
  <c r="M69" i="41"/>
  <c r="Q69" i="41" s="1"/>
  <c r="K89" i="41"/>
  <c r="M89" i="41"/>
  <c r="M22" i="41" s="1"/>
  <c r="H115" i="41"/>
  <c r="M27" i="41" s="1"/>
  <c r="E62" i="41"/>
  <c r="D18" i="41"/>
  <c r="G115" i="41"/>
  <c r="L27" i="41" s="1"/>
  <c r="E48" i="41"/>
  <c r="D14" i="41"/>
  <c r="M7" i="41"/>
  <c r="D20" i="41"/>
  <c r="D9" i="41"/>
  <c r="I21" i="41"/>
  <c r="F21" i="41"/>
  <c r="I19" i="41"/>
  <c r="K14" i="41"/>
  <c r="M20" i="41"/>
  <c r="I23" i="41"/>
  <c r="D16" i="41"/>
  <c r="D22" i="41"/>
  <c r="M12" i="41"/>
  <c r="M18" i="41"/>
  <c r="J18" i="41"/>
  <c r="D24" i="41"/>
  <c r="I17" i="41"/>
  <c r="G19" i="41"/>
  <c r="F115" i="41"/>
  <c r="K27" i="41" s="1"/>
  <c r="L40" i="41"/>
  <c r="J40" i="41"/>
  <c r="M8" i="41"/>
  <c r="L8" i="41"/>
  <c r="J39" i="41"/>
  <c r="M24" i="41"/>
  <c r="K7" i="41"/>
  <c r="L7" i="41"/>
  <c r="D7" i="41"/>
  <c r="I42" i="41"/>
  <c r="H42" i="41"/>
  <c r="D12" i="41"/>
  <c r="J38" i="41"/>
  <c r="G10" i="41"/>
  <c r="D10" i="41" s="1"/>
  <c r="G17" i="41"/>
  <c r="K22" i="41"/>
  <c r="L36" i="41"/>
  <c r="L38" i="41" s="1"/>
  <c r="L39" i="41"/>
  <c r="H17" i="41"/>
  <c r="F19" i="41"/>
  <c r="L22" i="41"/>
  <c r="J96" i="41"/>
  <c r="E115" i="41"/>
  <c r="G21" i="41"/>
  <c r="G23" i="41"/>
  <c r="M36" i="41"/>
  <c r="M39" i="41"/>
  <c r="M41" i="41" s="1"/>
  <c r="F13" i="41"/>
  <c r="J7" i="41"/>
  <c r="H21" i="41"/>
  <c r="K37" i="41"/>
  <c r="K40" i="41"/>
  <c r="K41" i="41" s="1"/>
  <c r="G8" i="41"/>
  <c r="D8" i="41" s="1"/>
  <c r="J16" i="41" l="1"/>
  <c r="N48" i="41"/>
  <c r="Q75" i="41"/>
  <c r="N18" i="41"/>
  <c r="L100" i="41"/>
  <c r="N55" i="41"/>
  <c r="N62" i="41"/>
  <c r="N20" i="41"/>
  <c r="N89" i="41"/>
  <c r="L10" i="41"/>
  <c r="N96" i="41"/>
  <c r="N82" i="41"/>
  <c r="M100" i="41"/>
  <c r="N16" i="41"/>
  <c r="J100" i="41"/>
  <c r="J22" i="41"/>
  <c r="N22" i="41" s="1"/>
  <c r="K100" i="41"/>
  <c r="K38" i="41"/>
  <c r="D19" i="41"/>
  <c r="D21" i="41"/>
  <c r="M9" i="41"/>
  <c r="L9" i="41"/>
  <c r="J41" i="41"/>
  <c r="N39" i="41"/>
  <c r="M26" i="41"/>
  <c r="L41" i="41"/>
  <c r="F23" i="41"/>
  <c r="H23" i="41"/>
  <c r="N37" i="41"/>
  <c r="N36" i="41"/>
  <c r="M38" i="41"/>
  <c r="M42" i="41" s="1"/>
  <c r="I15" i="41"/>
  <c r="H15" i="41"/>
  <c r="G15" i="41"/>
  <c r="F15" i="41"/>
  <c r="K42" i="41"/>
  <c r="N7" i="41"/>
  <c r="J9" i="41"/>
  <c r="J14" i="41"/>
  <c r="I13" i="41"/>
  <c r="H13" i="41"/>
  <c r="G13" i="41"/>
  <c r="E42" i="41"/>
  <c r="J10" i="41"/>
  <c r="K10" i="41"/>
  <c r="K26" i="41" s="1"/>
  <c r="K8" i="41"/>
  <c r="J27" i="41"/>
  <c r="J24" i="41"/>
  <c r="G42" i="41"/>
  <c r="J12" i="41"/>
  <c r="D17" i="41"/>
  <c r="N40" i="41"/>
  <c r="I25" i="41"/>
  <c r="H25" i="41"/>
  <c r="F25" i="41"/>
  <c r="G25" i="41"/>
  <c r="I11" i="41"/>
  <c r="H11" i="41"/>
  <c r="G11" i="41"/>
  <c r="F11" i="41"/>
  <c r="L26" i="41"/>
  <c r="L28" i="41" l="1"/>
  <c r="M28" i="41"/>
  <c r="M29" i="41" s="1"/>
  <c r="M30" i="41" s="1"/>
  <c r="J42" i="41"/>
  <c r="L42" i="41"/>
  <c r="D23" i="41"/>
  <c r="N41" i="41"/>
  <c r="D13" i="41"/>
  <c r="D11" i="41"/>
  <c r="N38" i="41"/>
  <c r="K9" i="41"/>
  <c r="K28" i="41" s="1"/>
  <c r="N8" i="41"/>
  <c r="D15" i="41"/>
  <c r="N100" i="41"/>
  <c r="N24" i="41"/>
  <c r="L29" i="41"/>
  <c r="L30" i="41" s="1"/>
  <c r="D25" i="41"/>
  <c r="N12" i="41"/>
  <c r="N27" i="41"/>
  <c r="J26" i="41"/>
  <c r="N26" i="41" s="1"/>
  <c r="N10" i="41"/>
  <c r="N14" i="41"/>
  <c r="N42" i="41" l="1"/>
  <c r="N9" i="41"/>
  <c r="J28" i="41"/>
  <c r="K29" i="41"/>
  <c r="K30" i="41" s="1"/>
  <c r="J29" i="41" l="1"/>
  <c r="N28" i="41"/>
  <c r="N29" i="41" l="1"/>
  <c r="J30" i="41"/>
  <c r="N30" i="41" l="1"/>
  <c r="D29" i="4" l="1"/>
  <c r="D23" i="4" l="1"/>
  <c r="D22" i="4" l="1"/>
  <c r="D21" i="4"/>
  <c r="G72" i="4" l="1"/>
  <c r="F72" i="4"/>
  <c r="E72" i="4"/>
  <c r="E28" i="4" l="1"/>
  <c r="G27" i="4"/>
  <c r="F27" i="4"/>
  <c r="E27" i="4"/>
  <c r="G73" i="4" l="1"/>
  <c r="F73" i="4"/>
  <c r="E73" i="4"/>
  <c r="G76" i="4"/>
  <c r="F76" i="4"/>
  <c r="E76" i="4"/>
  <c r="G75" i="4"/>
  <c r="F75" i="4"/>
  <c r="E75" i="4"/>
  <c r="G74" i="4"/>
  <c r="F74" i="4"/>
  <c r="E74" i="4"/>
  <c r="H75" i="4" l="1"/>
  <c r="H72" i="4"/>
  <c r="H73" i="4"/>
  <c r="G28" i="4"/>
  <c r="F28" i="4"/>
  <c r="D30" i="4"/>
  <c r="D26" i="4"/>
  <c r="D25" i="4"/>
  <c r="D7" i="4" s="1"/>
  <c r="D24" i="4"/>
  <c r="D8" i="4" l="1"/>
  <c r="D31" i="4"/>
  <c r="H76" i="4"/>
  <c r="C66" i="4"/>
  <c r="C57" i="4"/>
  <c r="H74" i="4"/>
  <c r="XEZ30" i="4"/>
  <c r="XFD30" i="4" s="1"/>
  <c r="XER30" i="4"/>
  <c r="XEJ30" i="4"/>
  <c r="XEL30" i="4" s="1"/>
  <c r="XEB30" i="4"/>
  <c r="XDT30" i="4"/>
  <c r="XDL30" i="4"/>
  <c r="XDD30" i="4"/>
  <c r="XCV30" i="4"/>
  <c r="XCZ30" i="4" s="1"/>
  <c r="XCN30" i="4"/>
  <c r="XCR30" i="4" s="1"/>
  <c r="XCF30" i="4"/>
  <c r="XBX30" i="4"/>
  <c r="XBP30" i="4"/>
  <c r="XBH30" i="4"/>
  <c r="XBI30" i="4" s="1"/>
  <c r="XAZ30" i="4"/>
  <c r="XBA30" i="4" s="1"/>
  <c r="XAR30" i="4"/>
  <c r="XAJ30" i="4"/>
  <c r="XAN30" i="4" s="1"/>
  <c r="XAB30" i="4"/>
  <c r="XAE30" i="4" s="1"/>
  <c r="WZT30" i="4"/>
  <c r="WZL30" i="4"/>
  <c r="WZM30" i="4" s="1"/>
  <c r="WZD30" i="4"/>
  <c r="WYV30" i="4"/>
  <c r="WYN30" i="4"/>
  <c r="WYF30" i="4"/>
  <c r="WYH30" i="4" s="1"/>
  <c r="WXX30" i="4"/>
  <c r="WYB30" i="4" s="1"/>
  <c r="WXP30" i="4"/>
  <c r="WXH30" i="4"/>
  <c r="WXI30" i="4" s="1"/>
  <c r="WWZ30" i="4"/>
  <c r="WWR30" i="4"/>
  <c r="WWJ30" i="4"/>
  <c r="WWB30" i="4"/>
  <c r="WVT30" i="4"/>
  <c r="WVL30" i="4"/>
  <c r="WVP30" i="4" s="1"/>
  <c r="WVD30" i="4"/>
  <c r="WVE30" i="4" s="1"/>
  <c r="WUV30" i="4"/>
  <c r="WUW30" i="4" s="1"/>
  <c r="WUN30" i="4"/>
  <c r="WUF30" i="4"/>
  <c r="WUJ30" i="4" s="1"/>
  <c r="WTX30" i="4"/>
  <c r="WTP30" i="4"/>
  <c r="WTH30" i="4"/>
  <c r="WSZ30" i="4"/>
  <c r="WSR30" i="4"/>
  <c r="WSS30" i="4" s="1"/>
  <c r="WSJ30" i="4"/>
  <c r="WSK30" i="4" s="1"/>
  <c r="WSB30" i="4"/>
  <c r="WRT30" i="4"/>
  <c r="WRL30" i="4"/>
  <c r="WRD30" i="4"/>
  <c r="WQV30" i="4"/>
  <c r="WQN30" i="4"/>
  <c r="WQF30" i="4"/>
  <c r="WPX30" i="4"/>
  <c r="WPP30" i="4"/>
  <c r="WPH30" i="4"/>
  <c r="WPL30" i="4" s="1"/>
  <c r="WOZ30" i="4"/>
  <c r="WOR30" i="4"/>
  <c r="WOJ30" i="4"/>
  <c r="WOB30" i="4"/>
  <c r="WOF30" i="4" s="1"/>
  <c r="WNT30" i="4"/>
  <c r="WNL30" i="4"/>
  <c r="WNM30" i="4" s="1"/>
  <c r="WND30" i="4"/>
  <c r="WMV30" i="4"/>
  <c r="WMZ30" i="4" s="1"/>
  <c r="WMN30" i="4"/>
  <c r="WMF30" i="4"/>
  <c r="WLX30" i="4"/>
  <c r="WLP30" i="4"/>
  <c r="WLT30" i="4" s="1"/>
  <c r="WLH30" i="4"/>
  <c r="WKZ30" i="4"/>
  <c r="WKR30" i="4"/>
  <c r="WKJ30" i="4"/>
  <c r="WKB30" i="4"/>
  <c r="WJT30" i="4"/>
  <c r="WJL30" i="4"/>
  <c r="WJD30" i="4"/>
  <c r="WIV30" i="4"/>
  <c r="WIZ30" i="4" s="1"/>
  <c r="WIN30" i="4"/>
  <c r="WIF30" i="4"/>
  <c r="WHX30" i="4"/>
  <c r="WIB30" i="4" s="1"/>
  <c r="WHP30" i="4"/>
  <c r="WHH30" i="4"/>
  <c r="WGZ30" i="4"/>
  <c r="WGR30" i="4"/>
  <c r="WGJ30" i="4"/>
  <c r="WGB30" i="4"/>
  <c r="WFT30" i="4"/>
  <c r="WFU30" i="4" s="1"/>
  <c r="WFL30" i="4"/>
  <c r="WFD30" i="4"/>
  <c r="WEV30" i="4"/>
  <c r="WEN30" i="4"/>
  <c r="WEF30" i="4"/>
  <c r="WDX30" i="4"/>
  <c r="WDY30" i="4" s="1"/>
  <c r="WDP30" i="4"/>
  <c r="WDT30" i="4" s="1"/>
  <c r="WDH30" i="4"/>
  <c r="WCZ30" i="4"/>
  <c r="WDA30" i="4" s="1"/>
  <c r="WCR30" i="4"/>
  <c r="WCT30" i="4" s="1"/>
  <c r="WCJ30" i="4"/>
  <c r="WCB30" i="4"/>
  <c r="WBT30" i="4"/>
  <c r="WBL30" i="4"/>
  <c r="WBD30" i="4"/>
  <c r="WAV30" i="4"/>
  <c r="WAZ30" i="4" s="1"/>
  <c r="WAN30" i="4"/>
  <c r="WAF30" i="4"/>
  <c r="VZX30" i="4"/>
  <c r="WAA30" i="4" s="1"/>
  <c r="VZP30" i="4"/>
  <c r="VZH30" i="4"/>
  <c r="VYZ30" i="4"/>
  <c r="VYR30" i="4"/>
  <c r="VYJ30" i="4"/>
  <c r="VYN30" i="4" s="1"/>
  <c r="VYB30" i="4"/>
  <c r="VXT30" i="4"/>
  <c r="VXL30" i="4"/>
  <c r="VXM30" i="4" s="1"/>
  <c r="VXD30" i="4"/>
  <c r="VWV30" i="4"/>
  <c r="VWN30" i="4"/>
  <c r="VWO30" i="4" s="1"/>
  <c r="VWF30" i="4"/>
  <c r="VVX30" i="4"/>
  <c r="VVP30" i="4"/>
  <c r="VVT30" i="4" s="1"/>
  <c r="VVH30" i="4"/>
  <c r="VUZ30" i="4"/>
  <c r="VVB30" i="4" s="1"/>
  <c r="VUR30" i="4"/>
  <c r="VUJ30" i="4"/>
  <c r="VUB30" i="4"/>
  <c r="VUC30" i="4" s="1"/>
  <c r="VTT30" i="4"/>
  <c r="VTL30" i="4"/>
  <c r="VTD30" i="4"/>
  <c r="VSV30" i="4"/>
  <c r="VSN30" i="4"/>
  <c r="VSF30" i="4"/>
  <c r="VSJ30" i="4" s="1"/>
  <c r="VRX30" i="4"/>
  <c r="VRP30" i="4"/>
  <c r="VRH30" i="4"/>
  <c r="VRJ30" i="4" s="1"/>
  <c r="VQZ30" i="4"/>
  <c r="VRD30" i="4" s="1"/>
  <c r="VQR30" i="4"/>
  <c r="VQV30" i="4" s="1"/>
  <c r="VQJ30" i="4"/>
  <c r="VQB30" i="4"/>
  <c r="VPT30" i="4"/>
  <c r="VPX30" i="4" s="1"/>
  <c r="VPL30" i="4"/>
  <c r="VPD30" i="4"/>
  <c r="VOV30" i="4"/>
  <c r="VOX30" i="4" s="1"/>
  <c r="VON30" i="4"/>
  <c r="VOR30" i="4" s="1"/>
  <c r="VOF30" i="4"/>
  <c r="VNX30" i="4"/>
  <c r="VNP30" i="4"/>
  <c r="VNH30" i="4"/>
  <c r="VMZ30" i="4"/>
  <c r="VMR30" i="4"/>
  <c r="VMJ30" i="4"/>
  <c r="VML30" i="4" s="1"/>
  <c r="VMB30" i="4"/>
  <c r="VLT30" i="4"/>
  <c r="VLX30" i="4" s="1"/>
  <c r="VLL30" i="4"/>
  <c r="VLD30" i="4"/>
  <c r="VKV30" i="4"/>
  <c r="VKZ30" i="4" s="1"/>
  <c r="VKN30" i="4"/>
  <c r="VKF30" i="4"/>
  <c r="VJX30" i="4"/>
  <c r="VJZ30" i="4" s="1"/>
  <c r="VJP30" i="4"/>
  <c r="VJH30" i="4"/>
  <c r="VJL30" i="4" s="1"/>
  <c r="VIZ30" i="4"/>
  <c r="VIR30" i="4"/>
  <c r="VIJ30" i="4"/>
  <c r="VIN30" i="4" s="1"/>
  <c r="VIB30" i="4"/>
  <c r="VIF30" i="4" s="1"/>
  <c r="VHT30" i="4"/>
  <c r="VHL30" i="4"/>
  <c r="VHD30" i="4"/>
  <c r="VGV30" i="4"/>
  <c r="VGN30" i="4"/>
  <c r="VGQ30" i="4" s="1"/>
  <c r="VGF30" i="4"/>
  <c r="VGH30" i="4" s="1"/>
  <c r="VFX30" i="4"/>
  <c r="VGB30" i="4" s="1"/>
  <c r="VFP30" i="4"/>
  <c r="VFH30" i="4"/>
  <c r="VEZ30" i="4"/>
  <c r="VER30" i="4"/>
  <c r="VEJ30" i="4"/>
  <c r="VEB30" i="4"/>
  <c r="VED30" i="4" s="1"/>
  <c r="VDT30" i="4"/>
  <c r="VDL30" i="4"/>
  <c r="VDD30" i="4"/>
  <c r="VDG30" i="4" s="1"/>
  <c r="VCV30" i="4"/>
  <c r="VCN30" i="4"/>
  <c r="VCF30" i="4"/>
  <c r="VCJ30" i="4" s="1"/>
  <c r="VBX30" i="4"/>
  <c r="VBP30" i="4"/>
  <c r="VBH30" i="4"/>
  <c r="VAZ30" i="4"/>
  <c r="VBB30" i="4" s="1"/>
  <c r="VAR30" i="4"/>
  <c r="VAS30" i="4" s="1"/>
  <c r="VAJ30" i="4"/>
  <c r="VAN30" i="4" s="1"/>
  <c r="VAB30" i="4"/>
  <c r="VAD30" i="4" s="1"/>
  <c r="UZT30" i="4"/>
  <c r="UZL30" i="4"/>
  <c r="UZD30" i="4"/>
  <c r="UZF30" i="4" s="1"/>
  <c r="UYV30" i="4"/>
  <c r="UYN30" i="4"/>
  <c r="UYF30" i="4"/>
  <c r="UYG30" i="4" s="1"/>
  <c r="UXX30" i="4"/>
  <c r="UXZ30" i="4" s="1"/>
  <c r="UXP30" i="4"/>
  <c r="UXH30" i="4"/>
  <c r="UWZ30" i="4"/>
  <c r="UWR30" i="4"/>
  <c r="UWJ30" i="4"/>
  <c r="UWN30" i="4" s="1"/>
  <c r="UWB30" i="4"/>
  <c r="UWF30" i="4" s="1"/>
  <c r="UVT30" i="4"/>
  <c r="UVL30" i="4"/>
  <c r="UVN30" i="4" s="1"/>
  <c r="UVD30" i="4"/>
  <c r="UVH30" i="4" s="1"/>
  <c r="UUV30" i="4"/>
  <c r="UUN30" i="4"/>
  <c r="UUO30" i="4" s="1"/>
  <c r="UUF30" i="4"/>
  <c r="UTX30" i="4"/>
  <c r="UUB30" i="4" s="1"/>
  <c r="UTP30" i="4"/>
  <c r="UTH30" i="4"/>
  <c r="USZ30" i="4"/>
  <c r="UTB30" i="4" s="1"/>
  <c r="USR30" i="4"/>
  <c r="USV30" i="4" s="1"/>
  <c r="USJ30" i="4"/>
  <c r="USB30" i="4"/>
  <c r="USC30" i="4" s="1"/>
  <c r="URT30" i="4"/>
  <c r="URL30" i="4"/>
  <c r="URP30" i="4" s="1"/>
  <c r="URD30" i="4"/>
  <c r="UQV30" i="4"/>
  <c r="UQN30" i="4"/>
  <c r="UQF30" i="4"/>
  <c r="UQJ30" i="4" s="1"/>
  <c r="UPX30" i="4"/>
  <c r="UPP30" i="4"/>
  <c r="UPQ30" i="4" s="1"/>
  <c r="UPH30" i="4"/>
  <c r="UOZ30" i="4"/>
  <c r="UOR30" i="4"/>
  <c r="UOV30" i="4" s="1"/>
  <c r="UOJ30" i="4"/>
  <c r="UOB30" i="4"/>
  <c r="UOE30" i="4" s="1"/>
  <c r="UNT30" i="4"/>
  <c r="UNX30" i="4" s="1"/>
  <c r="UNL30" i="4"/>
  <c r="UNN30" i="4" s="1"/>
  <c r="UND30" i="4"/>
  <c r="UMV30" i="4"/>
  <c r="UMW30" i="4" s="1"/>
  <c r="UMN30" i="4"/>
  <c r="UMF30" i="4"/>
  <c r="ULX30" i="4"/>
  <c r="ULP30" i="4"/>
  <c r="ULH30" i="4"/>
  <c r="ULL30" i="4" s="1"/>
  <c r="UKZ30" i="4"/>
  <c r="ULC30" i="4" s="1"/>
  <c r="UKR30" i="4"/>
  <c r="UKS30" i="4" s="1"/>
  <c r="UKJ30" i="4"/>
  <c r="UKK30" i="4" s="1"/>
  <c r="UKB30" i="4"/>
  <c r="UJT30" i="4"/>
  <c r="UJL30" i="4"/>
  <c r="UJD30" i="4"/>
  <c r="UJG30" i="4" s="1"/>
  <c r="UIV30" i="4"/>
  <c r="UIZ30" i="4" s="1"/>
  <c r="UIN30" i="4"/>
  <c r="UIP30" i="4" s="1"/>
  <c r="UIF30" i="4"/>
  <c r="UHX30" i="4"/>
  <c r="UHP30" i="4"/>
  <c r="UHH30" i="4"/>
  <c r="UGZ30" i="4"/>
  <c r="UGR30" i="4"/>
  <c r="UGS30" i="4" s="1"/>
  <c r="UGJ30" i="4"/>
  <c r="UGN30" i="4" s="1"/>
  <c r="UGB30" i="4"/>
  <c r="UGF30" i="4" s="1"/>
  <c r="UFT30" i="4"/>
  <c r="UFL30" i="4"/>
  <c r="UFD30" i="4"/>
  <c r="UEV30" i="4"/>
  <c r="UEN30" i="4"/>
  <c r="UEF30" i="4"/>
  <c r="UEG30" i="4" s="1"/>
  <c r="UDX30" i="4"/>
  <c r="UEB30" i="4" s="1"/>
  <c r="UDP30" i="4"/>
  <c r="UDR30" i="4" s="1"/>
  <c r="UDH30" i="4"/>
  <c r="UCZ30" i="4"/>
  <c r="UCR30" i="4"/>
  <c r="UCJ30" i="4"/>
  <c r="UCL30" i="4" s="1"/>
  <c r="UCB30" i="4"/>
  <c r="UBT30" i="4"/>
  <c r="UBL30" i="4"/>
  <c r="UBP30" i="4" s="1"/>
  <c r="UBD30" i="4"/>
  <c r="UAV30" i="4"/>
  <c r="UAW30" i="4" s="1"/>
  <c r="UAN30" i="4"/>
  <c r="UAF30" i="4"/>
  <c r="TZX30" i="4"/>
  <c r="TZP30" i="4"/>
  <c r="TZQ30" i="4" s="1"/>
  <c r="TZH30" i="4"/>
  <c r="TZK30" i="4" s="1"/>
  <c r="TYZ30" i="4"/>
  <c r="TZD30" i="4" s="1"/>
  <c r="TYR30" i="4"/>
  <c r="TYT30" i="4" s="1"/>
  <c r="TYJ30" i="4"/>
  <c r="TYN30" i="4" s="1"/>
  <c r="TYB30" i="4"/>
  <c r="TYD30" i="4" s="1"/>
  <c r="TXT30" i="4"/>
  <c r="TXL30" i="4"/>
  <c r="TXO30" i="4" s="1"/>
  <c r="TXD30" i="4"/>
  <c r="TXF30" i="4" s="1"/>
  <c r="TWV30" i="4"/>
  <c r="TWW30" i="4" s="1"/>
  <c r="TWN30" i="4"/>
  <c r="TWF30" i="4"/>
  <c r="TWI30" i="4" s="1"/>
  <c r="TVX30" i="4"/>
  <c r="TVP30" i="4"/>
  <c r="TVH30" i="4"/>
  <c r="TVL30" i="4" s="1"/>
  <c r="TUZ30" i="4"/>
  <c r="TUR30" i="4"/>
  <c r="TUV30" i="4" s="1"/>
  <c r="TUJ30" i="4"/>
  <c r="TUM30" i="4" s="1"/>
  <c r="TUB30" i="4"/>
  <c r="TUD30" i="4" s="1"/>
  <c r="TTT30" i="4"/>
  <c r="TTL30" i="4"/>
  <c r="TTP30" i="4" s="1"/>
  <c r="TTD30" i="4"/>
  <c r="TSV30" i="4"/>
  <c r="TSN30" i="4"/>
  <c r="TSQ30" i="4" s="1"/>
  <c r="TSF30" i="4"/>
  <c r="TRX30" i="4"/>
  <c r="TSA30" i="4" s="1"/>
  <c r="TRP30" i="4"/>
  <c r="TRH30" i="4"/>
  <c r="TQZ30" i="4"/>
  <c r="TQR30" i="4"/>
  <c r="TQT30" i="4" s="1"/>
  <c r="TQJ30" i="4"/>
  <c r="TQN30" i="4" s="1"/>
  <c r="TQB30" i="4"/>
  <c r="TQC30" i="4" s="1"/>
  <c r="TPT30" i="4"/>
  <c r="TPL30" i="4"/>
  <c r="TPD30" i="4"/>
  <c r="TOV30" i="4"/>
  <c r="TON30" i="4"/>
  <c r="TOR30" i="4" s="1"/>
  <c r="TOF30" i="4"/>
  <c r="TNX30" i="4"/>
  <c r="TNP30" i="4"/>
  <c r="TNR30" i="4" s="1"/>
  <c r="TNH30" i="4"/>
  <c r="TMZ30" i="4"/>
  <c r="TMR30" i="4"/>
  <c r="TMJ30" i="4"/>
  <c r="TMB30" i="4"/>
  <c r="TLT30" i="4"/>
  <c r="TLW30" i="4" s="1"/>
  <c r="TLL30" i="4"/>
  <c r="TLD30" i="4"/>
  <c r="TKV30" i="4"/>
  <c r="TKN30" i="4"/>
  <c r="TKF30" i="4"/>
  <c r="TKJ30" i="4" s="1"/>
  <c r="TJX30" i="4"/>
  <c r="TJP30" i="4"/>
  <c r="TJH30" i="4"/>
  <c r="TJI30" i="4" s="1"/>
  <c r="TIZ30" i="4"/>
  <c r="TIR30" i="4"/>
  <c r="TIJ30" i="4"/>
  <c r="TIB30" i="4"/>
  <c r="THT30" i="4"/>
  <c r="THL30" i="4"/>
  <c r="THD30" i="4"/>
  <c r="TGV30" i="4"/>
  <c r="TGW30" i="4" s="1"/>
  <c r="TGN30" i="4"/>
  <c r="TGF30" i="4"/>
  <c r="TFX30" i="4"/>
  <c r="TFP30" i="4"/>
  <c r="TFH30" i="4"/>
  <c r="TEZ30" i="4"/>
  <c r="TFC30" i="4" s="1"/>
  <c r="TER30" i="4"/>
  <c r="TEV30" i="4" s="1"/>
  <c r="TEJ30" i="4"/>
  <c r="TEL30" i="4" s="1"/>
  <c r="TEB30" i="4"/>
  <c r="TDT30" i="4"/>
  <c r="TDW30" i="4" s="1"/>
  <c r="TDL30" i="4"/>
  <c r="TDD30" i="4"/>
  <c r="TCV30" i="4"/>
  <c r="TCZ30" i="4" s="1"/>
  <c r="TCN30" i="4"/>
  <c r="TCQ30" i="4" s="1"/>
  <c r="TCF30" i="4"/>
  <c r="TBX30" i="4"/>
  <c r="TBP30" i="4"/>
  <c r="TBH30" i="4"/>
  <c r="TBL30" i="4" s="1"/>
  <c r="TAZ30" i="4"/>
  <c r="TAR30" i="4"/>
  <c r="TAT30" i="4" s="1"/>
  <c r="TAJ30" i="4"/>
  <c r="TAB30" i="4"/>
  <c r="SZT30" i="4"/>
  <c r="SZW30" i="4" s="1"/>
  <c r="SZL30" i="4"/>
  <c r="SZD30" i="4"/>
  <c r="SZH30" i="4" s="1"/>
  <c r="SYV30" i="4"/>
  <c r="SYN30" i="4"/>
  <c r="SYP30" i="4" s="1"/>
  <c r="SYF30" i="4"/>
  <c r="SXX30" i="4"/>
  <c r="SXP30" i="4"/>
  <c r="SXH30" i="4"/>
  <c r="SWZ30" i="4"/>
  <c r="SWR30" i="4"/>
  <c r="SWV30" i="4" s="1"/>
  <c r="SWJ30" i="4"/>
  <c r="SWB30" i="4"/>
  <c r="SVT30" i="4"/>
  <c r="SVL30" i="4"/>
  <c r="SVD30" i="4"/>
  <c r="SVG30" i="4" s="1"/>
  <c r="SUV30" i="4"/>
  <c r="SUN30" i="4"/>
  <c r="SUF30" i="4"/>
  <c r="SUJ30" i="4" s="1"/>
  <c r="STX30" i="4"/>
  <c r="STP30" i="4"/>
  <c r="STQ30" i="4" s="1"/>
  <c r="STH30" i="4"/>
  <c r="SSZ30" i="4"/>
  <c r="SSR30" i="4"/>
  <c r="SSJ30" i="4"/>
  <c r="SSB30" i="4"/>
  <c r="SRT30" i="4"/>
  <c r="SRX30" i="4" s="1"/>
  <c r="SRL30" i="4"/>
  <c r="SRD30" i="4"/>
  <c r="SQV30" i="4"/>
  <c r="SQN30" i="4"/>
  <c r="SQF30" i="4"/>
  <c r="SPX30" i="4"/>
  <c r="SPP30" i="4"/>
  <c r="SPS30" i="4" s="1"/>
  <c r="SPH30" i="4"/>
  <c r="SPL30" i="4" s="1"/>
  <c r="SOZ30" i="4"/>
  <c r="SOR30" i="4"/>
  <c r="SOJ30" i="4"/>
  <c r="SOB30" i="4"/>
  <c r="SOC30" i="4" s="1"/>
  <c r="SNT30" i="4"/>
  <c r="SNU30" i="4" s="1"/>
  <c r="SNL30" i="4"/>
  <c r="SNN30" i="4" s="1"/>
  <c r="SND30" i="4"/>
  <c r="SMV30" i="4"/>
  <c r="SMN30" i="4"/>
  <c r="SMF30" i="4"/>
  <c r="SMI30" i="4" s="1"/>
  <c r="SLX30" i="4"/>
  <c r="SMB30" i="4" s="1"/>
  <c r="SLP30" i="4"/>
  <c r="SLT30" i="4" s="1"/>
  <c r="SLH30" i="4"/>
  <c r="SKZ30" i="4"/>
  <c r="SKR30" i="4"/>
  <c r="SKU30" i="4" s="1"/>
  <c r="SKJ30" i="4"/>
  <c r="SKN30" i="4" s="1"/>
  <c r="SKB30" i="4"/>
  <c r="SJT30" i="4"/>
  <c r="SJU30" i="4" s="1"/>
  <c r="SJL30" i="4"/>
  <c r="SJD30" i="4"/>
  <c r="SJE30" i="4" s="1"/>
  <c r="SIV30" i="4"/>
  <c r="SIN30" i="4"/>
  <c r="SIP30" i="4" s="1"/>
  <c r="SIF30" i="4"/>
  <c r="SHX30" i="4"/>
  <c r="SHP30" i="4"/>
  <c r="SHH30" i="4"/>
  <c r="SHK30" i="4" s="1"/>
  <c r="SGZ30" i="4"/>
  <c r="SHD30" i="4" s="1"/>
  <c r="SGR30" i="4"/>
  <c r="SGV30" i="4" s="1"/>
  <c r="SGJ30" i="4"/>
  <c r="SGB30" i="4"/>
  <c r="SGE30" i="4" s="1"/>
  <c r="SFT30" i="4"/>
  <c r="SFW30" i="4" s="1"/>
  <c r="SFL30" i="4"/>
  <c r="SFP30" i="4" s="1"/>
  <c r="SFD30" i="4"/>
  <c r="SFG30" i="4" s="1"/>
  <c r="SEV30" i="4"/>
  <c r="SEN30" i="4"/>
  <c r="SEF30" i="4"/>
  <c r="SEG30" i="4" s="1"/>
  <c r="SDX30" i="4"/>
  <c r="SDY30" i="4" s="1"/>
  <c r="SDP30" i="4"/>
  <c r="SDR30" i="4" s="1"/>
  <c r="SDH30" i="4"/>
  <c r="SCZ30" i="4"/>
  <c r="SCR30" i="4"/>
  <c r="SCS30" i="4" s="1"/>
  <c r="SCJ30" i="4"/>
  <c r="SCM30" i="4" s="1"/>
  <c r="SCB30" i="4"/>
  <c r="SCF30" i="4" s="1"/>
  <c r="SBT30" i="4"/>
  <c r="SBX30" i="4" s="1"/>
  <c r="SBL30" i="4"/>
  <c r="SBD30" i="4"/>
  <c r="SAV30" i="4"/>
  <c r="SAN30" i="4"/>
  <c r="SAF30" i="4"/>
  <c r="RZX30" i="4"/>
  <c r="RZP30" i="4"/>
  <c r="RZH30" i="4"/>
  <c r="RYZ30" i="4"/>
  <c r="RYR30" i="4"/>
  <c r="RYJ30" i="4"/>
  <c r="RYB30" i="4"/>
  <c r="RXT30" i="4"/>
  <c r="RXL30" i="4"/>
  <c r="RXD30" i="4"/>
  <c r="RWV30" i="4"/>
  <c r="RWN30" i="4"/>
  <c r="RWF30" i="4"/>
  <c r="RWJ30" i="4" s="1"/>
  <c r="RVX30" i="4"/>
  <c r="RVP30" i="4"/>
  <c r="RVH30" i="4"/>
  <c r="RUZ30" i="4"/>
  <c r="RVD30" i="4" s="1"/>
  <c r="RUR30" i="4"/>
  <c r="RUJ30" i="4"/>
  <c r="RUK30" i="4" s="1"/>
  <c r="RUB30" i="4"/>
  <c r="RTT30" i="4"/>
  <c r="RTX30" i="4" s="1"/>
  <c r="RTL30" i="4"/>
  <c r="RTN30" i="4" s="1"/>
  <c r="RTD30" i="4"/>
  <c r="RSV30" i="4"/>
  <c r="RSW30" i="4" s="1"/>
  <c r="RSN30" i="4"/>
  <c r="RSF30" i="4"/>
  <c r="RSG30" i="4" s="1"/>
  <c r="RRX30" i="4"/>
  <c r="RRP30" i="4"/>
  <c r="RRH30" i="4"/>
  <c r="RQZ30" i="4"/>
  <c r="RQR30" i="4"/>
  <c r="RQS30" i="4" s="1"/>
  <c r="RQJ30" i="4"/>
  <c r="RQB30" i="4"/>
  <c r="RPT30" i="4"/>
  <c r="RPL30" i="4"/>
  <c r="RPD30" i="4"/>
  <c r="RPG30" i="4" s="1"/>
  <c r="ROV30" i="4"/>
  <c r="ROZ30" i="4" s="1"/>
  <c r="RON30" i="4"/>
  <c r="ROF30" i="4"/>
  <c r="RNX30" i="4"/>
  <c r="RNP30" i="4"/>
  <c r="RNH30" i="4"/>
  <c r="RMZ30" i="4"/>
  <c r="RMR30" i="4"/>
  <c r="RMJ30" i="4"/>
  <c r="RMB30" i="4"/>
  <c r="RLT30" i="4"/>
  <c r="RLU30" i="4" s="1"/>
  <c r="RLL30" i="4"/>
  <c r="RLD30" i="4"/>
  <c r="RKV30" i="4"/>
  <c r="RKN30" i="4"/>
  <c r="RKF30" i="4"/>
  <c r="RJX30" i="4"/>
  <c r="RJP30" i="4"/>
  <c r="RJH30" i="4"/>
  <c r="RIZ30" i="4"/>
  <c r="RIR30" i="4"/>
  <c r="RIJ30" i="4"/>
  <c r="RIB30" i="4"/>
  <c r="RIC30" i="4" s="1"/>
  <c r="RHT30" i="4"/>
  <c r="RHL30" i="4"/>
  <c r="RHD30" i="4"/>
  <c r="RGV30" i="4"/>
  <c r="RGN30" i="4"/>
  <c r="RGF30" i="4"/>
  <c r="RFX30" i="4"/>
  <c r="RFP30" i="4"/>
  <c r="RFQ30" i="4" s="1"/>
  <c r="RFH30" i="4"/>
  <c r="REZ30" i="4"/>
  <c r="RER30" i="4"/>
  <c r="REJ30" i="4"/>
  <c r="REB30" i="4"/>
  <c r="RED30" i="4" s="1"/>
  <c r="RDT30" i="4"/>
  <c r="RDX30" i="4" s="1"/>
  <c r="RDL30" i="4"/>
  <c r="RDO30" i="4" s="1"/>
  <c r="RDD30" i="4"/>
  <c r="RCV30" i="4"/>
  <c r="RCN30" i="4"/>
  <c r="RCF30" i="4"/>
  <c r="RBX30" i="4"/>
  <c r="RBP30" i="4"/>
  <c r="RBH30" i="4"/>
  <c r="RBL30" i="4" s="1"/>
  <c r="RAZ30" i="4"/>
  <c r="RBC30" i="4" s="1"/>
  <c r="RAR30" i="4"/>
  <c r="RAJ30" i="4"/>
  <c r="RAL30" i="4" s="1"/>
  <c r="RAB30" i="4"/>
  <c r="RAF30" i="4" s="1"/>
  <c r="QZT30" i="4"/>
  <c r="QZL30" i="4"/>
  <c r="QZD30" i="4"/>
  <c r="QYV30" i="4"/>
  <c r="QYN30" i="4"/>
  <c r="QYQ30" i="4" s="1"/>
  <c r="QYF30" i="4"/>
  <c r="QXX30" i="4"/>
  <c r="QXY30" i="4" s="1"/>
  <c r="QXP30" i="4"/>
  <c r="QXT30" i="4" s="1"/>
  <c r="QXH30" i="4"/>
  <c r="QWZ30" i="4"/>
  <c r="QWR30" i="4"/>
  <c r="QWS30" i="4" s="1"/>
  <c r="QWJ30" i="4"/>
  <c r="QWB30" i="4"/>
  <c r="QVT30" i="4"/>
  <c r="QVV30" i="4" s="1"/>
  <c r="QVL30" i="4"/>
  <c r="QVD30" i="4"/>
  <c r="QUV30" i="4"/>
  <c r="QUN30" i="4"/>
  <c r="QUF30" i="4"/>
  <c r="QTX30" i="4"/>
  <c r="QTP30" i="4"/>
  <c r="QTH30" i="4"/>
  <c r="QSZ30" i="4"/>
  <c r="QSR30" i="4"/>
  <c r="QSJ30" i="4"/>
  <c r="QSB30" i="4"/>
  <c r="QRT30" i="4"/>
  <c r="QRL30" i="4"/>
  <c r="QRD30" i="4"/>
  <c r="QQV30" i="4"/>
  <c r="QQN30" i="4"/>
  <c r="QQF30" i="4"/>
  <c r="QPX30" i="4"/>
  <c r="QPY30" i="4" s="1"/>
  <c r="QPP30" i="4"/>
  <c r="QPH30" i="4"/>
  <c r="QPI30" i="4" s="1"/>
  <c r="QOZ30" i="4"/>
  <c r="QOR30" i="4"/>
  <c r="QOJ30" i="4"/>
  <c r="QOB30" i="4"/>
  <c r="QOC30" i="4" s="1"/>
  <c r="QNT30" i="4"/>
  <c r="QNL30" i="4"/>
  <c r="QNN30" i="4" s="1"/>
  <c r="QND30" i="4"/>
  <c r="QMV30" i="4"/>
  <c r="QMN30" i="4"/>
  <c r="QMF30" i="4"/>
  <c r="QMI30" i="4" s="1"/>
  <c r="QLX30" i="4"/>
  <c r="QLP30" i="4"/>
  <c r="QLH30" i="4"/>
  <c r="QKZ30" i="4"/>
  <c r="QKR30" i="4"/>
  <c r="QKJ30" i="4"/>
  <c r="QKK30" i="4" s="1"/>
  <c r="QKB30" i="4"/>
  <c r="QJT30" i="4"/>
  <c r="QJL30" i="4"/>
  <c r="QJD30" i="4"/>
  <c r="QIV30" i="4"/>
  <c r="QIN30" i="4"/>
  <c r="QIQ30" i="4" s="1"/>
  <c r="QIF30" i="4"/>
  <c r="QHX30" i="4"/>
  <c r="QIA30" i="4" s="1"/>
  <c r="QHP30" i="4"/>
  <c r="QHR30" i="4" s="1"/>
  <c r="QHH30" i="4"/>
  <c r="QHK30" i="4" s="1"/>
  <c r="QGZ30" i="4"/>
  <c r="QGR30" i="4"/>
  <c r="QGU30" i="4" s="1"/>
  <c r="QGJ30" i="4"/>
  <c r="QGN30" i="4" s="1"/>
  <c r="QGB30" i="4"/>
  <c r="QFT30" i="4"/>
  <c r="QFL30" i="4"/>
  <c r="QFD30" i="4"/>
  <c r="QEV30" i="4"/>
  <c r="QEN30" i="4"/>
  <c r="QEF30" i="4"/>
  <c r="QDX30" i="4"/>
  <c r="QDP30" i="4"/>
  <c r="QDS30" i="4" s="1"/>
  <c r="QDH30" i="4"/>
  <c r="QCZ30" i="4"/>
  <c r="QCR30" i="4"/>
  <c r="QCT30" i="4" s="1"/>
  <c r="QCJ30" i="4"/>
  <c r="QCB30" i="4"/>
  <c r="QBT30" i="4"/>
  <c r="QBL30" i="4"/>
  <c r="QBD30" i="4"/>
  <c r="QBG30" i="4" s="1"/>
  <c r="QAV30" i="4"/>
  <c r="QAN30" i="4"/>
  <c r="QAQ30" i="4" s="1"/>
  <c r="QAF30" i="4"/>
  <c r="PZX30" i="4"/>
  <c r="PZP30" i="4"/>
  <c r="PZH30" i="4"/>
  <c r="PZK30" i="4" s="1"/>
  <c r="PYZ30" i="4"/>
  <c r="PYR30" i="4"/>
  <c r="PYS30" i="4" s="1"/>
  <c r="PYJ30" i="4"/>
  <c r="PYB30" i="4"/>
  <c r="PYD30" i="4" s="1"/>
  <c r="PXT30" i="4"/>
  <c r="PXL30" i="4"/>
  <c r="PXM30" i="4" s="1"/>
  <c r="PXD30" i="4"/>
  <c r="PWV30" i="4"/>
  <c r="PWN30" i="4"/>
  <c r="PWR30" i="4" s="1"/>
  <c r="PWF30" i="4"/>
  <c r="PVX30" i="4"/>
  <c r="PVP30" i="4"/>
  <c r="PVH30" i="4"/>
  <c r="PUZ30" i="4"/>
  <c r="PUR30" i="4"/>
  <c r="PUJ30" i="4"/>
  <c r="PUB30" i="4"/>
  <c r="PUF30" i="4" s="1"/>
  <c r="PTT30" i="4"/>
  <c r="PTL30" i="4"/>
  <c r="PTD30" i="4"/>
  <c r="PSV30" i="4"/>
  <c r="PSN30" i="4"/>
  <c r="PSO30" i="4" s="1"/>
  <c r="PSF30" i="4"/>
  <c r="PRX30" i="4"/>
  <c r="PRP30" i="4"/>
  <c r="PRT30" i="4" s="1"/>
  <c r="PRH30" i="4"/>
  <c r="PRJ30" i="4" s="1"/>
  <c r="PQZ30" i="4"/>
  <c r="PQR30" i="4"/>
  <c r="PQJ30" i="4"/>
  <c r="PQB30" i="4"/>
  <c r="PPT30" i="4"/>
  <c r="PPL30" i="4"/>
  <c r="PPD30" i="4"/>
  <c r="POV30" i="4"/>
  <c r="POX30" i="4" s="1"/>
  <c r="PON30" i="4"/>
  <c r="POF30" i="4"/>
  <c r="PNX30" i="4"/>
  <c r="PNP30" i="4"/>
  <c r="PNR30" i="4" s="1"/>
  <c r="PNH30" i="4"/>
  <c r="PMZ30" i="4"/>
  <c r="PMR30" i="4"/>
  <c r="PMJ30" i="4"/>
  <c r="PMK30" i="4" s="1"/>
  <c r="PMB30" i="4"/>
  <c r="PME30" i="4" s="1"/>
  <c r="PLT30" i="4"/>
  <c r="PLL30" i="4"/>
  <c r="PLP30" i="4" s="1"/>
  <c r="PLD30" i="4"/>
  <c r="PKV30" i="4"/>
  <c r="PKN30" i="4"/>
  <c r="PKF30" i="4"/>
  <c r="PKJ30" i="4" s="1"/>
  <c r="PJX30" i="4"/>
  <c r="PJY30" i="4" s="1"/>
  <c r="PJP30" i="4"/>
  <c r="PJH30" i="4"/>
  <c r="PJJ30" i="4" s="1"/>
  <c r="PIZ30" i="4"/>
  <c r="PJD30" i="4" s="1"/>
  <c r="PIR30" i="4"/>
  <c r="PIJ30" i="4"/>
  <c r="PIB30" i="4"/>
  <c r="PHT30" i="4"/>
  <c r="PHX30" i="4" s="1"/>
  <c r="PHL30" i="4"/>
  <c r="PHD30" i="4"/>
  <c r="PGV30" i="4"/>
  <c r="PGN30" i="4"/>
  <c r="PGF30" i="4"/>
  <c r="PFX30" i="4"/>
  <c r="PGA30" i="4" s="1"/>
  <c r="PFP30" i="4"/>
  <c r="PFH30" i="4"/>
  <c r="PFL30" i="4" s="1"/>
  <c r="PEZ30" i="4"/>
  <c r="PER30" i="4"/>
  <c r="PEU30" i="4" s="1"/>
  <c r="PEJ30" i="4"/>
  <c r="PEM30" i="4" s="1"/>
  <c r="PEB30" i="4"/>
  <c r="PDT30" i="4"/>
  <c r="PDL30" i="4"/>
  <c r="PDN30" i="4" s="1"/>
  <c r="PDD30" i="4"/>
  <c r="PDH30" i="4" s="1"/>
  <c r="PCV30" i="4"/>
  <c r="PCN30" i="4"/>
  <c r="PCF30" i="4"/>
  <c r="PBX30" i="4"/>
  <c r="PBP30" i="4"/>
  <c r="PBH30" i="4"/>
  <c r="PAZ30" i="4"/>
  <c r="PBC30" i="4" s="1"/>
  <c r="PAR30" i="4"/>
  <c r="PAJ30" i="4"/>
  <c r="PAB30" i="4"/>
  <c r="PAE30" i="4" s="1"/>
  <c r="OZT30" i="4"/>
  <c r="OZL30" i="4"/>
  <c r="OZP30" i="4" s="1"/>
  <c r="OZD30" i="4"/>
  <c r="OZH30" i="4" s="1"/>
  <c r="OYV30" i="4"/>
  <c r="OYN30" i="4"/>
  <c r="OYF30" i="4"/>
  <c r="OYJ30" i="4" s="1"/>
  <c r="OXX30" i="4"/>
  <c r="OYB30" i="4" s="1"/>
  <c r="OXP30" i="4"/>
  <c r="OXR30" i="4" s="1"/>
  <c r="OXH30" i="4"/>
  <c r="OWZ30" i="4"/>
  <c r="OXD30" i="4" s="1"/>
  <c r="OWR30" i="4"/>
  <c r="OWJ30" i="4"/>
  <c r="OWB30" i="4"/>
  <c r="OWD30" i="4" s="1"/>
  <c r="OVT30" i="4"/>
  <c r="OVX30" i="4" s="1"/>
  <c r="OVL30" i="4"/>
  <c r="OVD30" i="4"/>
  <c r="OUV30" i="4"/>
  <c r="OUN30" i="4"/>
  <c r="OUR30" i="4" s="1"/>
  <c r="OUF30" i="4"/>
  <c r="OTX30" i="4"/>
  <c r="OTY30" i="4" s="1"/>
  <c r="OTP30" i="4"/>
  <c r="OTH30" i="4"/>
  <c r="OTL30" i="4" s="1"/>
  <c r="OSZ30" i="4"/>
  <c r="OSR30" i="4"/>
  <c r="OST30" i="4" s="1"/>
  <c r="OSJ30" i="4"/>
  <c r="OSL30" i="4" s="1"/>
  <c r="OSB30" i="4"/>
  <c r="OSF30" i="4" s="1"/>
  <c r="ORT30" i="4"/>
  <c r="ORL30" i="4"/>
  <c r="ORD30" i="4"/>
  <c r="OQV30" i="4"/>
  <c r="OQZ30" i="4" s="1"/>
  <c r="OQN30" i="4"/>
  <c r="OQF30" i="4"/>
  <c r="OQH30" i="4" s="1"/>
  <c r="OPX30" i="4"/>
  <c r="OPP30" i="4"/>
  <c r="OPS30" i="4" s="1"/>
  <c r="OPH30" i="4"/>
  <c r="OPL30" i="4" s="1"/>
  <c r="OOZ30" i="4"/>
  <c r="OPA30" i="4" s="1"/>
  <c r="OOR30" i="4"/>
  <c r="OOS30" i="4" s="1"/>
  <c r="OOJ30" i="4"/>
  <c r="OOB30" i="4"/>
  <c r="OOC30" i="4" s="1"/>
  <c r="ONT30" i="4"/>
  <c r="ONL30" i="4"/>
  <c r="ONN30" i="4" s="1"/>
  <c r="OND30" i="4"/>
  <c r="ONH30" i="4" s="1"/>
  <c r="OMV30" i="4"/>
  <c r="OMN30" i="4"/>
  <c r="OMF30" i="4"/>
  <c r="OLX30" i="4"/>
  <c r="OLP30" i="4"/>
  <c r="OLH30" i="4"/>
  <c r="OKZ30" i="4"/>
  <c r="OKR30" i="4"/>
  <c r="OKV30" i="4" s="1"/>
  <c r="OKJ30" i="4"/>
  <c r="OKB30" i="4"/>
  <c r="OJT30" i="4"/>
  <c r="OJL30" i="4"/>
  <c r="OJO30" i="4" s="1"/>
  <c r="OJD30" i="4"/>
  <c r="OIV30" i="4"/>
  <c r="OIN30" i="4"/>
  <c r="OIF30" i="4"/>
  <c r="OIJ30" i="4" s="1"/>
  <c r="OHX30" i="4"/>
  <c r="OHP30" i="4"/>
  <c r="OHS30" i="4" s="1"/>
  <c r="OHH30" i="4"/>
  <c r="OHK30" i="4" s="1"/>
  <c r="OGZ30" i="4"/>
  <c r="OHC30" i="4" s="1"/>
  <c r="OGR30" i="4"/>
  <c r="OGV30" i="4" s="1"/>
  <c r="OGJ30" i="4"/>
  <c r="OGM30" i="4" s="1"/>
  <c r="OGB30" i="4"/>
  <c r="OGC30" i="4" s="1"/>
  <c r="OFT30" i="4"/>
  <c r="OFL30" i="4"/>
  <c r="OFP30" i="4" s="1"/>
  <c r="OFD30" i="4"/>
  <c r="OEV30" i="4"/>
  <c r="OEW30" i="4" s="1"/>
  <c r="OEN30" i="4"/>
  <c r="OEQ30" i="4" s="1"/>
  <c r="OEF30" i="4"/>
  <c r="ODX30" i="4"/>
  <c r="ODY30" i="4" s="1"/>
  <c r="ODP30" i="4"/>
  <c r="ODH30" i="4"/>
  <c r="OCZ30" i="4"/>
  <c r="ODD30" i="4" s="1"/>
  <c r="OCR30" i="4"/>
  <c r="OCJ30" i="4"/>
  <c r="OCB30" i="4"/>
  <c r="OCC30" i="4" s="1"/>
  <c r="OBT30" i="4"/>
  <c r="OBL30" i="4"/>
  <c r="OBD30" i="4"/>
  <c r="OAV30" i="4"/>
  <c r="OAN30" i="4"/>
  <c r="OAR30" i="4" s="1"/>
  <c r="OAF30" i="4"/>
  <c r="OAI30" i="4" s="1"/>
  <c r="NZX30" i="4"/>
  <c r="NZP30" i="4"/>
  <c r="NZH30" i="4"/>
  <c r="NYZ30" i="4"/>
  <c r="NYR30" i="4"/>
  <c r="NYS30" i="4" s="1"/>
  <c r="NYJ30" i="4"/>
  <c r="NYB30" i="4"/>
  <c r="NYF30" i="4" s="1"/>
  <c r="NXT30" i="4"/>
  <c r="NXU30" i="4" s="1"/>
  <c r="NXL30" i="4"/>
  <c r="NXM30" i="4" s="1"/>
  <c r="NXD30" i="4"/>
  <c r="NWV30" i="4"/>
  <c r="NWZ30" i="4" s="1"/>
  <c r="NWN30" i="4"/>
  <c r="NWQ30" i="4" s="1"/>
  <c r="NWF30" i="4"/>
  <c r="NVX30" i="4"/>
  <c r="NWA30" i="4" s="1"/>
  <c r="NVP30" i="4"/>
  <c r="NVT30" i="4" s="1"/>
  <c r="NVH30" i="4"/>
  <c r="NVI30" i="4" s="1"/>
  <c r="NUZ30" i="4"/>
  <c r="NUR30" i="4"/>
  <c r="NUJ30" i="4"/>
  <c r="NUN30" i="4" s="1"/>
  <c r="NUB30" i="4"/>
  <c r="NUE30" i="4" s="1"/>
  <c r="NTT30" i="4"/>
  <c r="NTL30" i="4"/>
  <c r="NTD30" i="4"/>
  <c r="NTH30" i="4" s="1"/>
  <c r="NSV30" i="4"/>
  <c r="NSN30" i="4"/>
  <c r="NSF30" i="4"/>
  <c r="NSI30" i="4" s="1"/>
  <c r="NRX30" i="4"/>
  <c r="NRP30" i="4"/>
  <c r="NRQ30" i="4" s="1"/>
  <c r="NRH30" i="4"/>
  <c r="NRI30" i="4" s="1"/>
  <c r="NQZ30" i="4"/>
  <c r="NQR30" i="4"/>
  <c r="NQV30" i="4" s="1"/>
  <c r="NQJ30" i="4"/>
  <c r="NQB30" i="4"/>
  <c r="NPT30" i="4"/>
  <c r="NPW30" i="4" s="1"/>
  <c r="NPL30" i="4"/>
  <c r="NPD30" i="4"/>
  <c r="NPG30" i="4" s="1"/>
  <c r="NOV30" i="4"/>
  <c r="NON30" i="4"/>
  <c r="NOO30" i="4" s="1"/>
  <c r="NOF30" i="4"/>
  <c r="NNX30" i="4"/>
  <c r="NNY30" i="4" s="1"/>
  <c r="NNP30" i="4"/>
  <c r="NNQ30" i="4" s="1"/>
  <c r="NNH30" i="4"/>
  <c r="NMZ30" i="4"/>
  <c r="NMR30" i="4"/>
  <c r="NMJ30" i="4"/>
  <c r="NMB30" i="4"/>
  <c r="NLT30" i="4"/>
  <c r="NLL30" i="4"/>
  <c r="NLO30" i="4" s="1"/>
  <c r="NLD30" i="4"/>
  <c r="NKV30" i="4"/>
  <c r="NKY30" i="4" s="1"/>
  <c r="NKN30" i="4"/>
  <c r="NKF30" i="4"/>
  <c r="NJX30" i="4"/>
  <c r="NJY30" i="4" s="1"/>
  <c r="NJP30" i="4"/>
  <c r="NJH30" i="4"/>
  <c r="NIZ30" i="4"/>
  <c r="NIR30" i="4"/>
  <c r="NIJ30" i="4"/>
  <c r="NIK30" i="4" s="1"/>
  <c r="NIB30" i="4"/>
  <c r="NHT30" i="4"/>
  <c r="NHL30" i="4"/>
  <c r="NHD30" i="4"/>
  <c r="NGV30" i="4"/>
  <c r="NGN30" i="4"/>
  <c r="NGF30" i="4"/>
  <c r="NGG30" i="4" s="1"/>
  <c r="NFX30" i="4"/>
  <c r="NFP30" i="4"/>
  <c r="NFH30" i="4"/>
  <c r="NEZ30" i="4"/>
  <c r="NFA30" i="4" s="1"/>
  <c r="NER30" i="4"/>
  <c r="NEJ30" i="4"/>
  <c r="NEB30" i="4"/>
  <c r="NDT30" i="4"/>
  <c r="NDL30" i="4"/>
  <c r="NDD30" i="4"/>
  <c r="NCV30" i="4"/>
  <c r="NCN30" i="4"/>
  <c r="NCF30" i="4"/>
  <c r="NBX30" i="4"/>
  <c r="NCB30" i="4" s="1"/>
  <c r="NBP30" i="4"/>
  <c r="NBH30" i="4"/>
  <c r="NBI30" i="4" s="1"/>
  <c r="NAZ30" i="4"/>
  <c r="NAR30" i="4"/>
  <c r="NAJ30" i="4"/>
  <c r="NAB30" i="4"/>
  <c r="MZT30" i="4"/>
  <c r="MZW30" i="4" s="1"/>
  <c r="MZL30" i="4"/>
  <c r="MZD30" i="4"/>
  <c r="MYV30" i="4"/>
  <c r="MYW30" i="4" s="1"/>
  <c r="MYN30" i="4"/>
  <c r="MYF30" i="4"/>
  <c r="MXX30" i="4"/>
  <c r="MXP30" i="4"/>
  <c r="MXH30" i="4"/>
  <c r="MXI30" i="4" s="1"/>
  <c r="MWZ30" i="4"/>
  <c r="MWR30" i="4"/>
  <c r="MWS30" i="4" s="1"/>
  <c r="MWJ30" i="4"/>
  <c r="MWB30" i="4"/>
  <c r="MWE30" i="4" s="1"/>
  <c r="MVT30" i="4"/>
  <c r="MVL30" i="4"/>
  <c r="MVD30" i="4"/>
  <c r="MVE30" i="4" s="1"/>
  <c r="MUV30" i="4"/>
  <c r="MUN30" i="4"/>
  <c r="MUR30" i="4" s="1"/>
  <c r="MUF30" i="4"/>
  <c r="MTX30" i="4"/>
  <c r="MTP30" i="4"/>
  <c r="MTH30" i="4"/>
  <c r="MSZ30" i="4"/>
  <c r="MSR30" i="4"/>
  <c r="MSS30" i="4" s="1"/>
  <c r="MSJ30" i="4"/>
  <c r="MSL30" i="4" s="1"/>
  <c r="MSB30" i="4"/>
  <c r="MSF30" i="4" s="1"/>
  <c r="MRT30" i="4"/>
  <c r="MRL30" i="4"/>
  <c r="MRD30" i="4"/>
  <c r="MRG30" i="4" s="1"/>
  <c r="MQV30" i="4"/>
  <c r="MQN30" i="4"/>
  <c r="MQO30" i="4" s="1"/>
  <c r="MQF30" i="4"/>
  <c r="MQG30" i="4" s="1"/>
  <c r="MPX30" i="4"/>
  <c r="MQA30" i="4" s="1"/>
  <c r="MPP30" i="4"/>
  <c r="MPT30" i="4" s="1"/>
  <c r="MPH30" i="4"/>
  <c r="MOZ30" i="4"/>
  <c r="MOR30" i="4"/>
  <c r="MOS30" i="4" s="1"/>
  <c r="MOJ30" i="4"/>
  <c r="MOB30" i="4"/>
  <c r="MNT30" i="4"/>
  <c r="MNL30" i="4"/>
  <c r="MND30" i="4"/>
  <c r="MNH30" i="4" s="1"/>
  <c r="MMV30" i="4"/>
  <c r="MMN30" i="4"/>
  <c r="MMF30" i="4"/>
  <c r="MMI30" i="4" s="1"/>
  <c r="MLX30" i="4"/>
  <c r="MLP30" i="4"/>
  <c r="MLS30" i="4" s="1"/>
  <c r="MLH30" i="4"/>
  <c r="MLI30" i="4" s="1"/>
  <c r="MKZ30" i="4"/>
  <c r="MKR30" i="4"/>
  <c r="MKV30" i="4" s="1"/>
  <c r="MKJ30" i="4"/>
  <c r="MKB30" i="4"/>
  <c r="MJT30" i="4"/>
  <c r="MJL30" i="4"/>
  <c r="MJD30" i="4"/>
  <c r="MIV30" i="4"/>
  <c r="MIN30" i="4"/>
  <c r="MIO30" i="4" s="1"/>
  <c r="MIF30" i="4"/>
  <c r="MIJ30" i="4" s="1"/>
  <c r="MHX30" i="4"/>
  <c r="MHP30" i="4"/>
  <c r="MHQ30" i="4" s="1"/>
  <c r="MHH30" i="4"/>
  <c r="MHK30" i="4" s="1"/>
  <c r="MGZ30" i="4"/>
  <c r="MGR30" i="4"/>
  <c r="MGJ30" i="4"/>
  <c r="MGK30" i="4" s="1"/>
  <c r="MGB30" i="4"/>
  <c r="MFT30" i="4"/>
  <c r="MFX30" i="4" s="1"/>
  <c r="MFL30" i="4"/>
  <c r="MFD30" i="4"/>
  <c r="MFE30" i="4" s="1"/>
  <c r="MEV30" i="4"/>
  <c r="MEN30" i="4"/>
  <c r="MEF30" i="4"/>
  <c r="MDX30" i="4"/>
  <c r="MDP30" i="4"/>
  <c r="MDH30" i="4"/>
  <c r="MDL30" i="4" s="1"/>
  <c r="MCZ30" i="4"/>
  <c r="MCR30" i="4"/>
  <c r="MCJ30" i="4"/>
  <c r="MCB30" i="4"/>
  <c r="MBT30" i="4"/>
  <c r="MBL30" i="4"/>
  <c r="MBD30" i="4"/>
  <c r="MBG30" i="4" s="1"/>
  <c r="MAV30" i="4"/>
  <c r="MAZ30" i="4" s="1"/>
  <c r="MAN30" i="4"/>
  <c r="MAF30" i="4"/>
  <c r="LZX30" i="4"/>
  <c r="LZP30" i="4"/>
  <c r="LZH30" i="4"/>
  <c r="LYZ30" i="4"/>
  <c r="LZA30" i="4" s="1"/>
  <c r="LYR30" i="4"/>
  <c r="LYJ30" i="4"/>
  <c r="LYN30" i="4" s="1"/>
  <c r="LYB30" i="4"/>
  <c r="LXT30" i="4"/>
  <c r="LXL30" i="4"/>
  <c r="LXM30" i="4" s="1"/>
  <c r="LXD30" i="4"/>
  <c r="LWV30" i="4"/>
  <c r="LWN30" i="4"/>
  <c r="LWO30" i="4" s="1"/>
  <c r="LWF30" i="4"/>
  <c r="LVX30" i="4"/>
  <c r="LWB30" i="4" s="1"/>
  <c r="LVP30" i="4"/>
  <c r="LVS30" i="4" s="1"/>
  <c r="LVH30" i="4"/>
  <c r="LUZ30" i="4"/>
  <c r="LUR30" i="4"/>
  <c r="LUT30" i="4" s="1"/>
  <c r="LUJ30" i="4"/>
  <c r="LUB30" i="4"/>
  <c r="LUF30" i="4" s="1"/>
  <c r="LTT30" i="4"/>
  <c r="LTL30" i="4"/>
  <c r="LTD30" i="4"/>
  <c r="LSV30" i="4"/>
  <c r="LSZ30" i="4" s="1"/>
  <c r="LSN30" i="4"/>
  <c r="LSQ30" i="4" s="1"/>
  <c r="LSF30" i="4"/>
  <c r="LSJ30" i="4" s="1"/>
  <c r="LRX30" i="4"/>
  <c r="LRP30" i="4"/>
  <c r="LRR30" i="4" s="1"/>
  <c r="LRH30" i="4"/>
  <c r="LRJ30" i="4" s="1"/>
  <c r="LQZ30" i="4"/>
  <c r="LRD30" i="4" s="1"/>
  <c r="LQR30" i="4"/>
  <c r="LQS30" i="4" s="1"/>
  <c r="LQJ30" i="4"/>
  <c r="LQB30" i="4"/>
  <c r="LPT30" i="4"/>
  <c r="LPV30" i="4" s="1"/>
  <c r="LPL30" i="4"/>
  <c r="LPM30" i="4" s="1"/>
  <c r="LPD30" i="4"/>
  <c r="LOV30" i="4"/>
  <c r="LON30" i="4"/>
  <c r="LOF30" i="4"/>
  <c r="LNX30" i="4"/>
  <c r="LOB30" i="4" s="1"/>
  <c r="LNP30" i="4"/>
  <c r="LNH30" i="4"/>
  <c r="LMZ30" i="4"/>
  <c r="LNC30" i="4" s="1"/>
  <c r="LMR30" i="4"/>
  <c r="LMT30" i="4" s="1"/>
  <c r="LMJ30" i="4"/>
  <c r="LMB30" i="4"/>
  <c r="LMF30" i="4" s="1"/>
  <c r="LLT30" i="4"/>
  <c r="LLU30" i="4" s="1"/>
  <c r="LLL30" i="4"/>
  <c r="LLD30" i="4"/>
  <c r="LKV30" i="4"/>
  <c r="LKX30" i="4" s="1"/>
  <c r="LKN30" i="4"/>
  <c r="LKF30" i="4"/>
  <c r="LJX30" i="4"/>
  <c r="LKA30" i="4" s="1"/>
  <c r="LJP30" i="4"/>
  <c r="LJH30" i="4"/>
  <c r="LJI30" i="4" s="1"/>
  <c r="LIZ30" i="4"/>
  <c r="LJD30" i="4" s="1"/>
  <c r="LIR30" i="4"/>
  <c r="LIU30" i="4" s="1"/>
  <c r="LIJ30" i="4"/>
  <c r="LIB30" i="4"/>
  <c r="LHT30" i="4"/>
  <c r="LHV30" i="4" s="1"/>
  <c r="LHL30" i="4"/>
  <c r="LHD30" i="4"/>
  <c r="LHH30" i="4" s="1"/>
  <c r="LGV30" i="4"/>
  <c r="LGN30" i="4"/>
  <c r="LGF30" i="4"/>
  <c r="LGH30" i="4" s="1"/>
  <c r="LFX30" i="4"/>
  <c r="LFZ30" i="4" s="1"/>
  <c r="LFP30" i="4"/>
  <c r="LFH30" i="4"/>
  <c r="LEZ30" i="4"/>
  <c r="LER30" i="4"/>
  <c r="LEJ30" i="4"/>
  <c r="LEB30" i="4"/>
  <c r="LEF30" i="4" s="1"/>
  <c r="LDT30" i="4"/>
  <c r="LDL30" i="4"/>
  <c r="LDD30" i="4"/>
  <c r="LDE30" i="4" s="1"/>
  <c r="LCV30" i="4"/>
  <c r="LCZ30" i="4" s="1"/>
  <c r="LCN30" i="4"/>
  <c r="LCF30" i="4"/>
  <c r="LCJ30" i="4" s="1"/>
  <c r="LBX30" i="4"/>
  <c r="LCB30" i="4" s="1"/>
  <c r="LBP30" i="4"/>
  <c r="LBH30" i="4"/>
  <c r="LAZ30" i="4"/>
  <c r="LAR30" i="4"/>
  <c r="LAJ30" i="4"/>
  <c r="LAB30" i="4"/>
  <c r="LAE30" i="4" s="1"/>
  <c r="KZT30" i="4"/>
  <c r="KZL30" i="4"/>
  <c r="KZO30" i="4" s="1"/>
  <c r="KZD30" i="4"/>
  <c r="KZH30" i="4" s="1"/>
  <c r="KYV30" i="4"/>
  <c r="KYN30" i="4"/>
  <c r="KYF30" i="4"/>
  <c r="KXX30" i="4"/>
  <c r="KXZ30" i="4" s="1"/>
  <c r="KXP30" i="4"/>
  <c r="KXH30" i="4"/>
  <c r="KXL30" i="4" s="1"/>
  <c r="KWZ30" i="4"/>
  <c r="KXA30" i="4" s="1"/>
  <c r="KWR30" i="4"/>
  <c r="KWJ30" i="4"/>
  <c r="KWB30" i="4"/>
  <c r="KWD30" i="4" s="1"/>
  <c r="KVT30" i="4"/>
  <c r="KVL30" i="4"/>
  <c r="KVP30" i="4" s="1"/>
  <c r="KVD30" i="4"/>
  <c r="KVE30" i="4" s="1"/>
  <c r="KUV30" i="4"/>
  <c r="KUN30" i="4"/>
  <c r="KUF30" i="4"/>
  <c r="KUJ30" i="4" s="1"/>
  <c r="KTX30" i="4"/>
  <c r="KTP30" i="4"/>
  <c r="KTH30" i="4"/>
  <c r="KSZ30" i="4"/>
  <c r="KSR30" i="4"/>
  <c r="KSJ30" i="4"/>
  <c r="KSN30" i="4" s="1"/>
  <c r="KSB30" i="4"/>
  <c r="KSE30" i="4" s="1"/>
  <c r="KRT30" i="4"/>
  <c r="KRL30" i="4"/>
  <c r="KRM30" i="4" s="1"/>
  <c r="KRD30" i="4"/>
  <c r="KRF30" i="4" s="1"/>
  <c r="KQV30" i="4"/>
  <c r="KQN30" i="4"/>
  <c r="KQF30" i="4"/>
  <c r="KQI30" i="4" s="1"/>
  <c r="KPX30" i="4"/>
  <c r="KPP30" i="4"/>
  <c r="KPS30" i="4" s="1"/>
  <c r="KPH30" i="4"/>
  <c r="KPL30" i="4" s="1"/>
  <c r="KOZ30" i="4"/>
  <c r="KPB30" i="4" s="1"/>
  <c r="KOR30" i="4"/>
  <c r="KOJ30" i="4"/>
  <c r="KOB30" i="4"/>
  <c r="KOD30" i="4" s="1"/>
  <c r="KNT30" i="4"/>
  <c r="KNL30" i="4"/>
  <c r="KND30" i="4"/>
  <c r="KMV30" i="4"/>
  <c r="KMX30" i="4" s="1"/>
  <c r="KMN30" i="4"/>
  <c r="KMF30" i="4"/>
  <c r="KLX30" i="4"/>
  <c r="KLY30" i="4" s="1"/>
  <c r="KLP30" i="4"/>
  <c r="KLR30" i="4" s="1"/>
  <c r="KLH30" i="4"/>
  <c r="KLI30" i="4" s="1"/>
  <c r="KKZ30" i="4"/>
  <c r="KLD30" i="4" s="1"/>
  <c r="KKR30" i="4"/>
  <c r="KKJ30" i="4"/>
  <c r="KKB30" i="4"/>
  <c r="KKE30" i="4" s="1"/>
  <c r="KJT30" i="4"/>
  <c r="KJX30" i="4" s="1"/>
  <c r="KJL30" i="4"/>
  <c r="KJN30" i="4" s="1"/>
  <c r="KJD30" i="4"/>
  <c r="KJG30" i="4" s="1"/>
  <c r="KIV30" i="4"/>
  <c r="KIN30" i="4"/>
  <c r="KIF30" i="4"/>
  <c r="KIG30" i="4" s="1"/>
  <c r="KHX30" i="4"/>
  <c r="KHP30" i="4"/>
  <c r="KHH30" i="4"/>
  <c r="KGZ30" i="4"/>
  <c r="KHA30" i="4" s="1"/>
  <c r="KGR30" i="4"/>
  <c r="KGJ30" i="4"/>
  <c r="KGB30" i="4"/>
  <c r="KFT30" i="4"/>
  <c r="KFL30" i="4"/>
  <c r="KFD30" i="4"/>
  <c r="KEV30" i="4"/>
  <c r="KEN30" i="4"/>
  <c r="KEF30" i="4"/>
  <c r="KDX30" i="4"/>
  <c r="KDP30" i="4"/>
  <c r="KDH30" i="4"/>
  <c r="KCZ30" i="4"/>
  <c r="KCR30" i="4"/>
  <c r="KCJ30" i="4"/>
  <c r="KCK30" i="4" s="1"/>
  <c r="KCB30" i="4"/>
  <c r="KCC30" i="4" s="1"/>
  <c r="KBT30" i="4"/>
  <c r="KBL30" i="4"/>
  <c r="KBP30" i="4" s="1"/>
  <c r="KBD30" i="4"/>
  <c r="KAV30" i="4"/>
  <c r="KAN30" i="4"/>
  <c r="KAO30" i="4" s="1"/>
  <c r="KAF30" i="4"/>
  <c r="JZX30" i="4"/>
  <c r="JZP30" i="4"/>
  <c r="JZH30" i="4"/>
  <c r="JYZ30" i="4"/>
  <c r="JYR30" i="4"/>
  <c r="JYJ30" i="4"/>
  <c r="JYB30" i="4"/>
  <c r="JYE30" i="4" s="1"/>
  <c r="JXT30" i="4"/>
  <c r="JXL30" i="4"/>
  <c r="JXD30" i="4"/>
  <c r="JWV30" i="4"/>
  <c r="JWN30" i="4"/>
  <c r="JWF30" i="4"/>
  <c r="JVX30" i="4"/>
  <c r="JVP30" i="4"/>
  <c r="JVQ30" i="4" s="1"/>
  <c r="JVH30" i="4"/>
  <c r="JUZ30" i="4"/>
  <c r="JUR30" i="4"/>
  <c r="JUJ30" i="4"/>
  <c r="JUB30" i="4"/>
  <c r="JTT30" i="4"/>
  <c r="JTL30" i="4"/>
  <c r="JTD30" i="4"/>
  <c r="JTG30" i="4" s="1"/>
  <c r="JSV30" i="4"/>
  <c r="JSN30" i="4"/>
  <c r="JSF30" i="4"/>
  <c r="JSG30" i="4" s="1"/>
  <c r="JRX30" i="4"/>
  <c r="JRP30" i="4"/>
  <c r="JRH30" i="4"/>
  <c r="JRI30" i="4" s="1"/>
  <c r="JQZ30" i="4"/>
  <c r="JQR30" i="4"/>
  <c r="JQJ30" i="4"/>
  <c r="JQN30" i="4" s="1"/>
  <c r="JQB30" i="4"/>
  <c r="JPT30" i="4"/>
  <c r="JPL30" i="4"/>
  <c r="JPD30" i="4"/>
  <c r="JOV30" i="4"/>
  <c r="JON30" i="4"/>
  <c r="JOO30" i="4" s="1"/>
  <c r="JOF30" i="4"/>
  <c r="JNX30" i="4"/>
  <c r="JOB30" i="4" s="1"/>
  <c r="JNP30" i="4"/>
  <c r="JNT30" i="4" s="1"/>
  <c r="JNH30" i="4"/>
  <c r="JMZ30" i="4"/>
  <c r="JMR30" i="4"/>
  <c r="JMJ30" i="4"/>
  <c r="JMB30" i="4"/>
  <c r="JLT30" i="4"/>
  <c r="JLU30" i="4" s="1"/>
  <c r="JLL30" i="4"/>
  <c r="JLD30" i="4"/>
  <c r="JLE30" i="4" s="1"/>
  <c r="JKV30" i="4"/>
  <c r="JKN30" i="4"/>
  <c r="JKQ30" i="4" s="1"/>
  <c r="JKF30" i="4"/>
  <c r="JKJ30" i="4" s="1"/>
  <c r="JJX30" i="4"/>
  <c r="JJY30" i="4" s="1"/>
  <c r="JJP30" i="4"/>
  <c r="JJQ30" i="4" s="1"/>
  <c r="JJH30" i="4"/>
  <c r="JJK30" i="4" s="1"/>
  <c r="JIZ30" i="4"/>
  <c r="JIR30" i="4"/>
  <c r="JIJ30" i="4"/>
  <c r="JIB30" i="4"/>
  <c r="JIC30" i="4" s="1"/>
  <c r="JHT30" i="4"/>
  <c r="JHX30" i="4" s="1"/>
  <c r="JHL30" i="4"/>
  <c r="JHD30" i="4"/>
  <c r="JGV30" i="4"/>
  <c r="JGN30" i="4"/>
  <c r="JGF30" i="4"/>
  <c r="JGG30" i="4" s="1"/>
  <c r="JFX30" i="4"/>
  <c r="JFY30" i="4" s="1"/>
  <c r="JFP30" i="4"/>
  <c r="JFS30" i="4" s="1"/>
  <c r="JFH30" i="4"/>
  <c r="JFL30" i="4" s="1"/>
  <c r="JEZ30" i="4"/>
  <c r="JER30" i="4"/>
  <c r="JEJ30" i="4"/>
  <c r="JEB30" i="4"/>
  <c r="JDT30" i="4"/>
  <c r="JDW30" i="4" s="1"/>
  <c r="JDL30" i="4"/>
  <c r="JDD30" i="4"/>
  <c r="JDE30" i="4" s="1"/>
  <c r="JCV30" i="4"/>
  <c r="JCZ30" i="4" s="1"/>
  <c r="JCN30" i="4"/>
  <c r="JCF30" i="4"/>
  <c r="JBX30" i="4"/>
  <c r="JBP30" i="4"/>
  <c r="JBH30" i="4"/>
  <c r="JAZ30" i="4"/>
  <c r="JBA30" i="4" s="1"/>
  <c r="JAR30" i="4"/>
  <c r="JAJ30" i="4"/>
  <c r="JAN30" i="4" s="1"/>
  <c r="JAB30" i="4"/>
  <c r="IZT30" i="4"/>
  <c r="IZL30" i="4"/>
  <c r="IZM30" i="4" s="1"/>
  <c r="IZD30" i="4"/>
  <c r="IYV30" i="4"/>
  <c r="IYW30" i="4" s="1"/>
  <c r="IYN30" i="4"/>
  <c r="IYF30" i="4"/>
  <c r="IXX30" i="4"/>
  <c r="IYB30" i="4" s="1"/>
  <c r="IXP30" i="4"/>
  <c r="IXH30" i="4"/>
  <c r="IXI30" i="4" s="1"/>
  <c r="IWZ30" i="4"/>
  <c r="IWR30" i="4"/>
  <c r="IWJ30" i="4"/>
  <c r="IWB30" i="4"/>
  <c r="IWC30" i="4" s="1"/>
  <c r="IVT30" i="4"/>
  <c r="IVL30" i="4"/>
  <c r="IVD30" i="4"/>
  <c r="IVG30" i="4" s="1"/>
  <c r="IUV30" i="4"/>
  <c r="IUN30" i="4"/>
  <c r="IUO30" i="4" s="1"/>
  <c r="IUF30" i="4"/>
  <c r="IUJ30" i="4" s="1"/>
  <c r="ITX30" i="4"/>
  <c r="ITP30" i="4"/>
  <c r="ITQ30" i="4" s="1"/>
  <c r="ITH30" i="4"/>
  <c r="ITK30" i="4" s="1"/>
  <c r="ISZ30" i="4"/>
  <c r="ISR30" i="4"/>
  <c r="ISJ30" i="4"/>
  <c r="ISB30" i="4"/>
  <c r="IRT30" i="4"/>
  <c r="IRL30" i="4"/>
  <c r="IRM30" i="4" s="1"/>
  <c r="IRD30" i="4"/>
  <c r="IQV30" i="4"/>
  <c r="IQN30" i="4"/>
  <c r="IQP30" i="4" s="1"/>
  <c r="IQF30" i="4"/>
  <c r="IPX30" i="4"/>
  <c r="IPP30" i="4"/>
  <c r="IPH30" i="4"/>
  <c r="IPJ30" i="4" s="1"/>
  <c r="IOZ30" i="4"/>
  <c r="IOR30" i="4"/>
  <c r="IOJ30" i="4"/>
  <c r="IOB30" i="4"/>
  <c r="INT30" i="4"/>
  <c r="INL30" i="4"/>
  <c r="IND30" i="4"/>
  <c r="IMV30" i="4"/>
  <c r="IMZ30" i="4" s="1"/>
  <c r="IMN30" i="4"/>
  <c r="IMO30" i="4" s="1"/>
  <c r="IMF30" i="4"/>
  <c r="ILX30" i="4"/>
  <c r="ILP30" i="4"/>
  <c r="ILH30" i="4"/>
  <c r="IKZ30" i="4"/>
  <c r="IKR30" i="4"/>
  <c r="IKJ30" i="4"/>
  <c r="IKB30" i="4"/>
  <c r="IJT30" i="4"/>
  <c r="IJL30" i="4"/>
  <c r="IJM30" i="4" s="1"/>
  <c r="IJD30" i="4"/>
  <c r="IIV30" i="4"/>
  <c r="IIN30" i="4"/>
  <c r="IIF30" i="4"/>
  <c r="IHX30" i="4"/>
  <c r="IHP30" i="4"/>
  <c r="IHS30" i="4" s="1"/>
  <c r="IHH30" i="4"/>
  <c r="IGZ30" i="4"/>
  <c r="IGR30" i="4"/>
  <c r="IGJ30" i="4"/>
  <c r="IGB30" i="4"/>
  <c r="IGF30" i="4" s="1"/>
  <c r="IFT30" i="4"/>
  <c r="IFV30" i="4" s="1"/>
  <c r="IFL30" i="4"/>
  <c r="IFP30" i="4" s="1"/>
  <c r="IFD30" i="4"/>
  <c r="IEV30" i="4"/>
  <c r="IEN30" i="4"/>
  <c r="IEF30" i="4"/>
  <c r="IDX30" i="4"/>
  <c r="IDY30" i="4" s="1"/>
  <c r="IDP30" i="4"/>
  <c r="IDH30" i="4"/>
  <c r="ICZ30" i="4"/>
  <c r="ICR30" i="4"/>
  <c r="ICJ30" i="4"/>
  <c r="ICB30" i="4"/>
  <c r="ICE30" i="4" s="1"/>
  <c r="IBT30" i="4"/>
  <c r="IBL30" i="4"/>
  <c r="IBD30" i="4"/>
  <c r="IBF30" i="4" s="1"/>
  <c r="IAV30" i="4"/>
  <c r="IAW30" i="4" s="1"/>
  <c r="IAN30" i="4"/>
  <c r="IAF30" i="4"/>
  <c r="IAI30" i="4" s="1"/>
  <c r="HZX30" i="4"/>
  <c r="HZP30" i="4"/>
  <c r="HZH30" i="4"/>
  <c r="HYZ30" i="4"/>
  <c r="HYR30" i="4"/>
  <c r="HYJ30" i="4"/>
  <c r="HYL30" i="4" s="1"/>
  <c r="HYB30" i="4"/>
  <c r="HXT30" i="4"/>
  <c r="HXU30" i="4" s="1"/>
  <c r="HXL30" i="4"/>
  <c r="HXD30" i="4"/>
  <c r="HWV30" i="4"/>
  <c r="HWX30" i="4" s="1"/>
  <c r="HWN30" i="4"/>
  <c r="HWF30" i="4"/>
  <c r="HVX30" i="4"/>
  <c r="HVP30" i="4"/>
  <c r="HVH30" i="4"/>
  <c r="HVK30" i="4" s="1"/>
  <c r="HUZ30" i="4"/>
  <c r="HUR30" i="4"/>
  <c r="HUJ30" i="4"/>
  <c r="HUB30" i="4"/>
  <c r="HTT30" i="4"/>
  <c r="HTL30" i="4"/>
  <c r="HTD30" i="4"/>
  <c r="HSV30" i="4"/>
  <c r="HSY30" i="4" s="1"/>
  <c r="HSN30" i="4"/>
  <c r="HSF30" i="4"/>
  <c r="HRX30" i="4"/>
  <c r="HRP30" i="4"/>
  <c r="HRT30" i="4" s="1"/>
  <c r="HRH30" i="4"/>
  <c r="HQZ30" i="4"/>
  <c r="HQR30" i="4"/>
  <c r="HQJ30" i="4"/>
  <c r="HQK30" i="4" s="1"/>
  <c r="HQB30" i="4"/>
  <c r="HPT30" i="4"/>
  <c r="HPU30" i="4" s="1"/>
  <c r="HPL30" i="4"/>
  <c r="HPD30" i="4"/>
  <c r="HPE30" i="4" s="1"/>
  <c r="HOV30" i="4"/>
  <c r="HOZ30" i="4" s="1"/>
  <c r="HON30" i="4"/>
  <c r="HOF30" i="4"/>
  <c r="HNX30" i="4"/>
  <c r="HNP30" i="4"/>
  <c r="HNH30" i="4"/>
  <c r="HNI30" i="4" s="1"/>
  <c r="HMZ30" i="4"/>
  <c r="HMR30" i="4"/>
  <c r="HMJ30" i="4"/>
  <c r="HMB30" i="4"/>
  <c r="HME30" i="4" s="1"/>
  <c r="HLT30" i="4"/>
  <c r="HLL30" i="4"/>
  <c r="HLM30" i="4" s="1"/>
  <c r="HLD30" i="4"/>
  <c r="HKV30" i="4"/>
  <c r="HKN30" i="4"/>
  <c r="HKP30" i="4" s="1"/>
  <c r="HKF30" i="4"/>
  <c r="HJX30" i="4"/>
  <c r="HJP30" i="4"/>
  <c r="HJH30" i="4"/>
  <c r="HIZ30" i="4"/>
  <c r="HIR30" i="4"/>
  <c r="HIJ30" i="4"/>
  <c r="HIB30" i="4"/>
  <c r="HHT30" i="4"/>
  <c r="HHL30" i="4"/>
  <c r="HHD30" i="4"/>
  <c r="HGV30" i="4"/>
  <c r="HGN30" i="4"/>
  <c r="HGO30" i="4" s="1"/>
  <c r="HGF30" i="4"/>
  <c r="HFX30" i="4"/>
  <c r="HGA30" i="4" s="1"/>
  <c r="HFP30" i="4"/>
  <c r="HFH30" i="4"/>
  <c r="HEZ30" i="4"/>
  <c r="HER30" i="4"/>
  <c r="HEJ30" i="4"/>
  <c r="HEB30" i="4"/>
  <c r="HDT30" i="4"/>
  <c r="HDL30" i="4"/>
  <c r="HDD30" i="4"/>
  <c r="HCV30" i="4"/>
  <c r="HCN30" i="4"/>
  <c r="HCR30" i="4" s="1"/>
  <c r="HCF30" i="4"/>
  <c r="HBX30" i="4"/>
  <c r="HBP30" i="4"/>
  <c r="HBH30" i="4"/>
  <c r="HAZ30" i="4"/>
  <c r="HAR30" i="4"/>
  <c r="HAT30" i="4" s="1"/>
  <c r="HAJ30" i="4"/>
  <c r="HAB30" i="4"/>
  <c r="GZT30" i="4"/>
  <c r="GZL30" i="4"/>
  <c r="GZD30" i="4"/>
  <c r="GYV30" i="4"/>
  <c r="GYN30" i="4"/>
  <c r="GYF30" i="4"/>
  <c r="GXX30" i="4"/>
  <c r="GXP30" i="4"/>
  <c r="GXH30" i="4"/>
  <c r="GXI30" i="4" s="1"/>
  <c r="GWZ30" i="4"/>
  <c r="GWR30" i="4"/>
  <c r="GWS30" i="4" s="1"/>
  <c r="GWJ30" i="4"/>
  <c r="GWB30" i="4"/>
  <c r="GVT30" i="4"/>
  <c r="GVV30" i="4" s="1"/>
  <c r="GVL30" i="4"/>
  <c r="GVD30" i="4"/>
  <c r="GUV30" i="4"/>
  <c r="GUN30" i="4"/>
  <c r="GUR30" i="4" s="1"/>
  <c r="GUF30" i="4"/>
  <c r="GUG30" i="4" s="1"/>
  <c r="GTX30" i="4"/>
  <c r="GTP30" i="4"/>
  <c r="GTH30" i="4"/>
  <c r="GSZ30" i="4"/>
  <c r="GSR30" i="4"/>
  <c r="GSV30" i="4" s="1"/>
  <c r="GSJ30" i="4"/>
  <c r="GSK30" i="4" s="1"/>
  <c r="GSB30" i="4"/>
  <c r="GRT30" i="4"/>
  <c r="GRU30" i="4" s="1"/>
  <c r="GRL30" i="4"/>
  <c r="GRD30" i="4"/>
  <c r="GQV30" i="4"/>
  <c r="GQX30" i="4" s="1"/>
  <c r="GQN30" i="4"/>
  <c r="GQF30" i="4"/>
  <c r="GPX30" i="4"/>
  <c r="GPP30" i="4"/>
  <c r="GPT30" i="4" s="1"/>
  <c r="GPH30" i="4"/>
  <c r="GOZ30" i="4"/>
  <c r="GOR30" i="4"/>
  <c r="GOJ30" i="4"/>
  <c r="GOB30" i="4"/>
  <c r="GOC30" i="4" s="1"/>
  <c r="GNT30" i="4"/>
  <c r="GNL30" i="4"/>
  <c r="GNO30" i="4" s="1"/>
  <c r="GND30" i="4"/>
  <c r="GMV30" i="4"/>
  <c r="GMN30" i="4"/>
  <c r="GMF30" i="4"/>
  <c r="GMG30" i="4" s="1"/>
  <c r="GLX30" i="4"/>
  <c r="GLZ30" i="4" s="1"/>
  <c r="GLP30" i="4"/>
  <c r="GLH30" i="4"/>
  <c r="GLL30" i="4" s="1"/>
  <c r="GKZ30" i="4"/>
  <c r="GKR30" i="4"/>
  <c r="GKJ30" i="4"/>
  <c r="GKB30" i="4"/>
  <c r="GKC30" i="4" s="1"/>
  <c r="GJT30" i="4"/>
  <c r="GJL30" i="4"/>
  <c r="GJN30" i="4" s="1"/>
  <c r="GJD30" i="4"/>
  <c r="GJH30" i="4" s="1"/>
  <c r="GIV30" i="4"/>
  <c r="GIN30" i="4"/>
  <c r="GIF30" i="4"/>
  <c r="GHX30" i="4"/>
  <c r="GHP30" i="4"/>
  <c r="GHH30" i="4"/>
  <c r="GHI30" i="4" s="1"/>
  <c r="GGZ30" i="4"/>
  <c r="GGR30" i="4"/>
  <c r="GGJ30" i="4"/>
  <c r="GGB30" i="4"/>
  <c r="GFT30" i="4"/>
  <c r="GFL30" i="4"/>
  <c r="GFP30" i="4" s="1"/>
  <c r="GFD30" i="4"/>
  <c r="GEV30" i="4"/>
  <c r="GEX30" i="4" s="1"/>
  <c r="GEN30" i="4"/>
  <c r="GEP30" i="4" s="1"/>
  <c r="GEF30" i="4"/>
  <c r="GDX30" i="4"/>
  <c r="GEB30" i="4" s="1"/>
  <c r="GDP30" i="4"/>
  <c r="GDH30" i="4"/>
  <c r="GCZ30" i="4"/>
  <c r="GDD30" i="4" s="1"/>
  <c r="GCR30" i="4"/>
  <c r="GCS30" i="4" s="1"/>
  <c r="GCJ30" i="4"/>
  <c r="GCB30" i="4"/>
  <c r="GBT30" i="4"/>
  <c r="GBL30" i="4"/>
  <c r="GBD30" i="4"/>
  <c r="GAV30" i="4"/>
  <c r="GAX30" i="4" s="1"/>
  <c r="GAN30" i="4"/>
  <c r="GAF30" i="4"/>
  <c r="GAG30" i="4" s="1"/>
  <c r="FZX30" i="4"/>
  <c r="FZP30" i="4"/>
  <c r="FZR30" i="4" s="1"/>
  <c r="FZH30" i="4"/>
  <c r="FZL30" i="4" s="1"/>
  <c r="FYZ30" i="4"/>
  <c r="FYR30" i="4"/>
  <c r="FYU30" i="4" s="1"/>
  <c r="FYJ30" i="4"/>
  <c r="FYB30" i="4"/>
  <c r="FYF30" i="4" s="1"/>
  <c r="FXT30" i="4"/>
  <c r="FXL30" i="4"/>
  <c r="FXD30" i="4"/>
  <c r="FWV30" i="4"/>
  <c r="FWN30" i="4"/>
  <c r="FWF30" i="4"/>
  <c r="FVX30" i="4"/>
  <c r="FVP30" i="4"/>
  <c r="FVH30" i="4"/>
  <c r="FUZ30" i="4"/>
  <c r="FUR30" i="4"/>
  <c r="FUT30" i="4" s="1"/>
  <c r="FUJ30" i="4"/>
  <c r="FUN30" i="4" s="1"/>
  <c r="FUB30" i="4"/>
  <c r="FUC30" i="4" s="1"/>
  <c r="FTT30" i="4"/>
  <c r="FTL30" i="4"/>
  <c r="FTD30" i="4"/>
  <c r="FSV30" i="4"/>
  <c r="FSZ30" i="4" s="1"/>
  <c r="FSN30" i="4"/>
  <c r="FSP30" i="4" s="1"/>
  <c r="FSF30" i="4"/>
  <c r="FRX30" i="4"/>
  <c r="FRP30" i="4"/>
  <c r="FRH30" i="4"/>
  <c r="FQZ30" i="4"/>
  <c r="FQR30" i="4"/>
  <c r="FQJ30" i="4"/>
  <c r="FQB30" i="4"/>
  <c r="FQE30" i="4" s="1"/>
  <c r="FPT30" i="4"/>
  <c r="FPL30" i="4"/>
  <c r="FPP30" i="4" s="1"/>
  <c r="FPD30" i="4"/>
  <c r="FPE30" i="4" s="1"/>
  <c r="FOV30" i="4"/>
  <c r="FON30" i="4"/>
  <c r="FOF30" i="4"/>
  <c r="FNX30" i="4"/>
  <c r="FOB30" i="4" s="1"/>
  <c r="FNP30" i="4"/>
  <c r="FNH30" i="4"/>
  <c r="FMZ30" i="4"/>
  <c r="FMR30" i="4"/>
  <c r="FMJ30" i="4"/>
  <c r="FMK30" i="4" s="1"/>
  <c r="FMB30" i="4"/>
  <c r="FLT30" i="4"/>
  <c r="FLL30" i="4"/>
  <c r="FLD30" i="4"/>
  <c r="FKV30" i="4"/>
  <c r="FKN30" i="4"/>
  <c r="FKR30" i="4" s="1"/>
  <c r="FKF30" i="4"/>
  <c r="FKJ30" i="4" s="1"/>
  <c r="FJX30" i="4"/>
  <c r="FJP30" i="4"/>
  <c r="FJR30" i="4" s="1"/>
  <c r="FJH30" i="4"/>
  <c r="FIZ30" i="4"/>
  <c r="FJD30" i="4" s="1"/>
  <c r="FIR30" i="4"/>
  <c r="FIJ30" i="4"/>
  <c r="FIK30" i="4" s="1"/>
  <c r="FIB30" i="4"/>
  <c r="FHT30" i="4"/>
  <c r="FHL30" i="4"/>
  <c r="FHO30" i="4" s="1"/>
  <c r="FHD30" i="4"/>
  <c r="FGV30" i="4"/>
  <c r="FGN30" i="4"/>
  <c r="FGF30" i="4"/>
  <c r="FFX30" i="4"/>
  <c r="FFP30" i="4"/>
  <c r="FFT30" i="4" s="1"/>
  <c r="FFH30" i="4"/>
  <c r="FFI30" i="4" s="1"/>
  <c r="FEZ30" i="4"/>
  <c r="FER30" i="4"/>
  <c r="FEJ30" i="4"/>
  <c r="FEB30" i="4"/>
  <c r="FEF30" i="4" s="1"/>
  <c r="FDT30" i="4"/>
  <c r="FDV30" i="4" s="1"/>
  <c r="FDL30" i="4"/>
  <c r="FDD30" i="4"/>
  <c r="FCV30" i="4"/>
  <c r="FCN30" i="4"/>
  <c r="FCQ30" i="4" s="1"/>
  <c r="FCF30" i="4"/>
  <c r="FBX30" i="4"/>
  <c r="FBP30" i="4"/>
  <c r="FBH30" i="4"/>
  <c r="FAZ30" i="4"/>
  <c r="FBB30" i="4" s="1"/>
  <c r="FAR30" i="4"/>
  <c r="FAV30" i="4" s="1"/>
  <c r="FAJ30" i="4"/>
  <c r="FAB30" i="4"/>
  <c r="EZT30" i="4"/>
  <c r="EZL30" i="4"/>
  <c r="EZD30" i="4"/>
  <c r="EZH30" i="4" s="1"/>
  <c r="EYV30" i="4"/>
  <c r="EYX30" i="4" s="1"/>
  <c r="EYN30" i="4"/>
  <c r="EYF30" i="4"/>
  <c r="EXX30" i="4"/>
  <c r="EXP30" i="4"/>
  <c r="EXH30" i="4"/>
  <c r="EXK30" i="4" s="1"/>
  <c r="EWZ30" i="4"/>
  <c r="EWR30" i="4"/>
  <c r="EWJ30" i="4"/>
  <c r="EWB30" i="4"/>
  <c r="EVT30" i="4"/>
  <c r="EVX30" i="4" s="1"/>
  <c r="EVL30" i="4"/>
  <c r="EVM30" i="4" s="1"/>
  <c r="EVD30" i="4"/>
  <c r="EUV30" i="4"/>
  <c r="EUX30" i="4" s="1"/>
  <c r="EUN30" i="4"/>
  <c r="EUF30" i="4"/>
  <c r="EUJ30" i="4" s="1"/>
  <c r="ETX30" i="4"/>
  <c r="ETP30" i="4"/>
  <c r="ETS30" i="4" s="1"/>
  <c r="ETH30" i="4"/>
  <c r="ESZ30" i="4"/>
  <c r="ESR30" i="4"/>
  <c r="ESJ30" i="4"/>
  <c r="ESB30" i="4"/>
  <c r="ESE30" i="4" s="1"/>
  <c r="ERT30" i="4"/>
  <c r="ERL30" i="4"/>
  <c r="ERD30" i="4"/>
  <c r="EQV30" i="4"/>
  <c r="EQN30" i="4"/>
  <c r="EQP30" i="4" s="1"/>
  <c r="EQF30" i="4"/>
  <c r="EPX30" i="4"/>
  <c r="EPP30" i="4"/>
  <c r="EPH30" i="4"/>
  <c r="EPJ30" i="4" s="1"/>
  <c r="EOZ30" i="4"/>
  <c r="EOR30" i="4"/>
  <c r="EOU30" i="4" s="1"/>
  <c r="EOJ30" i="4"/>
  <c r="EOB30" i="4"/>
  <c r="ENT30" i="4"/>
  <c r="ENL30" i="4"/>
  <c r="END30" i="4"/>
  <c r="EMV30" i="4"/>
  <c r="EMZ30" i="4" s="1"/>
  <c r="EMN30" i="4"/>
  <c r="EMF30" i="4"/>
  <c r="ELX30" i="4"/>
  <c r="ELP30" i="4"/>
  <c r="ELH30" i="4"/>
  <c r="EKZ30" i="4"/>
  <c r="ELD30" i="4" s="1"/>
  <c r="EKR30" i="4"/>
  <c r="EKJ30" i="4"/>
  <c r="EKB30" i="4"/>
  <c r="EKD30" i="4" s="1"/>
  <c r="EJT30" i="4"/>
  <c r="EJW30" i="4" s="1"/>
  <c r="EJL30" i="4"/>
  <c r="EJD30" i="4"/>
  <c r="EIV30" i="4"/>
  <c r="EIN30" i="4"/>
  <c r="EIQ30" i="4" s="1"/>
  <c r="EIF30" i="4"/>
  <c r="EHX30" i="4"/>
  <c r="EHP30" i="4"/>
  <c r="EHH30" i="4"/>
  <c r="EGZ30" i="4"/>
  <c r="EHC30" i="4" s="1"/>
  <c r="EGR30" i="4"/>
  <c r="EGJ30" i="4"/>
  <c r="EGB30" i="4"/>
  <c r="EGF30" i="4" s="1"/>
  <c r="EFT30" i="4"/>
  <c r="EFL30" i="4"/>
  <c r="EFD30" i="4"/>
  <c r="EEV30" i="4"/>
  <c r="EEN30" i="4"/>
  <c r="EER30" i="4" s="1"/>
  <c r="EEF30" i="4"/>
  <c r="EDX30" i="4"/>
  <c r="EDP30" i="4"/>
  <c r="EDH30" i="4"/>
  <c r="EDK30" i="4" s="1"/>
  <c r="ECZ30" i="4"/>
  <c r="ECR30" i="4"/>
  <c r="ECJ30" i="4"/>
  <c r="ECB30" i="4"/>
  <c r="EBT30" i="4"/>
  <c r="EBL30" i="4"/>
  <c r="EBD30" i="4"/>
  <c r="EAV30" i="4"/>
  <c r="EAN30" i="4"/>
  <c r="EAF30" i="4"/>
  <c r="EAG30" i="4" s="1"/>
  <c r="DZX30" i="4"/>
  <c r="EAA30" i="4" s="1"/>
  <c r="DZP30" i="4"/>
  <c r="DZT30" i="4" s="1"/>
  <c r="DZH30" i="4"/>
  <c r="DYZ30" i="4"/>
  <c r="DYR30" i="4"/>
  <c r="DYJ30" i="4"/>
  <c r="DYM30" i="4" s="1"/>
  <c r="DYB30" i="4"/>
  <c r="DXT30" i="4"/>
  <c r="DXL30" i="4"/>
  <c r="DXO30" i="4" s="1"/>
  <c r="DXD30" i="4"/>
  <c r="DWV30" i="4"/>
  <c r="DWX30" i="4" s="1"/>
  <c r="DWN30" i="4"/>
  <c r="DWO30" i="4" s="1"/>
  <c r="DWF30" i="4"/>
  <c r="DVX30" i="4"/>
  <c r="DVP30" i="4"/>
  <c r="DVH30" i="4"/>
  <c r="DUZ30" i="4"/>
  <c r="DVC30" i="4" s="1"/>
  <c r="DUR30" i="4"/>
  <c r="DUJ30" i="4"/>
  <c r="DUB30" i="4"/>
  <c r="DTT30" i="4"/>
  <c r="DTW30" i="4" s="1"/>
  <c r="DTL30" i="4"/>
  <c r="DTD30" i="4"/>
  <c r="DTH30" i="4" s="1"/>
  <c r="DSV30" i="4"/>
  <c r="DSX30" i="4" s="1"/>
  <c r="DSN30" i="4"/>
  <c r="DSR30" i="4" s="1"/>
  <c r="DSF30" i="4"/>
  <c r="DRX30" i="4"/>
  <c r="DRZ30" i="4" s="1"/>
  <c r="DRP30" i="4"/>
  <c r="DRH30" i="4"/>
  <c r="DRL30" i="4" s="1"/>
  <c r="DQZ30" i="4"/>
  <c r="DRC30" i="4" s="1"/>
  <c r="DQR30" i="4"/>
  <c r="DQJ30" i="4"/>
  <c r="DQL30" i="4" s="1"/>
  <c r="DQB30" i="4"/>
  <c r="DQE30" i="4" s="1"/>
  <c r="DPT30" i="4"/>
  <c r="DPL30" i="4"/>
  <c r="DPD30" i="4"/>
  <c r="DOV30" i="4"/>
  <c r="DON30" i="4"/>
  <c r="DOF30" i="4"/>
  <c r="DOJ30" i="4" s="1"/>
  <c r="DNX30" i="4"/>
  <c r="DNP30" i="4"/>
  <c r="DNT30" i="4" s="1"/>
  <c r="DNH30" i="4"/>
  <c r="DMZ30" i="4"/>
  <c r="DMR30" i="4"/>
  <c r="DMJ30" i="4"/>
  <c r="DMB30" i="4"/>
  <c r="DLT30" i="4"/>
  <c r="DLL30" i="4"/>
  <c r="DLD30" i="4"/>
  <c r="DKV30" i="4"/>
  <c r="DKZ30" i="4" s="1"/>
  <c r="DKN30" i="4"/>
  <c r="DKF30" i="4"/>
  <c r="DJX30" i="4"/>
  <c r="DJP30" i="4"/>
  <c r="DJS30" i="4" s="1"/>
  <c r="DJH30" i="4"/>
  <c r="DIZ30" i="4"/>
  <c r="DJC30" i="4" s="1"/>
  <c r="DIR30" i="4"/>
  <c r="DIJ30" i="4"/>
  <c r="DIM30" i="4" s="1"/>
  <c r="DIB30" i="4"/>
  <c r="DHT30" i="4"/>
  <c r="DHL30" i="4"/>
  <c r="DHD30" i="4"/>
  <c r="DHH30" i="4" s="1"/>
  <c r="DGV30" i="4"/>
  <c r="DGN30" i="4"/>
  <c r="DGQ30" i="4" s="1"/>
  <c r="DGF30" i="4"/>
  <c r="DGI30" i="4" s="1"/>
  <c r="DFX30" i="4"/>
  <c r="DFP30" i="4"/>
  <c r="DFH30" i="4"/>
  <c r="DFK30" i="4" s="1"/>
  <c r="DEZ30" i="4"/>
  <c r="DER30" i="4"/>
  <c r="DEJ30" i="4"/>
  <c r="DEB30" i="4"/>
  <c r="DDT30" i="4"/>
  <c r="DDV30" i="4" s="1"/>
  <c r="DDL30" i="4"/>
  <c r="DDD30" i="4"/>
  <c r="DCV30" i="4"/>
  <c r="DCW30" i="4" s="1"/>
  <c r="DCN30" i="4"/>
  <c r="DCF30" i="4"/>
  <c r="DCJ30" i="4" s="1"/>
  <c r="DBX30" i="4"/>
  <c r="DBP30" i="4"/>
  <c r="DBH30" i="4"/>
  <c r="DBJ30" i="4" s="1"/>
  <c r="DAZ30" i="4"/>
  <c r="DAR30" i="4"/>
  <c r="DAJ30" i="4"/>
  <c r="DAB30" i="4"/>
  <c r="CZT30" i="4"/>
  <c r="CZX30" i="4" s="1"/>
  <c r="CZL30" i="4"/>
  <c r="CZD30" i="4"/>
  <c r="CYV30" i="4"/>
  <c r="CYN30" i="4"/>
  <c r="CYF30" i="4"/>
  <c r="CXX30" i="4"/>
  <c r="CXP30" i="4"/>
  <c r="CXH30" i="4"/>
  <c r="CXL30" i="4" s="1"/>
  <c r="CWZ30" i="4"/>
  <c r="CWR30" i="4"/>
  <c r="CWU30" i="4" s="1"/>
  <c r="CWJ30" i="4"/>
  <c r="CWB30" i="4"/>
  <c r="CVT30" i="4"/>
  <c r="CVX30" i="4" s="1"/>
  <c r="CVL30" i="4"/>
  <c r="CVD30" i="4"/>
  <c r="CVF30" i="4" s="1"/>
  <c r="CUV30" i="4"/>
  <c r="CUN30" i="4"/>
  <c r="CUF30" i="4"/>
  <c r="CTX30" i="4"/>
  <c r="CUA30" i="4" s="1"/>
  <c r="CTP30" i="4"/>
  <c r="CTH30" i="4"/>
  <c r="CSZ30" i="4"/>
  <c r="CSR30" i="4"/>
  <c r="CSJ30" i="4"/>
  <c r="CSN30" i="4" s="1"/>
  <c r="CSB30" i="4"/>
  <c r="CSC30" i="4" s="1"/>
  <c r="CRT30" i="4"/>
  <c r="CRL30" i="4"/>
  <c r="CRD30" i="4"/>
  <c r="CQV30" i="4"/>
  <c r="CQZ30" i="4" s="1"/>
  <c r="CQN30" i="4"/>
  <c r="CQF30" i="4"/>
  <c r="CQH30" i="4" s="1"/>
  <c r="CPX30" i="4"/>
  <c r="CPP30" i="4"/>
  <c r="CPH30" i="4"/>
  <c r="COZ30" i="4"/>
  <c r="CPB30" i="4" s="1"/>
  <c r="COR30" i="4"/>
  <c r="COJ30" i="4"/>
  <c r="COB30" i="4"/>
  <c r="CNT30" i="4"/>
  <c r="CNL30" i="4"/>
  <c r="CNP30" i="4" s="1"/>
  <c r="CND30" i="4"/>
  <c r="CMV30" i="4"/>
  <c r="CMN30" i="4"/>
  <c r="CMF30" i="4"/>
  <c r="CLX30" i="4"/>
  <c r="CMB30" i="4" s="1"/>
  <c r="CLP30" i="4"/>
  <c r="CLH30" i="4"/>
  <c r="CKZ30" i="4"/>
  <c r="CKR30" i="4"/>
  <c r="CKJ30" i="4"/>
  <c r="CKB30" i="4"/>
  <c r="CJT30" i="4"/>
  <c r="CJL30" i="4"/>
  <c r="CJD30" i="4"/>
  <c r="CIV30" i="4"/>
  <c r="CIN30" i="4"/>
  <c r="CIR30" i="4" s="1"/>
  <c r="CIF30" i="4"/>
  <c r="CIG30" i="4" s="1"/>
  <c r="CHX30" i="4"/>
  <c r="CHP30" i="4"/>
  <c r="CHH30" i="4"/>
  <c r="CGZ30" i="4"/>
  <c r="CHD30" i="4" s="1"/>
  <c r="CGR30" i="4"/>
  <c r="CGT30" i="4" s="1"/>
  <c r="CGJ30" i="4"/>
  <c r="CGB30" i="4"/>
  <c r="CFT30" i="4"/>
  <c r="CFL30" i="4"/>
  <c r="CFO30" i="4" s="1"/>
  <c r="CFD30" i="4"/>
  <c r="CFG30" i="4" s="1"/>
  <c r="CEV30" i="4"/>
  <c r="CEN30" i="4"/>
  <c r="CEF30" i="4"/>
  <c r="CDX30" i="4"/>
  <c r="CDP30" i="4"/>
  <c r="CDT30" i="4" s="1"/>
  <c r="CDH30" i="4"/>
  <c r="CCZ30" i="4"/>
  <c r="CDC30" i="4" s="1"/>
  <c r="CCR30" i="4"/>
  <c r="CCJ30" i="4"/>
  <c r="CCB30" i="4"/>
  <c r="CBT30" i="4"/>
  <c r="CBL30" i="4"/>
  <c r="CBN30" i="4" s="1"/>
  <c r="CBD30" i="4"/>
  <c r="CAV30" i="4"/>
  <c r="CAN30" i="4"/>
  <c r="CAF30" i="4"/>
  <c r="BZX30" i="4"/>
  <c r="CAA30" i="4" s="1"/>
  <c r="BZP30" i="4"/>
  <c r="BZH30" i="4"/>
  <c r="BYZ30" i="4"/>
  <c r="BZC30" i="4" s="1"/>
  <c r="BYR30" i="4"/>
  <c r="BYV30" i="4" s="1"/>
  <c r="BYJ30" i="4"/>
  <c r="BYN30" i="4" s="1"/>
  <c r="BYB30" i="4"/>
  <c r="BXT30" i="4"/>
  <c r="BXW30" i="4" s="1"/>
  <c r="BXL30" i="4"/>
  <c r="BXD30" i="4"/>
  <c r="BWV30" i="4"/>
  <c r="BWN30" i="4"/>
  <c r="BWF30" i="4"/>
  <c r="BVX30" i="4"/>
  <c r="BVP30" i="4"/>
  <c r="BVH30" i="4"/>
  <c r="BUZ30" i="4"/>
  <c r="BUR30" i="4"/>
  <c r="BUJ30" i="4"/>
  <c r="BUB30" i="4"/>
  <c r="BUD30" i="4" s="1"/>
  <c r="BTT30" i="4"/>
  <c r="BTL30" i="4"/>
  <c r="BTP30" i="4" s="1"/>
  <c r="BTD30" i="4"/>
  <c r="BTE30" i="4" s="1"/>
  <c r="BSV30" i="4"/>
  <c r="BSN30" i="4"/>
  <c r="BSF30" i="4"/>
  <c r="BSJ30" i="4" s="1"/>
  <c r="BRX30" i="4"/>
  <c r="BRP30" i="4"/>
  <c r="BRR30" i="4" s="1"/>
  <c r="BRH30" i="4"/>
  <c r="BQZ30" i="4"/>
  <c r="BQR30" i="4"/>
  <c r="BQJ30" i="4"/>
  <c r="BQB30" i="4"/>
  <c r="BPT30" i="4"/>
  <c r="BPL30" i="4"/>
  <c r="BPD30" i="4"/>
  <c r="BOV30" i="4"/>
  <c r="BOZ30" i="4" s="1"/>
  <c r="BON30" i="4"/>
  <c r="BOO30" i="4" s="1"/>
  <c r="BOF30" i="4"/>
  <c r="BNX30" i="4"/>
  <c r="BNZ30" i="4" s="1"/>
  <c r="BNP30" i="4"/>
  <c r="BNH30" i="4"/>
  <c r="BNL30" i="4" s="1"/>
  <c r="BMZ30" i="4"/>
  <c r="BMR30" i="4"/>
  <c r="BMT30" i="4" s="1"/>
  <c r="BMJ30" i="4"/>
  <c r="BMB30" i="4"/>
  <c r="BLT30" i="4"/>
  <c r="BLV30" i="4" s="1"/>
  <c r="BLL30" i="4"/>
  <c r="BLM30" i="4" s="1"/>
  <c r="BLD30" i="4"/>
  <c r="BLG30" i="4" s="1"/>
  <c r="BKV30" i="4"/>
  <c r="BKN30" i="4"/>
  <c r="BKP30" i="4" s="1"/>
  <c r="BKF30" i="4"/>
  <c r="BJX30" i="4"/>
  <c r="BKB30" i="4" s="1"/>
  <c r="BJP30" i="4"/>
  <c r="BJH30" i="4"/>
  <c r="BJJ30" i="4" s="1"/>
  <c r="BIZ30" i="4"/>
  <c r="BIR30" i="4"/>
  <c r="BIJ30" i="4"/>
  <c r="BIB30" i="4"/>
  <c r="BHT30" i="4"/>
  <c r="BHL30" i="4"/>
  <c r="BHD30" i="4"/>
  <c r="BGV30" i="4"/>
  <c r="BGN30" i="4"/>
  <c r="BGQ30" i="4" s="1"/>
  <c r="BGF30" i="4"/>
  <c r="BGI30" i="4" s="1"/>
  <c r="BFX30" i="4"/>
  <c r="BGB30" i="4" s="1"/>
  <c r="BFP30" i="4"/>
  <c r="BFQ30" i="4" s="1"/>
  <c r="BFH30" i="4"/>
  <c r="BEZ30" i="4"/>
  <c r="BFD30" i="4" s="1"/>
  <c r="BER30" i="4"/>
  <c r="BEJ30" i="4"/>
  <c r="BEM30" i="4" s="1"/>
  <c r="BEB30" i="4"/>
  <c r="BEE30" i="4" s="1"/>
  <c r="BDT30" i="4"/>
  <c r="BDL30" i="4"/>
  <c r="BDP30" i="4" s="1"/>
  <c r="BDD30" i="4"/>
  <c r="BCV30" i="4"/>
  <c r="BCN30" i="4"/>
  <c r="BCF30" i="4"/>
  <c r="BBX30" i="4"/>
  <c r="BBP30" i="4"/>
  <c r="BBS30" i="4" s="1"/>
  <c r="BBH30" i="4"/>
  <c r="BAZ30" i="4"/>
  <c r="BBD30" i="4" s="1"/>
  <c r="BAR30" i="4"/>
  <c r="BAS30" i="4" s="1"/>
  <c r="BAJ30" i="4"/>
  <c r="BAB30" i="4"/>
  <c r="BAF30" i="4" s="1"/>
  <c r="AZT30" i="4"/>
  <c r="AZL30" i="4"/>
  <c r="AZO30" i="4" s="1"/>
  <c r="AZD30" i="4"/>
  <c r="AZG30" i="4" s="1"/>
  <c r="AYV30" i="4"/>
  <c r="AYN30" i="4"/>
  <c r="AYF30" i="4"/>
  <c r="AYH30" i="4" s="1"/>
  <c r="AXX30" i="4"/>
  <c r="AXP30" i="4"/>
  <c r="AXH30" i="4"/>
  <c r="AWZ30" i="4"/>
  <c r="AWR30" i="4"/>
  <c r="AWT30" i="4" s="1"/>
  <c r="AWJ30" i="4"/>
  <c r="AWB30" i="4"/>
  <c r="AVT30" i="4"/>
  <c r="AVU30" i="4" s="1"/>
  <c r="AVL30" i="4"/>
  <c r="AVN30" i="4" s="1"/>
  <c r="AVD30" i="4"/>
  <c r="AVH30" i="4" s="1"/>
  <c r="AUV30" i="4"/>
  <c r="AUN30" i="4"/>
  <c r="AUO30" i="4" s="1"/>
  <c r="AUF30" i="4"/>
  <c r="AUH30" i="4" s="1"/>
  <c r="ATX30" i="4"/>
  <c r="ATP30" i="4"/>
  <c r="ATT30" i="4" s="1"/>
  <c r="ATH30" i="4"/>
  <c r="ATK30" i="4" s="1"/>
  <c r="ASZ30" i="4"/>
  <c r="ASR30" i="4"/>
  <c r="ASV30" i="4" s="1"/>
  <c r="ASJ30" i="4"/>
  <c r="ASB30" i="4"/>
  <c r="ASD30" i="4" s="1"/>
  <c r="ART30" i="4"/>
  <c r="ARL30" i="4"/>
  <c r="ARO30" i="4" s="1"/>
  <c r="ARD30" i="4"/>
  <c r="ARH30" i="4" s="1"/>
  <c r="AQV30" i="4"/>
  <c r="AQN30" i="4"/>
  <c r="AQP30" i="4" s="1"/>
  <c r="AQF30" i="4"/>
  <c r="AQJ30" i="4" s="1"/>
  <c r="APX30" i="4"/>
  <c r="APP30" i="4"/>
  <c r="APH30" i="4"/>
  <c r="AOZ30" i="4"/>
  <c r="AOR30" i="4"/>
  <c r="AOV30" i="4" s="1"/>
  <c r="AOJ30" i="4"/>
  <c r="AOL30" i="4" s="1"/>
  <c r="AOB30" i="4"/>
  <c r="ANT30" i="4"/>
  <c r="ANL30" i="4"/>
  <c r="AND30" i="4"/>
  <c r="AMV30" i="4"/>
  <c r="AMN30" i="4"/>
  <c r="AMF30" i="4"/>
  <c r="ALX30" i="4"/>
  <c r="ALP30" i="4"/>
  <c r="ALH30" i="4"/>
  <c r="ALL30" i="4" s="1"/>
  <c r="AKZ30" i="4"/>
  <c r="ALA30" i="4" s="1"/>
  <c r="AKR30" i="4"/>
  <c r="AKJ30" i="4"/>
  <c r="AKB30" i="4"/>
  <c r="AJT30" i="4"/>
  <c r="AJX30" i="4" s="1"/>
  <c r="AJL30" i="4"/>
  <c r="AJD30" i="4"/>
  <c r="AJG30" i="4" s="1"/>
  <c r="AIV30" i="4"/>
  <c r="AIN30" i="4"/>
  <c r="AIF30" i="4"/>
  <c r="AIH30" i="4" s="1"/>
  <c r="AHX30" i="4"/>
  <c r="AHP30" i="4"/>
  <c r="AHH30" i="4"/>
  <c r="AGZ30" i="4"/>
  <c r="AGR30" i="4"/>
  <c r="AGJ30" i="4"/>
  <c r="AGN30" i="4" s="1"/>
  <c r="AGB30" i="4"/>
  <c r="AGC30" i="4" s="1"/>
  <c r="AFT30" i="4"/>
  <c r="AFL30" i="4"/>
  <c r="AFD30" i="4"/>
  <c r="AEV30" i="4"/>
  <c r="AEZ30" i="4" s="1"/>
  <c r="AEN30" i="4"/>
  <c r="AEF30" i="4"/>
  <c r="ADX30" i="4"/>
  <c r="AEB30" i="4" s="1"/>
  <c r="ADP30" i="4"/>
  <c r="ADH30" i="4"/>
  <c r="ADJ30" i="4" s="1"/>
  <c r="ACZ30" i="4"/>
  <c r="ADB30" i="4" s="1"/>
  <c r="ACR30" i="4"/>
  <c r="ACV30" i="4" s="1"/>
  <c r="ACJ30" i="4"/>
  <c r="ACB30" i="4"/>
  <c r="ABT30" i="4"/>
  <c r="ABL30" i="4"/>
  <c r="ABD30" i="4"/>
  <c r="AAV30" i="4"/>
  <c r="AAY30" i="4" s="1"/>
  <c r="AAN30" i="4"/>
  <c r="AAF30" i="4"/>
  <c r="ZX30" i="4"/>
  <c r="ZY30" i="4" s="1"/>
  <c r="ZP30" i="4"/>
  <c r="ZH30" i="4"/>
  <c r="YZ30" i="4"/>
  <c r="YR30" i="4"/>
  <c r="YJ30" i="4"/>
  <c r="YK30" i="4" s="1"/>
  <c r="YB30" i="4"/>
  <c r="XT30" i="4"/>
  <c r="XL30" i="4"/>
  <c r="XP30" i="4" s="1"/>
  <c r="XD30" i="4"/>
  <c r="WV30" i="4"/>
  <c r="WY30" i="4" s="1"/>
  <c r="WN30" i="4"/>
  <c r="WF30" i="4"/>
  <c r="VX30" i="4"/>
  <c r="VZ30" i="4" s="1"/>
  <c r="VP30" i="4"/>
  <c r="VH30" i="4"/>
  <c r="UZ30" i="4"/>
  <c r="UR30" i="4"/>
  <c r="UU30" i="4" s="1"/>
  <c r="UJ30" i="4"/>
  <c r="UB30" i="4"/>
  <c r="UF30" i="4" s="1"/>
  <c r="TT30" i="4"/>
  <c r="TL30" i="4"/>
  <c r="TD30" i="4"/>
  <c r="SV30" i="4"/>
  <c r="SN30" i="4"/>
  <c r="SF30" i="4"/>
  <c r="RX30" i="4"/>
  <c r="RZ30" i="4" s="1"/>
  <c r="RP30" i="4"/>
  <c r="RT30" i="4" s="1"/>
  <c r="RH30" i="4"/>
  <c r="RL30" i="4" s="1"/>
  <c r="QZ30" i="4"/>
  <c r="RA30" i="4" s="1"/>
  <c r="QR30" i="4"/>
  <c r="QT30" i="4" s="1"/>
  <c r="QJ30" i="4"/>
  <c r="QB30" i="4"/>
  <c r="PT30" i="4"/>
  <c r="PL30" i="4"/>
  <c r="PN30" i="4" s="1"/>
  <c r="PD30" i="4"/>
  <c r="OV30" i="4"/>
  <c r="ON30" i="4"/>
  <c r="OF30" i="4"/>
  <c r="NX30" i="4"/>
  <c r="OA30" i="4" s="1"/>
  <c r="NP30" i="4"/>
  <c r="NH30" i="4"/>
  <c r="NJ30" i="4" s="1"/>
  <c r="MZ30" i="4"/>
  <c r="MR30" i="4"/>
  <c r="MV30" i="4" s="1"/>
  <c r="MJ30" i="4"/>
  <c r="MK30" i="4" s="1"/>
  <c r="MB30" i="4"/>
  <c r="LT30" i="4"/>
  <c r="LU30" i="4" s="1"/>
  <c r="LL30" i="4"/>
  <c r="LD30" i="4"/>
  <c r="LH30" i="4" s="1"/>
  <c r="KV30" i="4"/>
  <c r="KN30" i="4"/>
  <c r="KF30" i="4"/>
  <c r="JX30" i="4"/>
  <c r="JP30" i="4"/>
  <c r="JR30" i="4" s="1"/>
  <c r="JH30" i="4"/>
  <c r="IZ30" i="4"/>
  <c r="IR30" i="4"/>
  <c r="IJ30" i="4"/>
  <c r="IM30" i="4" s="1"/>
  <c r="IB30" i="4"/>
  <c r="HT30" i="4"/>
  <c r="HX30" i="4" s="1"/>
  <c r="HL30" i="4"/>
  <c r="HD30" i="4"/>
  <c r="GV30" i="4"/>
  <c r="GW30" i="4" s="1"/>
  <c r="GN30" i="4"/>
  <c r="GF30" i="4"/>
  <c r="GJ30" i="4" s="1"/>
  <c r="FX30" i="4"/>
  <c r="FP30" i="4"/>
  <c r="FH30" i="4"/>
  <c r="FL30" i="4" s="1"/>
  <c r="EZ30" i="4"/>
  <c r="ER30" i="4"/>
  <c r="EJ30" i="4"/>
  <c r="EB30" i="4"/>
  <c r="DT30" i="4"/>
  <c r="DL30" i="4"/>
  <c r="DD30" i="4"/>
  <c r="DG30" i="4" s="1"/>
  <c r="CV30" i="4"/>
  <c r="CN30" i="4"/>
  <c r="CF30" i="4"/>
  <c r="CI30" i="4" s="1"/>
  <c r="BX30" i="4"/>
  <c r="BP30" i="4"/>
  <c r="BH30" i="4"/>
  <c r="AZ30" i="4"/>
  <c r="BC30" i="4" s="1"/>
  <c r="AR30" i="4"/>
  <c r="AJ30" i="4"/>
  <c r="AB30" i="4"/>
  <c r="XEZ29" i="4"/>
  <c r="XER29" i="4"/>
  <c r="XES29" i="4" s="1"/>
  <c r="XEJ29" i="4"/>
  <c r="XEL29" i="4" s="1"/>
  <c r="XEB29" i="4"/>
  <c r="XEF29" i="4" s="1"/>
  <c r="XDT29" i="4"/>
  <c r="XDL29" i="4"/>
  <c r="XDM29" i="4" s="1"/>
  <c r="XDD29" i="4"/>
  <c r="XCV29" i="4"/>
  <c r="XCN29" i="4"/>
  <c r="XCF29" i="4"/>
  <c r="XBX29" i="4"/>
  <c r="XBP29" i="4"/>
  <c r="XBT29" i="4" s="1"/>
  <c r="XBH29" i="4"/>
  <c r="XAZ29" i="4"/>
  <c r="XAR29" i="4"/>
  <c r="XAS29" i="4" s="1"/>
  <c r="XAJ29" i="4"/>
  <c r="XAN29" i="4" s="1"/>
  <c r="XAB29" i="4"/>
  <c r="WZT29" i="4"/>
  <c r="WZL29" i="4"/>
  <c r="WZD29" i="4"/>
  <c r="WZH29" i="4" s="1"/>
  <c r="WYV29" i="4"/>
  <c r="WYN29" i="4"/>
  <c r="WYF29" i="4"/>
  <c r="WYH29" i="4" s="1"/>
  <c r="WXX29" i="4"/>
  <c r="WXP29" i="4"/>
  <c r="WXT29" i="4" s="1"/>
  <c r="WXH29" i="4"/>
  <c r="WXK29" i="4" s="1"/>
  <c r="WWZ29" i="4"/>
  <c r="WXC29" i="4" s="1"/>
  <c r="WWR29" i="4"/>
  <c r="WWV29" i="4" s="1"/>
  <c r="WWJ29" i="4"/>
  <c r="WWB29" i="4"/>
  <c r="WVT29" i="4"/>
  <c r="WVL29" i="4"/>
  <c r="WVD29" i="4"/>
  <c r="WUV29" i="4"/>
  <c r="WUN29" i="4"/>
  <c r="WUO29" i="4" s="1"/>
  <c r="WUF29" i="4"/>
  <c r="WUJ29" i="4" s="1"/>
  <c r="WTX29" i="4"/>
  <c r="WTP29" i="4"/>
  <c r="WTQ29" i="4" s="1"/>
  <c r="WTH29" i="4"/>
  <c r="WSZ29" i="4"/>
  <c r="WSR29" i="4"/>
  <c r="WSV29" i="4" s="1"/>
  <c r="WSJ29" i="4"/>
  <c r="WSB29" i="4"/>
  <c r="WSD29" i="4" s="1"/>
  <c r="WRT29" i="4"/>
  <c r="WRL29" i="4"/>
  <c r="WRD29" i="4"/>
  <c r="WQV29" i="4"/>
  <c r="WQN29" i="4"/>
  <c r="WQF29" i="4"/>
  <c r="WPX29" i="4"/>
  <c r="WPP29" i="4"/>
  <c r="WPH29" i="4"/>
  <c r="WOZ29" i="4"/>
  <c r="WOR29" i="4"/>
  <c r="WOJ29" i="4"/>
  <c r="WOM29" i="4" s="1"/>
  <c r="WOB29" i="4"/>
  <c r="WNT29" i="4"/>
  <c r="WNX29" i="4" s="1"/>
  <c r="WNL29" i="4"/>
  <c r="WNM29" i="4" s="1"/>
  <c r="WND29" i="4"/>
  <c r="WNF29" i="4" s="1"/>
  <c r="WMV29" i="4"/>
  <c r="WMN29" i="4"/>
  <c r="WMF29" i="4"/>
  <c r="WLX29" i="4"/>
  <c r="WLP29" i="4"/>
  <c r="WLH29" i="4"/>
  <c r="WLL29" i="4" s="1"/>
  <c r="WKZ29" i="4"/>
  <c r="WKR29" i="4"/>
  <c r="WKU29" i="4" s="1"/>
  <c r="WKJ29" i="4"/>
  <c r="WKN29" i="4" s="1"/>
  <c r="WKB29" i="4"/>
  <c r="WJT29" i="4"/>
  <c r="WJL29" i="4"/>
  <c r="WJD29" i="4"/>
  <c r="WIV29" i="4"/>
  <c r="WIZ29" i="4" s="1"/>
  <c r="WIN29" i="4"/>
  <c r="WIF29" i="4"/>
  <c r="WHX29" i="4"/>
  <c r="WHP29" i="4"/>
  <c r="WHH29" i="4"/>
  <c r="WGZ29" i="4"/>
  <c r="WGR29" i="4"/>
  <c r="WGJ29" i="4"/>
  <c r="WGN29" i="4" s="1"/>
  <c r="WGB29" i="4"/>
  <c r="WFT29" i="4"/>
  <c r="WFW29" i="4" s="1"/>
  <c r="WFL29" i="4"/>
  <c r="WFP29" i="4" s="1"/>
  <c r="WFD29" i="4"/>
  <c r="WEV29" i="4"/>
  <c r="WEN29" i="4"/>
  <c r="WEQ29" i="4" s="1"/>
  <c r="WEF29" i="4"/>
  <c r="WDX29" i="4"/>
  <c r="WEB29" i="4" s="1"/>
  <c r="WDP29" i="4"/>
  <c r="WDH29" i="4"/>
  <c r="WCZ29" i="4"/>
  <c r="WCR29" i="4"/>
  <c r="WCJ29" i="4"/>
  <c r="WCB29" i="4"/>
  <c r="WBT29" i="4"/>
  <c r="WBW29" i="4" s="1"/>
  <c r="WBL29" i="4"/>
  <c r="WBD29" i="4"/>
  <c r="WAV29" i="4"/>
  <c r="WAY29" i="4" s="1"/>
  <c r="WAN29" i="4"/>
  <c r="WAR29" i="4" s="1"/>
  <c r="WAF29" i="4"/>
  <c r="WAH29" i="4" s="1"/>
  <c r="VZX29" i="4"/>
  <c r="VZY29" i="4" s="1"/>
  <c r="VZP29" i="4"/>
  <c r="VZH29" i="4"/>
  <c r="VZL29" i="4" s="1"/>
  <c r="VYZ29" i="4"/>
  <c r="VYR29" i="4"/>
  <c r="VYJ29" i="4"/>
  <c r="VYM29" i="4" s="1"/>
  <c r="VYB29" i="4"/>
  <c r="VXT29" i="4"/>
  <c r="VXL29" i="4"/>
  <c r="VXN29" i="4" s="1"/>
  <c r="VXD29" i="4"/>
  <c r="VXE29" i="4" s="1"/>
  <c r="VWV29" i="4"/>
  <c r="VWN29" i="4"/>
  <c r="VWR29" i="4" s="1"/>
  <c r="VWF29" i="4"/>
  <c r="VWH29" i="4" s="1"/>
  <c r="VVX29" i="4"/>
  <c r="VVP29" i="4"/>
  <c r="VVH29" i="4"/>
  <c r="VVJ29" i="4" s="1"/>
  <c r="VUZ29" i="4"/>
  <c r="VUR29" i="4"/>
  <c r="VUV29" i="4" s="1"/>
  <c r="VUJ29" i="4"/>
  <c r="VUB29" i="4"/>
  <c r="VTT29" i="4"/>
  <c r="VTL29" i="4"/>
  <c r="VTD29" i="4"/>
  <c r="VSV29" i="4"/>
  <c r="VSN29" i="4"/>
  <c r="VSO29" i="4" s="1"/>
  <c r="VSF29" i="4"/>
  <c r="VRX29" i="4"/>
  <c r="VSB29" i="4" s="1"/>
  <c r="VRP29" i="4"/>
  <c r="VRH29" i="4"/>
  <c r="VQZ29" i="4"/>
  <c r="VRC29" i="4" s="1"/>
  <c r="VQR29" i="4"/>
  <c r="VQJ29" i="4"/>
  <c r="VQB29" i="4"/>
  <c r="VPT29" i="4"/>
  <c r="VPL29" i="4"/>
  <c r="VPD29" i="4"/>
  <c r="VOV29" i="4"/>
  <c r="VON29" i="4"/>
  <c r="VOR29" i="4" s="1"/>
  <c r="VOF29" i="4"/>
  <c r="VOJ29" i="4" s="1"/>
  <c r="VNX29" i="4"/>
  <c r="VOA29" i="4" s="1"/>
  <c r="VNP29" i="4"/>
  <c r="VNH29" i="4"/>
  <c r="VMZ29" i="4"/>
  <c r="VND29" i="4" s="1"/>
  <c r="VMR29" i="4"/>
  <c r="VMJ29" i="4"/>
  <c r="VMB29" i="4"/>
  <c r="VLT29" i="4"/>
  <c r="VLW29" i="4" s="1"/>
  <c r="VLL29" i="4"/>
  <c r="VLD29" i="4"/>
  <c r="VLG29" i="4" s="1"/>
  <c r="VKV29" i="4"/>
  <c r="VKN29" i="4"/>
  <c r="VKF29" i="4"/>
  <c r="VJX29" i="4"/>
  <c r="VJP29" i="4"/>
  <c r="VJH29" i="4"/>
  <c r="VIZ29" i="4"/>
  <c r="VIR29" i="4"/>
  <c r="VIJ29" i="4"/>
  <c r="VIM29" i="4" s="1"/>
  <c r="VIB29" i="4"/>
  <c r="VHT29" i="4"/>
  <c r="VHL29" i="4"/>
  <c r="VHD29" i="4"/>
  <c r="VHG29" i="4" s="1"/>
  <c r="VGV29" i="4"/>
  <c r="VGN29" i="4"/>
  <c r="VGF29" i="4"/>
  <c r="VFX29" i="4"/>
  <c r="VGA29" i="4" s="1"/>
  <c r="VFP29" i="4"/>
  <c r="VFT29" i="4" s="1"/>
  <c r="VFH29" i="4"/>
  <c r="VEZ29" i="4"/>
  <c r="VER29" i="4"/>
  <c r="VEJ29" i="4"/>
  <c r="VEB29" i="4"/>
  <c r="VED29" i="4" s="1"/>
  <c r="VDT29" i="4"/>
  <c r="VDU29" i="4" s="1"/>
  <c r="VDL29" i="4"/>
  <c r="VDD29" i="4"/>
  <c r="VDH29" i="4" s="1"/>
  <c r="VCV29" i="4"/>
  <c r="VCN29" i="4"/>
  <c r="VCF29" i="4"/>
  <c r="VCI29" i="4" s="1"/>
  <c r="VBX29" i="4"/>
  <c r="VBP29" i="4"/>
  <c r="VBH29" i="4"/>
  <c r="VBJ29" i="4" s="1"/>
  <c r="VAZ29" i="4"/>
  <c r="VAR29" i="4"/>
  <c r="VAJ29" i="4"/>
  <c r="VAN29" i="4" s="1"/>
  <c r="VAB29" i="4"/>
  <c r="VAD29" i="4" s="1"/>
  <c r="UZT29" i="4"/>
  <c r="UZL29" i="4"/>
  <c r="UZD29" i="4"/>
  <c r="UZF29" i="4" s="1"/>
  <c r="UYV29" i="4"/>
  <c r="UYN29" i="4"/>
  <c r="UYR29" i="4" s="1"/>
  <c r="UYF29" i="4"/>
  <c r="UYJ29" i="4" s="1"/>
  <c r="UXX29" i="4"/>
  <c r="UXP29" i="4"/>
  <c r="UXH29" i="4"/>
  <c r="UXK29" i="4" s="1"/>
  <c r="UWZ29" i="4"/>
  <c r="UXD29" i="4" s="1"/>
  <c r="UWR29" i="4"/>
  <c r="UWJ29" i="4"/>
  <c r="UWB29" i="4"/>
  <c r="UVT29" i="4"/>
  <c r="UVL29" i="4"/>
  <c r="UVD29" i="4"/>
  <c r="UUV29" i="4"/>
  <c r="UUN29" i="4"/>
  <c r="UUR29" i="4" s="1"/>
  <c r="UUF29" i="4"/>
  <c r="UTX29" i="4"/>
  <c r="UTY29" i="4" s="1"/>
  <c r="UTP29" i="4"/>
  <c r="UTH29" i="4"/>
  <c r="USZ29" i="4"/>
  <c r="USR29" i="4"/>
  <c r="USS29" i="4" s="1"/>
  <c r="USJ29" i="4"/>
  <c r="USB29" i="4"/>
  <c r="USF29" i="4" s="1"/>
  <c r="URT29" i="4"/>
  <c r="URX29" i="4" s="1"/>
  <c r="URL29" i="4"/>
  <c r="URD29" i="4"/>
  <c r="UQV29" i="4"/>
  <c r="UQZ29" i="4" s="1"/>
  <c r="UQN29" i="4"/>
  <c r="UQF29" i="4"/>
  <c r="UQH29" i="4" s="1"/>
  <c r="UPX29" i="4"/>
  <c r="UPP29" i="4"/>
  <c r="UPT29" i="4" s="1"/>
  <c r="UPH29" i="4"/>
  <c r="UOZ29" i="4"/>
  <c r="UOR29" i="4"/>
  <c r="UOJ29" i="4"/>
  <c r="UOB29" i="4"/>
  <c r="UNT29" i="4"/>
  <c r="UNL29" i="4"/>
  <c r="UNO29" i="4" s="1"/>
  <c r="UND29" i="4"/>
  <c r="UNH29" i="4" s="1"/>
  <c r="UMV29" i="4"/>
  <c r="UMZ29" i="4" s="1"/>
  <c r="UMN29" i="4"/>
  <c r="UMF29" i="4"/>
  <c r="UMI29" i="4" s="1"/>
  <c r="ULX29" i="4"/>
  <c r="UMB29" i="4" s="1"/>
  <c r="ULP29" i="4"/>
  <c r="ULH29" i="4"/>
  <c r="ULJ29" i="4" s="1"/>
  <c r="UKZ29" i="4"/>
  <c r="UKR29" i="4"/>
  <c r="UKJ29" i="4"/>
  <c r="UKB29" i="4"/>
  <c r="UKC29" i="4" s="1"/>
  <c r="UJT29" i="4"/>
  <c r="UJL29" i="4"/>
  <c r="UJP29" i="4" s="1"/>
  <c r="UJD29" i="4"/>
  <c r="UIV29" i="4"/>
  <c r="UIN29" i="4"/>
  <c r="UIF29" i="4"/>
  <c r="UIJ29" i="4" s="1"/>
  <c r="UHX29" i="4"/>
  <c r="UHP29" i="4"/>
  <c r="UHH29" i="4"/>
  <c r="UHJ29" i="4" s="1"/>
  <c r="UGZ29" i="4"/>
  <c r="UGR29" i="4"/>
  <c r="UGJ29" i="4"/>
  <c r="UGB29" i="4"/>
  <c r="UGE29" i="4" s="1"/>
  <c r="UFT29" i="4"/>
  <c r="UFX29" i="4" s="1"/>
  <c r="UFL29" i="4"/>
  <c r="UFD29" i="4"/>
  <c r="UEV29" i="4"/>
  <c r="UEN29" i="4"/>
  <c r="UER29" i="4" s="1"/>
  <c r="UEF29" i="4"/>
  <c r="UDX29" i="4"/>
  <c r="UDZ29" i="4" s="1"/>
  <c r="UDP29" i="4"/>
  <c r="UDH29" i="4"/>
  <c r="UDL29" i="4" s="1"/>
  <c r="UCZ29" i="4"/>
  <c r="UCR29" i="4"/>
  <c r="UCJ29" i="4"/>
  <c r="UCM29" i="4" s="1"/>
  <c r="UCB29" i="4"/>
  <c r="UBT29" i="4"/>
  <c r="UBL29" i="4"/>
  <c r="UBD29" i="4"/>
  <c r="UBF29" i="4" s="1"/>
  <c r="UAV29" i="4"/>
  <c r="UAZ29" i="4" s="1"/>
  <c r="UAN29" i="4"/>
  <c r="UAF29" i="4"/>
  <c r="UAG29" i="4" s="1"/>
  <c r="TZX29" i="4"/>
  <c r="TZP29" i="4"/>
  <c r="TZT29" i="4" s="1"/>
  <c r="TZH29" i="4"/>
  <c r="TYZ29" i="4"/>
  <c r="TYR29" i="4"/>
  <c r="TYJ29" i="4"/>
  <c r="TYN29" i="4" s="1"/>
  <c r="TYB29" i="4"/>
  <c r="TYF29" i="4" s="1"/>
  <c r="TXT29" i="4"/>
  <c r="TXL29" i="4"/>
  <c r="TXD29" i="4"/>
  <c r="TXH29" i="4" s="1"/>
  <c r="TWV29" i="4"/>
  <c r="TWN29" i="4"/>
  <c r="TWQ29" i="4" s="1"/>
  <c r="TWF29" i="4"/>
  <c r="TWI29" i="4" s="1"/>
  <c r="TVX29" i="4"/>
  <c r="TWB29" i="4" s="1"/>
  <c r="TVP29" i="4"/>
  <c r="TVH29" i="4"/>
  <c r="TUZ29" i="4"/>
  <c r="TVC29" i="4" s="1"/>
  <c r="TUR29" i="4"/>
  <c r="TUV29" i="4" s="1"/>
  <c r="TUJ29" i="4"/>
  <c r="TUB29" i="4"/>
  <c r="TUF29" i="4" s="1"/>
  <c r="TTT29" i="4"/>
  <c r="TTL29" i="4"/>
  <c r="TTP29" i="4" s="1"/>
  <c r="TTD29" i="4"/>
  <c r="TTH29" i="4" s="1"/>
  <c r="TSV29" i="4"/>
  <c r="TSW29" i="4" s="1"/>
  <c r="TSN29" i="4"/>
  <c r="TSF29" i="4"/>
  <c r="TSJ29" i="4" s="1"/>
  <c r="TRX29" i="4"/>
  <c r="TRP29" i="4"/>
  <c r="TRH29" i="4"/>
  <c r="TRJ29" i="4" s="1"/>
  <c r="TQZ29" i="4"/>
  <c r="TQR29" i="4"/>
  <c r="TQJ29" i="4"/>
  <c r="TQK29" i="4" s="1"/>
  <c r="TQB29" i="4"/>
  <c r="TPT29" i="4"/>
  <c r="TPX29" i="4" s="1"/>
  <c r="TPL29" i="4"/>
  <c r="TPD29" i="4"/>
  <c r="TOV29" i="4"/>
  <c r="TON29" i="4"/>
  <c r="TOR29" i="4" s="1"/>
  <c r="TOF29" i="4"/>
  <c r="TNX29" i="4"/>
  <c r="TNP29" i="4"/>
  <c r="TNH29" i="4"/>
  <c r="TMZ29" i="4"/>
  <c r="TND29" i="4" s="1"/>
  <c r="TMR29" i="4"/>
  <c r="TMT29" i="4" s="1"/>
  <c r="TMJ29" i="4"/>
  <c r="TMB29" i="4"/>
  <c r="TMF29" i="4" s="1"/>
  <c r="TLT29" i="4"/>
  <c r="TLL29" i="4"/>
  <c r="TLD29" i="4"/>
  <c r="TLE29" i="4" s="1"/>
  <c r="TKV29" i="4"/>
  <c r="TKZ29" i="4" s="1"/>
  <c r="TKN29" i="4"/>
  <c r="TKF29" i="4"/>
  <c r="TKG29" i="4" s="1"/>
  <c r="TJX29" i="4"/>
  <c r="TJP29" i="4"/>
  <c r="TJT29" i="4" s="1"/>
  <c r="TJH29" i="4"/>
  <c r="TIZ29" i="4"/>
  <c r="TIR29" i="4"/>
  <c r="TIJ29" i="4"/>
  <c r="TIN29" i="4" s="1"/>
  <c r="TIB29" i="4"/>
  <c r="THT29" i="4"/>
  <c r="THL29" i="4"/>
  <c r="THD29" i="4"/>
  <c r="THH29" i="4" s="1"/>
  <c r="TGV29" i="4"/>
  <c r="TGN29" i="4"/>
  <c r="TGF29" i="4"/>
  <c r="TGH29" i="4" s="1"/>
  <c r="TFX29" i="4"/>
  <c r="TFP29" i="4"/>
  <c r="TFH29" i="4"/>
  <c r="TFK29" i="4" s="1"/>
  <c r="TEZ29" i="4"/>
  <c r="TFC29" i="4" s="1"/>
  <c r="TER29" i="4"/>
  <c r="TEV29" i="4" s="1"/>
  <c r="TEJ29" i="4"/>
  <c r="TEB29" i="4"/>
  <c r="TDT29" i="4"/>
  <c r="TDL29" i="4"/>
  <c r="TDP29" i="4" s="1"/>
  <c r="TDD29" i="4"/>
  <c r="TDH29" i="4" s="1"/>
  <c r="TCV29" i="4"/>
  <c r="TCW29" i="4" s="1"/>
  <c r="TCN29" i="4"/>
  <c r="TCF29" i="4"/>
  <c r="TCJ29" i="4" s="1"/>
  <c r="TBX29" i="4"/>
  <c r="TBP29" i="4"/>
  <c r="TBR29" i="4" s="1"/>
  <c r="TBH29" i="4"/>
  <c r="TBJ29" i="4" s="1"/>
  <c r="TAZ29" i="4"/>
  <c r="TAR29" i="4"/>
  <c r="TAJ29" i="4"/>
  <c r="TAB29" i="4"/>
  <c r="SZT29" i="4"/>
  <c r="SZX29" i="4" s="1"/>
  <c r="SZL29" i="4"/>
  <c r="SZD29" i="4"/>
  <c r="SYV29" i="4"/>
  <c r="SYN29" i="4"/>
  <c r="SYR29" i="4" s="1"/>
  <c r="SYF29" i="4"/>
  <c r="SXX29" i="4"/>
  <c r="SXP29" i="4"/>
  <c r="SXS29" i="4" s="1"/>
  <c r="SXH29" i="4"/>
  <c r="SXL29" i="4" s="1"/>
  <c r="SWZ29" i="4"/>
  <c r="SWR29" i="4"/>
  <c r="SWJ29" i="4"/>
  <c r="SWL29" i="4" s="1"/>
  <c r="SWB29" i="4"/>
  <c r="SVT29" i="4"/>
  <c r="SVL29" i="4"/>
  <c r="SVM29" i="4" s="1"/>
  <c r="SVD29" i="4"/>
  <c r="SVE29" i="4" s="1"/>
  <c r="SUV29" i="4"/>
  <c r="SUZ29" i="4" s="1"/>
  <c r="SUN29" i="4"/>
  <c r="SUR29" i="4" s="1"/>
  <c r="SUF29" i="4"/>
  <c r="SUH29" i="4" s="1"/>
  <c r="STX29" i="4"/>
  <c r="STY29" i="4" s="1"/>
  <c r="STP29" i="4"/>
  <c r="STT29" i="4" s="1"/>
  <c r="STH29" i="4"/>
  <c r="SSZ29" i="4"/>
  <c r="SSR29" i="4"/>
  <c r="SST29" i="4" s="1"/>
  <c r="SSJ29" i="4"/>
  <c r="SSB29" i="4"/>
  <c r="SRT29" i="4"/>
  <c r="SRV29" i="4" s="1"/>
  <c r="SRL29" i="4"/>
  <c r="SRD29" i="4"/>
  <c r="SRH29" i="4" s="1"/>
  <c r="SQV29" i="4"/>
  <c r="SQN29" i="4"/>
  <c r="SQF29" i="4"/>
  <c r="SQH29" i="4" s="1"/>
  <c r="SPX29" i="4"/>
  <c r="SPP29" i="4"/>
  <c r="SPH29" i="4"/>
  <c r="SPJ29" i="4" s="1"/>
  <c r="SOZ29" i="4"/>
  <c r="SOR29" i="4"/>
  <c r="SOV29" i="4" s="1"/>
  <c r="SOJ29" i="4"/>
  <c r="SOB29" i="4"/>
  <c r="SNT29" i="4"/>
  <c r="SNL29" i="4"/>
  <c r="SND29" i="4"/>
  <c r="SNH29" i="4" s="1"/>
  <c r="SMV29" i="4"/>
  <c r="SMW29" i="4" s="1"/>
  <c r="SMN29" i="4"/>
  <c r="SMO29" i="4" s="1"/>
  <c r="SMF29" i="4"/>
  <c r="SMJ29" i="4" s="1"/>
  <c r="SLX29" i="4"/>
  <c r="SLP29" i="4"/>
  <c r="SLQ29" i="4" s="1"/>
  <c r="SLH29" i="4"/>
  <c r="SKZ29" i="4"/>
  <c r="SLD29" i="4" s="1"/>
  <c r="SKR29" i="4"/>
  <c r="SKV29" i="4" s="1"/>
  <c r="SKJ29" i="4"/>
  <c r="SKB29" i="4"/>
  <c r="SJT29" i="4"/>
  <c r="SJX29" i="4" s="1"/>
  <c r="SJL29" i="4"/>
  <c r="SJD29" i="4"/>
  <c r="SIV29" i="4"/>
  <c r="SIN29" i="4"/>
  <c r="SIF29" i="4"/>
  <c r="SHX29" i="4"/>
  <c r="SHZ29" i="4" s="1"/>
  <c r="SHP29" i="4"/>
  <c r="SHR29" i="4" s="1"/>
  <c r="SHH29" i="4"/>
  <c r="SHL29" i="4" s="1"/>
  <c r="SGZ29" i="4"/>
  <c r="SHD29" i="4" s="1"/>
  <c r="SGR29" i="4"/>
  <c r="SGJ29" i="4"/>
  <c r="SGM29" i="4" s="1"/>
  <c r="SGB29" i="4"/>
  <c r="SGF29" i="4" s="1"/>
  <c r="SFT29" i="4"/>
  <c r="SFL29" i="4"/>
  <c r="SFD29" i="4"/>
  <c r="SEV29" i="4"/>
  <c r="SEZ29" i="4" s="1"/>
  <c r="SEN29" i="4"/>
  <c r="SEF29" i="4"/>
  <c r="SEG29" i="4" s="1"/>
  <c r="SDX29" i="4"/>
  <c r="SDP29" i="4"/>
  <c r="SDH29" i="4"/>
  <c r="SCZ29" i="4"/>
  <c r="SDB29" i="4" s="1"/>
  <c r="SCR29" i="4"/>
  <c r="SCJ29" i="4"/>
  <c r="SCN29" i="4" s="1"/>
  <c r="SCB29" i="4"/>
  <c r="SBT29" i="4"/>
  <c r="SBL29" i="4"/>
  <c r="SBD29" i="4"/>
  <c r="SBH29" i="4" s="1"/>
  <c r="SAV29" i="4"/>
  <c r="SAN29" i="4"/>
  <c r="SAF29" i="4"/>
  <c r="RZX29" i="4"/>
  <c r="RZP29" i="4"/>
  <c r="RZH29" i="4"/>
  <c r="RYZ29" i="4"/>
  <c r="RZB29" i="4" s="1"/>
  <c r="RYR29" i="4"/>
  <c r="RYV29" i="4" s="1"/>
  <c r="RYJ29" i="4"/>
  <c r="RYB29" i="4"/>
  <c r="RXT29" i="4"/>
  <c r="RXV29" i="4" s="1"/>
  <c r="RXL29" i="4"/>
  <c r="RXP29" i="4" s="1"/>
  <c r="RXD29" i="4"/>
  <c r="RXH29" i="4" s="1"/>
  <c r="RWV29" i="4"/>
  <c r="RWN29" i="4"/>
  <c r="RWF29" i="4"/>
  <c r="RWJ29" i="4" s="1"/>
  <c r="RVX29" i="4"/>
  <c r="RVP29" i="4"/>
  <c r="RVR29" i="4" s="1"/>
  <c r="RVH29" i="4"/>
  <c r="RUZ29" i="4"/>
  <c r="RUR29" i="4"/>
  <c r="RUJ29" i="4"/>
  <c r="RUL29" i="4" s="1"/>
  <c r="RUB29" i="4"/>
  <c r="RUC29" i="4" s="1"/>
  <c r="RTT29" i="4"/>
  <c r="RTX29" i="4" s="1"/>
  <c r="RTL29" i="4"/>
  <c r="RTD29" i="4"/>
  <c r="RTE29" i="4" s="1"/>
  <c r="RSV29" i="4"/>
  <c r="RSN29" i="4"/>
  <c r="RSR29" i="4" s="1"/>
  <c r="RSF29" i="4"/>
  <c r="RRX29" i="4"/>
  <c r="RRZ29" i="4" s="1"/>
  <c r="RRP29" i="4"/>
  <c r="RRH29" i="4"/>
  <c r="RRL29" i="4" s="1"/>
  <c r="RQZ29" i="4"/>
  <c r="RQR29" i="4"/>
  <c r="RQT29" i="4" s="1"/>
  <c r="RQJ29" i="4"/>
  <c r="RQB29" i="4"/>
  <c r="RPT29" i="4"/>
  <c r="RPL29" i="4"/>
  <c r="RPD29" i="4"/>
  <c r="ROV29" i="4"/>
  <c r="ROZ29" i="4" s="1"/>
  <c r="RON29" i="4"/>
  <c r="ROF29" i="4"/>
  <c r="ROH29" i="4" s="1"/>
  <c r="RNX29" i="4"/>
  <c r="RNP29" i="4"/>
  <c r="RNT29" i="4" s="1"/>
  <c r="RNH29" i="4"/>
  <c r="RMZ29" i="4"/>
  <c r="RMR29" i="4"/>
  <c r="RMU29" i="4" s="1"/>
  <c r="RMJ29" i="4"/>
  <c r="RMN29" i="4" s="1"/>
  <c r="RMB29" i="4"/>
  <c r="RLT29" i="4"/>
  <c r="RLU29" i="4" s="1"/>
  <c r="RLL29" i="4"/>
  <c r="RLM29" i="4" s="1"/>
  <c r="RLD29" i="4"/>
  <c r="RKV29" i="4"/>
  <c r="RKN29" i="4"/>
  <c r="RKP29" i="4" s="1"/>
  <c r="RKF29" i="4"/>
  <c r="RKH29" i="4" s="1"/>
  <c r="RJX29" i="4"/>
  <c r="RKB29" i="4" s="1"/>
  <c r="RJP29" i="4"/>
  <c r="RJH29" i="4"/>
  <c r="RIZ29" i="4"/>
  <c r="RJC29" i="4" s="1"/>
  <c r="RIR29" i="4"/>
  <c r="RIV29" i="4" s="1"/>
  <c r="RIJ29" i="4"/>
  <c r="RIB29" i="4"/>
  <c r="RHT29" i="4"/>
  <c r="RHL29" i="4"/>
  <c r="RHP29" i="4" s="1"/>
  <c r="RHD29" i="4"/>
  <c r="RGV29" i="4"/>
  <c r="RGN29" i="4"/>
  <c r="RGF29" i="4"/>
  <c r="RFX29" i="4"/>
  <c r="RFP29" i="4"/>
  <c r="RFR29" i="4" s="1"/>
  <c r="RFH29" i="4"/>
  <c r="REZ29" i="4"/>
  <c r="RFD29" i="4" s="1"/>
  <c r="RER29" i="4"/>
  <c r="REJ29" i="4"/>
  <c r="REB29" i="4"/>
  <c r="RDT29" i="4"/>
  <c r="RDX29" i="4" s="1"/>
  <c r="RDL29" i="4"/>
  <c r="RDP29" i="4" s="1"/>
  <c r="RDD29" i="4"/>
  <c r="RDE29" i="4" s="1"/>
  <c r="RCV29" i="4"/>
  <c r="RCN29" i="4"/>
  <c r="RCR29" i="4" s="1"/>
  <c r="RCF29" i="4"/>
  <c r="RBX29" i="4"/>
  <c r="RBZ29" i="4" s="1"/>
  <c r="RBP29" i="4"/>
  <c r="RBH29" i="4"/>
  <c r="RAZ29" i="4"/>
  <c r="RAR29" i="4"/>
  <c r="RAV29" i="4" s="1"/>
  <c r="RAJ29" i="4"/>
  <c r="RAB29" i="4"/>
  <c r="RAF29" i="4" s="1"/>
  <c r="QZT29" i="4"/>
  <c r="QZL29" i="4"/>
  <c r="QZD29" i="4"/>
  <c r="QZG29" i="4" s="1"/>
  <c r="QYV29" i="4"/>
  <c r="QYZ29" i="4" s="1"/>
  <c r="QYN29" i="4"/>
  <c r="QYR29" i="4" s="1"/>
  <c r="QYF29" i="4"/>
  <c r="QXX29" i="4"/>
  <c r="QXP29" i="4"/>
  <c r="QXT29" i="4" s="1"/>
  <c r="QXH29" i="4"/>
  <c r="QWZ29" i="4"/>
  <c r="QWR29" i="4"/>
  <c r="QWJ29" i="4"/>
  <c r="QWN29" i="4" s="1"/>
  <c r="QWB29" i="4"/>
  <c r="QVT29" i="4"/>
  <c r="QVL29" i="4"/>
  <c r="QVD29" i="4"/>
  <c r="QVH29" i="4" s="1"/>
  <c r="QUV29" i="4"/>
  <c r="QUW29" i="4" s="1"/>
  <c r="QUN29" i="4"/>
  <c r="QUF29" i="4"/>
  <c r="QTX29" i="4"/>
  <c r="QTP29" i="4"/>
  <c r="QTH29" i="4"/>
  <c r="QSZ29" i="4"/>
  <c r="QSR29" i="4"/>
  <c r="QSV29" i="4" s="1"/>
  <c r="QSJ29" i="4"/>
  <c r="QSB29" i="4"/>
  <c r="QRT29" i="4"/>
  <c r="QRL29" i="4"/>
  <c r="QRP29" i="4" s="1"/>
  <c r="QRD29" i="4"/>
  <c r="QRE29" i="4" s="1"/>
  <c r="QQV29" i="4"/>
  <c r="QQN29" i="4"/>
  <c r="QQP29" i="4" s="1"/>
  <c r="QQF29" i="4"/>
  <c r="QQJ29" i="4" s="1"/>
  <c r="QPX29" i="4"/>
  <c r="QPZ29" i="4" s="1"/>
  <c r="QPP29" i="4"/>
  <c r="QPH29" i="4"/>
  <c r="QPJ29" i="4" s="1"/>
  <c r="QOZ29" i="4"/>
  <c r="QOR29" i="4"/>
  <c r="QOV29" i="4" s="1"/>
  <c r="QOJ29" i="4"/>
  <c r="QOL29" i="4" s="1"/>
  <c r="QOB29" i="4"/>
  <c r="QNT29" i="4"/>
  <c r="QNX29" i="4" s="1"/>
  <c r="QNL29" i="4"/>
  <c r="QNM29" i="4" s="1"/>
  <c r="QND29" i="4"/>
  <c r="QMV29" i="4"/>
  <c r="QMN29" i="4"/>
  <c r="QMR29" i="4" s="1"/>
  <c r="QMF29" i="4"/>
  <c r="QLX29" i="4"/>
  <c r="QLZ29" i="4" s="1"/>
  <c r="QLP29" i="4"/>
  <c r="QLH29" i="4"/>
  <c r="QLL29" i="4" s="1"/>
  <c r="QKZ29" i="4"/>
  <c r="QKR29" i="4"/>
  <c r="QKJ29" i="4"/>
  <c r="QKL29" i="4" s="1"/>
  <c r="QKB29" i="4"/>
  <c r="QJT29" i="4"/>
  <c r="QJU29" i="4" s="1"/>
  <c r="QJL29" i="4"/>
  <c r="QJD29" i="4"/>
  <c r="QIV29" i="4"/>
  <c r="QIZ29" i="4" s="1"/>
  <c r="QIN29" i="4"/>
  <c r="QIF29" i="4"/>
  <c r="QHX29" i="4"/>
  <c r="QHP29" i="4"/>
  <c r="QHT29" i="4" s="1"/>
  <c r="QHH29" i="4"/>
  <c r="QGZ29" i="4"/>
  <c r="QHC29" i="4" s="1"/>
  <c r="QGR29" i="4"/>
  <c r="QGT29" i="4" s="1"/>
  <c r="QGJ29" i="4"/>
  <c r="QGN29" i="4" s="1"/>
  <c r="QGB29" i="4"/>
  <c r="QGF29" i="4" s="1"/>
  <c r="QFT29" i="4"/>
  <c r="QFU29" i="4" s="1"/>
  <c r="QFL29" i="4"/>
  <c r="QFD29" i="4"/>
  <c r="QEV29" i="4"/>
  <c r="QEX29" i="4" s="1"/>
  <c r="QEN29" i="4"/>
  <c r="QEF29" i="4"/>
  <c r="QEH29" i="4" s="1"/>
  <c r="QDX29" i="4"/>
  <c r="QEB29" i="4" s="1"/>
  <c r="QDP29" i="4"/>
  <c r="QDH29" i="4"/>
  <c r="QCZ29" i="4"/>
  <c r="QCR29" i="4"/>
  <c r="QCV29" i="4" s="1"/>
  <c r="QCJ29" i="4"/>
  <c r="QCB29" i="4"/>
  <c r="QBT29" i="4"/>
  <c r="QBV29" i="4" s="1"/>
  <c r="QBL29" i="4"/>
  <c r="QBD29" i="4"/>
  <c r="QBG29" i="4" s="1"/>
  <c r="QAV29" i="4"/>
  <c r="QAN29" i="4"/>
  <c r="QAP29" i="4" s="1"/>
  <c r="QAF29" i="4"/>
  <c r="QAJ29" i="4" s="1"/>
  <c r="PZX29" i="4"/>
  <c r="PZY29" i="4" s="1"/>
  <c r="PZP29" i="4"/>
  <c r="PZH29" i="4"/>
  <c r="PYZ29" i="4"/>
  <c r="PZD29" i="4" s="1"/>
  <c r="PYR29" i="4"/>
  <c r="PYT29" i="4" s="1"/>
  <c r="PYJ29" i="4"/>
  <c r="PYB29" i="4"/>
  <c r="PXT29" i="4"/>
  <c r="PXX29" i="4" s="1"/>
  <c r="PXL29" i="4"/>
  <c r="PXD29" i="4"/>
  <c r="PXG29" i="4" s="1"/>
  <c r="PWV29" i="4"/>
  <c r="PWX29" i="4" s="1"/>
  <c r="PWN29" i="4"/>
  <c r="PWF29" i="4"/>
  <c r="PWI29" i="4" s="1"/>
  <c r="PVX29" i="4"/>
  <c r="PVY29" i="4" s="1"/>
  <c r="PVP29" i="4"/>
  <c r="PVH29" i="4"/>
  <c r="PVL29" i="4" s="1"/>
  <c r="PUZ29" i="4"/>
  <c r="PUR29" i="4"/>
  <c r="PUJ29" i="4"/>
  <c r="PUB29" i="4"/>
  <c r="PUF29" i="4" s="1"/>
  <c r="PTT29" i="4"/>
  <c r="PTW29" i="4" s="1"/>
  <c r="PTL29" i="4"/>
  <c r="PTD29" i="4"/>
  <c r="PTF29" i="4" s="1"/>
  <c r="PSV29" i="4"/>
  <c r="PSZ29" i="4" s="1"/>
  <c r="PSN29" i="4"/>
  <c r="PSQ29" i="4" s="1"/>
  <c r="PSF29" i="4"/>
  <c r="PSH29" i="4" s="1"/>
  <c r="PRX29" i="4"/>
  <c r="PRZ29" i="4" s="1"/>
  <c r="PRP29" i="4"/>
  <c r="PRH29" i="4"/>
  <c r="PQZ29" i="4"/>
  <c r="PRB29" i="4" s="1"/>
  <c r="PQR29" i="4"/>
  <c r="PQJ29" i="4"/>
  <c r="PQN29" i="4" s="1"/>
  <c r="PQB29" i="4"/>
  <c r="PPT29" i="4"/>
  <c r="PPL29" i="4"/>
  <c r="PPD29" i="4"/>
  <c r="PPH29" i="4" s="1"/>
  <c r="POV29" i="4"/>
  <c r="PON29" i="4"/>
  <c r="POF29" i="4"/>
  <c r="PNX29" i="4"/>
  <c r="PNP29" i="4"/>
  <c r="PNH29" i="4"/>
  <c r="PMZ29" i="4"/>
  <c r="PMR29" i="4"/>
  <c r="PMV29" i="4" s="1"/>
  <c r="PMJ29" i="4"/>
  <c r="PMB29" i="4"/>
  <c r="PLT29" i="4"/>
  <c r="PLV29" i="4" s="1"/>
  <c r="PLL29" i="4"/>
  <c r="PLP29" i="4" s="1"/>
  <c r="PLD29" i="4"/>
  <c r="PKV29" i="4"/>
  <c r="PKW29" i="4" s="1"/>
  <c r="PKN29" i="4"/>
  <c r="PKF29" i="4"/>
  <c r="PKJ29" i="4" s="1"/>
  <c r="PJX29" i="4"/>
  <c r="PJP29" i="4"/>
  <c r="PJH29" i="4"/>
  <c r="PJJ29" i="4" s="1"/>
  <c r="PIZ29" i="4"/>
  <c r="PIR29" i="4"/>
  <c r="PIS29" i="4" s="1"/>
  <c r="PIJ29" i="4"/>
  <c r="PIB29" i="4"/>
  <c r="PID29" i="4" s="1"/>
  <c r="PHT29" i="4"/>
  <c r="PHX29" i="4" s="1"/>
  <c r="PHL29" i="4"/>
  <c r="PHD29" i="4"/>
  <c r="PGV29" i="4"/>
  <c r="PGN29" i="4"/>
  <c r="PGR29" i="4" s="1"/>
  <c r="PGF29" i="4"/>
  <c r="PFX29" i="4"/>
  <c r="PFP29" i="4"/>
  <c r="PFR29" i="4" s="1"/>
  <c r="PFH29" i="4"/>
  <c r="PFL29" i="4" s="1"/>
  <c r="PEZ29" i="4"/>
  <c r="PFB29" i="4" s="1"/>
  <c r="PER29" i="4"/>
  <c r="PEJ29" i="4"/>
  <c r="PEL29" i="4" s="1"/>
  <c r="PEB29" i="4"/>
  <c r="PDT29" i="4"/>
  <c r="PDL29" i="4"/>
  <c r="PDD29" i="4"/>
  <c r="PCV29" i="4"/>
  <c r="PCZ29" i="4" s="1"/>
  <c r="PCN29" i="4"/>
  <c r="PCF29" i="4"/>
  <c r="PBX29" i="4"/>
  <c r="PBZ29" i="4" s="1"/>
  <c r="PBP29" i="4"/>
  <c r="PBH29" i="4"/>
  <c r="PAZ29" i="4"/>
  <c r="PAR29" i="4"/>
  <c r="PAV29" i="4" s="1"/>
  <c r="PAJ29" i="4"/>
  <c r="PAB29" i="4"/>
  <c r="OZT29" i="4"/>
  <c r="OZL29" i="4"/>
  <c r="OZD29" i="4"/>
  <c r="OZH29" i="4" s="1"/>
  <c r="OYV29" i="4"/>
  <c r="OYW29" i="4" s="1"/>
  <c r="OYN29" i="4"/>
  <c r="OYO29" i="4" s="1"/>
  <c r="OYF29" i="4"/>
  <c r="OXX29" i="4"/>
  <c r="OYB29" i="4" s="1"/>
  <c r="OXP29" i="4"/>
  <c r="OXH29" i="4"/>
  <c r="OWZ29" i="4"/>
  <c r="OWR29" i="4"/>
  <c r="OWV29" i="4" s="1"/>
  <c r="OWJ29" i="4"/>
  <c r="OWB29" i="4"/>
  <c r="OVT29" i="4"/>
  <c r="OVL29" i="4"/>
  <c r="OVP29" i="4" s="1"/>
  <c r="OVD29" i="4"/>
  <c r="OUV29" i="4"/>
  <c r="OUN29" i="4"/>
  <c r="OUF29" i="4"/>
  <c r="OUJ29" i="4" s="1"/>
  <c r="OTX29" i="4"/>
  <c r="OTP29" i="4"/>
  <c r="OTR29" i="4" s="1"/>
  <c r="OTH29" i="4"/>
  <c r="OSZ29" i="4"/>
  <c r="OTD29" i="4" s="1"/>
  <c r="OSR29" i="4"/>
  <c r="OSJ29" i="4"/>
  <c r="OSB29" i="4"/>
  <c r="ORT29" i="4"/>
  <c r="ORX29" i="4" s="1"/>
  <c r="ORL29" i="4"/>
  <c r="ORD29" i="4"/>
  <c r="ORE29" i="4" s="1"/>
  <c r="OQV29" i="4"/>
  <c r="OQN29" i="4"/>
  <c r="OQF29" i="4"/>
  <c r="OQH29" i="4" s="1"/>
  <c r="OPX29" i="4"/>
  <c r="OPY29" i="4" s="1"/>
  <c r="OPP29" i="4"/>
  <c r="OPT29" i="4" s="1"/>
  <c r="OPH29" i="4"/>
  <c r="OOZ29" i="4"/>
  <c r="OPD29" i="4" s="1"/>
  <c r="OOR29" i="4"/>
  <c r="OOJ29" i="4"/>
  <c r="OOM29" i="4" s="1"/>
  <c r="OOB29" i="4"/>
  <c r="ONT29" i="4"/>
  <c r="ONX29" i="4" s="1"/>
  <c r="ONL29" i="4"/>
  <c r="ONP29" i="4" s="1"/>
  <c r="OND29" i="4"/>
  <c r="OMV29" i="4"/>
  <c r="OMZ29" i="4" s="1"/>
  <c r="OMN29" i="4"/>
  <c r="OMF29" i="4"/>
  <c r="OLX29" i="4"/>
  <c r="OLP29" i="4"/>
  <c r="OLH29" i="4"/>
  <c r="OLL29" i="4" s="1"/>
  <c r="OKZ29" i="4"/>
  <c r="OKR29" i="4"/>
  <c r="OKJ29" i="4"/>
  <c r="OKB29" i="4"/>
  <c r="OKD29" i="4" s="1"/>
  <c r="OJT29" i="4"/>
  <c r="OJL29" i="4"/>
  <c r="OJP29" i="4" s="1"/>
  <c r="OJD29" i="4"/>
  <c r="OIV29" i="4"/>
  <c r="OIN29" i="4"/>
  <c r="OIF29" i="4"/>
  <c r="OHX29" i="4"/>
  <c r="OIB29" i="4" s="1"/>
  <c r="OHP29" i="4"/>
  <c r="OHQ29" i="4" s="1"/>
  <c r="OHH29" i="4"/>
  <c r="OGZ29" i="4"/>
  <c r="OHD29" i="4" s="1"/>
  <c r="OGR29" i="4"/>
  <c r="OGV29" i="4" s="1"/>
  <c r="OGJ29" i="4"/>
  <c r="OGB29" i="4"/>
  <c r="OGE29" i="4" s="1"/>
  <c r="OFT29" i="4"/>
  <c r="OFL29" i="4"/>
  <c r="OFD29" i="4"/>
  <c r="OFH29" i="4" s="1"/>
  <c r="OEV29" i="4"/>
  <c r="OEN29" i="4"/>
  <c r="OER29" i="4" s="1"/>
  <c r="OEF29" i="4"/>
  <c r="OEJ29" i="4" s="1"/>
  <c r="ODX29" i="4"/>
  <c r="ODP29" i="4"/>
  <c r="ODH29" i="4"/>
  <c r="OCZ29" i="4"/>
  <c r="OCR29" i="4"/>
  <c r="OCJ29" i="4"/>
  <c r="OCB29" i="4"/>
  <c r="OCF29" i="4" s="1"/>
  <c r="OBT29" i="4"/>
  <c r="OBL29" i="4"/>
  <c r="OBP29" i="4" s="1"/>
  <c r="OBD29" i="4"/>
  <c r="OAV29" i="4"/>
  <c r="OAN29" i="4"/>
  <c r="OAF29" i="4"/>
  <c r="NZX29" i="4"/>
  <c r="NZP29" i="4"/>
  <c r="NZT29" i="4" s="1"/>
  <c r="NZH29" i="4"/>
  <c r="NYZ29" i="4"/>
  <c r="NYR29" i="4"/>
  <c r="NYJ29" i="4"/>
  <c r="NYB29" i="4"/>
  <c r="NYF29" i="4" s="1"/>
  <c r="NXT29" i="4"/>
  <c r="NXL29" i="4"/>
  <c r="NXD29" i="4"/>
  <c r="NXH29" i="4" s="1"/>
  <c r="NWV29" i="4"/>
  <c r="NWZ29" i="4" s="1"/>
  <c r="NWN29" i="4"/>
  <c r="NWF29" i="4"/>
  <c r="NVX29" i="4"/>
  <c r="NVP29" i="4"/>
  <c r="NVH29" i="4"/>
  <c r="NVL29" i="4" s="1"/>
  <c r="NUZ29" i="4"/>
  <c r="NVC29" i="4" s="1"/>
  <c r="NUR29" i="4"/>
  <c r="NUV29" i="4" s="1"/>
  <c r="NUJ29" i="4"/>
  <c r="NUB29" i="4"/>
  <c r="NTT29" i="4"/>
  <c r="NTL29" i="4"/>
  <c r="NTD29" i="4"/>
  <c r="NTH29" i="4" s="1"/>
  <c r="NSV29" i="4"/>
  <c r="NSN29" i="4"/>
  <c r="NSF29" i="4"/>
  <c r="NSJ29" i="4" s="1"/>
  <c r="NRX29" i="4"/>
  <c r="NRP29" i="4"/>
  <c r="NRH29" i="4"/>
  <c r="NQZ29" i="4"/>
  <c r="NQR29" i="4"/>
  <c r="NQV29" i="4" s="1"/>
  <c r="NQJ29" i="4"/>
  <c r="NQB29" i="4"/>
  <c r="NPT29" i="4"/>
  <c r="NPX29" i="4" s="1"/>
  <c r="NPL29" i="4"/>
  <c r="NPD29" i="4"/>
  <c r="NPE29" i="4" s="1"/>
  <c r="NOV29" i="4"/>
  <c r="NOW29" i="4" s="1"/>
  <c r="NON29" i="4"/>
  <c r="NOF29" i="4"/>
  <c r="NNX29" i="4"/>
  <c r="NNY29" i="4" s="1"/>
  <c r="NNP29" i="4"/>
  <c r="NNH29" i="4"/>
  <c r="NNL29" i="4" s="1"/>
  <c r="NMZ29" i="4"/>
  <c r="NND29" i="4" s="1"/>
  <c r="NMR29" i="4"/>
  <c r="NMJ29" i="4"/>
  <c r="NMK29" i="4" s="1"/>
  <c r="NMB29" i="4"/>
  <c r="NLT29" i="4"/>
  <c r="NLL29" i="4"/>
  <c r="NLD29" i="4"/>
  <c r="NLG29" i="4" s="1"/>
  <c r="NKV29" i="4"/>
  <c r="NKZ29" i="4" s="1"/>
  <c r="NKN29" i="4"/>
  <c r="NKF29" i="4"/>
  <c r="NJX29" i="4"/>
  <c r="NJP29" i="4"/>
  <c r="NJH29" i="4"/>
  <c r="NIZ29" i="4"/>
  <c r="NIR29" i="4"/>
  <c r="NIJ29" i="4"/>
  <c r="NIN29" i="4" s="1"/>
  <c r="NIB29" i="4"/>
  <c r="NIF29" i="4" s="1"/>
  <c r="NHT29" i="4"/>
  <c r="NHL29" i="4"/>
  <c r="NHD29" i="4"/>
  <c r="NGV29" i="4"/>
  <c r="NGN29" i="4"/>
  <c r="NGF29" i="4"/>
  <c r="NFX29" i="4"/>
  <c r="NGB29" i="4" s="1"/>
  <c r="NFP29" i="4"/>
  <c r="NFT29" i="4" s="1"/>
  <c r="NFH29" i="4"/>
  <c r="NEZ29" i="4"/>
  <c r="NER29" i="4"/>
  <c r="NEJ29" i="4"/>
  <c r="NEB29" i="4"/>
  <c r="NDT29" i="4"/>
  <c r="NDW29" i="4" s="1"/>
  <c r="NDL29" i="4"/>
  <c r="NDP29" i="4" s="1"/>
  <c r="NDD29" i="4"/>
  <c r="NDH29" i="4" s="1"/>
  <c r="NCV29" i="4"/>
  <c r="NCN29" i="4"/>
  <c r="NCF29" i="4"/>
  <c r="NBX29" i="4"/>
  <c r="NBP29" i="4"/>
  <c r="NBH29" i="4"/>
  <c r="NAZ29" i="4"/>
  <c r="NBD29" i="4" s="1"/>
  <c r="NAR29" i="4"/>
  <c r="NAJ29" i="4"/>
  <c r="NAB29" i="4"/>
  <c r="NAD29" i="4" s="1"/>
  <c r="MZT29" i="4"/>
  <c r="MZL29" i="4"/>
  <c r="MZD29" i="4"/>
  <c r="MZE29" i="4" s="1"/>
  <c r="MYV29" i="4"/>
  <c r="MYW29" i="4" s="1"/>
  <c r="MYN29" i="4"/>
  <c r="MYR29" i="4" s="1"/>
  <c r="MYF29" i="4"/>
  <c r="MXX29" i="4"/>
  <c r="MXP29" i="4"/>
  <c r="MXS29" i="4" s="1"/>
  <c r="MXH29" i="4"/>
  <c r="MWZ29" i="4"/>
  <c r="MXD29" i="4" s="1"/>
  <c r="MWR29" i="4"/>
  <c r="MWJ29" i="4"/>
  <c r="MWK29" i="4" s="1"/>
  <c r="MWB29" i="4"/>
  <c r="MWF29" i="4" s="1"/>
  <c r="MVT29" i="4"/>
  <c r="MVL29" i="4"/>
  <c r="MVD29" i="4"/>
  <c r="MUV29" i="4"/>
  <c r="MUN29" i="4"/>
  <c r="MUF29" i="4"/>
  <c r="MTX29" i="4"/>
  <c r="MTP29" i="4"/>
  <c r="MTT29" i="4" s="1"/>
  <c r="MTH29" i="4"/>
  <c r="MSZ29" i="4"/>
  <c r="MTA29" i="4" s="1"/>
  <c r="MSR29" i="4"/>
  <c r="MSV29" i="4" s="1"/>
  <c r="MSJ29" i="4"/>
  <c r="MSB29" i="4"/>
  <c r="MRT29" i="4"/>
  <c r="MRL29" i="4"/>
  <c r="MRO29" i="4" s="1"/>
  <c r="MRD29" i="4"/>
  <c r="MRH29" i="4" s="1"/>
  <c r="MQV29" i="4"/>
  <c r="MQN29" i="4"/>
  <c r="MQF29" i="4"/>
  <c r="MPX29" i="4"/>
  <c r="MPP29" i="4"/>
  <c r="MPH29" i="4"/>
  <c r="MPI29" i="4" s="1"/>
  <c r="MOZ29" i="4"/>
  <c r="MPA29" i="4" s="1"/>
  <c r="MOR29" i="4"/>
  <c r="MOV29" i="4" s="1"/>
  <c r="MOJ29" i="4"/>
  <c r="MOB29" i="4"/>
  <c r="MNT29" i="4"/>
  <c r="MNL29" i="4"/>
  <c r="MND29" i="4"/>
  <c r="MMV29" i="4"/>
  <c r="MMW29" i="4" s="1"/>
  <c r="MMN29" i="4"/>
  <c r="MMF29" i="4"/>
  <c r="MMJ29" i="4" s="1"/>
  <c r="MLX29" i="4"/>
  <c r="MMB29" i="4" s="1"/>
  <c r="MLP29" i="4"/>
  <c r="MLH29" i="4"/>
  <c r="MKZ29" i="4"/>
  <c r="MKR29" i="4"/>
  <c r="MKJ29" i="4"/>
  <c r="MKB29" i="4"/>
  <c r="MJT29" i="4"/>
  <c r="MJX29" i="4" s="1"/>
  <c r="MJL29" i="4"/>
  <c r="MJP29" i="4" s="1"/>
  <c r="MJD29" i="4"/>
  <c r="MIV29" i="4"/>
  <c r="MIY29" i="4" s="1"/>
  <c r="MIN29" i="4"/>
  <c r="MIF29" i="4"/>
  <c r="MHX29" i="4"/>
  <c r="MHP29" i="4"/>
  <c r="MHS29" i="4" s="1"/>
  <c r="MHH29" i="4"/>
  <c r="MHL29" i="4" s="1"/>
  <c r="MGZ29" i="4"/>
  <c r="MGR29" i="4"/>
  <c r="MGV29" i="4" s="1"/>
  <c r="MGJ29" i="4"/>
  <c r="MGB29" i="4"/>
  <c r="MFT29" i="4"/>
  <c r="MFL29" i="4"/>
  <c r="MFD29" i="4"/>
  <c r="MEV29" i="4"/>
  <c r="MEZ29" i="4" s="1"/>
  <c r="MEN29" i="4"/>
  <c r="MEF29" i="4"/>
  <c r="MDX29" i="4"/>
  <c r="MDP29" i="4"/>
  <c r="MDH29" i="4"/>
  <c r="MDL29" i="4" s="1"/>
  <c r="MCZ29" i="4"/>
  <c r="MCR29" i="4"/>
  <c r="MCJ29" i="4"/>
  <c r="MCN29" i="4" s="1"/>
  <c r="MCB29" i="4"/>
  <c r="MBT29" i="4"/>
  <c r="MBU29" i="4" s="1"/>
  <c r="MBL29" i="4"/>
  <c r="MBM29" i="4" s="1"/>
  <c r="MBD29" i="4"/>
  <c r="MAV29" i="4"/>
  <c r="MAN29" i="4"/>
  <c r="MAF29" i="4"/>
  <c r="LZX29" i="4"/>
  <c r="MAB29" i="4" s="1"/>
  <c r="LZP29" i="4"/>
  <c r="LZT29" i="4" s="1"/>
  <c r="LZH29" i="4"/>
  <c r="LYZ29" i="4"/>
  <c r="LZA29" i="4" s="1"/>
  <c r="LYR29" i="4"/>
  <c r="LYJ29" i="4"/>
  <c r="LYB29" i="4"/>
  <c r="LXT29" i="4"/>
  <c r="LXL29" i="4"/>
  <c r="LXP29" i="4" s="1"/>
  <c r="LXD29" i="4"/>
  <c r="LWV29" i="4"/>
  <c r="LWZ29" i="4" s="1"/>
  <c r="LWN29" i="4"/>
  <c r="LWF29" i="4"/>
  <c r="LVX29" i="4"/>
  <c r="LWB29" i="4" s="1"/>
  <c r="LVP29" i="4"/>
  <c r="LVQ29" i="4" s="1"/>
  <c r="LVH29" i="4"/>
  <c r="LVI29" i="4" s="1"/>
  <c r="LUZ29" i="4"/>
  <c r="LVD29" i="4" s="1"/>
  <c r="LUR29" i="4"/>
  <c r="LUJ29" i="4"/>
  <c r="LUB29" i="4"/>
  <c r="LUE29" i="4" s="1"/>
  <c r="LTT29" i="4"/>
  <c r="LTL29" i="4"/>
  <c r="LTP29" i="4" s="1"/>
  <c r="LTD29" i="4"/>
  <c r="LTH29" i="4" s="1"/>
  <c r="LSV29" i="4"/>
  <c r="LSN29" i="4"/>
  <c r="LSR29" i="4" s="1"/>
  <c r="LSF29" i="4"/>
  <c r="LSJ29" i="4" s="1"/>
  <c r="LRX29" i="4"/>
  <c r="LRP29" i="4"/>
  <c r="LRH29" i="4"/>
  <c r="LQZ29" i="4"/>
  <c r="LQR29" i="4"/>
  <c r="LQJ29" i="4"/>
  <c r="LQB29" i="4"/>
  <c r="LQF29" i="4" s="1"/>
  <c r="LPT29" i="4"/>
  <c r="LPX29" i="4" s="1"/>
  <c r="LPL29" i="4"/>
  <c r="LPD29" i="4"/>
  <c r="LOV29" i="4"/>
  <c r="LON29" i="4"/>
  <c r="LOF29" i="4"/>
  <c r="LNX29" i="4"/>
  <c r="LNP29" i="4"/>
  <c r="LNT29" i="4" s="1"/>
  <c r="LNH29" i="4"/>
  <c r="LMZ29" i="4"/>
  <c r="LND29" i="4" s="1"/>
  <c r="LMR29" i="4"/>
  <c r="LMT29" i="4" s="1"/>
  <c r="LMJ29" i="4"/>
  <c r="LMB29" i="4"/>
  <c r="LMF29" i="4" s="1"/>
  <c r="LLT29" i="4"/>
  <c r="LLU29" i="4" s="1"/>
  <c r="LLL29" i="4"/>
  <c r="LLM29" i="4" s="1"/>
  <c r="LLD29" i="4"/>
  <c r="LLH29" i="4" s="1"/>
  <c r="LKV29" i="4"/>
  <c r="LKN29" i="4"/>
  <c r="LKF29" i="4"/>
  <c r="LKI29" i="4" s="1"/>
  <c r="LJX29" i="4"/>
  <c r="LJP29" i="4"/>
  <c r="LJT29" i="4" s="1"/>
  <c r="LJH29" i="4"/>
  <c r="LIZ29" i="4"/>
  <c r="LIR29" i="4"/>
  <c r="LIV29" i="4" s="1"/>
  <c r="LIJ29" i="4"/>
  <c r="LIB29" i="4"/>
  <c r="LHT29" i="4"/>
  <c r="LHL29" i="4"/>
  <c r="LHD29" i="4"/>
  <c r="LGV29" i="4"/>
  <c r="LGZ29" i="4" s="1"/>
  <c r="LGN29" i="4"/>
  <c r="LGF29" i="4"/>
  <c r="LGJ29" i="4" s="1"/>
  <c r="LFX29" i="4"/>
  <c r="LGB29" i="4" s="1"/>
  <c r="LFP29" i="4"/>
  <c r="LFH29" i="4"/>
  <c r="LEZ29" i="4"/>
  <c r="LER29" i="4"/>
  <c r="LEJ29" i="4"/>
  <c r="LEB29" i="4"/>
  <c r="LEE29" i="4" s="1"/>
  <c r="LDT29" i="4"/>
  <c r="LDX29" i="4" s="1"/>
  <c r="LDL29" i="4"/>
  <c r="LDD29" i="4"/>
  <c r="LCV29" i="4"/>
  <c r="LCX29" i="4" s="1"/>
  <c r="LCN29" i="4"/>
  <c r="LCF29" i="4"/>
  <c r="LBX29" i="4"/>
  <c r="LBP29" i="4"/>
  <c r="LBH29" i="4"/>
  <c r="LBL29" i="4" s="1"/>
  <c r="LAZ29" i="4"/>
  <c r="LBD29" i="4" s="1"/>
  <c r="LAR29" i="4"/>
  <c r="LAJ29" i="4"/>
  <c r="LAB29" i="4"/>
  <c r="KZT29" i="4"/>
  <c r="KZX29" i="4" s="1"/>
  <c r="KZL29" i="4"/>
  <c r="KZD29" i="4"/>
  <c r="KYV29" i="4"/>
  <c r="KYZ29" i="4" s="1"/>
  <c r="KYN29" i="4"/>
  <c r="KYR29" i="4" s="1"/>
  <c r="KYF29" i="4"/>
  <c r="KYG29" i="4" s="1"/>
  <c r="KXX29" i="4"/>
  <c r="KXY29" i="4" s="1"/>
  <c r="KXP29" i="4"/>
  <c r="KXH29" i="4"/>
  <c r="KWZ29" i="4"/>
  <c r="KWR29" i="4"/>
  <c r="KWT29" i="4" s="1"/>
  <c r="KWJ29" i="4"/>
  <c r="KWN29" i="4" s="1"/>
  <c r="KWB29" i="4"/>
  <c r="KVT29" i="4"/>
  <c r="KVU29" i="4" s="1"/>
  <c r="KVL29" i="4"/>
  <c r="KVD29" i="4"/>
  <c r="KVG29" i="4" s="1"/>
  <c r="KUV29" i="4"/>
  <c r="KUZ29" i="4" s="1"/>
  <c r="KUN29" i="4"/>
  <c r="KUO29" i="4" s="1"/>
  <c r="KUF29" i="4"/>
  <c r="KUG29" i="4" s="1"/>
  <c r="KTX29" i="4"/>
  <c r="KTP29" i="4"/>
  <c r="KTQ29" i="4" s="1"/>
  <c r="KTH29" i="4"/>
  <c r="KTL29" i="4" s="1"/>
  <c r="KSZ29" i="4"/>
  <c r="KTB29" i="4" s="1"/>
  <c r="KSR29" i="4"/>
  <c r="KSV29" i="4" s="1"/>
  <c r="KSJ29" i="4"/>
  <c r="KSB29" i="4"/>
  <c r="KRT29" i="4"/>
  <c r="KRL29" i="4"/>
  <c r="KRP29" i="4" s="1"/>
  <c r="KRD29" i="4"/>
  <c r="KRE29" i="4" s="1"/>
  <c r="KQV29" i="4"/>
  <c r="KQN29" i="4"/>
  <c r="KQF29" i="4"/>
  <c r="KQI29" i="4" s="1"/>
  <c r="KPX29" i="4"/>
  <c r="KQB29" i="4" s="1"/>
  <c r="KPP29" i="4"/>
  <c r="KPH29" i="4"/>
  <c r="KOZ29" i="4"/>
  <c r="KOR29" i="4"/>
  <c r="KOJ29" i="4"/>
  <c r="KOB29" i="4"/>
  <c r="KNT29" i="4"/>
  <c r="KNL29" i="4"/>
  <c r="KND29" i="4"/>
  <c r="KNE29" i="4" s="1"/>
  <c r="KMV29" i="4"/>
  <c r="KMN29" i="4"/>
  <c r="KMR29" i="4" s="1"/>
  <c r="KMF29" i="4"/>
  <c r="KLX29" i="4"/>
  <c r="KLP29" i="4"/>
  <c r="KLQ29" i="4" s="1"/>
  <c r="KLH29" i="4"/>
  <c r="KLK29" i="4" s="1"/>
  <c r="KKZ29" i="4"/>
  <c r="KLD29" i="4" s="1"/>
  <c r="KKR29" i="4"/>
  <c r="KKJ29" i="4"/>
  <c r="KKB29" i="4"/>
  <c r="KJT29" i="4"/>
  <c r="KJU29" i="4" s="1"/>
  <c r="KJL29" i="4"/>
  <c r="KJD29" i="4"/>
  <c r="KIV29" i="4"/>
  <c r="KIZ29" i="4" s="1"/>
  <c r="KIN29" i="4"/>
  <c r="KIF29" i="4"/>
  <c r="KHX29" i="4"/>
  <c r="KHP29" i="4"/>
  <c r="KHT29" i="4" s="1"/>
  <c r="KHH29" i="4"/>
  <c r="KGZ29" i="4"/>
  <c r="KGR29" i="4"/>
  <c r="KGJ29" i="4"/>
  <c r="KGB29" i="4"/>
  <c r="KGF29" i="4" s="1"/>
  <c r="KFT29" i="4"/>
  <c r="KFL29" i="4"/>
  <c r="KFD29" i="4"/>
  <c r="KEV29" i="4"/>
  <c r="KEN29" i="4"/>
  <c r="KER29" i="4" s="1"/>
  <c r="KEF29" i="4"/>
  <c r="KDX29" i="4"/>
  <c r="KDP29" i="4"/>
  <c r="KDH29" i="4"/>
  <c r="KCZ29" i="4"/>
  <c r="KCR29" i="4"/>
  <c r="KCV29" i="4" s="1"/>
  <c r="KCJ29" i="4"/>
  <c r="KCB29" i="4"/>
  <c r="KBT29" i="4"/>
  <c r="KBL29" i="4"/>
  <c r="KBO29" i="4" s="1"/>
  <c r="KBD29" i="4"/>
  <c r="KBH29" i="4" s="1"/>
  <c r="KAV29" i="4"/>
  <c r="KAZ29" i="4" s="1"/>
  <c r="KAN29" i="4"/>
  <c r="KAF29" i="4"/>
  <c r="JZX29" i="4"/>
  <c r="JZY29" i="4" s="1"/>
  <c r="JZP29" i="4"/>
  <c r="JZH29" i="4"/>
  <c r="JYZ29" i="4"/>
  <c r="JYR29" i="4"/>
  <c r="JYJ29" i="4"/>
  <c r="JYB29" i="4"/>
  <c r="JYE29" i="4" s="1"/>
  <c r="JXT29" i="4"/>
  <c r="JXX29" i="4" s="1"/>
  <c r="JXL29" i="4"/>
  <c r="JXD29" i="4"/>
  <c r="JXH29" i="4" s="1"/>
  <c r="JWV29" i="4"/>
  <c r="JWN29" i="4"/>
  <c r="JWQ29" i="4" s="1"/>
  <c r="JWF29" i="4"/>
  <c r="JWJ29" i="4" s="1"/>
  <c r="JVX29" i="4"/>
  <c r="JVP29" i="4"/>
  <c r="JVQ29" i="4" s="1"/>
  <c r="JVH29" i="4"/>
  <c r="JVL29" i="4" s="1"/>
  <c r="JUZ29" i="4"/>
  <c r="JVA29" i="4" s="1"/>
  <c r="JUR29" i="4"/>
  <c r="JUJ29" i="4"/>
  <c r="JUM29" i="4" s="1"/>
  <c r="JUB29" i="4"/>
  <c r="JUF29" i="4" s="1"/>
  <c r="JTT29" i="4"/>
  <c r="JTX29" i="4" s="1"/>
  <c r="JTL29" i="4"/>
  <c r="JTD29" i="4"/>
  <c r="JSV29" i="4"/>
  <c r="JSZ29" i="4" s="1"/>
  <c r="JSN29" i="4"/>
  <c r="JSR29" i="4" s="1"/>
  <c r="JSF29" i="4"/>
  <c r="JSG29" i="4" s="1"/>
  <c r="JRX29" i="4"/>
  <c r="JRY29" i="4" s="1"/>
  <c r="JRP29" i="4"/>
  <c r="JRS29" i="4" s="1"/>
  <c r="JRH29" i="4"/>
  <c r="JRL29" i="4" s="1"/>
  <c r="JQZ29" i="4"/>
  <c r="JQR29" i="4"/>
  <c r="JQJ29" i="4"/>
  <c r="JQM29" i="4" s="1"/>
  <c r="JQB29" i="4"/>
  <c r="JQC29" i="4" s="1"/>
  <c r="JPT29" i="4"/>
  <c r="JPL29" i="4"/>
  <c r="JPM29" i="4" s="1"/>
  <c r="JPD29" i="4"/>
  <c r="JOV29" i="4"/>
  <c r="JOZ29" i="4" s="1"/>
  <c r="JON29" i="4"/>
  <c r="JOF29" i="4"/>
  <c r="JNX29" i="4"/>
  <c r="JOB29" i="4" s="1"/>
  <c r="JNP29" i="4"/>
  <c r="JNH29" i="4"/>
  <c r="JMZ29" i="4"/>
  <c r="JNC29" i="4" s="1"/>
  <c r="JMR29" i="4"/>
  <c r="JMU29" i="4" s="1"/>
  <c r="JMJ29" i="4"/>
  <c r="JMN29" i="4" s="1"/>
  <c r="JMB29" i="4"/>
  <c r="JMF29" i="4" s="1"/>
  <c r="JLT29" i="4"/>
  <c r="JLL29" i="4"/>
  <c r="JLP29" i="4" s="1"/>
  <c r="JLD29" i="4"/>
  <c r="JLE29" i="4" s="1"/>
  <c r="JKV29" i="4"/>
  <c r="JKN29" i="4"/>
  <c r="JKF29" i="4"/>
  <c r="JKJ29" i="4" s="1"/>
  <c r="JJX29" i="4"/>
  <c r="JJP29" i="4"/>
  <c r="JJT29" i="4" s="1"/>
  <c r="JJH29" i="4"/>
  <c r="JIZ29" i="4"/>
  <c r="JJD29" i="4" s="1"/>
  <c r="JIR29" i="4"/>
  <c r="JIV29" i="4" s="1"/>
  <c r="JIJ29" i="4"/>
  <c r="JIB29" i="4"/>
  <c r="JHT29" i="4"/>
  <c r="JHW29" i="4" s="1"/>
  <c r="JHL29" i="4"/>
  <c r="JHP29" i="4" s="1"/>
  <c r="JHD29" i="4"/>
  <c r="JGV29" i="4"/>
  <c r="JGN29" i="4"/>
  <c r="JGF29" i="4"/>
  <c r="JGG29" i="4" s="1"/>
  <c r="JFX29" i="4"/>
  <c r="JGB29" i="4" s="1"/>
  <c r="JFP29" i="4"/>
  <c r="JFH29" i="4"/>
  <c r="JEZ29" i="4"/>
  <c r="JFD29" i="4" s="1"/>
  <c r="JER29" i="4"/>
  <c r="JEJ29" i="4"/>
  <c r="JEB29" i="4"/>
  <c r="JEF29" i="4" s="1"/>
  <c r="JDT29" i="4"/>
  <c r="JDL29" i="4"/>
  <c r="JDD29" i="4"/>
  <c r="JCV29" i="4"/>
  <c r="JCY29" i="4" s="1"/>
  <c r="JCN29" i="4"/>
  <c r="JCR29" i="4" s="1"/>
  <c r="JCF29" i="4"/>
  <c r="JBX29" i="4"/>
  <c r="JBP29" i="4"/>
  <c r="JBS29" i="4" s="1"/>
  <c r="JBH29" i="4"/>
  <c r="JBI29" i="4" s="1"/>
  <c r="JAZ29" i="4"/>
  <c r="JBD29" i="4" s="1"/>
  <c r="JAR29" i="4"/>
  <c r="JAJ29" i="4"/>
  <c r="JAB29" i="4"/>
  <c r="JAF29" i="4" s="1"/>
  <c r="IZT29" i="4"/>
  <c r="IZL29" i="4"/>
  <c r="IZO29" i="4" s="1"/>
  <c r="IZD29" i="4"/>
  <c r="IZH29" i="4" s="1"/>
  <c r="IYV29" i="4"/>
  <c r="IYN29" i="4"/>
  <c r="IYF29" i="4"/>
  <c r="IXX29" i="4"/>
  <c r="IYA29" i="4" s="1"/>
  <c r="IXP29" i="4"/>
  <c r="IXT29" i="4" s="1"/>
  <c r="IXH29" i="4"/>
  <c r="IXI29" i="4" s="1"/>
  <c r="IWZ29" i="4"/>
  <c r="IWR29" i="4"/>
  <c r="IWU29" i="4" s="1"/>
  <c r="IWJ29" i="4"/>
  <c r="IWK29" i="4" s="1"/>
  <c r="IWB29" i="4"/>
  <c r="IVT29" i="4"/>
  <c r="IVL29" i="4"/>
  <c r="IVO29" i="4" s="1"/>
  <c r="IVD29" i="4"/>
  <c r="IVH29" i="4" s="1"/>
  <c r="IUV29" i="4"/>
  <c r="IUN29" i="4"/>
  <c r="IUF29" i="4"/>
  <c r="IUJ29" i="4" s="1"/>
  <c r="ITX29" i="4"/>
  <c r="ITP29" i="4"/>
  <c r="ITH29" i="4"/>
  <c r="ISZ29" i="4"/>
  <c r="ITC29" i="4" s="1"/>
  <c r="ISR29" i="4"/>
  <c r="ISV29" i="4" s="1"/>
  <c r="ISJ29" i="4"/>
  <c r="ISB29" i="4"/>
  <c r="IRT29" i="4"/>
  <c r="IRX29" i="4" s="1"/>
  <c r="IRL29" i="4"/>
  <c r="IRM29" i="4" s="1"/>
  <c r="IRD29" i="4"/>
  <c r="IQV29" i="4"/>
  <c r="IQN29" i="4"/>
  <c r="IQF29" i="4"/>
  <c r="IPX29" i="4"/>
  <c r="IPP29" i="4"/>
  <c r="IPQ29" i="4" s="1"/>
  <c r="IPH29" i="4"/>
  <c r="IPL29" i="4" s="1"/>
  <c r="IOZ29" i="4"/>
  <c r="IOR29" i="4"/>
  <c r="IOJ29" i="4"/>
  <c r="IOB29" i="4"/>
  <c r="IOE29" i="4" s="1"/>
  <c r="INT29" i="4"/>
  <c r="INX29" i="4" s="1"/>
  <c r="INL29" i="4"/>
  <c r="IND29" i="4"/>
  <c r="ING29" i="4" s="1"/>
  <c r="IMV29" i="4"/>
  <c r="IMY29" i="4" s="1"/>
  <c r="IMN29" i="4"/>
  <c r="IMO29" i="4" s="1"/>
  <c r="IMF29" i="4"/>
  <c r="IMG29" i="4" s="1"/>
  <c r="ILX29" i="4"/>
  <c r="ILP29" i="4"/>
  <c r="ILH29" i="4"/>
  <c r="ILI29" i="4" s="1"/>
  <c r="IKZ29" i="4"/>
  <c r="IKR29" i="4"/>
  <c r="IKJ29" i="4"/>
  <c r="IKN29" i="4" s="1"/>
  <c r="IKB29" i="4"/>
  <c r="IJT29" i="4"/>
  <c r="IJX29" i="4" s="1"/>
  <c r="IJL29" i="4"/>
  <c r="IJD29" i="4"/>
  <c r="IJG29" i="4" s="1"/>
  <c r="IIV29" i="4"/>
  <c r="IIZ29" i="4" s="1"/>
  <c r="IIN29" i="4"/>
  <c r="IIO29" i="4" s="1"/>
  <c r="IIF29" i="4"/>
  <c r="IHX29" i="4"/>
  <c r="IHP29" i="4"/>
  <c r="IHH29" i="4"/>
  <c r="IHI29" i="4" s="1"/>
  <c r="IGZ29" i="4"/>
  <c r="IHA29" i="4" s="1"/>
  <c r="IGR29" i="4"/>
  <c r="IGV29" i="4" s="1"/>
  <c r="IGJ29" i="4"/>
  <c r="IGN29" i="4" s="1"/>
  <c r="IGB29" i="4"/>
  <c r="IFT29" i="4"/>
  <c r="IFL29" i="4"/>
  <c r="IFP29" i="4" s="1"/>
  <c r="IFD29" i="4"/>
  <c r="IFH29" i="4" s="1"/>
  <c r="IEV29" i="4"/>
  <c r="IEN29" i="4"/>
  <c r="IEQ29" i="4" s="1"/>
  <c r="IEF29" i="4"/>
  <c r="IDX29" i="4"/>
  <c r="IEB29" i="4" s="1"/>
  <c r="IDP29" i="4"/>
  <c r="IDQ29" i="4" s="1"/>
  <c r="IDH29" i="4"/>
  <c r="ICZ29" i="4"/>
  <c r="IDD29" i="4" s="1"/>
  <c r="ICR29" i="4"/>
  <c r="ICS29" i="4" s="1"/>
  <c r="ICJ29" i="4"/>
  <c r="ICB29" i="4"/>
  <c r="ICE29" i="4" s="1"/>
  <c r="IBT29" i="4"/>
  <c r="IBL29" i="4"/>
  <c r="IBM29" i="4" s="1"/>
  <c r="IBD29" i="4"/>
  <c r="IAV29" i="4"/>
  <c r="IAN29" i="4"/>
  <c r="IAR29" i="4" s="1"/>
  <c r="IAF29" i="4"/>
  <c r="HZX29" i="4"/>
  <c r="HZP29" i="4"/>
  <c r="HZH29" i="4"/>
  <c r="HZK29" i="4" s="1"/>
  <c r="HYZ29" i="4"/>
  <c r="HZD29" i="4" s="1"/>
  <c r="HYR29" i="4"/>
  <c r="HYS29" i="4" s="1"/>
  <c r="HYJ29" i="4"/>
  <c r="HYB29" i="4"/>
  <c r="HYF29" i="4" s="1"/>
  <c r="HXT29" i="4"/>
  <c r="HXU29" i="4" s="1"/>
  <c r="HXL29" i="4"/>
  <c r="HXD29" i="4"/>
  <c r="HXG29" i="4" s="1"/>
  <c r="HWV29" i="4"/>
  <c r="HWN29" i="4"/>
  <c r="HWR29" i="4" s="1"/>
  <c r="HWF29" i="4"/>
  <c r="HVX29" i="4"/>
  <c r="HVP29" i="4"/>
  <c r="HVT29" i="4" s="1"/>
  <c r="HVH29" i="4"/>
  <c r="HUZ29" i="4"/>
  <c r="HVA29" i="4" s="1"/>
  <c r="HUR29" i="4"/>
  <c r="HUJ29" i="4"/>
  <c r="HUM29" i="4" s="1"/>
  <c r="HUB29" i="4"/>
  <c r="HUF29" i="4" s="1"/>
  <c r="HTT29" i="4"/>
  <c r="HTL29" i="4"/>
  <c r="HTD29" i="4"/>
  <c r="HSV29" i="4"/>
  <c r="HSW29" i="4" s="1"/>
  <c r="HSN29" i="4"/>
  <c r="HSR29" i="4" s="1"/>
  <c r="HSF29" i="4"/>
  <c r="HSJ29" i="4" s="1"/>
  <c r="HRX29" i="4"/>
  <c r="HRP29" i="4"/>
  <c r="HRT29" i="4" s="1"/>
  <c r="HRH29" i="4"/>
  <c r="HRI29" i="4" s="1"/>
  <c r="HQZ29" i="4"/>
  <c r="HRA29" i="4" s="1"/>
  <c r="HQR29" i="4"/>
  <c r="HQV29" i="4" s="1"/>
  <c r="HQJ29" i="4"/>
  <c r="HQB29" i="4"/>
  <c r="HPT29" i="4"/>
  <c r="HPL29" i="4"/>
  <c r="HPM29" i="4" s="1"/>
  <c r="HPD29" i="4"/>
  <c r="HPF29" i="4" s="1"/>
  <c r="HOV29" i="4"/>
  <c r="HOY29" i="4" s="1"/>
  <c r="HON29" i="4"/>
  <c r="HOQ29" i="4" s="1"/>
  <c r="HOF29" i="4"/>
  <c r="HOG29" i="4" s="1"/>
  <c r="HNX29" i="4"/>
  <c r="HNZ29" i="4" s="1"/>
  <c r="HNP29" i="4"/>
  <c r="HNS29" i="4" s="1"/>
  <c r="HNH29" i="4"/>
  <c r="HNL29" i="4" s="1"/>
  <c r="HMZ29" i="4"/>
  <c r="HNA29" i="4" s="1"/>
  <c r="HMR29" i="4"/>
  <c r="HMT29" i="4" s="1"/>
  <c r="HMJ29" i="4"/>
  <c r="HMM29" i="4" s="1"/>
  <c r="HMB29" i="4"/>
  <c r="HMC29" i="4" s="1"/>
  <c r="HLT29" i="4"/>
  <c r="HLU29" i="4" s="1"/>
  <c r="HLL29" i="4"/>
  <c r="HLN29" i="4" s="1"/>
  <c r="HLD29" i="4"/>
  <c r="HLG29" i="4" s="1"/>
  <c r="HKV29" i="4"/>
  <c r="HKW29" i="4" s="1"/>
  <c r="HKN29" i="4"/>
  <c r="HKO29" i="4" s="1"/>
  <c r="HKF29" i="4"/>
  <c r="HKH29" i="4" s="1"/>
  <c r="HJX29" i="4"/>
  <c r="HKA29" i="4" s="1"/>
  <c r="HJP29" i="4"/>
  <c r="HJH29" i="4"/>
  <c r="HJI29" i="4" s="1"/>
  <c r="HIZ29" i="4"/>
  <c r="HJB29" i="4" s="1"/>
  <c r="HIR29" i="4"/>
  <c r="HIU29" i="4" s="1"/>
  <c r="HIJ29" i="4"/>
  <c r="HIB29" i="4"/>
  <c r="HIC29" i="4" s="1"/>
  <c r="HHT29" i="4"/>
  <c r="HHV29" i="4" s="1"/>
  <c r="HHL29" i="4"/>
  <c r="HHO29" i="4" s="1"/>
  <c r="HHD29" i="4"/>
  <c r="HHH29" i="4" s="1"/>
  <c r="HGV29" i="4"/>
  <c r="HGW29" i="4" s="1"/>
  <c r="HGN29" i="4"/>
  <c r="HGP29" i="4" s="1"/>
  <c r="HGF29" i="4"/>
  <c r="HGI29" i="4" s="1"/>
  <c r="HFX29" i="4"/>
  <c r="HFP29" i="4"/>
  <c r="HFQ29" i="4" s="1"/>
  <c r="HFH29" i="4"/>
  <c r="HFJ29" i="4" s="1"/>
  <c r="HEZ29" i="4"/>
  <c r="HFC29" i="4" s="1"/>
  <c r="HER29" i="4"/>
  <c r="HEU29" i="4" s="1"/>
  <c r="HEJ29" i="4"/>
  <c r="HEK29" i="4" s="1"/>
  <c r="HEB29" i="4"/>
  <c r="HED29" i="4" s="1"/>
  <c r="HDT29" i="4"/>
  <c r="HDW29" i="4" s="1"/>
  <c r="HDL29" i="4"/>
  <c r="HDP29" i="4" s="1"/>
  <c r="HDD29" i="4"/>
  <c r="HDE29" i="4" s="1"/>
  <c r="HCV29" i="4"/>
  <c r="HCX29" i="4" s="1"/>
  <c r="HCN29" i="4"/>
  <c r="HCQ29" i="4" s="1"/>
  <c r="HCF29" i="4"/>
  <c r="HBX29" i="4"/>
  <c r="HBY29" i="4" s="1"/>
  <c r="HBP29" i="4"/>
  <c r="HBR29" i="4" s="1"/>
  <c r="HBH29" i="4"/>
  <c r="HBK29" i="4" s="1"/>
  <c r="HAZ29" i="4"/>
  <c r="HBD29" i="4" s="1"/>
  <c r="HAR29" i="4"/>
  <c r="HAS29" i="4" s="1"/>
  <c r="HAJ29" i="4"/>
  <c r="HAK29" i="4" s="1"/>
  <c r="HAB29" i="4"/>
  <c r="HAD29" i="4" s="1"/>
  <c r="GZT29" i="4"/>
  <c r="GZW29" i="4" s="1"/>
  <c r="GZL29" i="4"/>
  <c r="GZP29" i="4" s="1"/>
  <c r="GZD29" i="4"/>
  <c r="GYV29" i="4"/>
  <c r="GYY29" i="4" s="1"/>
  <c r="GYN29" i="4"/>
  <c r="GYQ29" i="4" s="1"/>
  <c r="GYF29" i="4"/>
  <c r="GXX29" i="4"/>
  <c r="GXY29" i="4" s="1"/>
  <c r="GXP29" i="4"/>
  <c r="GXQ29" i="4" s="1"/>
  <c r="GXH29" i="4"/>
  <c r="GXK29" i="4" s="1"/>
  <c r="GWZ29" i="4"/>
  <c r="GWR29" i="4"/>
  <c r="GWJ29" i="4"/>
  <c r="GWL29" i="4" s="1"/>
  <c r="GWB29" i="4"/>
  <c r="GWE29" i="4" s="1"/>
  <c r="GVT29" i="4"/>
  <c r="GVX29" i="4" s="1"/>
  <c r="GVL29" i="4"/>
  <c r="GVD29" i="4"/>
  <c r="GVF29" i="4" s="1"/>
  <c r="GUV29" i="4"/>
  <c r="GUY29" i="4" s="1"/>
  <c r="GUN29" i="4"/>
  <c r="GUR29" i="4" s="1"/>
  <c r="GUF29" i="4"/>
  <c r="GTX29" i="4"/>
  <c r="GTP29" i="4"/>
  <c r="GTS29" i="4" s="1"/>
  <c r="GTH29" i="4"/>
  <c r="GSZ29" i="4"/>
  <c r="GTA29" i="4" s="1"/>
  <c r="GSR29" i="4"/>
  <c r="GST29" i="4" s="1"/>
  <c r="GSJ29" i="4"/>
  <c r="GSM29" i="4" s="1"/>
  <c r="GSB29" i="4"/>
  <c r="GSF29" i="4" s="1"/>
  <c r="GRT29" i="4"/>
  <c r="GRL29" i="4"/>
  <c r="GRN29" i="4" s="1"/>
  <c r="GRD29" i="4"/>
  <c r="GRG29" i="4" s="1"/>
  <c r="GQV29" i="4"/>
  <c r="GQN29" i="4"/>
  <c r="GQF29" i="4"/>
  <c r="GPX29" i="4"/>
  <c r="GQA29" i="4" s="1"/>
  <c r="GPP29" i="4"/>
  <c r="GPH29" i="4"/>
  <c r="GPI29" i="4" s="1"/>
  <c r="GOZ29" i="4"/>
  <c r="GOR29" i="4"/>
  <c r="GOU29" i="4" s="1"/>
  <c r="GOJ29" i="4"/>
  <c r="GOB29" i="4"/>
  <c r="GNT29" i="4"/>
  <c r="GNV29" i="4" s="1"/>
  <c r="GNL29" i="4"/>
  <c r="GNO29" i="4" s="1"/>
  <c r="GND29" i="4"/>
  <c r="GNH29" i="4" s="1"/>
  <c r="GMV29" i="4"/>
  <c r="GMN29" i="4"/>
  <c r="GMF29" i="4"/>
  <c r="GMI29" i="4" s="1"/>
  <c r="GLX29" i="4"/>
  <c r="GLP29" i="4"/>
  <c r="GLH29" i="4"/>
  <c r="GLI29" i="4" s="1"/>
  <c r="GKZ29" i="4"/>
  <c r="GLC29" i="4" s="1"/>
  <c r="GKR29" i="4"/>
  <c r="GKJ29" i="4"/>
  <c r="GKK29" i="4" s="1"/>
  <c r="GKB29" i="4"/>
  <c r="GJT29" i="4"/>
  <c r="GJW29" i="4" s="1"/>
  <c r="GJL29" i="4"/>
  <c r="GJM29" i="4" s="1"/>
  <c r="GJD29" i="4"/>
  <c r="GIV29" i="4"/>
  <c r="GIN29" i="4"/>
  <c r="GIQ29" i="4" s="1"/>
  <c r="GIF29" i="4"/>
  <c r="GHX29" i="4"/>
  <c r="GHY29" i="4" s="1"/>
  <c r="GHP29" i="4"/>
  <c r="GHH29" i="4"/>
  <c r="GHK29" i="4" s="1"/>
  <c r="GGZ29" i="4"/>
  <c r="GHA29" i="4" s="1"/>
  <c r="GGR29" i="4"/>
  <c r="GGS29" i="4" s="1"/>
  <c r="GGJ29" i="4"/>
  <c r="GGL29" i="4" s="1"/>
  <c r="GGB29" i="4"/>
  <c r="GGE29" i="4" s="1"/>
  <c r="GFT29" i="4"/>
  <c r="GFX29" i="4" s="1"/>
  <c r="GFL29" i="4"/>
  <c r="GFD29" i="4"/>
  <c r="GFF29" i="4" s="1"/>
  <c r="GEV29" i="4"/>
  <c r="GEY29" i="4" s="1"/>
  <c r="GEN29" i="4"/>
  <c r="GER29" i="4" s="1"/>
  <c r="GEF29" i="4"/>
  <c r="GDX29" i="4"/>
  <c r="GDP29" i="4"/>
  <c r="GDS29" i="4" s="1"/>
  <c r="GDH29" i="4"/>
  <c r="GCZ29" i="4"/>
  <c r="GDA29" i="4" s="1"/>
  <c r="GCR29" i="4"/>
  <c r="GCT29" i="4" s="1"/>
  <c r="GCJ29" i="4"/>
  <c r="GCM29" i="4" s="1"/>
  <c r="GCB29" i="4"/>
  <c r="GCF29" i="4" s="1"/>
  <c r="GBT29" i="4"/>
  <c r="GBL29" i="4"/>
  <c r="GBN29" i="4" s="1"/>
  <c r="GBD29" i="4"/>
  <c r="GBG29" i="4" s="1"/>
  <c r="GAV29" i="4"/>
  <c r="GAZ29" i="4" s="1"/>
  <c r="GAN29" i="4"/>
  <c r="GAF29" i="4"/>
  <c r="FZX29" i="4"/>
  <c r="GAA29" i="4" s="1"/>
  <c r="FZP29" i="4"/>
  <c r="FZH29" i="4"/>
  <c r="FYZ29" i="4"/>
  <c r="FZA29" i="4" s="1"/>
  <c r="FYR29" i="4"/>
  <c r="FYU29" i="4" s="1"/>
  <c r="FYJ29" i="4"/>
  <c r="FYB29" i="4"/>
  <c r="FYC29" i="4" s="1"/>
  <c r="FXT29" i="4"/>
  <c r="FXL29" i="4"/>
  <c r="FXO29" i="4" s="1"/>
  <c r="FXD29" i="4"/>
  <c r="FWV29" i="4"/>
  <c r="FWN29" i="4"/>
  <c r="FWF29" i="4"/>
  <c r="FWI29" i="4" s="1"/>
  <c r="FVX29" i="4"/>
  <c r="FWB29" i="4" s="1"/>
  <c r="FVP29" i="4"/>
  <c r="FVQ29" i="4" s="1"/>
  <c r="FVH29" i="4"/>
  <c r="FUZ29" i="4"/>
  <c r="FVC29" i="4" s="1"/>
  <c r="FUR29" i="4"/>
  <c r="FUJ29" i="4"/>
  <c r="FUK29" i="4" s="1"/>
  <c r="FUB29" i="4"/>
  <c r="FTT29" i="4"/>
  <c r="FTW29" i="4" s="1"/>
  <c r="FTL29" i="4"/>
  <c r="FTM29" i="4" s="1"/>
  <c r="FTD29" i="4"/>
  <c r="FTE29" i="4" s="1"/>
  <c r="FSV29" i="4"/>
  <c r="FSX29" i="4" s="1"/>
  <c r="FSN29" i="4"/>
  <c r="FSQ29" i="4" s="1"/>
  <c r="FSF29" i="4"/>
  <c r="FSJ29" i="4" s="1"/>
  <c r="FRX29" i="4"/>
  <c r="FRP29" i="4"/>
  <c r="FRH29" i="4"/>
  <c r="FRK29" i="4" s="1"/>
  <c r="FQZ29" i="4"/>
  <c r="FRD29" i="4" s="1"/>
  <c r="FQR29" i="4"/>
  <c r="FQJ29" i="4"/>
  <c r="FQB29" i="4"/>
  <c r="FQE29" i="4" s="1"/>
  <c r="FPT29" i="4"/>
  <c r="FPL29" i="4"/>
  <c r="FPM29" i="4" s="1"/>
  <c r="FPD29" i="4"/>
  <c r="FPH29" i="4" s="1"/>
  <c r="FOV29" i="4"/>
  <c r="FOY29" i="4" s="1"/>
  <c r="FON29" i="4"/>
  <c r="FOR29" i="4" s="1"/>
  <c r="FOF29" i="4"/>
  <c r="FNX29" i="4"/>
  <c r="FOA29" i="4" s="1"/>
  <c r="FNP29" i="4"/>
  <c r="FNS29" i="4" s="1"/>
  <c r="FNH29" i="4"/>
  <c r="FMZ29" i="4"/>
  <c r="FNA29" i="4" s="1"/>
  <c r="FMR29" i="4"/>
  <c r="FMV29" i="4" s="1"/>
  <c r="FMJ29" i="4"/>
  <c r="FMM29" i="4" s="1"/>
  <c r="FMB29" i="4"/>
  <c r="FMF29" i="4" s="1"/>
  <c r="FLT29" i="4"/>
  <c r="FLL29" i="4"/>
  <c r="FLN29" i="4" s="1"/>
  <c r="FLD29" i="4"/>
  <c r="FLG29" i="4" s="1"/>
  <c r="FKV29" i="4"/>
  <c r="FKZ29" i="4" s="1"/>
  <c r="FKN29" i="4"/>
  <c r="FKF29" i="4"/>
  <c r="FJX29" i="4"/>
  <c r="FKA29" i="4" s="1"/>
  <c r="FJP29" i="4"/>
  <c r="FJQ29" i="4" s="1"/>
  <c r="FJH29" i="4"/>
  <c r="FJI29" i="4" s="1"/>
  <c r="FIZ29" i="4"/>
  <c r="FJB29" i="4" s="1"/>
  <c r="FIR29" i="4"/>
  <c r="FIU29" i="4" s="1"/>
  <c r="FIJ29" i="4"/>
  <c r="FIN29" i="4" s="1"/>
  <c r="FIB29" i="4"/>
  <c r="FHT29" i="4"/>
  <c r="FHV29" i="4" s="1"/>
  <c r="FHL29" i="4"/>
  <c r="FHO29" i="4" s="1"/>
  <c r="FHD29" i="4"/>
  <c r="FHH29" i="4" s="1"/>
  <c r="FGV29" i="4"/>
  <c r="FGN29" i="4"/>
  <c r="FGF29" i="4"/>
  <c r="FGI29" i="4" s="1"/>
  <c r="FFX29" i="4"/>
  <c r="FFP29" i="4"/>
  <c r="FFQ29" i="4" s="1"/>
  <c r="FFH29" i="4"/>
  <c r="FFI29" i="4" s="1"/>
  <c r="FEZ29" i="4"/>
  <c r="FFC29" i="4" s="1"/>
  <c r="FER29" i="4"/>
  <c r="FEJ29" i="4"/>
  <c r="FEK29" i="4" s="1"/>
  <c r="FEB29" i="4"/>
  <c r="FDT29" i="4"/>
  <c r="FDW29" i="4" s="1"/>
  <c r="FDL29" i="4"/>
  <c r="FDD29" i="4"/>
  <c r="FCV29" i="4"/>
  <c r="FCX29" i="4" s="1"/>
  <c r="FCN29" i="4"/>
  <c r="FCQ29" i="4" s="1"/>
  <c r="FCF29" i="4"/>
  <c r="FCJ29" i="4" s="1"/>
  <c r="FBX29" i="4"/>
  <c r="FBP29" i="4"/>
  <c r="FBH29" i="4"/>
  <c r="FBK29" i="4" s="1"/>
  <c r="FAZ29" i="4"/>
  <c r="FAR29" i="4"/>
  <c r="FAS29" i="4" s="1"/>
  <c r="FAJ29" i="4"/>
  <c r="FAL29" i="4" s="1"/>
  <c r="FAB29" i="4"/>
  <c r="FAE29" i="4" s="1"/>
  <c r="EZT29" i="4"/>
  <c r="EZL29" i="4"/>
  <c r="EZD29" i="4"/>
  <c r="EYV29" i="4"/>
  <c r="EYY29" i="4" s="1"/>
  <c r="EYN29" i="4"/>
  <c r="EYF29" i="4"/>
  <c r="EYG29" i="4" s="1"/>
  <c r="EXX29" i="4"/>
  <c r="EXP29" i="4"/>
  <c r="EXS29" i="4" s="1"/>
  <c r="EXH29" i="4"/>
  <c r="EWZ29" i="4"/>
  <c r="EXA29" i="4" s="1"/>
  <c r="EWR29" i="4"/>
  <c r="EWT29" i="4" s="1"/>
  <c r="EWJ29" i="4"/>
  <c r="EWM29" i="4" s="1"/>
  <c r="EWB29" i="4"/>
  <c r="EWF29" i="4" s="1"/>
  <c r="EVT29" i="4"/>
  <c r="EVL29" i="4"/>
  <c r="EVD29" i="4"/>
  <c r="EVG29" i="4" s="1"/>
  <c r="EUV29" i="4"/>
  <c r="EUN29" i="4"/>
  <c r="EUO29" i="4" s="1"/>
  <c r="EUF29" i="4"/>
  <c r="EUJ29" i="4" s="1"/>
  <c r="ETX29" i="4"/>
  <c r="EUA29" i="4" s="1"/>
  <c r="ETP29" i="4"/>
  <c r="ETT29" i="4" s="1"/>
  <c r="ETH29" i="4"/>
  <c r="ESZ29" i="4"/>
  <c r="ETB29" i="4" s="1"/>
  <c r="ESR29" i="4"/>
  <c r="ESU29" i="4" s="1"/>
  <c r="ESJ29" i="4"/>
  <c r="ESN29" i="4" s="1"/>
  <c r="ESB29" i="4"/>
  <c r="ESC29" i="4" s="1"/>
  <c r="ERT29" i="4"/>
  <c r="ERL29" i="4"/>
  <c r="ERO29" i="4" s="1"/>
  <c r="ERD29" i="4"/>
  <c r="ERE29" i="4" s="1"/>
  <c r="EQV29" i="4"/>
  <c r="EQW29" i="4" s="1"/>
  <c r="EQN29" i="4"/>
  <c r="EQP29" i="4" s="1"/>
  <c r="EQF29" i="4"/>
  <c r="EQI29" i="4" s="1"/>
  <c r="EPX29" i="4"/>
  <c r="EQB29" i="4" s="1"/>
  <c r="EPP29" i="4"/>
  <c r="EPH29" i="4"/>
  <c r="EOZ29" i="4"/>
  <c r="EPC29" i="4" s="1"/>
  <c r="EOR29" i="4"/>
  <c r="EOS29" i="4" s="1"/>
  <c r="EOJ29" i="4"/>
  <c r="EOK29" i="4" s="1"/>
  <c r="EOB29" i="4"/>
  <c r="EOD29" i="4" s="1"/>
  <c r="ENT29" i="4"/>
  <c r="ENW29" i="4" s="1"/>
  <c r="ENL29" i="4"/>
  <c r="ENP29" i="4" s="1"/>
  <c r="END29" i="4"/>
  <c r="ENE29" i="4" s="1"/>
  <c r="EMV29" i="4"/>
  <c r="EMN29" i="4"/>
  <c r="EMQ29" i="4" s="1"/>
  <c r="EMF29" i="4"/>
  <c r="ELX29" i="4"/>
  <c r="ELY29" i="4" s="1"/>
  <c r="ELP29" i="4"/>
  <c r="ELR29" i="4" s="1"/>
  <c r="ELH29" i="4"/>
  <c r="ELK29" i="4" s="1"/>
  <c r="EKZ29" i="4"/>
  <c r="ELD29" i="4" s="1"/>
  <c r="EKR29" i="4"/>
  <c r="EKS29" i="4" s="1"/>
  <c r="EKJ29" i="4"/>
  <c r="EKB29" i="4"/>
  <c r="EKE29" i="4" s="1"/>
  <c r="EJT29" i="4"/>
  <c r="EJU29" i="4" s="1"/>
  <c r="EJL29" i="4"/>
  <c r="EJM29" i="4" s="1"/>
  <c r="EJD29" i="4"/>
  <c r="EJF29" i="4" s="1"/>
  <c r="EIV29" i="4"/>
  <c r="EIY29" i="4" s="1"/>
  <c r="EIN29" i="4"/>
  <c r="EIR29" i="4" s="1"/>
  <c r="EIF29" i="4"/>
  <c r="EHX29" i="4"/>
  <c r="EHZ29" i="4" s="1"/>
  <c r="EHP29" i="4"/>
  <c r="EHS29" i="4" s="1"/>
  <c r="EHH29" i="4"/>
  <c r="EGZ29" i="4"/>
  <c r="EHA29" i="4" s="1"/>
  <c r="EGR29" i="4"/>
  <c r="EGT29" i="4" s="1"/>
  <c r="EGJ29" i="4"/>
  <c r="EGM29" i="4" s="1"/>
  <c r="EGB29" i="4"/>
  <c r="EGF29" i="4" s="1"/>
  <c r="EFT29" i="4"/>
  <c r="EFV29" i="4" s="1"/>
  <c r="EFL29" i="4"/>
  <c r="EFN29" i="4" s="1"/>
  <c r="EFD29" i="4"/>
  <c r="EFG29" i="4" s="1"/>
  <c r="EEV29" i="4"/>
  <c r="EEN29" i="4"/>
  <c r="EEO29" i="4" s="1"/>
  <c r="EEF29" i="4"/>
  <c r="EDX29" i="4"/>
  <c r="EEA29" i="4" s="1"/>
  <c r="EDP29" i="4"/>
  <c r="EDH29" i="4"/>
  <c r="ECZ29" i="4"/>
  <c r="EDB29" i="4" s="1"/>
  <c r="ECR29" i="4"/>
  <c r="ECU29" i="4" s="1"/>
  <c r="ECJ29" i="4"/>
  <c r="ECM29" i="4" s="1"/>
  <c r="ECB29" i="4"/>
  <c r="EBT29" i="4"/>
  <c r="EBL29" i="4"/>
  <c r="EBO29" i="4" s="1"/>
  <c r="EBD29" i="4"/>
  <c r="EBH29" i="4" s="1"/>
  <c r="EAV29" i="4"/>
  <c r="EAW29" i="4" s="1"/>
  <c r="EAN29" i="4"/>
  <c r="EAF29" i="4"/>
  <c r="EAI29" i="4" s="1"/>
  <c r="DZX29" i="4"/>
  <c r="DZY29" i="4" s="1"/>
  <c r="DZP29" i="4"/>
  <c r="DZH29" i="4"/>
  <c r="DYZ29" i="4"/>
  <c r="DZC29" i="4" s="1"/>
  <c r="DYR29" i="4"/>
  <c r="DYJ29" i="4"/>
  <c r="DYK29" i="4" s="1"/>
  <c r="DYB29" i="4"/>
  <c r="DXT29" i="4"/>
  <c r="DXW29" i="4" s="1"/>
  <c r="DXL29" i="4"/>
  <c r="DXM29" i="4" s="1"/>
  <c r="DXD29" i="4"/>
  <c r="DWV29" i="4"/>
  <c r="DWX29" i="4" s="1"/>
  <c r="DWN29" i="4"/>
  <c r="DWF29" i="4"/>
  <c r="DWI29" i="4" s="1"/>
  <c r="DVX29" i="4"/>
  <c r="DVY29" i="4" s="1"/>
  <c r="DVP29" i="4"/>
  <c r="DVH29" i="4"/>
  <c r="DVK29" i="4" s="1"/>
  <c r="DUZ29" i="4"/>
  <c r="DUR29" i="4"/>
  <c r="DUJ29" i="4"/>
  <c r="DUL29" i="4" s="1"/>
  <c r="DUB29" i="4"/>
  <c r="DUE29" i="4" s="1"/>
  <c r="DTT29" i="4"/>
  <c r="DTW29" i="4" s="1"/>
  <c r="DTL29" i="4"/>
  <c r="DTD29" i="4"/>
  <c r="DTF29" i="4" s="1"/>
  <c r="DSV29" i="4"/>
  <c r="DSY29" i="4" s="1"/>
  <c r="DSN29" i="4"/>
  <c r="DSF29" i="4"/>
  <c r="DSH29" i="4" s="1"/>
  <c r="DRX29" i="4"/>
  <c r="DRZ29" i="4" s="1"/>
  <c r="DRP29" i="4"/>
  <c r="DRS29" i="4" s="1"/>
  <c r="DRH29" i="4"/>
  <c r="DRK29" i="4" s="1"/>
  <c r="DQZ29" i="4"/>
  <c r="DRA29" i="4" s="1"/>
  <c r="DQR29" i="4"/>
  <c r="DQT29" i="4" s="1"/>
  <c r="DQJ29" i="4"/>
  <c r="DQM29" i="4" s="1"/>
  <c r="DQB29" i="4"/>
  <c r="DQF29" i="4" s="1"/>
  <c r="DPT29" i="4"/>
  <c r="DPL29" i="4"/>
  <c r="DPN29" i="4" s="1"/>
  <c r="DPD29" i="4"/>
  <c r="DPG29" i="4" s="1"/>
  <c r="DOV29" i="4"/>
  <c r="DON29" i="4"/>
  <c r="DOF29" i="4"/>
  <c r="DNX29" i="4"/>
  <c r="DOA29" i="4" s="1"/>
  <c r="DNP29" i="4"/>
  <c r="DNH29" i="4"/>
  <c r="DMZ29" i="4"/>
  <c r="DMR29" i="4"/>
  <c r="DMU29" i="4" s="1"/>
  <c r="DMJ29" i="4"/>
  <c r="DMM29" i="4" s="1"/>
  <c r="DMB29" i="4"/>
  <c r="DLT29" i="4"/>
  <c r="DLV29" i="4" s="1"/>
  <c r="DLL29" i="4"/>
  <c r="DLO29" i="4" s="1"/>
  <c r="DLD29" i="4"/>
  <c r="DLH29" i="4" s="1"/>
  <c r="DKV29" i="4"/>
  <c r="DKX29" i="4" s="1"/>
  <c r="DKN29" i="4"/>
  <c r="DKP29" i="4" s="1"/>
  <c r="DKF29" i="4"/>
  <c r="DJX29" i="4"/>
  <c r="DJY29" i="4" s="1"/>
  <c r="DJP29" i="4"/>
  <c r="DJH29" i="4"/>
  <c r="DIZ29" i="4"/>
  <c r="DJC29" i="4" s="1"/>
  <c r="DIR29" i="4"/>
  <c r="DIJ29" i="4"/>
  <c r="DIK29" i="4" s="1"/>
  <c r="DIB29" i="4"/>
  <c r="DHT29" i="4"/>
  <c r="DHW29" i="4" s="1"/>
  <c r="DHL29" i="4"/>
  <c r="DHD29" i="4"/>
  <c r="DGV29" i="4"/>
  <c r="DGX29" i="4" s="1"/>
  <c r="DGN29" i="4"/>
  <c r="DGQ29" i="4" s="1"/>
  <c r="DGF29" i="4"/>
  <c r="DGJ29" i="4" s="1"/>
  <c r="DFX29" i="4"/>
  <c r="DFY29" i="4" s="1"/>
  <c r="DFP29" i="4"/>
  <c r="DFH29" i="4"/>
  <c r="DFK29" i="4" s="1"/>
  <c r="DEZ29" i="4"/>
  <c r="DER29" i="4"/>
  <c r="DEJ29" i="4"/>
  <c r="DEL29" i="4" s="1"/>
  <c r="DEB29" i="4"/>
  <c r="DEE29" i="4" s="1"/>
  <c r="DDT29" i="4"/>
  <c r="DDX29" i="4" s="1"/>
  <c r="DDL29" i="4"/>
  <c r="DDD29" i="4"/>
  <c r="DCV29" i="4"/>
  <c r="DCY29" i="4" s="1"/>
  <c r="DCN29" i="4"/>
  <c r="DCF29" i="4"/>
  <c r="DBX29" i="4"/>
  <c r="DBZ29" i="4" s="1"/>
  <c r="DBP29" i="4"/>
  <c r="DBH29" i="4"/>
  <c r="DAZ29" i="4"/>
  <c r="DBA29" i="4" s="1"/>
  <c r="DAR29" i="4"/>
  <c r="DAT29" i="4" s="1"/>
  <c r="DAJ29" i="4"/>
  <c r="DAM29" i="4" s="1"/>
  <c r="DAB29" i="4"/>
  <c r="CZT29" i="4"/>
  <c r="CZL29" i="4"/>
  <c r="CZN29" i="4" s="1"/>
  <c r="CZD29" i="4"/>
  <c r="CZG29" i="4" s="1"/>
  <c r="CYV29" i="4"/>
  <c r="CYY29" i="4" s="1"/>
  <c r="CYN29" i="4"/>
  <c r="CYF29" i="4"/>
  <c r="CYH29" i="4" s="1"/>
  <c r="CXX29" i="4"/>
  <c r="CYA29" i="4" s="1"/>
  <c r="CXP29" i="4"/>
  <c r="CXT29" i="4" s="1"/>
  <c r="CXH29" i="4"/>
  <c r="CWZ29" i="4"/>
  <c r="CXB29" i="4" s="1"/>
  <c r="CWR29" i="4"/>
  <c r="CWU29" i="4" s="1"/>
  <c r="CWJ29" i="4"/>
  <c r="CWM29" i="4" s="1"/>
  <c r="CWB29" i="4"/>
  <c r="CWC29" i="4" s="1"/>
  <c r="CVT29" i="4"/>
  <c r="CVV29" i="4" s="1"/>
  <c r="CVL29" i="4"/>
  <c r="CVO29" i="4" s="1"/>
  <c r="CVD29" i="4"/>
  <c r="CVH29" i="4" s="1"/>
  <c r="CUV29" i="4"/>
  <c r="CUN29" i="4"/>
  <c r="CUP29" i="4" s="1"/>
  <c r="CUF29" i="4"/>
  <c r="CUI29" i="4" s="1"/>
  <c r="CTX29" i="4"/>
  <c r="CTP29" i="4"/>
  <c r="CTQ29" i="4" s="1"/>
  <c r="CTH29" i="4"/>
  <c r="CTJ29" i="4" s="1"/>
  <c r="CSZ29" i="4"/>
  <c r="CTC29" i="4" s="1"/>
  <c r="CSR29" i="4"/>
  <c r="CSJ29" i="4"/>
  <c r="CSL29" i="4" s="1"/>
  <c r="CSB29" i="4"/>
  <c r="CRT29" i="4"/>
  <c r="CRW29" i="4" s="1"/>
  <c r="CRL29" i="4"/>
  <c r="CRD29" i="4"/>
  <c r="CQV29" i="4"/>
  <c r="CQN29" i="4"/>
  <c r="CQQ29" i="4" s="1"/>
  <c r="CQF29" i="4"/>
  <c r="CPX29" i="4"/>
  <c r="CPP29" i="4"/>
  <c r="CPH29" i="4"/>
  <c r="CPK29" i="4" s="1"/>
  <c r="COZ29" i="4"/>
  <c r="CPC29" i="4" s="1"/>
  <c r="COR29" i="4"/>
  <c r="COS29" i="4" s="1"/>
  <c r="COJ29" i="4"/>
  <c r="COB29" i="4"/>
  <c r="COE29" i="4" s="1"/>
  <c r="CNT29" i="4"/>
  <c r="CNX29" i="4" s="1"/>
  <c r="CNL29" i="4"/>
  <c r="CNN29" i="4" s="1"/>
  <c r="CND29" i="4"/>
  <c r="CNF29" i="4" s="1"/>
  <c r="CMV29" i="4"/>
  <c r="CMY29" i="4" s="1"/>
  <c r="CMN29" i="4"/>
  <c r="CMF29" i="4"/>
  <c r="CMG29" i="4" s="1"/>
  <c r="CLX29" i="4"/>
  <c r="CLZ29" i="4" s="1"/>
  <c r="CLP29" i="4"/>
  <c r="CLS29" i="4" s="1"/>
  <c r="CLH29" i="4"/>
  <c r="CKZ29" i="4"/>
  <c r="CKR29" i="4"/>
  <c r="CKT29" i="4" s="1"/>
  <c r="CKJ29" i="4"/>
  <c r="CKM29" i="4" s="1"/>
  <c r="CKB29" i="4"/>
  <c r="CJT29" i="4"/>
  <c r="CJU29" i="4" s="1"/>
  <c r="CJL29" i="4"/>
  <c r="CJN29" i="4" s="1"/>
  <c r="CJD29" i="4"/>
  <c r="CJG29" i="4" s="1"/>
  <c r="CIV29" i="4"/>
  <c r="CIZ29" i="4" s="1"/>
  <c r="CIN29" i="4"/>
  <c r="CIF29" i="4"/>
  <c r="CIH29" i="4" s="1"/>
  <c r="CHX29" i="4"/>
  <c r="CIA29" i="4" s="1"/>
  <c r="CHP29" i="4"/>
  <c r="CHH29" i="4"/>
  <c r="CHI29" i="4" s="1"/>
  <c r="CGZ29" i="4"/>
  <c r="CHB29" i="4" s="1"/>
  <c r="CGR29" i="4"/>
  <c r="CGU29" i="4" s="1"/>
  <c r="CGJ29" i="4"/>
  <c r="CGN29" i="4" s="1"/>
  <c r="CGB29" i="4"/>
  <c r="CGD29" i="4" s="1"/>
  <c r="CFT29" i="4"/>
  <c r="CFV29" i="4" s="1"/>
  <c r="CFL29" i="4"/>
  <c r="CFO29" i="4" s="1"/>
  <c r="CFD29" i="4"/>
  <c r="CFG29" i="4" s="1"/>
  <c r="CEV29" i="4"/>
  <c r="CEW29" i="4" s="1"/>
  <c r="CEN29" i="4"/>
  <c r="CEP29" i="4" s="1"/>
  <c r="CEF29" i="4"/>
  <c r="CEI29" i="4" s="1"/>
  <c r="CDX29" i="4"/>
  <c r="CEB29" i="4" s="1"/>
  <c r="CDP29" i="4"/>
  <c r="CDH29" i="4"/>
  <c r="CDJ29" i="4" s="1"/>
  <c r="CCZ29" i="4"/>
  <c r="CDC29" i="4" s="1"/>
  <c r="CCR29" i="4"/>
  <c r="CCJ29" i="4"/>
  <c r="CCK29" i="4" s="1"/>
  <c r="CCB29" i="4"/>
  <c r="CCD29" i="4" s="1"/>
  <c r="CBT29" i="4"/>
  <c r="CBW29" i="4" s="1"/>
  <c r="CBL29" i="4"/>
  <c r="CBP29" i="4" s="1"/>
  <c r="CBD29" i="4"/>
  <c r="CAV29" i="4"/>
  <c r="CAX29" i="4" s="1"/>
  <c r="CAN29" i="4"/>
  <c r="CAQ29" i="4" s="1"/>
  <c r="CAF29" i="4"/>
  <c r="CAI29" i="4" s="1"/>
  <c r="BZX29" i="4"/>
  <c r="BZY29" i="4" s="1"/>
  <c r="BZP29" i="4"/>
  <c r="BZR29" i="4" s="1"/>
  <c r="BZH29" i="4"/>
  <c r="BZK29" i="4" s="1"/>
  <c r="BYZ29" i="4"/>
  <c r="BZD29" i="4" s="1"/>
  <c r="BYR29" i="4"/>
  <c r="BYJ29" i="4"/>
  <c r="BYL29" i="4" s="1"/>
  <c r="BYB29" i="4"/>
  <c r="BYE29" i="4" s="1"/>
  <c r="BXT29" i="4"/>
  <c r="BXL29" i="4"/>
  <c r="BXM29" i="4" s="1"/>
  <c r="BXD29" i="4"/>
  <c r="BXF29" i="4" s="1"/>
  <c r="BWV29" i="4"/>
  <c r="BWY29" i="4" s="1"/>
  <c r="BWN29" i="4"/>
  <c r="BWR29" i="4" s="1"/>
  <c r="BWF29" i="4"/>
  <c r="BWH29" i="4" s="1"/>
  <c r="BVX29" i="4"/>
  <c r="BVZ29" i="4" s="1"/>
  <c r="BVP29" i="4"/>
  <c r="BVS29" i="4" s="1"/>
  <c r="BVH29" i="4"/>
  <c r="BUZ29" i="4"/>
  <c r="BVA29" i="4" s="1"/>
  <c r="BUR29" i="4"/>
  <c r="BUT29" i="4" s="1"/>
  <c r="BUJ29" i="4"/>
  <c r="BUM29" i="4" s="1"/>
  <c r="BUB29" i="4"/>
  <c r="BUF29" i="4" s="1"/>
  <c r="BTT29" i="4"/>
  <c r="BTV29" i="4" s="1"/>
  <c r="BTL29" i="4"/>
  <c r="BTN29" i="4" s="1"/>
  <c r="BTD29" i="4"/>
  <c r="BTG29" i="4" s="1"/>
  <c r="BSV29" i="4"/>
  <c r="BSN29" i="4"/>
  <c r="BSO29" i="4" s="1"/>
  <c r="BSF29" i="4"/>
  <c r="BSH29" i="4" s="1"/>
  <c r="BRX29" i="4"/>
  <c r="BSA29" i="4" s="1"/>
  <c r="BRP29" i="4"/>
  <c r="BRT29" i="4" s="1"/>
  <c r="BRH29" i="4"/>
  <c r="BRJ29" i="4" s="1"/>
  <c r="BQZ29" i="4"/>
  <c r="BRB29" i="4" s="1"/>
  <c r="BQR29" i="4"/>
  <c r="BQU29" i="4" s="1"/>
  <c r="BQJ29" i="4"/>
  <c r="BQB29" i="4"/>
  <c r="BQC29" i="4" s="1"/>
  <c r="BPT29" i="4"/>
  <c r="BPV29" i="4" s="1"/>
  <c r="BPL29" i="4"/>
  <c r="BPO29" i="4" s="1"/>
  <c r="BPD29" i="4"/>
  <c r="BPH29" i="4" s="1"/>
  <c r="BOV29" i="4"/>
  <c r="BOW29" i="4" s="1"/>
  <c r="BON29" i="4"/>
  <c r="BOF29" i="4"/>
  <c r="BOI29" i="4" s="1"/>
  <c r="BNX29" i="4"/>
  <c r="BNY29" i="4" s="1"/>
  <c r="BNP29" i="4"/>
  <c r="BNH29" i="4"/>
  <c r="BNJ29" i="4" s="1"/>
  <c r="BMZ29" i="4"/>
  <c r="BNC29" i="4" s="1"/>
  <c r="BMR29" i="4"/>
  <c r="BMV29" i="4" s="1"/>
  <c r="BMJ29" i="4"/>
  <c r="BMK29" i="4" s="1"/>
  <c r="BMB29" i="4"/>
  <c r="BLT29" i="4"/>
  <c r="BLW29" i="4" s="1"/>
  <c r="BLL29" i="4"/>
  <c r="BLD29" i="4"/>
  <c r="BKV29" i="4"/>
  <c r="BKX29" i="4" s="1"/>
  <c r="BKN29" i="4"/>
  <c r="BKQ29" i="4" s="1"/>
  <c r="BKF29" i="4"/>
  <c r="BKJ29" i="4" s="1"/>
  <c r="BJX29" i="4"/>
  <c r="BJY29" i="4" s="1"/>
  <c r="BJP29" i="4"/>
  <c r="BJH29" i="4"/>
  <c r="BJK29" i="4" s="1"/>
  <c r="BIZ29" i="4"/>
  <c r="BJA29" i="4" s="1"/>
  <c r="BIR29" i="4"/>
  <c r="BIJ29" i="4"/>
  <c r="BIB29" i="4"/>
  <c r="BIE29" i="4" s="1"/>
  <c r="BHT29" i="4"/>
  <c r="BHL29" i="4"/>
  <c r="BHM29" i="4" s="1"/>
  <c r="BHD29" i="4"/>
  <c r="BGV29" i="4"/>
  <c r="BGY29" i="4" s="1"/>
  <c r="BGN29" i="4"/>
  <c r="BGO29" i="4" s="1"/>
  <c r="BGF29" i="4"/>
  <c r="BFX29" i="4"/>
  <c r="BFZ29" i="4" s="1"/>
  <c r="BFP29" i="4"/>
  <c r="BFS29" i="4" s="1"/>
  <c r="BFH29" i="4"/>
  <c r="BFL29" i="4" s="1"/>
  <c r="BEZ29" i="4"/>
  <c r="BER29" i="4"/>
  <c r="BEJ29" i="4"/>
  <c r="BEM29" i="4" s="1"/>
  <c r="BEB29" i="4"/>
  <c r="BEC29" i="4" s="1"/>
  <c r="BDT29" i="4"/>
  <c r="BDL29" i="4"/>
  <c r="BDD29" i="4"/>
  <c r="BDG29" i="4" s="1"/>
  <c r="BCV29" i="4"/>
  <c r="BCN29" i="4"/>
  <c r="BCO29" i="4" s="1"/>
  <c r="BCF29" i="4"/>
  <c r="BBX29" i="4"/>
  <c r="BCA29" i="4" s="1"/>
  <c r="BBP29" i="4"/>
  <c r="BBH29" i="4"/>
  <c r="BAZ29" i="4"/>
  <c r="BBB29" i="4" s="1"/>
  <c r="BAR29" i="4"/>
  <c r="BAU29" i="4" s="1"/>
  <c r="BAJ29" i="4"/>
  <c r="BAN29" i="4" s="1"/>
  <c r="BAB29" i="4"/>
  <c r="BAC29" i="4" s="1"/>
  <c r="AZT29" i="4"/>
  <c r="AZL29" i="4"/>
  <c r="AZO29" i="4" s="1"/>
  <c r="AZD29" i="4"/>
  <c r="AZE29" i="4" s="1"/>
  <c r="AYV29" i="4"/>
  <c r="AYN29" i="4"/>
  <c r="AYP29" i="4" s="1"/>
  <c r="AYF29" i="4"/>
  <c r="AYI29" i="4" s="1"/>
  <c r="AXX29" i="4"/>
  <c r="AXP29" i="4"/>
  <c r="AXQ29" i="4" s="1"/>
  <c r="AXH29" i="4"/>
  <c r="AWZ29" i="4"/>
  <c r="AXC29" i="4" s="1"/>
  <c r="AWR29" i="4"/>
  <c r="AWV29" i="4" s="1"/>
  <c r="AWJ29" i="4"/>
  <c r="AWL29" i="4" s="1"/>
  <c r="AWB29" i="4"/>
  <c r="AVT29" i="4"/>
  <c r="AVW29" i="4" s="1"/>
  <c r="AVL29" i="4"/>
  <c r="AVO29" i="4" s="1"/>
  <c r="AVD29" i="4"/>
  <c r="AVE29" i="4" s="1"/>
  <c r="AUV29" i="4"/>
  <c r="AUX29" i="4" s="1"/>
  <c r="AUN29" i="4"/>
  <c r="AUQ29" i="4" s="1"/>
  <c r="AUF29" i="4"/>
  <c r="ATX29" i="4"/>
  <c r="ATP29" i="4"/>
  <c r="ATH29" i="4"/>
  <c r="ATK29" i="4" s="1"/>
  <c r="ASZ29" i="4"/>
  <c r="ATD29" i="4" s="1"/>
  <c r="ASR29" i="4"/>
  <c r="ASJ29" i="4"/>
  <c r="ASL29" i="4" s="1"/>
  <c r="ASB29" i="4"/>
  <c r="ASE29" i="4" s="1"/>
  <c r="ART29" i="4"/>
  <c r="ARL29" i="4"/>
  <c r="ARM29" i="4" s="1"/>
  <c r="ARD29" i="4"/>
  <c r="ARF29" i="4" s="1"/>
  <c r="AQV29" i="4"/>
  <c r="AQY29" i="4" s="1"/>
  <c r="AQN29" i="4"/>
  <c r="AQR29" i="4" s="1"/>
  <c r="AQF29" i="4"/>
  <c r="AQH29" i="4" s="1"/>
  <c r="APX29" i="4"/>
  <c r="APZ29" i="4" s="1"/>
  <c r="APP29" i="4"/>
  <c r="APS29" i="4" s="1"/>
  <c r="APH29" i="4"/>
  <c r="AOZ29" i="4"/>
  <c r="APA29" i="4" s="1"/>
  <c r="AOR29" i="4"/>
  <c r="AOT29" i="4" s="1"/>
  <c r="AOJ29" i="4"/>
  <c r="AOM29" i="4" s="1"/>
  <c r="AOB29" i="4"/>
  <c r="AOF29" i="4" s="1"/>
  <c r="ANT29" i="4"/>
  <c r="ANL29" i="4"/>
  <c r="ANN29" i="4" s="1"/>
  <c r="AND29" i="4"/>
  <c r="ANG29" i="4" s="1"/>
  <c r="AMV29" i="4"/>
  <c r="AMY29" i="4" s="1"/>
  <c r="AMN29" i="4"/>
  <c r="AMO29" i="4" s="1"/>
  <c r="AMF29" i="4"/>
  <c r="AMH29" i="4" s="1"/>
  <c r="ALX29" i="4"/>
  <c r="AMA29" i="4" s="1"/>
  <c r="ALP29" i="4"/>
  <c r="ALT29" i="4" s="1"/>
  <c r="ALH29" i="4"/>
  <c r="AKZ29" i="4"/>
  <c r="ALB29" i="4" s="1"/>
  <c r="AKR29" i="4"/>
  <c r="AKU29" i="4" s="1"/>
  <c r="AKJ29" i="4"/>
  <c r="AKM29" i="4" s="1"/>
  <c r="AKB29" i="4"/>
  <c r="AKC29" i="4" s="1"/>
  <c r="AJT29" i="4"/>
  <c r="AJV29" i="4" s="1"/>
  <c r="AJL29" i="4"/>
  <c r="AJO29" i="4" s="1"/>
  <c r="AJD29" i="4"/>
  <c r="AJH29" i="4" s="1"/>
  <c r="AIV29" i="4"/>
  <c r="AIX29" i="4" s="1"/>
  <c r="AIN29" i="4"/>
  <c r="AIF29" i="4"/>
  <c r="AII29" i="4" s="1"/>
  <c r="AHX29" i="4"/>
  <c r="AIB29" i="4" s="1"/>
  <c r="AHP29" i="4"/>
  <c r="AHH29" i="4"/>
  <c r="AHJ29" i="4" s="1"/>
  <c r="AGZ29" i="4"/>
  <c r="AHC29" i="4" s="1"/>
  <c r="AGR29" i="4"/>
  <c r="AGJ29" i="4"/>
  <c r="AGK29" i="4" s="1"/>
  <c r="AGB29" i="4"/>
  <c r="AGD29" i="4" s="1"/>
  <c r="AFT29" i="4"/>
  <c r="AFW29" i="4" s="1"/>
  <c r="AFL29" i="4"/>
  <c r="AFP29" i="4" s="1"/>
  <c r="AFD29" i="4"/>
  <c r="AEV29" i="4"/>
  <c r="AEX29" i="4" s="1"/>
  <c r="AEN29" i="4"/>
  <c r="AEQ29" i="4" s="1"/>
  <c r="AEF29" i="4"/>
  <c r="ADX29" i="4"/>
  <c r="ADY29" i="4" s="1"/>
  <c r="ADP29" i="4"/>
  <c r="ADR29" i="4" s="1"/>
  <c r="ADH29" i="4"/>
  <c r="ADK29" i="4" s="1"/>
  <c r="ACZ29" i="4"/>
  <c r="ADD29" i="4" s="1"/>
  <c r="ACR29" i="4"/>
  <c r="ACJ29" i="4"/>
  <c r="ACL29" i="4" s="1"/>
  <c r="ACB29" i="4"/>
  <c r="ACE29" i="4" s="1"/>
  <c r="ABT29" i="4"/>
  <c r="ABL29" i="4"/>
  <c r="ABM29" i="4" s="1"/>
  <c r="ABD29" i="4"/>
  <c r="AAV29" i="4"/>
  <c r="AAY29" i="4" s="1"/>
  <c r="AAN29" i="4"/>
  <c r="AAF29" i="4"/>
  <c r="AAG29" i="4" s="1"/>
  <c r="ZX29" i="4"/>
  <c r="ZP29" i="4"/>
  <c r="ZS29" i="4" s="1"/>
  <c r="ZH29" i="4"/>
  <c r="YZ29" i="4"/>
  <c r="YR29" i="4"/>
  <c r="YT29" i="4" s="1"/>
  <c r="YJ29" i="4"/>
  <c r="YM29" i="4" s="1"/>
  <c r="YB29" i="4"/>
  <c r="YF29" i="4" s="1"/>
  <c r="XT29" i="4"/>
  <c r="XL29" i="4"/>
  <c r="XD29" i="4"/>
  <c r="XG29" i="4" s="1"/>
  <c r="WV29" i="4"/>
  <c r="WN29" i="4"/>
  <c r="WP29" i="4" s="1"/>
  <c r="WF29" i="4"/>
  <c r="WH29" i="4" s="1"/>
  <c r="VX29" i="4"/>
  <c r="WA29" i="4" s="1"/>
  <c r="VP29" i="4"/>
  <c r="VH29" i="4"/>
  <c r="VI29" i="4" s="1"/>
  <c r="UZ29" i="4"/>
  <c r="VB29" i="4" s="1"/>
  <c r="UR29" i="4"/>
  <c r="UU29" i="4" s="1"/>
  <c r="UJ29" i="4"/>
  <c r="UN29" i="4" s="1"/>
  <c r="UB29" i="4"/>
  <c r="UC29" i="4" s="1"/>
  <c r="TT29" i="4"/>
  <c r="TL29" i="4"/>
  <c r="TO29" i="4" s="1"/>
  <c r="TD29" i="4"/>
  <c r="TE29" i="4" s="1"/>
  <c r="SV29" i="4"/>
  <c r="SN29" i="4"/>
  <c r="SP29" i="4" s="1"/>
  <c r="SF29" i="4"/>
  <c r="SI29" i="4" s="1"/>
  <c r="RX29" i="4"/>
  <c r="SB29" i="4" s="1"/>
  <c r="RP29" i="4"/>
  <c r="RQ29" i="4" s="1"/>
  <c r="RH29" i="4"/>
  <c r="QZ29" i="4"/>
  <c r="RC29" i="4" s="1"/>
  <c r="QR29" i="4"/>
  <c r="QS29" i="4" s="1"/>
  <c r="QJ29" i="4"/>
  <c r="QL29" i="4" s="1"/>
  <c r="QB29" i="4"/>
  <c r="QD29" i="4" s="1"/>
  <c r="PT29" i="4"/>
  <c r="PW29" i="4" s="1"/>
  <c r="PL29" i="4"/>
  <c r="PO29" i="4" s="1"/>
  <c r="PD29" i="4"/>
  <c r="OV29" i="4"/>
  <c r="OX29" i="4" s="1"/>
  <c r="ON29" i="4"/>
  <c r="OQ29" i="4" s="1"/>
  <c r="OF29" i="4"/>
  <c r="OJ29" i="4" s="1"/>
  <c r="NX29" i="4"/>
  <c r="NZ29" i="4" s="1"/>
  <c r="NP29" i="4"/>
  <c r="NR29" i="4" s="1"/>
  <c r="NH29" i="4"/>
  <c r="NK29" i="4" s="1"/>
  <c r="MZ29" i="4"/>
  <c r="MR29" i="4"/>
  <c r="MS29" i="4" s="1"/>
  <c r="MJ29" i="4"/>
  <c r="ML29" i="4" s="1"/>
  <c r="MB29" i="4"/>
  <c r="ME29" i="4" s="1"/>
  <c r="LT29" i="4"/>
  <c r="LX29" i="4" s="1"/>
  <c r="LL29" i="4"/>
  <c r="LD29" i="4"/>
  <c r="LF29" i="4" s="1"/>
  <c r="KV29" i="4"/>
  <c r="KY29" i="4" s="1"/>
  <c r="KN29" i="4"/>
  <c r="KQ29" i="4" s="1"/>
  <c r="KF29" i="4"/>
  <c r="KG29" i="4" s="1"/>
  <c r="JX29" i="4"/>
  <c r="JZ29" i="4" s="1"/>
  <c r="JP29" i="4"/>
  <c r="JS29" i="4" s="1"/>
  <c r="JH29" i="4"/>
  <c r="JL29" i="4" s="1"/>
  <c r="IZ29" i="4"/>
  <c r="JB29" i="4" s="1"/>
  <c r="IR29" i="4"/>
  <c r="IT29" i="4" s="1"/>
  <c r="IJ29" i="4"/>
  <c r="IM29" i="4" s="1"/>
  <c r="IB29" i="4"/>
  <c r="HT29" i="4"/>
  <c r="HU29" i="4" s="1"/>
  <c r="HL29" i="4"/>
  <c r="HN29" i="4" s="1"/>
  <c r="HD29" i="4"/>
  <c r="HG29" i="4" s="1"/>
  <c r="GV29" i="4"/>
  <c r="GZ29" i="4" s="1"/>
  <c r="GN29" i="4"/>
  <c r="GF29" i="4"/>
  <c r="GH29" i="4" s="1"/>
  <c r="FX29" i="4"/>
  <c r="GA29" i="4" s="1"/>
  <c r="FP29" i="4"/>
  <c r="FS29" i="4" s="1"/>
  <c r="FH29" i="4"/>
  <c r="EZ29" i="4"/>
  <c r="FB29" i="4" s="1"/>
  <c r="ER29" i="4"/>
  <c r="EU29" i="4" s="1"/>
  <c r="EJ29" i="4"/>
  <c r="EN29" i="4" s="1"/>
  <c r="EB29" i="4"/>
  <c r="DT29" i="4"/>
  <c r="DV29" i="4" s="1"/>
  <c r="DL29" i="4"/>
  <c r="DO29" i="4" s="1"/>
  <c r="DD29" i="4"/>
  <c r="CV29" i="4"/>
  <c r="CN29" i="4"/>
  <c r="CP29" i="4" s="1"/>
  <c r="CF29" i="4"/>
  <c r="CI29" i="4" s="1"/>
  <c r="BX29" i="4"/>
  <c r="CA29" i="4" s="1"/>
  <c r="BP29" i="4"/>
  <c r="BQ29" i="4" s="1"/>
  <c r="BH29" i="4"/>
  <c r="BJ29" i="4" s="1"/>
  <c r="AZ29" i="4"/>
  <c r="BC29" i="4" s="1"/>
  <c r="AR29" i="4"/>
  <c r="AV29" i="4" s="1"/>
  <c r="AJ29" i="4"/>
  <c r="AL29" i="4" s="1"/>
  <c r="AB29" i="4"/>
  <c r="AD29" i="4" s="1"/>
  <c r="W29" i="4"/>
  <c r="E29" i="4"/>
  <c r="H26" i="4"/>
  <c r="H25" i="4"/>
  <c r="E24" i="4"/>
  <c r="F22" i="4"/>
  <c r="H21" i="4"/>
  <c r="G21" i="4"/>
  <c r="F21" i="4"/>
  <c r="E21" i="4"/>
  <c r="F8" i="4"/>
  <c r="FI29" i="4" l="1"/>
  <c r="FK29" i="4"/>
  <c r="PE29" i="4"/>
  <c r="PG29" i="4"/>
  <c r="XU29" i="4"/>
  <c r="XW29" i="4"/>
  <c r="AAR29" i="4"/>
  <c r="AAP29" i="4"/>
  <c r="AAO29" i="4"/>
  <c r="ABF29" i="4"/>
  <c r="ABG29" i="4"/>
  <c r="ATY29" i="4"/>
  <c r="AUA29" i="4"/>
  <c r="ATZ29" i="4"/>
  <c r="AUJ29" i="4"/>
  <c r="AUI29" i="4"/>
  <c r="AWD29" i="4"/>
  <c r="AWE29" i="4"/>
  <c r="AYB29" i="4"/>
  <c r="AXZ29" i="4"/>
  <c r="AXY29" i="4"/>
  <c r="BCZ29" i="4"/>
  <c r="BCY29" i="4"/>
  <c r="BCX29" i="4"/>
  <c r="BDN29" i="4"/>
  <c r="BDO29" i="4"/>
  <c r="BFA29" i="4"/>
  <c r="BFC29" i="4"/>
  <c r="BFB29" i="4"/>
  <c r="BHX29" i="4"/>
  <c r="BHW29" i="4"/>
  <c r="BHV29" i="4"/>
  <c r="BIL29" i="4"/>
  <c r="BIM29" i="4"/>
  <c r="CLL29" i="4"/>
  <c r="CLJ29" i="4"/>
  <c r="CPR29" i="4"/>
  <c r="CPS29" i="4"/>
  <c r="CQJ29" i="4"/>
  <c r="CQH29" i="4"/>
  <c r="CQG29" i="4"/>
  <c r="CRE29" i="4"/>
  <c r="CRG29" i="4"/>
  <c r="CSD29" i="4"/>
  <c r="CSE29" i="4"/>
  <c r="CSV29" i="4"/>
  <c r="CST29" i="4"/>
  <c r="CYO29" i="4"/>
  <c r="CYQ29" i="4"/>
  <c r="CYP29" i="4"/>
  <c r="DAF29" i="4"/>
  <c r="DAD29" i="4"/>
  <c r="DDM29" i="4"/>
  <c r="DDO29" i="4"/>
  <c r="DDN29" i="4"/>
  <c r="DIV29" i="4"/>
  <c r="DIU29" i="4"/>
  <c r="DIT29" i="4"/>
  <c r="DJJ29" i="4"/>
  <c r="DJK29" i="4"/>
  <c r="DMC29" i="4"/>
  <c r="DME29" i="4"/>
  <c r="DNB29" i="4"/>
  <c r="DNC29" i="4"/>
  <c r="DNT29" i="4"/>
  <c r="DNR29" i="4"/>
  <c r="DNQ29" i="4"/>
  <c r="DOO29" i="4"/>
  <c r="DOQ29" i="4"/>
  <c r="DSR29" i="4"/>
  <c r="DSP29" i="4"/>
  <c r="DTM29" i="4"/>
  <c r="DTO29" i="4"/>
  <c r="DTN29" i="4"/>
  <c r="DVD29" i="4"/>
  <c r="DVB29" i="4"/>
  <c r="DVR29" i="4"/>
  <c r="DVS29" i="4"/>
  <c r="DYV29" i="4"/>
  <c r="DYU29" i="4"/>
  <c r="DYT29" i="4"/>
  <c r="DZJ29" i="4"/>
  <c r="DZK29" i="4"/>
  <c r="ECC29" i="4"/>
  <c r="ECE29" i="4"/>
  <c r="ECD29" i="4"/>
  <c r="EDT29" i="4"/>
  <c r="EDR29" i="4"/>
  <c r="EDQ29" i="4"/>
  <c r="EPQ29" i="4"/>
  <c r="EPR29" i="4"/>
  <c r="EZX29" i="4"/>
  <c r="EZV29" i="4"/>
  <c r="EZU29" i="4"/>
  <c r="FDP29" i="4"/>
  <c r="FDO29" i="4"/>
  <c r="FED29" i="4"/>
  <c r="FEE29" i="4"/>
  <c r="FEC29" i="4"/>
  <c r="FRR29" i="4"/>
  <c r="FRS29" i="4"/>
  <c r="FWP29" i="4"/>
  <c r="FWQ29" i="4"/>
  <c r="FXH29" i="4"/>
  <c r="FXG29" i="4"/>
  <c r="FXE29" i="4"/>
  <c r="FXV29" i="4"/>
  <c r="FXW29" i="4"/>
  <c r="FXU29" i="4"/>
  <c r="GLQ29" i="4"/>
  <c r="GLR29" i="4"/>
  <c r="GWS29" i="4"/>
  <c r="GWT29" i="4"/>
  <c r="HCJ29" i="4"/>
  <c r="HCH29" i="4"/>
  <c r="HCG29" i="4"/>
  <c r="HIN29" i="4"/>
  <c r="HIM29" i="4"/>
  <c r="HIL29" i="4"/>
  <c r="HWB29" i="4"/>
  <c r="HVZ29" i="4"/>
  <c r="HZT29" i="4"/>
  <c r="HZS29" i="4"/>
  <c r="ITL29" i="4"/>
  <c r="ITK29" i="4"/>
  <c r="JAV29" i="4"/>
  <c r="JAT29" i="4"/>
  <c r="JAS29" i="4"/>
  <c r="JDU29" i="4"/>
  <c r="JDX29" i="4"/>
  <c r="JFT29" i="4"/>
  <c r="JFS29" i="4"/>
  <c r="JFR29" i="4"/>
  <c r="JIF29" i="4"/>
  <c r="JID29" i="4"/>
  <c r="JPX29" i="4"/>
  <c r="JPV29" i="4"/>
  <c r="JPU29" i="4"/>
  <c r="JWB29" i="4"/>
  <c r="JVZ29" i="4"/>
  <c r="JWZ29" i="4"/>
  <c r="JWY29" i="4"/>
  <c r="JWX29" i="4"/>
  <c r="KAR29" i="4"/>
  <c r="KAQ29" i="4"/>
  <c r="KAP29" i="4"/>
  <c r="KEB29" i="4"/>
  <c r="KEA29" i="4"/>
  <c r="KMB29" i="4"/>
  <c r="KLZ29" i="4"/>
  <c r="KNX29" i="4"/>
  <c r="KNW29" i="4"/>
  <c r="KOV29" i="4"/>
  <c r="KOS29" i="4"/>
  <c r="KQZ29" i="4"/>
  <c r="KQX29" i="4"/>
  <c r="KQW29" i="4"/>
  <c r="KXD29" i="4"/>
  <c r="KXB29" i="4"/>
  <c r="LJL29" i="4"/>
  <c r="LJJ29" i="4"/>
  <c r="LPP29" i="4"/>
  <c r="LPN29" i="4"/>
  <c r="LPM29" i="4"/>
  <c r="LWR29" i="4"/>
  <c r="LWQ29" i="4"/>
  <c r="LWP29" i="4"/>
  <c r="MAR29" i="4"/>
  <c r="MAP29" i="4"/>
  <c r="MCF29" i="4"/>
  <c r="MCC29" i="4"/>
  <c r="MKN29" i="4"/>
  <c r="MKL29" i="4"/>
  <c r="MON29" i="4"/>
  <c r="MOK29" i="4"/>
  <c r="MWV29" i="4"/>
  <c r="MWT29" i="4"/>
  <c r="MWS29" i="4"/>
  <c r="NAN29" i="4"/>
  <c r="NAL29" i="4"/>
  <c r="NGR29" i="4"/>
  <c r="NGP29" i="4"/>
  <c r="NGO29" i="4"/>
  <c r="NMV29" i="4"/>
  <c r="NMT29" i="4"/>
  <c r="NQN29" i="4"/>
  <c r="NQL29" i="4"/>
  <c r="NSB29" i="4"/>
  <c r="NRY29" i="4"/>
  <c r="NTX29" i="4"/>
  <c r="NTW29" i="4"/>
  <c r="NTV29" i="4"/>
  <c r="NWR29" i="4"/>
  <c r="NWP29" i="4"/>
  <c r="NWO29" i="4"/>
  <c r="OAJ29" i="4"/>
  <c r="OAH29" i="4"/>
  <c r="OAG29" i="4"/>
  <c r="OAR29" i="4"/>
  <c r="OAO29" i="4"/>
  <c r="ODD29" i="4"/>
  <c r="ODA29" i="4"/>
  <c r="ODT29" i="4"/>
  <c r="ODS29" i="4"/>
  <c r="OEB29" i="4"/>
  <c r="ODZ29" i="4"/>
  <c r="OJX29" i="4"/>
  <c r="OJV29" i="4"/>
  <c r="OJU29" i="4"/>
  <c r="OSV29" i="4"/>
  <c r="OST29" i="4"/>
  <c r="OVH29" i="4"/>
  <c r="OVF29" i="4"/>
  <c r="OWC29" i="4"/>
  <c r="OWE29" i="4"/>
  <c r="OWD29" i="4"/>
  <c r="OZU29" i="4"/>
  <c r="OZV29" i="4"/>
  <c r="PMF29" i="4"/>
  <c r="PMD29" i="4"/>
  <c r="PMC29" i="4"/>
  <c r="PMN29" i="4"/>
  <c r="PML29" i="4"/>
  <c r="PMK29" i="4"/>
  <c r="PNB29" i="4"/>
  <c r="PNC29" i="4"/>
  <c r="PPU29" i="4"/>
  <c r="PPW29" i="4"/>
  <c r="PPV29" i="4"/>
  <c r="PVB29" i="4"/>
  <c r="PVA29" i="4"/>
  <c r="QDK29" i="4"/>
  <c r="QDJ29" i="4"/>
  <c r="QEQ29" i="4"/>
  <c r="QEP29" i="4"/>
  <c r="QII29" i="4"/>
  <c r="QIH29" i="4"/>
  <c r="QJO29" i="4"/>
  <c r="QJM29" i="4"/>
  <c r="QNE29" i="4"/>
  <c r="QNG29" i="4"/>
  <c r="QPS29" i="4"/>
  <c r="QPR29" i="4"/>
  <c r="QTL29" i="4"/>
  <c r="QTJ29" i="4"/>
  <c r="QTI29" i="4"/>
  <c r="QTT29" i="4"/>
  <c r="QTR29" i="4"/>
  <c r="QTQ29" i="4"/>
  <c r="QUH29" i="4"/>
  <c r="QUI29" i="4"/>
  <c r="QWF29" i="4"/>
  <c r="QWD29" i="4"/>
  <c r="QXC29" i="4"/>
  <c r="QXA29" i="4"/>
  <c r="QZX29" i="4"/>
  <c r="QZU29" i="4"/>
  <c r="RAL29" i="4"/>
  <c r="RAK29" i="4"/>
  <c r="RBD29" i="4"/>
  <c r="RBA29" i="4"/>
  <c r="REV29" i="4"/>
  <c r="RES29" i="4"/>
  <c r="RGQ29" i="4"/>
  <c r="RGO29" i="4"/>
  <c r="RIN29" i="4"/>
  <c r="RIK29" i="4"/>
  <c r="RUV29" i="4"/>
  <c r="RUS29" i="4"/>
  <c r="RWB29" i="4"/>
  <c r="RVY29" i="4"/>
  <c r="RWQ29" i="4"/>
  <c r="RWO29" i="4"/>
  <c r="SAZ29" i="4"/>
  <c r="SAW29" i="4"/>
  <c r="SER29" i="4"/>
  <c r="SEO29" i="4"/>
  <c r="SIW29" i="4"/>
  <c r="SIY29" i="4"/>
  <c r="SIX29" i="4"/>
  <c r="SPA29" i="4"/>
  <c r="SPC29" i="4"/>
  <c r="SPB29" i="4"/>
  <c r="SRM29" i="4"/>
  <c r="SRN29" i="4"/>
  <c r="TAD29" i="4"/>
  <c r="TAC29" i="4"/>
  <c r="THP29" i="4"/>
  <c r="THN29" i="4"/>
  <c r="THM29" i="4"/>
  <c r="THX29" i="4"/>
  <c r="THV29" i="4"/>
  <c r="THU29" i="4"/>
  <c r="TOZ29" i="4"/>
  <c r="TOY29" i="4"/>
  <c r="TOX29" i="4"/>
  <c r="TPH29" i="4"/>
  <c r="TPF29" i="4"/>
  <c r="TPE29" i="4"/>
  <c r="TVT29" i="4"/>
  <c r="TVQ29" i="4"/>
  <c r="TXU29" i="4"/>
  <c r="TXV29" i="4"/>
  <c r="UDD29" i="4"/>
  <c r="UDA29" i="4"/>
  <c r="UFH29" i="4"/>
  <c r="UFF29" i="4"/>
  <c r="UFE29" i="4"/>
  <c r="UFP29" i="4"/>
  <c r="UFM29" i="4"/>
  <c r="UGM29" i="4"/>
  <c r="UGL29" i="4"/>
  <c r="UIB29" i="4"/>
  <c r="UHY29" i="4"/>
  <c r="UKN29" i="4"/>
  <c r="UKK29" i="4"/>
  <c r="UOV29" i="4"/>
  <c r="UOT29" i="4"/>
  <c r="UOS29" i="4"/>
  <c r="UPD29" i="4"/>
  <c r="UPB29" i="4"/>
  <c r="UPA29" i="4"/>
  <c r="UWV29" i="4"/>
  <c r="UWS29" i="4"/>
  <c r="UZN29" i="4"/>
  <c r="UZP29" i="4"/>
  <c r="VBA29" i="4"/>
  <c r="VBD29" i="4"/>
  <c r="VBC29" i="4"/>
  <c r="VGG29" i="4"/>
  <c r="VGH29" i="4"/>
  <c r="VGX29" i="4"/>
  <c r="VGZ29" i="4"/>
  <c r="VGY29" i="4"/>
  <c r="VHO29" i="4"/>
  <c r="VHN29" i="4"/>
  <c r="VNQ29" i="4"/>
  <c r="VNR29" i="4"/>
  <c r="VOY29" i="4"/>
  <c r="VOW29" i="4"/>
  <c r="WGV29" i="4"/>
  <c r="WGU29" i="4"/>
  <c r="WHK29" i="4"/>
  <c r="WHI29" i="4"/>
  <c r="WIR29" i="4"/>
  <c r="WIP29" i="4"/>
  <c r="WIO29" i="4"/>
  <c r="WLT29" i="4"/>
  <c r="WLS29" i="4"/>
  <c r="WMI29" i="4"/>
  <c r="WMG29" i="4"/>
  <c r="WPD29" i="4"/>
  <c r="WPA29" i="4"/>
  <c r="WQA29" i="4"/>
  <c r="WPZ29" i="4"/>
  <c r="WQR29" i="4"/>
  <c r="WQQ29" i="4"/>
  <c r="WRX29" i="4"/>
  <c r="WRW29" i="4"/>
  <c r="WUB29" i="4"/>
  <c r="WTY29" i="4"/>
  <c r="WYR29" i="4"/>
  <c r="WYQ29" i="4"/>
  <c r="WYP29" i="4"/>
  <c r="WYO29" i="4"/>
  <c r="WYZ29" i="4"/>
  <c r="WYW29" i="4"/>
  <c r="WZM29" i="4"/>
  <c r="WZO29" i="4"/>
  <c r="WZN29" i="4"/>
  <c r="NA30" i="4"/>
  <c r="NC30" i="4"/>
  <c r="NB30" i="4"/>
  <c r="WR30" i="4"/>
  <c r="WQ30" i="4"/>
  <c r="ACN30" i="4"/>
  <c r="ACK30" i="4"/>
  <c r="AFM30" i="4"/>
  <c r="AFN30" i="4"/>
  <c r="AHD30" i="4"/>
  <c r="AHC30" i="4"/>
  <c r="AHT30" i="4"/>
  <c r="AHS30" i="4"/>
  <c r="ANF30" i="4"/>
  <c r="ANE30" i="4"/>
  <c r="AOC30" i="4"/>
  <c r="AOE30" i="4"/>
  <c r="AOD30" i="4"/>
  <c r="APQ30" i="4"/>
  <c r="APR30" i="4"/>
  <c r="AWF30" i="4"/>
  <c r="AWC30" i="4"/>
  <c r="AXY30" i="4"/>
  <c r="AYA30" i="4"/>
  <c r="BIF30" i="4"/>
  <c r="BID30" i="4"/>
  <c r="BIC30" i="4"/>
  <c r="BIN30" i="4"/>
  <c r="BIK30" i="4"/>
  <c r="BJA30" i="4"/>
  <c r="BJC30" i="4"/>
  <c r="BJB30" i="4"/>
  <c r="BPO30" i="4"/>
  <c r="BPN30" i="4"/>
  <c r="BQF30" i="4"/>
  <c r="BQE30" i="4"/>
  <c r="CBX30" i="4"/>
  <c r="CBV30" i="4"/>
  <c r="CBU30" i="4"/>
  <c r="CCF30" i="4"/>
  <c r="CCC30" i="4"/>
  <c r="CCS30" i="4"/>
  <c r="CCU30" i="4"/>
  <c r="CCT30" i="4"/>
  <c r="CEZ30" i="4"/>
  <c r="CEY30" i="4"/>
  <c r="CHQ30" i="4"/>
  <c r="CHS30" i="4"/>
  <c r="CHR30" i="4"/>
  <c r="CKL30" i="4"/>
  <c r="CKM30" i="4"/>
  <c r="CNU30" i="4"/>
  <c r="CNW30" i="4"/>
  <c r="COU30" i="4"/>
  <c r="COV30" i="4"/>
  <c r="CSS30" i="4"/>
  <c r="CSU30" i="4"/>
  <c r="CST30" i="4"/>
  <c r="CTB30" i="4"/>
  <c r="CTC30" i="4"/>
  <c r="CTS30" i="4"/>
  <c r="CTT30" i="4"/>
  <c r="CZF30" i="4"/>
  <c r="CZE30" i="4"/>
  <c r="DFA30" i="4"/>
  <c r="DFB30" i="4"/>
  <c r="DLN30" i="4"/>
  <c r="DLM30" i="4"/>
  <c r="DPO30" i="4"/>
  <c r="DPN30" i="4"/>
  <c r="DUF30" i="4"/>
  <c r="DUC30" i="4"/>
  <c r="DUM30" i="4"/>
  <c r="DUL30" i="4"/>
  <c r="DVZ30" i="4"/>
  <c r="DWA30" i="4"/>
  <c r="DXW30" i="4"/>
  <c r="DXV30" i="4"/>
  <c r="EBO30" i="4"/>
  <c r="EBM30" i="4"/>
  <c r="EFV30" i="4"/>
  <c r="EFW30" i="4"/>
  <c r="EHI30" i="4"/>
  <c r="EHK30" i="4"/>
  <c r="EIZ30" i="4"/>
  <c r="EIX30" i="4"/>
  <c r="EJG30" i="4"/>
  <c r="EJH30" i="4"/>
  <c r="EJF30" i="4"/>
  <c r="EKT30" i="4"/>
  <c r="EKV30" i="4"/>
  <c r="EKU30" i="4"/>
  <c r="ENX30" i="4"/>
  <c r="ENU30" i="4"/>
  <c r="EOE30" i="4"/>
  <c r="EOD30" i="4"/>
  <c r="ERO30" i="4"/>
  <c r="ERN30" i="4"/>
  <c r="ESK30" i="4"/>
  <c r="ESN30" i="4"/>
  <c r="ETC30" i="4"/>
  <c r="ETD30" i="4"/>
  <c r="EWC30" i="4"/>
  <c r="EWE30" i="4"/>
  <c r="FFC30" i="4"/>
  <c r="FFB30" i="4"/>
  <c r="FOO30" i="4"/>
  <c r="FOP30" i="4"/>
  <c r="FSG30" i="4"/>
  <c r="FSH30" i="4"/>
  <c r="FTU30" i="4"/>
  <c r="FTV30" i="4"/>
  <c r="FVZ30" i="4"/>
  <c r="FWA30" i="4"/>
  <c r="FXP30" i="4"/>
  <c r="FXO30" i="4"/>
  <c r="FXM30" i="4"/>
  <c r="FXX30" i="4"/>
  <c r="FXU30" i="4"/>
  <c r="GFH30" i="4"/>
  <c r="GFF30" i="4"/>
  <c r="GGC30" i="4"/>
  <c r="GGE30" i="4"/>
  <c r="GLD30" i="4"/>
  <c r="GLC30" i="4"/>
  <c r="GLB30" i="4"/>
  <c r="GYB30" i="4"/>
  <c r="GXY30" i="4"/>
  <c r="GYR30" i="4"/>
  <c r="GYO30" i="4"/>
  <c r="HCZ30" i="4"/>
  <c r="HCY30" i="4"/>
  <c r="HDP30" i="4"/>
  <c r="HDO30" i="4"/>
  <c r="HDN30" i="4"/>
  <c r="HFR30" i="4"/>
  <c r="HFT30" i="4"/>
  <c r="HHP30" i="4"/>
  <c r="HHN30" i="4"/>
  <c r="HHX30" i="4"/>
  <c r="HHW30" i="4"/>
  <c r="HJT30" i="4"/>
  <c r="HJS30" i="4"/>
  <c r="HJR30" i="4"/>
  <c r="HKJ30" i="4"/>
  <c r="HKI30" i="4"/>
  <c r="HKG30" i="4"/>
  <c r="HRD30" i="4"/>
  <c r="HRA30" i="4"/>
  <c r="HRZ30" i="4"/>
  <c r="HSB30" i="4"/>
  <c r="HUF30" i="4"/>
  <c r="HUC30" i="4"/>
  <c r="HUV30" i="4"/>
  <c r="HUS30" i="4"/>
  <c r="HVD30" i="4"/>
  <c r="HVB30" i="4"/>
  <c r="IAR30" i="4"/>
  <c r="IAP30" i="4"/>
  <c r="IGN30" i="4"/>
  <c r="IGM30" i="4"/>
  <c r="IGK30" i="4"/>
  <c r="IHD30" i="4"/>
  <c r="IHC30" i="4"/>
  <c r="IHB30" i="4"/>
  <c r="IHA30" i="4"/>
  <c r="IHL30" i="4"/>
  <c r="IHJ30" i="4"/>
  <c r="INF30" i="4"/>
  <c r="ING30" i="4"/>
  <c r="INX30" i="4"/>
  <c r="INW30" i="4"/>
  <c r="IPR30" i="4"/>
  <c r="IPS30" i="4"/>
  <c r="IQJ30" i="4"/>
  <c r="IQI30" i="4"/>
  <c r="ISD30" i="4"/>
  <c r="ISE30" i="4"/>
  <c r="ISC30" i="4"/>
  <c r="ISV30" i="4"/>
  <c r="ISU30" i="4"/>
  <c r="IST30" i="4"/>
  <c r="ISS30" i="4"/>
  <c r="ITD30" i="4"/>
  <c r="ITB30" i="4"/>
  <c r="IUB30" i="4"/>
  <c r="IUA30" i="4"/>
  <c r="IUW30" i="4"/>
  <c r="IUX30" i="4"/>
  <c r="IXQ30" i="4"/>
  <c r="IXS30" i="4"/>
  <c r="JHE30" i="4"/>
  <c r="JHF30" i="4"/>
  <c r="JPU30" i="4"/>
  <c r="JPV30" i="4"/>
  <c r="JTX30" i="4"/>
  <c r="JTU30" i="4"/>
  <c r="JUL30" i="4"/>
  <c r="JUK30" i="4"/>
  <c r="JXE30" i="4"/>
  <c r="JXF30" i="4"/>
  <c r="KBX30" i="4"/>
  <c r="KBV30" i="4"/>
  <c r="KDI30" i="4"/>
  <c r="KDJ30" i="4"/>
  <c r="KEZ30" i="4"/>
  <c r="KEW30" i="4"/>
  <c r="KFN30" i="4"/>
  <c r="KFO30" i="4"/>
  <c r="KFM30" i="4"/>
  <c r="LBL30" i="4"/>
  <c r="LBJ30" i="4"/>
  <c r="LML30" i="4"/>
  <c r="LMM30" i="4"/>
  <c r="MCL30" i="4"/>
  <c r="MCK30" i="4"/>
  <c r="MCS30" i="4"/>
  <c r="MCT30" i="4"/>
  <c r="MIW30" i="4"/>
  <c r="MIX30" i="4"/>
  <c r="MTR30" i="4"/>
  <c r="MTS30" i="4"/>
  <c r="MXQ30" i="4"/>
  <c r="MXR30" i="4"/>
  <c r="NSO30" i="4"/>
  <c r="NSP30" i="4"/>
  <c r="NZA30" i="4"/>
  <c r="NZB30" i="4"/>
  <c r="OAX30" i="4"/>
  <c r="OAY30" i="4"/>
  <c r="OAW30" i="4"/>
  <c r="OBN30" i="4"/>
  <c r="OBM30" i="4"/>
  <c r="OFG30" i="4"/>
  <c r="OFE30" i="4"/>
  <c r="OIY30" i="4"/>
  <c r="OIW30" i="4"/>
  <c r="OKF30" i="4"/>
  <c r="OKD30" i="4"/>
  <c r="OLA30" i="4"/>
  <c r="OLC30" i="4"/>
  <c r="OLB30" i="4"/>
  <c r="ORP30" i="4"/>
  <c r="ORN30" i="4"/>
  <c r="ORM30" i="4"/>
  <c r="PHN30" i="4"/>
  <c r="PHM30" i="4"/>
  <c r="PLV30" i="4"/>
  <c r="PLW30" i="4"/>
  <c r="POO30" i="4"/>
  <c r="POQ30" i="4"/>
  <c r="POP30" i="4"/>
  <c r="PTN30" i="4"/>
  <c r="PTM30" i="4"/>
  <c r="PTX30" i="4"/>
  <c r="PTV30" i="4"/>
  <c r="PUU30" i="4"/>
  <c r="PUT30" i="4"/>
  <c r="QBV30" i="4"/>
  <c r="QBW30" i="4"/>
  <c r="QCN30" i="4"/>
  <c r="QCM30" i="4"/>
  <c r="QFF30" i="4"/>
  <c r="QFH30" i="4"/>
  <c r="QLZ30" i="4"/>
  <c r="QMB30" i="4"/>
  <c r="QTT30" i="4"/>
  <c r="QTS30" i="4"/>
  <c r="QUH30" i="4"/>
  <c r="QUI30" i="4"/>
  <c r="RBT30" i="4"/>
  <c r="RBS30" i="4"/>
  <c r="RBR30" i="4"/>
  <c r="RBQ30" i="4"/>
  <c r="RBY30" i="4"/>
  <c r="RBZ30" i="4"/>
  <c r="RGB30" i="4"/>
  <c r="RGA30" i="4"/>
  <c r="RFY30" i="4"/>
  <c r="RGP30" i="4"/>
  <c r="RGQ30" i="4"/>
  <c r="RGO30" i="4"/>
  <c r="ROG30" i="4"/>
  <c r="ROH30" i="4"/>
  <c r="RVJ30" i="4"/>
  <c r="RVK30" i="4"/>
  <c r="RVY30" i="4"/>
  <c r="RVZ30" i="4"/>
  <c r="RZD30" i="4"/>
  <c r="RZC30" i="4"/>
  <c r="RZB30" i="4"/>
  <c r="SQX30" i="4"/>
  <c r="SQY30" i="4"/>
  <c r="SWC30" i="4"/>
  <c r="SWE30" i="4"/>
  <c r="THH30" i="4"/>
  <c r="THF30" i="4"/>
  <c r="TRR30" i="4"/>
  <c r="TRT30" i="4"/>
  <c r="TTF30" i="4"/>
  <c r="TTG30" i="4"/>
  <c r="UAB30" i="4"/>
  <c r="UAA30" i="4"/>
  <c r="TZZ30" i="4"/>
  <c r="TZY30" i="4"/>
  <c r="UBE30" i="4"/>
  <c r="UBG30" i="4"/>
  <c r="UBV30" i="4"/>
  <c r="UBW30" i="4"/>
  <c r="UEO30" i="4"/>
  <c r="UEP30" i="4"/>
  <c r="UHZ30" i="4"/>
  <c r="UHY30" i="4"/>
  <c r="ULR30" i="4"/>
  <c r="ULS30" i="4"/>
  <c r="ULQ30" i="4"/>
  <c r="UMH30" i="4"/>
  <c r="UMG30" i="4"/>
  <c r="VFT30" i="4"/>
  <c r="VFR30" i="4"/>
  <c r="VJD30" i="4"/>
  <c r="VJC30" i="4"/>
  <c r="VOB30" i="4"/>
  <c r="VOA30" i="4"/>
  <c r="VNZ30" i="4"/>
  <c r="VOJ30" i="4"/>
  <c r="VOH30" i="4"/>
  <c r="VUN30" i="4"/>
  <c r="VUK30" i="4"/>
  <c r="VZA30" i="4"/>
  <c r="VZB30" i="4"/>
  <c r="WAR30" i="4"/>
  <c r="WAQ30" i="4"/>
  <c r="WAO30" i="4"/>
  <c r="WCN30" i="4"/>
  <c r="WCL30" i="4"/>
  <c r="WDL30" i="4"/>
  <c r="WDJ30" i="4"/>
  <c r="WDI30" i="4"/>
  <c r="WHT30" i="4"/>
  <c r="WHQ30" i="4"/>
  <c r="WIO30" i="4"/>
  <c r="WIP30" i="4"/>
  <c r="WKF30" i="4"/>
  <c r="WKC30" i="4"/>
  <c r="WKV30" i="4"/>
  <c r="WKS30" i="4"/>
  <c r="WMR30" i="4"/>
  <c r="WMO30" i="4"/>
  <c r="WOL30" i="4"/>
  <c r="WOM30" i="4"/>
  <c r="WOK30" i="4"/>
  <c r="WPD30" i="4"/>
  <c r="WPC30" i="4"/>
  <c r="WPA30" i="4"/>
  <c r="WRP30" i="4"/>
  <c r="WRO30" i="4"/>
  <c r="WRM30" i="4"/>
  <c r="WSD30" i="4"/>
  <c r="WSE30" i="4"/>
  <c r="WSC30" i="4"/>
  <c r="WTQ30" i="4"/>
  <c r="WTR30" i="4"/>
  <c r="WUP30" i="4"/>
  <c r="WUQ30" i="4"/>
  <c r="WUO30" i="4"/>
  <c r="WYZ30" i="4"/>
  <c r="WYY30" i="4"/>
  <c r="XAT30" i="4"/>
  <c r="XAU30" i="4"/>
  <c r="XAS30" i="4"/>
  <c r="XCG30" i="4"/>
  <c r="XCH30" i="4"/>
  <c r="GIX29" i="4"/>
  <c r="GIY29" i="4"/>
  <c r="GPB29" i="4"/>
  <c r="GPC29" i="4"/>
  <c r="GPA29" i="4"/>
  <c r="DGH29" i="4"/>
  <c r="DGY29" i="4"/>
  <c r="DRC29" i="4"/>
  <c r="DWY29" i="4"/>
  <c r="FAT29" i="4"/>
  <c r="FKW29" i="4"/>
  <c r="FLM29" i="4"/>
  <c r="FMC29" i="4"/>
  <c r="FMS29" i="4"/>
  <c r="FRC29" i="4"/>
  <c r="FUL29" i="4"/>
  <c r="GHZ29" i="4"/>
  <c r="GIW29" i="4"/>
  <c r="GRO29" i="4"/>
  <c r="HAL29" i="4"/>
  <c r="IQR29" i="4"/>
  <c r="IQQ29" i="4"/>
  <c r="ITT29" i="4"/>
  <c r="ITR29" i="4"/>
  <c r="IUZ29" i="4"/>
  <c r="IUX29" i="4"/>
  <c r="IVP29" i="4"/>
  <c r="IYJ29" i="4"/>
  <c r="IYI29" i="4"/>
  <c r="IYH29" i="4"/>
  <c r="JIN29" i="4"/>
  <c r="JIL29" i="4"/>
  <c r="JIK29" i="4"/>
  <c r="JPP29" i="4"/>
  <c r="JPN29" i="4"/>
  <c r="LGR29" i="4"/>
  <c r="LGQ29" i="4"/>
  <c r="LGP29" i="4"/>
  <c r="LJD29" i="4"/>
  <c r="LJB29" i="4"/>
  <c r="LVY29" i="4"/>
  <c r="MZP29" i="4"/>
  <c r="MZM29" i="4"/>
  <c r="PJK29" i="4"/>
  <c r="PYD29" i="4"/>
  <c r="PYE29" i="4"/>
  <c r="QZE29" i="4"/>
  <c r="SYY29" i="4"/>
  <c r="SYW29" i="4"/>
  <c r="UZU29" i="4"/>
  <c r="UZX29" i="4"/>
  <c r="UZW29" i="4"/>
  <c r="VKW29" i="4"/>
  <c r="VKZ29" i="4"/>
  <c r="VKY29" i="4"/>
  <c r="XAT29" i="4"/>
  <c r="XBS29" i="4"/>
  <c r="BB30" i="4"/>
  <c r="FK30" i="4"/>
  <c r="RI30" i="4"/>
  <c r="ACF30" i="4"/>
  <c r="ACE30" i="4"/>
  <c r="AJU30" i="4"/>
  <c r="ALY30" i="4"/>
  <c r="ALZ30" i="4"/>
  <c r="BRL30" i="4"/>
  <c r="BRK30" i="4"/>
  <c r="BVR30" i="4"/>
  <c r="BVQ30" i="4"/>
  <c r="JVT29" i="4"/>
  <c r="JVR29" i="4"/>
  <c r="KWV29" i="4"/>
  <c r="KWU29" i="4"/>
  <c r="LMV29" i="4"/>
  <c r="LMU29" i="4"/>
  <c r="LSZ29" i="4"/>
  <c r="LSX29" i="4"/>
  <c r="LSW29" i="4"/>
  <c r="MVX29" i="4"/>
  <c r="MVU29" i="4"/>
  <c r="NKB29" i="4"/>
  <c r="NKA29" i="4"/>
  <c r="NJZ29" i="4"/>
  <c r="OQB29" i="4"/>
  <c r="OPZ29" i="4"/>
  <c r="OXT29" i="4"/>
  <c r="OXR29" i="4"/>
  <c r="SMZ29" i="4"/>
  <c r="SMY29" i="4"/>
  <c r="SMX29" i="4"/>
  <c r="WNP29" i="4"/>
  <c r="WNO29" i="4"/>
  <c r="HM30" i="4"/>
  <c r="HP30" i="4"/>
  <c r="OG30" i="4"/>
  <c r="OH30" i="4"/>
  <c r="CXD30" i="4"/>
  <c r="CXA30" i="4"/>
  <c r="DHU30" i="4"/>
  <c r="DHW30" i="4"/>
  <c r="EEI30" i="4"/>
  <c r="EEJ30" i="4"/>
  <c r="EEH30" i="4"/>
  <c r="HZD30" i="4"/>
  <c r="HZC30" i="4"/>
  <c r="IIZ30" i="4"/>
  <c r="IIY30" i="4"/>
  <c r="IIW30" i="4"/>
  <c r="JYV30" i="4"/>
  <c r="JYU30" i="4"/>
  <c r="JYS30" i="4"/>
  <c r="KAB30" i="4"/>
  <c r="KAA30" i="4"/>
  <c r="JZY30" i="4"/>
  <c r="QJF30" i="4"/>
  <c r="QJG30" i="4"/>
  <c r="QJE30" i="4"/>
  <c r="TCB30" i="4"/>
  <c r="TBY30" i="4"/>
  <c r="TFS30" i="4"/>
  <c r="TFR30" i="4"/>
  <c r="UL29" i="4"/>
  <c r="AFM29" i="4"/>
  <c r="AGE29" i="4"/>
  <c r="ALR29" i="4"/>
  <c r="AMP29" i="4"/>
  <c r="BAL29" i="4"/>
  <c r="BHN29" i="4"/>
  <c r="BUC29" i="4"/>
  <c r="CCL29" i="4"/>
  <c r="CDY29" i="4"/>
  <c r="DW29" i="4"/>
  <c r="GW29" i="4"/>
  <c r="UD29" i="4"/>
  <c r="UM29" i="4"/>
  <c r="VK29" i="4"/>
  <c r="WI29" i="4"/>
  <c r="YE29" i="4"/>
  <c r="ADZ29" i="4"/>
  <c r="AFN29" i="4"/>
  <c r="ALC29" i="4"/>
  <c r="AMQ29" i="4"/>
  <c r="AUZ29" i="4"/>
  <c r="AWS29" i="4"/>
  <c r="BAD29" i="4"/>
  <c r="BAM29" i="4"/>
  <c r="BHO29" i="4"/>
  <c r="BML29" i="4"/>
  <c r="BPG29" i="4"/>
  <c r="BTO29" i="4"/>
  <c r="BUD29" i="4"/>
  <c r="BVB29" i="4"/>
  <c r="CCM29" i="4"/>
  <c r="CDK29" i="4"/>
  <c r="CDZ29" i="4"/>
  <c r="CVF29" i="4"/>
  <c r="CXC29" i="4"/>
  <c r="DFZ29" i="4"/>
  <c r="DGI29" i="4"/>
  <c r="EAX29" i="4"/>
  <c r="EKT29" i="4"/>
  <c r="EUP29" i="4"/>
  <c r="FFR29" i="4"/>
  <c r="FKY29" i="4"/>
  <c r="FLO29" i="4"/>
  <c r="FME29" i="4"/>
  <c r="FMT29" i="4"/>
  <c r="FSY29" i="4"/>
  <c r="GKD29" i="4"/>
  <c r="GKE29" i="4"/>
  <c r="GON29" i="4"/>
  <c r="GOM29" i="4"/>
  <c r="GOK29" i="4"/>
  <c r="GQZ29" i="4"/>
  <c r="GQY29" i="4"/>
  <c r="HQN29" i="4"/>
  <c r="HQK29" i="4"/>
  <c r="IFX29" i="4"/>
  <c r="IFW29" i="4"/>
  <c r="IFV29" i="4"/>
  <c r="ISF29" i="4"/>
  <c r="ISD29" i="4"/>
  <c r="IUW29" i="4"/>
  <c r="KGN29" i="4"/>
  <c r="KGM29" i="4"/>
  <c r="KTD29" i="4"/>
  <c r="KTC29" i="4"/>
  <c r="KWF29" i="4"/>
  <c r="KWC29" i="4"/>
  <c r="LBA29" i="4"/>
  <c r="LDH29" i="4"/>
  <c r="LDF29" i="4"/>
  <c r="LJA29" i="4"/>
  <c r="LTF29" i="4"/>
  <c r="MER29" i="4"/>
  <c r="MEO29" i="4"/>
  <c r="MPT29" i="4"/>
  <c r="MPQ29" i="4"/>
  <c r="MTD29" i="4"/>
  <c r="MTB29" i="4"/>
  <c r="MUA29" i="4"/>
  <c r="MTZ29" i="4"/>
  <c r="MWN29" i="4"/>
  <c r="MWL29" i="4"/>
  <c r="NGJ29" i="4"/>
  <c r="NGH29" i="4"/>
  <c r="NXX29" i="4"/>
  <c r="NXV29" i="4"/>
  <c r="NXU29" i="4"/>
  <c r="OMW29" i="4"/>
  <c r="PDX29" i="4"/>
  <c r="PDV29" i="4"/>
  <c r="QCN29" i="4"/>
  <c r="QCL29" i="4"/>
  <c r="QCK29" i="4"/>
  <c r="QKU29" i="4"/>
  <c r="QKT29" i="4"/>
  <c r="RLX29" i="4"/>
  <c r="RLV29" i="4"/>
  <c r="RRS29" i="4"/>
  <c r="RRR29" i="4"/>
  <c r="SCS29" i="4"/>
  <c r="SCU29" i="4"/>
  <c r="SCT29" i="4"/>
  <c r="STZ29" i="4"/>
  <c r="SYJ29" i="4"/>
  <c r="SYG29" i="4"/>
  <c r="TLP29" i="4"/>
  <c r="TLN29" i="4"/>
  <c r="TWG29" i="4"/>
  <c r="UBX29" i="4"/>
  <c r="UBU29" i="4"/>
  <c r="VVY29" i="4"/>
  <c r="VWA29" i="4"/>
  <c r="WTT29" i="4"/>
  <c r="WTS29" i="4"/>
  <c r="EU30" i="4"/>
  <c r="ET30" i="4"/>
  <c r="RD30" i="4"/>
  <c r="RC30" i="4"/>
  <c r="RB30" i="4"/>
  <c r="ACC30" i="4"/>
  <c r="ATJ30" i="4"/>
  <c r="BKQ30" i="4"/>
  <c r="BLN30" i="4"/>
  <c r="BTM30" i="4"/>
  <c r="BXE30" i="4"/>
  <c r="BXH30" i="4"/>
  <c r="CDY30" i="4"/>
  <c r="CEA30" i="4"/>
  <c r="CDZ30" i="4"/>
  <c r="CLR30" i="4"/>
  <c r="CLQ30" i="4"/>
  <c r="CWV30" i="4"/>
  <c r="CWT30" i="4"/>
  <c r="CWS30" i="4"/>
  <c r="CXQ30" i="4"/>
  <c r="CXS30" i="4"/>
  <c r="CXR30" i="4"/>
  <c r="IAZ29" i="4"/>
  <c r="IAY29" i="4"/>
  <c r="IAX29" i="4"/>
  <c r="IUR29" i="4"/>
  <c r="IUQ29" i="4"/>
  <c r="IUP29" i="4"/>
  <c r="MCV29" i="4"/>
  <c r="MCT29" i="4"/>
  <c r="MCS29" i="4"/>
  <c r="REN29" i="4"/>
  <c r="REL29" i="4"/>
  <c r="RPX29" i="4"/>
  <c r="RPU29" i="4"/>
  <c r="TLH29" i="4"/>
  <c r="TLG29" i="4"/>
  <c r="TLF29" i="4"/>
  <c r="VIF29" i="4"/>
  <c r="VIC29" i="4"/>
  <c r="ANX30" i="4"/>
  <c r="ANW30" i="4"/>
  <c r="BKG30" i="4"/>
  <c r="BKI30" i="4"/>
  <c r="BKH30" i="4"/>
  <c r="BWO30" i="4"/>
  <c r="BWQ30" i="4"/>
  <c r="BWP30" i="4"/>
  <c r="CIW30" i="4"/>
  <c r="CIY30" i="4"/>
  <c r="CIX30" i="4"/>
  <c r="FGY30" i="4"/>
  <c r="FGZ30" i="4"/>
  <c r="GVP30" i="4"/>
  <c r="GVO30" i="4"/>
  <c r="GVM30" i="4"/>
  <c r="IYH30" i="4"/>
  <c r="IYI30" i="4"/>
  <c r="IYG30" i="4"/>
  <c r="LIN30" i="4"/>
  <c r="LIL30" i="4"/>
  <c r="LLF30" i="4"/>
  <c r="LLE30" i="4"/>
  <c r="ORE30" i="4"/>
  <c r="ORG30" i="4"/>
  <c r="QOV30" i="4"/>
  <c r="QOU30" i="4"/>
  <c r="QOS30" i="4"/>
  <c r="TLP30" i="4"/>
  <c r="TLN30" i="4"/>
  <c r="UJX30" i="4"/>
  <c r="UJW30" i="4"/>
  <c r="UJV30" i="4"/>
  <c r="UJU30" i="4"/>
  <c r="UZP30" i="4"/>
  <c r="UZO30" i="4"/>
  <c r="UZN30" i="4"/>
  <c r="UZM30" i="4"/>
  <c r="VCB30" i="4"/>
  <c r="VBZ30" i="4"/>
  <c r="VBY30" i="4"/>
  <c r="YU29" i="4"/>
  <c r="BBC29" i="4"/>
  <c r="BPF29" i="4"/>
  <c r="CEQ29" i="4"/>
  <c r="CHK29" i="4"/>
  <c r="CVE29" i="4"/>
  <c r="CVW29" i="4"/>
  <c r="GX29" i="4"/>
  <c r="UE29" i="4"/>
  <c r="AEA29" i="4"/>
  <c r="AWT29" i="4"/>
  <c r="BAE29" i="4"/>
  <c r="BMM29" i="4"/>
  <c r="BVC29" i="4"/>
  <c r="CLI29" i="4"/>
  <c r="CSS29" i="4"/>
  <c r="DAC29" i="4"/>
  <c r="DGA29" i="4"/>
  <c r="DSO29" i="4"/>
  <c r="DVA29" i="4"/>
  <c r="EAY29" i="4"/>
  <c r="FDM29" i="4"/>
  <c r="FSI29" i="4"/>
  <c r="FWA29" i="4"/>
  <c r="FZI29" i="4"/>
  <c r="FZJ29" i="4"/>
  <c r="GJP29" i="4"/>
  <c r="GJO29" i="4"/>
  <c r="GKC29" i="4"/>
  <c r="HMF29" i="4"/>
  <c r="HMD29" i="4"/>
  <c r="HVI29" i="4"/>
  <c r="HVL29" i="4"/>
  <c r="IQB29" i="4"/>
  <c r="IPZ29" i="4"/>
  <c r="IPY29" i="4"/>
  <c r="ISC29" i="4"/>
  <c r="KLT29" i="4"/>
  <c r="KLR29" i="4"/>
  <c r="KZH29" i="4"/>
  <c r="KZF29" i="4"/>
  <c r="LIN29" i="4"/>
  <c r="LIK29" i="4"/>
  <c r="MMZ29" i="4"/>
  <c r="MMX29" i="4"/>
  <c r="NAF29" i="4"/>
  <c r="NAE29" i="4"/>
  <c r="OLD29" i="4"/>
  <c r="OLC29" i="4"/>
  <c r="QAB29" i="4"/>
  <c r="QAA29" i="4"/>
  <c r="PZZ29" i="4"/>
  <c r="QJF29" i="4"/>
  <c r="QJG29" i="4"/>
  <c r="RXE29" i="4"/>
  <c r="RYN29" i="4"/>
  <c r="RYK29" i="4"/>
  <c r="SEJ29" i="4"/>
  <c r="SEI29" i="4"/>
  <c r="SHA29" i="4"/>
  <c r="SKM29" i="4"/>
  <c r="SKK29" i="4"/>
  <c r="SNE29" i="4"/>
  <c r="TEN29" i="4"/>
  <c r="TEK29" i="4"/>
  <c r="TLM29" i="4"/>
  <c r="VJC29" i="4"/>
  <c r="VJD29" i="4"/>
  <c r="VJB29" i="4"/>
  <c r="VNZ29" i="4"/>
  <c r="VPN29" i="4"/>
  <c r="VPO29" i="4"/>
  <c r="CZ30" i="4"/>
  <c r="CY30" i="4"/>
  <c r="RY30" i="4"/>
  <c r="SA30" i="4"/>
  <c r="AHL30" i="4"/>
  <c r="AHI30" i="4"/>
  <c r="BTH30" i="4"/>
  <c r="BTG30" i="4"/>
  <c r="BTF30" i="4"/>
  <c r="CUZ30" i="4"/>
  <c r="CUY30" i="4"/>
  <c r="DIS30" i="4"/>
  <c r="DIV30" i="4"/>
  <c r="DIU30" i="4"/>
  <c r="DMU30" i="4"/>
  <c r="DMS30" i="4"/>
  <c r="EEB30" i="4"/>
  <c r="EEA30" i="4"/>
  <c r="EDZ30" i="4"/>
  <c r="EDY30" i="4"/>
  <c r="FAN30" i="4"/>
  <c r="FAK30" i="4"/>
  <c r="PME29" i="4"/>
  <c r="QTK29" i="4"/>
  <c r="THO29" i="4"/>
  <c r="UFG29" i="4"/>
  <c r="UOU29" i="4"/>
  <c r="WIQ29" i="4"/>
  <c r="BIE30" i="4"/>
  <c r="CBW30" i="4"/>
  <c r="DKI30" i="4"/>
  <c r="DKG30" i="4"/>
  <c r="GNE30" i="4"/>
  <c r="GNG30" i="4"/>
  <c r="HNT30" i="4"/>
  <c r="HNR30" i="4"/>
  <c r="IKL30" i="4"/>
  <c r="IKN30" i="4"/>
  <c r="IRX30" i="4"/>
  <c r="IRV30" i="4"/>
  <c r="IZU30" i="4"/>
  <c r="IZV30" i="4"/>
  <c r="JVY30" i="4"/>
  <c r="JVZ30" i="4"/>
  <c r="KKV30" i="4"/>
  <c r="KKU30" i="4"/>
  <c r="KKS30" i="4"/>
  <c r="LQE30" i="4"/>
  <c r="LQD30" i="4"/>
  <c r="PCB30" i="4"/>
  <c r="PCA30" i="4"/>
  <c r="FWO29" i="4"/>
  <c r="GDB29" i="4"/>
  <c r="ITJ29" i="4"/>
  <c r="JBB29" i="4"/>
  <c r="JIC29" i="4"/>
  <c r="JXF29" i="4"/>
  <c r="KEP29" i="4"/>
  <c r="KIY29" i="4"/>
  <c r="KYO29" i="4"/>
  <c r="MST29" i="4"/>
  <c r="NFQ29" i="4"/>
  <c r="NIC29" i="4"/>
  <c r="NMS29" i="4"/>
  <c r="QWC29" i="4"/>
  <c r="SMQ29" i="4"/>
  <c r="TOW29" i="4"/>
  <c r="TUC29" i="4"/>
  <c r="VXG29" i="4"/>
  <c r="WUP29" i="4"/>
  <c r="CG30" i="4"/>
  <c r="GX30" i="4"/>
  <c r="LV30" i="4"/>
  <c r="YM30" i="4"/>
  <c r="AGF30" i="4"/>
  <c r="AHA30" i="4"/>
  <c r="AXZ30" i="4"/>
  <c r="AZM30" i="4"/>
  <c r="BYK30" i="4"/>
  <c r="CNV30" i="4"/>
  <c r="CZW30" i="4"/>
  <c r="DDH30" i="4"/>
  <c r="DDE30" i="4"/>
  <c r="ELZ30" i="4"/>
  <c r="EMB30" i="4"/>
  <c r="ESV30" i="4"/>
  <c r="ESU30" i="4"/>
  <c r="EST30" i="4"/>
  <c r="FCG30" i="4"/>
  <c r="FCI30" i="4"/>
  <c r="GIH30" i="4"/>
  <c r="GII30" i="4"/>
  <c r="GUZ30" i="4"/>
  <c r="GUY30" i="4"/>
  <c r="GUX30" i="4"/>
  <c r="JMC30" i="4"/>
  <c r="JMD30" i="4"/>
  <c r="JZJ30" i="4"/>
  <c r="JZK30" i="4"/>
  <c r="JZI30" i="4"/>
  <c r="LKR30" i="4"/>
  <c r="LKQ30" i="4"/>
  <c r="LKO30" i="4"/>
  <c r="LYF30" i="4"/>
  <c r="LYC30" i="4"/>
  <c r="LYE30" i="4"/>
  <c r="NIS30" i="4"/>
  <c r="NIT30" i="4"/>
  <c r="HIN30" i="4"/>
  <c r="HIM30" i="4"/>
  <c r="HIL30" i="4"/>
  <c r="HTM30" i="4"/>
  <c r="HTN30" i="4"/>
  <c r="LBB30" i="4"/>
  <c r="LBD30" i="4"/>
  <c r="LVC30" i="4"/>
  <c r="LVA30" i="4"/>
  <c r="MGE30" i="4"/>
  <c r="MGC30" i="4"/>
  <c r="MPA30" i="4"/>
  <c r="MPB30" i="4"/>
  <c r="QSD30" i="4"/>
  <c r="QSF30" i="4"/>
  <c r="DFC30" i="4"/>
  <c r="DPP30" i="4"/>
  <c r="DUD30" i="4"/>
  <c r="DUN30" i="4"/>
  <c r="DWB30" i="4"/>
  <c r="EFX30" i="4"/>
  <c r="EHL30" i="4"/>
  <c r="EIY30" i="4"/>
  <c r="ENV30" i="4"/>
  <c r="EOF30" i="4"/>
  <c r="FSI30" i="4"/>
  <c r="GYA30" i="4"/>
  <c r="GYP30" i="4"/>
  <c r="HRB30" i="4"/>
  <c r="HUE30" i="4"/>
  <c r="HUT30" i="4"/>
  <c r="KEY30" i="4"/>
  <c r="LBK30" i="4"/>
  <c r="PNI30" i="4"/>
  <c r="PNK30" i="4"/>
  <c r="QOD30" i="4"/>
  <c r="QOE30" i="4"/>
  <c r="SXI30" i="4"/>
  <c r="SXJ30" i="4"/>
  <c r="UTT30" i="4"/>
  <c r="UTQ30" i="4"/>
  <c r="WLZ30" i="4"/>
  <c r="WLY30" i="4"/>
  <c r="DUE30" i="4"/>
  <c r="ENW30" i="4"/>
  <c r="GDZ30" i="4"/>
  <c r="GQZ30" i="4"/>
  <c r="GYQ30" i="4"/>
  <c r="HAV30" i="4"/>
  <c r="HCW30" i="4"/>
  <c r="HDM30" i="4"/>
  <c r="HRC30" i="4"/>
  <c r="HUU30" i="4"/>
  <c r="HYM30" i="4"/>
  <c r="IBH30" i="4"/>
  <c r="IPQ30" i="4"/>
  <c r="IQG30" i="4"/>
  <c r="LIV30" i="4"/>
  <c r="LIT30" i="4"/>
  <c r="LUN30" i="4"/>
  <c r="LUM30" i="4"/>
  <c r="MBX30" i="4"/>
  <c r="MBW30" i="4"/>
  <c r="MUJ30" i="4"/>
  <c r="MUG30" i="4"/>
  <c r="NNR30" i="4"/>
  <c r="OCT30" i="4"/>
  <c r="OCU30" i="4"/>
  <c r="ONG30" i="4"/>
  <c r="PAD30" i="4"/>
  <c r="QJV30" i="4"/>
  <c r="QJU30" i="4"/>
  <c r="TIL30" i="4"/>
  <c r="TIN30" i="4"/>
  <c r="TPV30" i="4"/>
  <c r="TPX30" i="4"/>
  <c r="VBJ30" i="4"/>
  <c r="VBK30" i="4"/>
  <c r="VBI30" i="4"/>
  <c r="VFB30" i="4"/>
  <c r="VFC30" i="4"/>
  <c r="VWH30" i="4"/>
  <c r="VWG30" i="4"/>
  <c r="WLA30" i="4"/>
  <c r="WLB30" i="4"/>
  <c r="WQX30" i="4"/>
  <c r="WQY30" i="4"/>
  <c r="EIW30" i="4"/>
  <c r="FIM30" i="4"/>
  <c r="FOQ30" i="4"/>
  <c r="FXN30" i="4"/>
  <c r="FXV30" i="4"/>
  <c r="FYT30" i="4"/>
  <c r="JNS30" i="4"/>
  <c r="JOP30" i="4"/>
  <c r="JSH30" i="4"/>
  <c r="JTW30" i="4"/>
  <c r="JUM30" i="4"/>
  <c r="KBW30" i="4"/>
  <c r="KIH30" i="4"/>
  <c r="KRO30" i="4"/>
  <c r="LBI30" i="4"/>
  <c r="LIS30" i="4"/>
  <c r="LQV30" i="4"/>
  <c r="LQU30" i="4"/>
  <c r="LRI30" i="4"/>
  <c r="MBU30" i="4"/>
  <c r="MGL30" i="4"/>
  <c r="MHI30" i="4"/>
  <c r="MQH30" i="4"/>
  <c r="MUI30" i="4"/>
  <c r="NFB30" i="4"/>
  <c r="OKC30" i="4"/>
  <c r="OKU30" i="4"/>
  <c r="PRZ30" i="4"/>
  <c r="PSA30" i="4"/>
  <c r="QGV30" i="4"/>
  <c r="QGT30" i="4"/>
  <c r="QGS30" i="4"/>
  <c r="QQQ30" i="4"/>
  <c r="QQP30" i="4"/>
  <c r="TRL30" i="4"/>
  <c r="TRK30" i="4"/>
  <c r="TRJ30" i="4"/>
  <c r="TVA30" i="4"/>
  <c r="TVB30" i="4"/>
  <c r="UHK30" i="4"/>
  <c r="UHJ30" i="4"/>
  <c r="VSB30" i="4"/>
  <c r="VRZ30" i="4"/>
  <c r="VRY30" i="4"/>
  <c r="WJN30" i="4"/>
  <c r="WJM30" i="4"/>
  <c r="WPY30" i="4"/>
  <c r="WPZ30" i="4"/>
  <c r="SGS30" i="4"/>
  <c r="STR30" i="4"/>
  <c r="TBI30" i="4"/>
  <c r="TQU30" i="4"/>
  <c r="TWH30" i="4"/>
  <c r="TZR30" i="4"/>
  <c r="UAX30" i="4"/>
  <c r="UGC30" i="4"/>
  <c r="USD30" i="4"/>
  <c r="UTA30" i="4"/>
  <c r="UUP30" i="4"/>
  <c r="UVM30" i="4"/>
  <c r="UWC30" i="4"/>
  <c r="VAC30" i="4"/>
  <c r="VIC30" i="4"/>
  <c r="VJJ30" i="4"/>
  <c r="VMM30" i="4"/>
  <c r="VRK30" i="4"/>
  <c r="VUD30" i="4"/>
  <c r="VVQ30" i="4"/>
  <c r="WDC30" i="4"/>
  <c r="WDK30" i="4"/>
  <c r="WIW30" i="4"/>
  <c r="WYW30" i="4"/>
  <c r="XCP30" i="4"/>
  <c r="PDG30" i="4"/>
  <c r="QBU30" i="4"/>
  <c r="QCK30" i="4"/>
  <c r="QTQ30" i="4"/>
  <c r="QUG30" i="4"/>
  <c r="RLV30" i="4"/>
  <c r="RUL30" i="4"/>
  <c r="RVI30" i="4"/>
  <c r="RZA30" i="4"/>
  <c r="SBU30" i="4"/>
  <c r="SJW30" i="4"/>
  <c r="STS30" i="4"/>
  <c r="SZX30" i="4"/>
  <c r="TAS30" i="4"/>
  <c r="TEK30" i="4"/>
  <c r="TQE30" i="4"/>
  <c r="TTE30" i="4"/>
  <c r="TUT30" i="4"/>
  <c r="TYE30" i="4"/>
  <c r="UBU30" i="4"/>
  <c r="UGD30" i="4"/>
  <c r="UIO30" i="4"/>
  <c r="UOS30" i="4"/>
  <c r="UPR30" i="4"/>
  <c r="UVO30" i="4"/>
  <c r="UWE30" i="4"/>
  <c r="VAE30" i="4"/>
  <c r="VJB30" i="4"/>
  <c r="VLU30" i="4"/>
  <c r="VOG30" i="4"/>
  <c r="VOY30" i="4"/>
  <c r="VQS30" i="4"/>
  <c r="VVA30" i="4"/>
  <c r="WYI30" i="4"/>
  <c r="WYX30" i="4"/>
  <c r="IHT29" i="4"/>
  <c r="IHQ29" i="4"/>
  <c r="KMJ29" i="4"/>
  <c r="KMG29" i="4"/>
  <c r="KRX29" i="4"/>
  <c r="KRV29" i="4"/>
  <c r="KRU29" i="4"/>
  <c r="LCJ29" i="4"/>
  <c r="LCG29" i="4"/>
  <c r="NEF29" i="4"/>
  <c r="NEC29" i="4"/>
  <c r="NED29" i="4"/>
  <c r="RJL29" i="4"/>
  <c r="RJI29" i="4"/>
  <c r="RJJ29" i="4"/>
  <c r="SDY29" i="4"/>
  <c r="SDZ29" i="4"/>
  <c r="SEA29" i="4"/>
  <c r="UIZ29" i="4"/>
  <c r="UIW29" i="4"/>
  <c r="UOF29" i="4"/>
  <c r="UOC29" i="4"/>
  <c r="VFK29" i="4"/>
  <c r="VFJ29" i="4"/>
  <c r="VFL29" i="4"/>
  <c r="VTX29" i="4"/>
  <c r="VTU29" i="4"/>
  <c r="VTW29" i="4"/>
  <c r="VTV29" i="4"/>
  <c r="WFH29" i="4"/>
  <c r="WFE29" i="4"/>
  <c r="WZX29" i="4"/>
  <c r="WZU29" i="4"/>
  <c r="WZW29" i="4"/>
  <c r="WZV29" i="4"/>
  <c r="SZ30" i="4"/>
  <c r="SY30" i="4"/>
  <c r="CGF30" i="4"/>
  <c r="CGE30" i="4"/>
  <c r="ERE30" i="4"/>
  <c r="ERH30" i="4"/>
  <c r="ERG30" i="4"/>
  <c r="FXF30" i="4"/>
  <c r="FXG30" i="4"/>
  <c r="KQZ30" i="4"/>
  <c r="KQY30" i="4"/>
  <c r="NXF30" i="4"/>
  <c r="NXE30" i="4"/>
  <c r="NXG30" i="4"/>
  <c r="OQR30" i="4"/>
  <c r="OQO30" i="4"/>
  <c r="SDK30" i="4"/>
  <c r="SDL30" i="4"/>
  <c r="SIX30" i="4"/>
  <c r="SIW30" i="4"/>
  <c r="TPN30" i="4"/>
  <c r="TPO30" i="4"/>
  <c r="TPM30" i="4"/>
  <c r="G29" i="4"/>
  <c r="AS29" i="4"/>
  <c r="GI29" i="4"/>
  <c r="HW29" i="4"/>
  <c r="IU29" i="4"/>
  <c r="JI29" i="4"/>
  <c r="LU29" i="4"/>
  <c r="OG29" i="4"/>
  <c r="OY29" i="4"/>
  <c r="RZ29" i="4"/>
  <c r="SQ29" i="4"/>
  <c r="AAH29" i="4"/>
  <c r="AEY29" i="4"/>
  <c r="AIJ29" i="4"/>
  <c r="AJE29" i="4"/>
  <c r="AJW29" i="4"/>
  <c r="AOC29" i="4"/>
  <c r="ATL29" i="4"/>
  <c r="AXR29" i="4"/>
  <c r="AYQ29" i="4"/>
  <c r="BCP29" i="4"/>
  <c r="BKH29" i="4"/>
  <c r="BKY29" i="4"/>
  <c r="BOX29" i="4"/>
  <c r="BQE29" i="4"/>
  <c r="BRC29" i="4"/>
  <c r="BRQ29" i="4"/>
  <c r="BWA29" i="4"/>
  <c r="BWO29" i="4"/>
  <c r="BZA29" i="4"/>
  <c r="CBM29" i="4"/>
  <c r="CCE29" i="4"/>
  <c r="CEY29" i="4"/>
  <c r="CGK29" i="4"/>
  <c r="CIW29" i="4"/>
  <c r="CMI29" i="4"/>
  <c r="CNG29" i="4"/>
  <c r="CNU29" i="4"/>
  <c r="CTS29" i="4"/>
  <c r="CUQ29" i="4"/>
  <c r="CZO29" i="4"/>
  <c r="DBC29" i="4"/>
  <c r="DCA29" i="4"/>
  <c r="DIL29" i="4"/>
  <c r="DLE29" i="4"/>
  <c r="DLW29" i="4"/>
  <c r="DTG29" i="4"/>
  <c r="DUM29" i="4"/>
  <c r="DYL29" i="4"/>
  <c r="EDC29" i="4"/>
  <c r="EEQ29" i="4"/>
  <c r="EFO29" i="4"/>
  <c r="EGC29" i="4"/>
  <c r="EIO29" i="4"/>
  <c r="EJG29" i="4"/>
  <c r="EOL29" i="4"/>
  <c r="EPY29" i="4"/>
  <c r="EQX29" i="4"/>
  <c r="ERP29" i="4"/>
  <c r="ESK29" i="4"/>
  <c r="ETA29" i="4"/>
  <c r="ETQ29" i="4"/>
  <c r="EUG29" i="4"/>
  <c r="EXB29" i="4"/>
  <c r="FAK29" i="4"/>
  <c r="FCY29" i="4"/>
  <c r="FJJ29" i="4"/>
  <c r="FPN29" i="4"/>
  <c r="FVR29" i="4"/>
  <c r="GBM29" i="4"/>
  <c r="GCC29" i="4"/>
  <c r="GCS29" i="4"/>
  <c r="GGT29" i="4"/>
  <c r="GNW29" i="4"/>
  <c r="GVE29" i="4"/>
  <c r="GVU29" i="4"/>
  <c r="GWK29" i="4"/>
  <c r="GZM29" i="4"/>
  <c r="HAC29" i="4"/>
  <c r="HHE29" i="4"/>
  <c r="HNI29" i="4"/>
  <c r="HSO29" i="4"/>
  <c r="HUV29" i="4"/>
  <c r="HUT29" i="4"/>
  <c r="HUS29" i="4"/>
  <c r="HWJ29" i="4"/>
  <c r="HWH29" i="4"/>
  <c r="HWG29" i="4"/>
  <c r="HYN29" i="4"/>
  <c r="HYM29" i="4"/>
  <c r="HYL29" i="4"/>
  <c r="IBH29" i="4"/>
  <c r="IBF29" i="4"/>
  <c r="IBE29" i="4"/>
  <c r="IDL29" i="4"/>
  <c r="IDJ29" i="4"/>
  <c r="IDI29" i="4"/>
  <c r="IJV29" i="4"/>
  <c r="IMB29" i="4"/>
  <c r="ILZ29" i="4"/>
  <c r="ILY29" i="4"/>
  <c r="JJR29" i="4"/>
  <c r="JTP29" i="4"/>
  <c r="JTN29" i="4"/>
  <c r="JUE29" i="4"/>
  <c r="JZL29" i="4"/>
  <c r="JZJ29" i="4"/>
  <c r="JZI29" i="4"/>
  <c r="KAB29" i="4"/>
  <c r="KJH29" i="4"/>
  <c r="KJF29" i="4"/>
  <c r="KJE29" i="4"/>
  <c r="KQR29" i="4"/>
  <c r="KQP29" i="4"/>
  <c r="KSF29" i="4"/>
  <c r="KSD29" i="4"/>
  <c r="KSU29" i="4"/>
  <c r="KVP29" i="4"/>
  <c r="KVN29" i="4"/>
  <c r="KVM29" i="4"/>
  <c r="LFL29" i="4"/>
  <c r="LFJ29" i="4"/>
  <c r="LFI29" i="4"/>
  <c r="LMC29" i="4"/>
  <c r="LPH29" i="4"/>
  <c r="LPF29" i="4"/>
  <c r="LQN29" i="4"/>
  <c r="LQL29" i="4"/>
  <c r="LQK29" i="4"/>
  <c r="LSG29" i="4"/>
  <c r="LYN29" i="4"/>
  <c r="LYK29" i="4"/>
  <c r="LZL29" i="4"/>
  <c r="LZJ29" i="4"/>
  <c r="MAJ29" i="4"/>
  <c r="MAI29" i="4"/>
  <c r="MAH29" i="4"/>
  <c r="MFX29" i="4"/>
  <c r="MFU29" i="4"/>
  <c r="MGT29" i="4"/>
  <c r="MQR29" i="4"/>
  <c r="MQP29" i="4"/>
  <c r="NCZ29" i="4"/>
  <c r="NCX29" i="4"/>
  <c r="NGZ29" i="4"/>
  <c r="NGW29" i="4"/>
  <c r="NQF29" i="4"/>
  <c r="NQD29" i="4"/>
  <c r="NXP29" i="4"/>
  <c r="NXO29" i="4"/>
  <c r="NXN29" i="4"/>
  <c r="OEZ29" i="4"/>
  <c r="OEY29" i="4"/>
  <c r="OJH29" i="4"/>
  <c r="OJE29" i="4"/>
  <c r="OOV29" i="4"/>
  <c r="OOU29" i="4"/>
  <c r="ORG29" i="4"/>
  <c r="OSK29" i="4"/>
  <c r="OSL29" i="4"/>
  <c r="OSM29" i="4"/>
  <c r="PDF29" i="4"/>
  <c r="PDG29" i="4"/>
  <c r="QHL29" i="4"/>
  <c r="QHI29" i="4"/>
  <c r="QHJ29" i="4"/>
  <c r="QYO29" i="4"/>
  <c r="RBR29" i="4"/>
  <c r="RBS29" i="4"/>
  <c r="RFL29" i="4"/>
  <c r="RFI29" i="4"/>
  <c r="RFK29" i="4"/>
  <c r="RQN29" i="4"/>
  <c r="RQK29" i="4"/>
  <c r="RQM29" i="4"/>
  <c r="SMB29" i="4"/>
  <c r="SLY29" i="4"/>
  <c r="TZD29" i="4"/>
  <c r="TZA29" i="4"/>
  <c r="UIX29" i="4"/>
  <c r="ULT29" i="4"/>
  <c r="ULQ29" i="4"/>
  <c r="UVH29" i="4"/>
  <c r="UVE29" i="4"/>
  <c r="UVF29" i="4"/>
  <c r="VJY29" i="4"/>
  <c r="VKA29" i="4"/>
  <c r="WVP29" i="4"/>
  <c r="WVO29" i="4"/>
  <c r="BBK30" i="4"/>
  <c r="BBL30" i="4"/>
  <c r="BHU30" i="4"/>
  <c r="BHV30" i="4"/>
  <c r="BHW30" i="4"/>
  <c r="CAO30" i="4"/>
  <c r="CAQ30" i="4"/>
  <c r="DLW30" i="4"/>
  <c r="DLV30" i="4"/>
  <c r="DLX30" i="4"/>
  <c r="IPD29" i="4"/>
  <c r="IPA29" i="4"/>
  <c r="ONG29" i="4"/>
  <c r="ONH29" i="4"/>
  <c r="OUB29" i="4"/>
  <c r="OTZ29" i="4"/>
  <c r="PIV29" i="4"/>
  <c r="PIT29" i="4"/>
  <c r="RND29" i="4"/>
  <c r="RNA29" i="4"/>
  <c r="RNB29" i="4"/>
  <c r="RUN29" i="4"/>
  <c r="RUK29" i="4"/>
  <c r="RZD29" i="4"/>
  <c r="RZC29" i="4"/>
  <c r="RZA29" i="4"/>
  <c r="SCF29" i="4"/>
  <c r="SCC29" i="4"/>
  <c r="VMN29" i="4"/>
  <c r="VMM29" i="4"/>
  <c r="VMK29" i="4"/>
  <c r="VML29" i="4"/>
  <c r="JI30" i="4"/>
  <c r="JJ30" i="4"/>
  <c r="JK30" i="4"/>
  <c r="BDH30" i="4"/>
  <c r="BDE30" i="4"/>
  <c r="BDG30" i="4"/>
  <c r="BDF30" i="4"/>
  <c r="EAX30" i="4"/>
  <c r="EAZ30" i="4"/>
  <c r="EAY30" i="4"/>
  <c r="HMV30" i="4"/>
  <c r="HMU30" i="4"/>
  <c r="HMS30" i="4"/>
  <c r="KTD30" i="4"/>
  <c r="KTB30" i="4"/>
  <c r="AT29" i="4"/>
  <c r="BS29" i="4"/>
  <c r="CR29" i="4"/>
  <c r="EK29" i="4"/>
  <c r="FC29" i="4"/>
  <c r="JJ29" i="4"/>
  <c r="KI29" i="4"/>
  <c r="LG29" i="4"/>
  <c r="LV29" i="4"/>
  <c r="MU29" i="4"/>
  <c r="NS29" i="4"/>
  <c r="OH29" i="4"/>
  <c r="RR29" i="4"/>
  <c r="SA29" i="4"/>
  <c r="YC29" i="4"/>
  <c r="AAI29" i="4"/>
  <c r="ABN29" i="4"/>
  <c r="ADA29" i="4"/>
  <c r="ADS29" i="4"/>
  <c r="AGL29" i="4"/>
  <c r="AHY29" i="4"/>
  <c r="AJF29" i="4"/>
  <c r="ANO29" i="4"/>
  <c r="AOD29" i="4"/>
  <c r="APC29" i="4"/>
  <c r="AQA29" i="4"/>
  <c r="AQO29" i="4"/>
  <c r="ATA29" i="4"/>
  <c r="AVF29" i="4"/>
  <c r="AXD29" i="4"/>
  <c r="AXS29" i="4"/>
  <c r="AYA29" i="4"/>
  <c r="BCQ29" i="4"/>
  <c r="BFJ29" i="4"/>
  <c r="BGA29" i="4"/>
  <c r="BJZ29" i="4"/>
  <c r="BKI29" i="4"/>
  <c r="BMT29" i="4"/>
  <c r="BNK29" i="4"/>
  <c r="BOY29" i="4"/>
  <c r="BRR29" i="4"/>
  <c r="BSP29" i="4"/>
  <c r="BWP29" i="4"/>
  <c r="BXO29" i="4"/>
  <c r="BYM29" i="4"/>
  <c r="BZB29" i="4"/>
  <c r="CAA29" i="4"/>
  <c r="CAY29" i="4"/>
  <c r="CBN29" i="4"/>
  <c r="CGL29" i="4"/>
  <c r="CIX29" i="4"/>
  <c r="CJW29" i="4"/>
  <c r="CNV29" i="4"/>
  <c r="COT29" i="4"/>
  <c r="CWD29" i="4"/>
  <c r="CXQ29" i="4"/>
  <c r="DDV29" i="4"/>
  <c r="DEM29" i="4"/>
  <c r="DIM29" i="4"/>
  <c r="DLF29" i="4"/>
  <c r="DQC29" i="4"/>
  <c r="DQU29" i="4"/>
  <c r="DSQ29" i="4"/>
  <c r="DWA29" i="4"/>
  <c r="DYM29" i="4"/>
  <c r="EBF29" i="4"/>
  <c r="EGD29" i="4"/>
  <c r="EHC29" i="4"/>
  <c r="EIA29" i="4"/>
  <c r="EIP29" i="4"/>
  <c r="ELB29" i="4"/>
  <c r="ELQ29" i="4"/>
  <c r="ENN29" i="4"/>
  <c r="EOC29" i="4"/>
  <c r="EPZ29" i="4"/>
  <c r="EQO29" i="4"/>
  <c r="ESM29" i="4"/>
  <c r="ETC29" i="4"/>
  <c r="ETS29" i="4"/>
  <c r="EUH29" i="4"/>
  <c r="EWC29" i="4"/>
  <c r="EWS29" i="4"/>
  <c r="EYH29" i="4"/>
  <c r="EZW29" i="4"/>
  <c r="FAM29" i="4"/>
  <c r="FCI29" i="4"/>
  <c r="FHE29" i="4"/>
  <c r="FHU29" i="4"/>
  <c r="FIK29" i="4"/>
  <c r="FJA29" i="4"/>
  <c r="FOO29" i="4"/>
  <c r="FPE29" i="4"/>
  <c r="FTF29" i="4"/>
  <c r="FYD29" i="4"/>
  <c r="GAY29" i="4"/>
  <c r="GBO29" i="4"/>
  <c r="GCE29" i="4"/>
  <c r="GCU29" i="4"/>
  <c r="GEO29" i="4"/>
  <c r="GFE29" i="4"/>
  <c r="GFU29" i="4"/>
  <c r="GGK29" i="4"/>
  <c r="GKL29" i="4"/>
  <c r="GNG29" i="4"/>
  <c r="GSC29" i="4"/>
  <c r="GSS29" i="4"/>
  <c r="GUQ29" i="4"/>
  <c r="GVG29" i="4"/>
  <c r="GVW29" i="4"/>
  <c r="GWM29" i="4"/>
  <c r="GXZ29" i="4"/>
  <c r="GZO29" i="4"/>
  <c r="HAE29" i="4"/>
  <c r="HDN29" i="4"/>
  <c r="HHF29" i="4"/>
  <c r="HNJ29" i="4"/>
  <c r="HSH29" i="4"/>
  <c r="HSP29" i="4"/>
  <c r="HVD29" i="4"/>
  <c r="HVB29" i="4"/>
  <c r="HYK29" i="4"/>
  <c r="IAB29" i="4"/>
  <c r="HZZ29" i="4"/>
  <c r="IDT29" i="4"/>
  <c r="IDR29" i="4"/>
  <c r="IER29" i="4"/>
  <c r="IEP29" i="4"/>
  <c r="IEO29" i="4"/>
  <c r="IGF29" i="4"/>
  <c r="IGD29" i="4"/>
  <c r="IIJ29" i="4"/>
  <c r="IIH29" i="4"/>
  <c r="IIG29" i="4"/>
  <c r="IMJ29" i="4"/>
  <c r="IMH29" i="4"/>
  <c r="IPT29" i="4"/>
  <c r="IPR29" i="4"/>
  <c r="ISN29" i="4"/>
  <c r="ISL29" i="4"/>
  <c r="ISK29" i="4"/>
  <c r="IXD29" i="4"/>
  <c r="IXB29" i="4"/>
  <c r="IXA29" i="4"/>
  <c r="JFL29" i="4"/>
  <c r="JFK29" i="4"/>
  <c r="JMD29" i="4"/>
  <c r="JTM29" i="4"/>
  <c r="JZK29" i="4"/>
  <c r="KEJ29" i="4"/>
  <c r="KEI29" i="4"/>
  <c r="KEH29" i="4"/>
  <c r="KHL29" i="4"/>
  <c r="KHI29" i="4"/>
  <c r="KJG29" i="4"/>
  <c r="KMZ29" i="4"/>
  <c r="KMX29" i="4"/>
  <c r="KMW29" i="4"/>
  <c r="KQO29" i="4"/>
  <c r="KSC29" i="4"/>
  <c r="KVX29" i="4"/>
  <c r="KVV29" i="4"/>
  <c r="KZP29" i="4"/>
  <c r="KZN29" i="4"/>
  <c r="KZM29" i="4"/>
  <c r="LCZ29" i="4"/>
  <c r="LCY29" i="4"/>
  <c r="LFK29" i="4"/>
  <c r="LPE29" i="4"/>
  <c r="LQM29" i="4"/>
  <c r="LZI29" i="4"/>
  <c r="MKF29" i="4"/>
  <c r="MKE29" i="4"/>
  <c r="MKD29" i="4"/>
  <c r="MQO29" i="4"/>
  <c r="NCB29" i="4"/>
  <c r="NBY29" i="4"/>
  <c r="NCW29" i="4"/>
  <c r="NJL29" i="4"/>
  <c r="NJI29" i="4"/>
  <c r="NQC29" i="4"/>
  <c r="OBH29" i="4"/>
  <c r="OBG29" i="4"/>
  <c r="OHL29" i="4"/>
  <c r="OHJ29" i="4"/>
  <c r="OHK29" i="4"/>
  <c r="OQO29" i="4"/>
  <c r="OQR29" i="4"/>
  <c r="PCG29" i="4"/>
  <c r="PCI29" i="4"/>
  <c r="PCH29" i="4"/>
  <c r="QAW29" i="4"/>
  <c r="QAX29" i="4"/>
  <c r="QAY29" i="4"/>
  <c r="QFV29" i="4"/>
  <c r="QGU29" i="4"/>
  <c r="QOK29" i="4"/>
  <c r="QXZ29" i="4"/>
  <c r="QYA29" i="4"/>
  <c r="RFJ29" i="4"/>
  <c r="RQL29" i="4"/>
  <c r="SJF29" i="4"/>
  <c r="SJG29" i="4"/>
  <c r="TAN29" i="4"/>
  <c r="TAL29" i="4"/>
  <c r="TGZ29" i="4"/>
  <c r="TGW29" i="4"/>
  <c r="TZB29" i="4"/>
  <c r="VPU29" i="4"/>
  <c r="VPW29" i="4"/>
  <c r="VPX29" i="4"/>
  <c r="VTF29" i="4"/>
  <c r="VTE29" i="4"/>
  <c r="VTH29" i="4"/>
  <c r="VTG29" i="4"/>
  <c r="VUL29" i="4"/>
  <c r="VUM29" i="4"/>
  <c r="VUN29" i="4"/>
  <c r="WCK29" i="4"/>
  <c r="WCM29" i="4"/>
  <c r="XCG29" i="4"/>
  <c r="XCI29" i="4"/>
  <c r="FY30" i="4"/>
  <c r="FZ30" i="4"/>
  <c r="ZT30" i="4"/>
  <c r="ZS30" i="4"/>
  <c r="ZQ30" i="4"/>
  <c r="ZR30" i="4"/>
  <c r="CYW30" i="4"/>
  <c r="CYY30" i="4"/>
  <c r="DAK30" i="4"/>
  <c r="DAM30" i="4"/>
  <c r="IEZ29" i="4"/>
  <c r="IEX29" i="4"/>
  <c r="IEW29" i="4"/>
  <c r="JLX29" i="4"/>
  <c r="JLW29" i="4"/>
  <c r="JLV29" i="4"/>
  <c r="JTH29" i="4"/>
  <c r="JTF29" i="4"/>
  <c r="JTE29" i="4"/>
  <c r="MTL29" i="4"/>
  <c r="MTI29" i="4"/>
  <c r="PUL29" i="4"/>
  <c r="PUM29" i="4"/>
  <c r="QDB29" i="4"/>
  <c r="QDC29" i="4"/>
  <c r="VRS29" i="4"/>
  <c r="VRR29" i="4"/>
  <c r="VRT29" i="4"/>
  <c r="DZD30" i="4"/>
  <c r="DZC30" i="4"/>
  <c r="DZB30" i="4"/>
  <c r="DZA30" i="4"/>
  <c r="GQR30" i="4"/>
  <c r="GQQ30" i="4"/>
  <c r="GQO30" i="4"/>
  <c r="HAN30" i="4"/>
  <c r="HAM30" i="4"/>
  <c r="HAK30" i="4"/>
  <c r="JQV30" i="4"/>
  <c r="JQT30" i="4"/>
  <c r="JQS30" i="4"/>
  <c r="JQU30" i="4"/>
  <c r="TID30" i="4"/>
  <c r="TIE30" i="4"/>
  <c r="TIC30" i="4"/>
  <c r="UQP30" i="4"/>
  <c r="UQQ30" i="4"/>
  <c r="UQO30" i="4"/>
  <c r="EL29" i="4"/>
  <c r="RS29" i="4"/>
  <c r="XV29" i="4"/>
  <c r="YD29" i="4"/>
  <c r="ABO29" i="4"/>
  <c r="ACM29" i="4"/>
  <c r="ADB29" i="4"/>
  <c r="AGM29" i="4"/>
  <c r="AHK29" i="4"/>
  <c r="AHZ29" i="4"/>
  <c r="AKE29" i="4"/>
  <c r="ALQ29" i="4"/>
  <c r="AQP29" i="4"/>
  <c r="ARO29" i="4"/>
  <c r="ASM29" i="4"/>
  <c r="ATB29" i="4"/>
  <c r="AUH29" i="4"/>
  <c r="AUY29" i="4"/>
  <c r="AVG29" i="4"/>
  <c r="BFK29" i="4"/>
  <c r="BKA29" i="4"/>
  <c r="BMU29" i="4"/>
  <c r="BSQ29" i="4"/>
  <c r="CGM29" i="4"/>
  <c r="COU29" i="4"/>
  <c r="CWE29" i="4"/>
  <c r="CXR29" i="4"/>
  <c r="DDW29" i="4"/>
  <c r="DQD29" i="4"/>
  <c r="EBG29" i="4"/>
  <c r="ELC29" i="4"/>
  <c r="ELS29" i="4"/>
  <c r="ENO29" i="4"/>
  <c r="EOE29" i="4"/>
  <c r="EQA29" i="4"/>
  <c r="EQQ29" i="4"/>
  <c r="EWE29" i="4"/>
  <c r="EWU29" i="4"/>
  <c r="FHG29" i="4"/>
  <c r="FHW29" i="4"/>
  <c r="FIM29" i="4"/>
  <c r="FJC29" i="4"/>
  <c r="FNB29" i="4"/>
  <c r="FOQ29" i="4"/>
  <c r="FPF29" i="4"/>
  <c r="FRA29" i="4"/>
  <c r="FRQ29" i="4"/>
  <c r="FSG29" i="4"/>
  <c r="FSW29" i="4"/>
  <c r="FVY29" i="4"/>
  <c r="GEQ29" i="4"/>
  <c r="GFG29" i="4"/>
  <c r="GFW29" i="4"/>
  <c r="GGM29" i="4"/>
  <c r="GSE29" i="4"/>
  <c r="GSU29" i="4"/>
  <c r="HDO29" i="4"/>
  <c r="HHG29" i="4"/>
  <c r="HNK29" i="4"/>
  <c r="HSI29" i="4"/>
  <c r="HWZ29" i="4"/>
  <c r="HWY29" i="4"/>
  <c r="HYV29" i="4"/>
  <c r="HYT29" i="4"/>
  <c r="IBX29" i="4"/>
  <c r="IBW29" i="4"/>
  <c r="IIR29" i="4"/>
  <c r="IIP29" i="4"/>
  <c r="IJP29" i="4"/>
  <c r="IJO29" i="4"/>
  <c r="IJN29" i="4"/>
  <c r="IXL29" i="4"/>
  <c r="IXJ29" i="4"/>
  <c r="IYR29" i="4"/>
  <c r="IYP29" i="4"/>
  <c r="JJL29" i="4"/>
  <c r="JJK29" i="4"/>
  <c r="JJJ29" i="4"/>
  <c r="JZT29" i="4"/>
  <c r="JZR29" i="4"/>
  <c r="JZQ29" i="4"/>
  <c r="KCN29" i="4"/>
  <c r="KCK29" i="4"/>
  <c r="KJP29" i="4"/>
  <c r="KJN29" i="4"/>
  <c r="KJM29" i="4"/>
  <c r="KNH29" i="4"/>
  <c r="KNF29" i="4"/>
  <c r="LFT29" i="4"/>
  <c r="LFR29" i="4"/>
  <c r="LFQ29" i="4"/>
  <c r="LOR29" i="4"/>
  <c r="LOO29" i="4"/>
  <c r="LQV29" i="4"/>
  <c r="LQT29" i="4"/>
  <c r="LQS29" i="4"/>
  <c r="LZD29" i="4"/>
  <c r="LZC29" i="4"/>
  <c r="LZB29" i="4"/>
  <c r="MDD29" i="4"/>
  <c r="MDA29" i="4"/>
  <c r="MDB29" i="4"/>
  <c r="MJH29" i="4"/>
  <c r="MJE29" i="4"/>
  <c r="MJF29" i="4"/>
  <c r="MMR29" i="4"/>
  <c r="MMP29" i="4"/>
  <c r="MMO29" i="4"/>
  <c r="NMN29" i="4"/>
  <c r="NMM29" i="4"/>
  <c r="NML29" i="4"/>
  <c r="NNT29" i="4"/>
  <c r="NNR29" i="4"/>
  <c r="NNS29" i="4"/>
  <c r="NUF29" i="4"/>
  <c r="NUD29" i="4"/>
  <c r="NWJ29" i="4"/>
  <c r="NWH29" i="4"/>
  <c r="NWG29" i="4"/>
  <c r="OAB29" i="4"/>
  <c r="NZZ29" i="4"/>
  <c r="NZY29" i="4"/>
  <c r="OGN29" i="4"/>
  <c r="OGL29" i="4"/>
  <c r="OGK29" i="4"/>
  <c r="OUW29" i="4"/>
  <c r="OUY29" i="4"/>
  <c r="OUX29" i="4"/>
  <c r="OYR29" i="4"/>
  <c r="OYP29" i="4"/>
  <c r="OYQ29" i="4"/>
  <c r="PAF29" i="4"/>
  <c r="PAD29" i="4"/>
  <c r="PIN29" i="4"/>
  <c r="PIM29" i="4"/>
  <c r="PIL29" i="4"/>
  <c r="PIK29" i="4"/>
  <c r="PQT29" i="4"/>
  <c r="PQU29" i="4"/>
  <c r="QLR29" i="4"/>
  <c r="QLS29" i="4"/>
  <c r="QMX29" i="4"/>
  <c r="QMY29" i="4"/>
  <c r="SFE29" i="4"/>
  <c r="SFF29" i="4"/>
  <c r="SFG29" i="4"/>
  <c r="STL29" i="4"/>
  <c r="STI29" i="4"/>
  <c r="SWN29" i="4"/>
  <c r="SWK29" i="4"/>
  <c r="SWM29" i="4"/>
  <c r="TAV29" i="4"/>
  <c r="TAS29" i="4"/>
  <c r="TJL29" i="4"/>
  <c r="TJI29" i="4"/>
  <c r="TKR29" i="4"/>
  <c r="TKO29" i="4"/>
  <c r="TRT29" i="4"/>
  <c r="TRQ29" i="4"/>
  <c r="TRR29" i="4"/>
  <c r="WBP29" i="4"/>
  <c r="WBM29" i="4"/>
  <c r="EK30" i="4"/>
  <c r="EL30" i="4"/>
  <c r="EM30" i="4"/>
  <c r="XW30" i="4"/>
  <c r="XX30" i="4"/>
  <c r="BMN30" i="4"/>
  <c r="BMM30" i="4"/>
  <c r="CNE30" i="4"/>
  <c r="CNH30" i="4"/>
  <c r="CYB30" i="4"/>
  <c r="CXY30" i="4"/>
  <c r="CXZ30" i="4"/>
  <c r="CYA30" i="4"/>
  <c r="VBS29" i="4"/>
  <c r="VBR29" i="4"/>
  <c r="VJJ29" i="4"/>
  <c r="VJK29" i="4"/>
  <c r="VXW29" i="4"/>
  <c r="VXV29" i="4"/>
  <c r="WDT29" i="4"/>
  <c r="WDS29" i="4"/>
  <c r="WDQ29" i="4"/>
  <c r="WQW29" i="4"/>
  <c r="WQX29" i="4"/>
  <c r="WUZ29" i="4"/>
  <c r="WUY29" i="4"/>
  <c r="WUW29" i="4"/>
  <c r="WVU29" i="4"/>
  <c r="WVW29" i="4"/>
  <c r="KJ30" i="4"/>
  <c r="KI30" i="4"/>
  <c r="SJ30" i="4"/>
  <c r="SG30" i="4"/>
  <c r="SI30" i="4"/>
  <c r="TE30" i="4"/>
  <c r="TG30" i="4"/>
  <c r="AAO30" i="4"/>
  <c r="AAP30" i="4"/>
  <c r="AFX30" i="4"/>
  <c r="AFW30" i="4"/>
  <c r="AFU30" i="4"/>
  <c r="ATA30" i="4"/>
  <c r="ATB30" i="4"/>
  <c r="BWJ30" i="4"/>
  <c r="BWI30" i="4"/>
  <c r="CHZ30" i="4"/>
  <c r="CIA30" i="4"/>
  <c r="CMO30" i="4"/>
  <c r="CMP30" i="4"/>
  <c r="COD30" i="4"/>
  <c r="COE30" i="4"/>
  <c r="DBQ30" i="4"/>
  <c r="DBR30" i="4"/>
  <c r="DMD30" i="4"/>
  <c r="DMF30" i="4"/>
  <c r="DME30" i="4"/>
  <c r="DPH30" i="4"/>
  <c r="DPG30" i="4"/>
  <c r="DPE30" i="4"/>
  <c r="DZK30" i="4"/>
  <c r="DZL30" i="4"/>
  <c r="DZJ30" i="4"/>
  <c r="EWM30" i="4"/>
  <c r="EWL30" i="4"/>
  <c r="EYO30" i="4"/>
  <c r="EYQ30" i="4"/>
  <c r="EYP30" i="4"/>
  <c r="FFY30" i="4"/>
  <c r="FGA30" i="4"/>
  <c r="FFZ30" i="4"/>
  <c r="GZP30" i="4"/>
  <c r="GZN30" i="4"/>
  <c r="HJL30" i="4"/>
  <c r="HJJ30" i="4"/>
  <c r="JBZ30" i="4"/>
  <c r="JCA30" i="4"/>
  <c r="JBY30" i="4"/>
  <c r="JNI30" i="4"/>
  <c r="JNJ30" i="4"/>
  <c r="KNP30" i="4"/>
  <c r="KNN30" i="4"/>
  <c r="NHF30" i="4"/>
  <c r="NHG30" i="4"/>
  <c r="NHE30" i="4"/>
  <c r="NNJ30" i="4"/>
  <c r="NNI30" i="4"/>
  <c r="NNK30" i="4"/>
  <c r="RNL30" i="4"/>
  <c r="RNJ30" i="4"/>
  <c r="RNK30" i="4"/>
  <c r="RNI30" i="4"/>
  <c r="JIE29" i="4"/>
  <c r="MGN29" i="4"/>
  <c r="MGM29" i="4"/>
  <c r="MIZ29" i="4"/>
  <c r="MIW29" i="4"/>
  <c r="MQJ29" i="4"/>
  <c r="MQH29" i="4"/>
  <c r="MUJ29" i="4"/>
  <c r="MUG29" i="4"/>
  <c r="NCR29" i="4"/>
  <c r="NCP29" i="4"/>
  <c r="NDX29" i="4"/>
  <c r="NDU29" i="4"/>
  <c r="NPP29" i="4"/>
  <c r="NPM29" i="4"/>
  <c r="OGF29" i="4"/>
  <c r="OGD29" i="4"/>
  <c r="OKV29" i="4"/>
  <c r="OKU29" i="4"/>
  <c r="ORP29" i="4"/>
  <c r="ORO29" i="4"/>
  <c r="OXI29" i="4"/>
  <c r="OXJ29" i="4"/>
  <c r="POZ29" i="4"/>
  <c r="POW29" i="4"/>
  <c r="PWJ29" i="4"/>
  <c r="PWH29" i="4"/>
  <c r="QDT29" i="4"/>
  <c r="QDQ29" i="4"/>
  <c r="QHD29" i="4"/>
  <c r="QHA29" i="4"/>
  <c r="QLD29" i="4"/>
  <c r="QLA29" i="4"/>
  <c r="QSN29" i="4"/>
  <c r="QSL29" i="4"/>
  <c r="QXL29" i="4"/>
  <c r="QXJ29" i="4"/>
  <c r="RJD29" i="4"/>
  <c r="RJA29" i="4"/>
  <c r="RMV29" i="4"/>
  <c r="RMS29" i="4"/>
  <c r="RZL29" i="4"/>
  <c r="RZI29" i="4"/>
  <c r="SON29" i="4"/>
  <c r="SOK29" i="4"/>
  <c r="SQZ29" i="4"/>
  <c r="SQW29" i="4"/>
  <c r="STD29" i="4"/>
  <c r="STA29" i="4"/>
  <c r="STC29" i="4"/>
  <c r="SWV29" i="4"/>
  <c r="SWS29" i="4"/>
  <c r="UAR29" i="4"/>
  <c r="UAO29" i="4"/>
  <c r="UIR29" i="4"/>
  <c r="UIQ29" i="4"/>
  <c r="UIO29" i="4"/>
  <c r="ULA29" i="4"/>
  <c r="ULC29" i="4"/>
  <c r="UTD29" i="4"/>
  <c r="UTA29" i="4"/>
  <c r="UUJ29" i="4"/>
  <c r="UUG29" i="4"/>
  <c r="UWN29" i="4"/>
  <c r="UWK29" i="4"/>
  <c r="VBT29" i="4"/>
  <c r="VFD29" i="4"/>
  <c r="VFC29" i="4"/>
  <c r="VFA29" i="4"/>
  <c r="VHH29" i="4"/>
  <c r="VJL29" i="4"/>
  <c r="VMU29" i="4"/>
  <c r="VMT29" i="4"/>
  <c r="VRL29" i="4"/>
  <c r="VRK29" i="4"/>
  <c r="VRI29" i="4"/>
  <c r="VSP29" i="4"/>
  <c r="VTM29" i="4"/>
  <c r="VTN29" i="4"/>
  <c r="VTP29" i="4"/>
  <c r="VUE29" i="4"/>
  <c r="VUC29" i="4"/>
  <c r="VUF29" i="4"/>
  <c r="VVR29" i="4"/>
  <c r="VVS29" i="4"/>
  <c r="VXX29" i="4"/>
  <c r="WBX29" i="4"/>
  <c r="WDR29" i="4"/>
  <c r="WPQ29" i="4"/>
  <c r="WPR29" i="4"/>
  <c r="WQY29" i="4"/>
  <c r="WUX29" i="4"/>
  <c r="WWF29" i="4"/>
  <c r="WWC29" i="4"/>
  <c r="WWE29" i="4"/>
  <c r="XAF29" i="4"/>
  <c r="XAC29" i="4"/>
  <c r="XBD29" i="4"/>
  <c r="XBC29" i="4"/>
  <c r="XBA29" i="4"/>
  <c r="XDN29" i="4"/>
  <c r="AS30" i="4"/>
  <c r="AT30" i="4"/>
  <c r="IC30" i="4"/>
  <c r="ID30" i="4"/>
  <c r="OB30" i="4"/>
  <c r="SH30" i="4"/>
  <c r="TP30" i="4"/>
  <c r="TO30" i="4"/>
  <c r="TM30" i="4"/>
  <c r="AAQ30" i="4"/>
  <c r="ABP30" i="4"/>
  <c r="ABO30" i="4"/>
  <c r="AFV30" i="4"/>
  <c r="AMQ30" i="4"/>
  <c r="AMR30" i="4"/>
  <c r="ATC30" i="4"/>
  <c r="AUP30" i="4"/>
  <c r="AYI30" i="4"/>
  <c r="BAU30" i="4"/>
  <c r="BGJ30" i="4"/>
  <c r="BJQ30" i="4"/>
  <c r="BJT30" i="4"/>
  <c r="BPE30" i="4"/>
  <c r="BPF30" i="4"/>
  <c r="BUK30" i="4"/>
  <c r="BUL30" i="4"/>
  <c r="CAB30" i="4"/>
  <c r="CKC30" i="4"/>
  <c r="CKE30" i="4"/>
  <c r="CKD30" i="4"/>
  <c r="CLD30" i="4"/>
  <c r="CLC30" i="4"/>
  <c r="CMQ30" i="4"/>
  <c r="DKQ30" i="4"/>
  <c r="DKR30" i="4"/>
  <c r="DKP30" i="4"/>
  <c r="DNJ30" i="4"/>
  <c r="DNL30" i="4"/>
  <c r="DNK30" i="4"/>
  <c r="DPF30" i="4"/>
  <c r="DSH30" i="4"/>
  <c r="DSJ30" i="4"/>
  <c r="DSI30" i="4"/>
  <c r="EFO30" i="4"/>
  <c r="EFP30" i="4"/>
  <c r="EFN30" i="4"/>
  <c r="EMG30" i="4"/>
  <c r="EMJ30" i="4"/>
  <c r="EMI30" i="4"/>
  <c r="ENM30" i="4"/>
  <c r="ENP30" i="4"/>
  <c r="ENO30" i="4"/>
  <c r="FES30" i="4"/>
  <c r="FEU30" i="4"/>
  <c r="FET30" i="4"/>
  <c r="FQV30" i="4"/>
  <c r="FQU30" i="4"/>
  <c r="GCD30" i="4"/>
  <c r="GCE30" i="4"/>
  <c r="GHT30" i="4"/>
  <c r="GHR30" i="4"/>
  <c r="GHQ30" i="4"/>
  <c r="HFL30" i="4"/>
  <c r="HFK30" i="4"/>
  <c r="HFI30" i="4"/>
  <c r="HTV30" i="4"/>
  <c r="HTX30" i="4"/>
  <c r="HWR30" i="4"/>
  <c r="HWQ30" i="4"/>
  <c r="HWO30" i="4"/>
  <c r="HZJ30" i="4"/>
  <c r="HZL30" i="4"/>
  <c r="KEO30" i="4"/>
  <c r="KEP30" i="4"/>
  <c r="KYR30" i="4"/>
  <c r="KYP30" i="4"/>
  <c r="LAN30" i="4"/>
  <c r="LAL30" i="4"/>
  <c r="LFL30" i="4"/>
  <c r="LFJ30" i="4"/>
  <c r="QTJ30" i="4"/>
  <c r="QTL30" i="4"/>
  <c r="RKH30" i="4"/>
  <c r="RKI30" i="4"/>
  <c r="RKG30" i="4"/>
  <c r="HVY29" i="4"/>
  <c r="HZR29" i="4"/>
  <c r="JBA29" i="4"/>
  <c r="JFZ29" i="4"/>
  <c r="JSO29" i="4"/>
  <c r="JVY29" i="4"/>
  <c r="JXE29" i="4"/>
  <c r="KAX29" i="4"/>
  <c r="KLY29" i="4"/>
  <c r="KRH29" i="4"/>
  <c r="KTJ29" i="4"/>
  <c r="KWS29" i="4"/>
  <c r="KXA29" i="4"/>
  <c r="KZE29" i="4"/>
  <c r="LGX29" i="4"/>
  <c r="LJI29" i="4"/>
  <c r="LNB29" i="4"/>
  <c r="LTE29" i="4"/>
  <c r="LWX29" i="4"/>
  <c r="MGL29" i="4"/>
  <c r="MIX29" i="4"/>
  <c r="MLY29" i="4"/>
  <c r="MNH29" i="4"/>
  <c r="MNE29" i="4"/>
  <c r="MQI29" i="4"/>
  <c r="MSS29" i="4"/>
  <c r="MUB29" i="4"/>
  <c r="MTY29" i="4"/>
  <c r="MUH29" i="4"/>
  <c r="NCO29" i="4"/>
  <c r="NDV29" i="4"/>
  <c r="NGG29" i="4"/>
  <c r="NKJ29" i="4"/>
  <c r="NKH29" i="4"/>
  <c r="NOB29" i="4"/>
  <c r="NNZ29" i="4"/>
  <c r="NQK29" i="4"/>
  <c r="NTE29" i="4"/>
  <c r="NZL29" i="4"/>
  <c r="NZI29" i="4"/>
  <c r="ODR29" i="4"/>
  <c r="OGC29" i="4"/>
  <c r="OHT29" i="4"/>
  <c r="OHR29" i="4"/>
  <c r="OKF29" i="4"/>
  <c r="OKC29" i="4"/>
  <c r="ONO29" i="4"/>
  <c r="OON29" i="4"/>
  <c r="OQJ29" i="4"/>
  <c r="OQG29" i="4"/>
  <c r="OTQ29" i="4"/>
  <c r="OTS29" i="4"/>
  <c r="OWN29" i="4"/>
  <c r="OWL29" i="4"/>
  <c r="OXK29" i="4"/>
  <c r="OYZ29" i="4"/>
  <c r="OYX29" i="4"/>
  <c r="PFS29" i="4"/>
  <c r="POX29" i="4"/>
  <c r="PSG29" i="4"/>
  <c r="PSI29" i="4"/>
  <c r="PWG29" i="4"/>
  <c r="QBW29" i="4"/>
  <c r="QDL29" i="4"/>
  <c r="QDI29" i="4"/>
  <c r="QDR29" i="4"/>
  <c r="QHB29" i="4"/>
  <c r="QKV29" i="4"/>
  <c r="QKS29" i="4"/>
  <c r="QLB29" i="4"/>
  <c r="QQQ29" i="4"/>
  <c r="QSK29" i="4"/>
  <c r="QXD29" i="4"/>
  <c r="QXB29" i="4"/>
  <c r="QXI29" i="4"/>
  <c r="REK29" i="4"/>
  <c r="RFT29" i="4"/>
  <c r="RFQ29" i="4"/>
  <c r="RJB29" i="4"/>
  <c r="RMF29" i="4"/>
  <c r="RMC29" i="4"/>
  <c r="RMT29" i="4"/>
  <c r="RQV29" i="4"/>
  <c r="RQS29" i="4"/>
  <c r="RZJ29" i="4"/>
  <c r="SPL29" i="4"/>
  <c r="SPI29" i="4"/>
  <c r="STB29" i="4"/>
  <c r="SWT29" i="4"/>
  <c r="TFA29" i="4"/>
  <c r="TFB29" i="4"/>
  <c r="TOJ29" i="4"/>
  <c r="TOG29" i="4"/>
  <c r="TRL29" i="4"/>
  <c r="TRI29" i="4"/>
  <c r="TRK29" i="4"/>
  <c r="UGC29" i="4"/>
  <c r="UGD29" i="4"/>
  <c r="UIP29" i="4"/>
  <c r="ULL29" i="4"/>
  <c r="ULI29" i="4"/>
  <c r="ULK29" i="4"/>
  <c r="UMG29" i="4"/>
  <c r="UMH29" i="4"/>
  <c r="UWL29" i="4"/>
  <c r="UXI29" i="4"/>
  <c r="UXJ29" i="4"/>
  <c r="VBL29" i="4"/>
  <c r="VBI29" i="4"/>
  <c r="VBK29" i="4"/>
  <c r="VDF29" i="4"/>
  <c r="VDG29" i="4"/>
  <c r="VFB29" i="4"/>
  <c r="VMV29" i="4"/>
  <c r="VOH29" i="4"/>
  <c r="VOI29" i="4"/>
  <c r="VRJ29" i="4"/>
  <c r="VTO29" i="4"/>
  <c r="VUD29" i="4"/>
  <c r="VVT29" i="4"/>
  <c r="VXP29" i="4"/>
  <c r="VXO29" i="4"/>
  <c r="VXM29" i="4"/>
  <c r="VZJ29" i="4"/>
  <c r="VZK29" i="4"/>
  <c r="WKF29" i="4"/>
  <c r="WKC29" i="4"/>
  <c r="WPS29" i="4"/>
  <c r="WVH29" i="4"/>
  <c r="WVE29" i="4"/>
  <c r="WWD29" i="4"/>
  <c r="XBB29" i="4"/>
  <c r="XFA29" i="4"/>
  <c r="AU30" i="4"/>
  <c r="DE30" i="4"/>
  <c r="DF30" i="4"/>
  <c r="IE30" i="4"/>
  <c r="JC30" i="4"/>
  <c r="JD30" i="4"/>
  <c r="NK30" i="4"/>
  <c r="PH30" i="4"/>
  <c r="PG30" i="4"/>
  <c r="SR30" i="4"/>
  <c r="SO30" i="4"/>
  <c r="TN30" i="4"/>
  <c r="AAB30" i="4"/>
  <c r="ADL30" i="4"/>
  <c r="ADI30" i="4"/>
  <c r="ADK30" i="4"/>
  <c r="AIJ30" i="4"/>
  <c r="AIG30" i="4"/>
  <c r="AII30" i="4"/>
  <c r="ALD30" i="4"/>
  <c r="APY30" i="4"/>
  <c r="AQB30" i="4"/>
  <c r="BCW30" i="4"/>
  <c r="BCY30" i="4"/>
  <c r="BFS30" i="4"/>
  <c r="BLH30" i="4"/>
  <c r="BPG30" i="4"/>
  <c r="BQK30" i="4"/>
  <c r="BQL30" i="4"/>
  <c r="BQM30" i="4"/>
  <c r="CRM30" i="4"/>
  <c r="CRN30" i="4"/>
  <c r="CRO30" i="4"/>
  <c r="CYR30" i="4"/>
  <c r="CYQ30" i="4"/>
  <c r="DNQ30" i="4"/>
  <c r="DNS30" i="4"/>
  <c r="DSO30" i="4"/>
  <c r="DSQ30" i="4"/>
  <c r="ECU30" i="4"/>
  <c r="ECT30" i="4"/>
  <c r="EGM30" i="4"/>
  <c r="EGK30" i="4"/>
  <c r="EPR30" i="4"/>
  <c r="EPT30" i="4"/>
  <c r="EPS30" i="4"/>
  <c r="EXD30" i="4"/>
  <c r="EXC30" i="4"/>
  <c r="FAD30" i="4"/>
  <c r="FAC30" i="4"/>
  <c r="FPU30" i="4"/>
  <c r="FPW30" i="4"/>
  <c r="FPV30" i="4"/>
  <c r="GBH30" i="4"/>
  <c r="GBF30" i="4"/>
  <c r="GBE30" i="4"/>
  <c r="GBG30" i="4"/>
  <c r="HEN30" i="4"/>
  <c r="HEL30" i="4"/>
  <c r="IXB30" i="4"/>
  <c r="IXC30" i="4"/>
  <c r="IXA30" i="4"/>
  <c r="KUB30" i="4"/>
  <c r="KTY30" i="4"/>
  <c r="KUA30" i="4"/>
  <c r="KTZ30" i="4"/>
  <c r="QRP30" i="4"/>
  <c r="QRN30" i="4"/>
  <c r="BNY30" i="4"/>
  <c r="BOA30" i="4"/>
  <c r="BVC30" i="4"/>
  <c r="BVD30" i="4"/>
  <c r="CFE30" i="4"/>
  <c r="CFF30" i="4"/>
  <c r="CTY30" i="4"/>
  <c r="CTZ30" i="4"/>
  <c r="DXM30" i="4"/>
  <c r="DXP30" i="4"/>
  <c r="DYS30" i="4"/>
  <c r="DYV30" i="4"/>
  <c r="DYU30" i="4"/>
  <c r="EHB30" i="4"/>
  <c r="EHD30" i="4"/>
  <c r="EUW30" i="4"/>
  <c r="EUY30" i="4"/>
  <c r="FCR30" i="4"/>
  <c r="FCP30" i="4"/>
  <c r="FCO30" i="4"/>
  <c r="FIU30" i="4"/>
  <c r="FIT30" i="4"/>
  <c r="FLF30" i="4"/>
  <c r="FLE30" i="4"/>
  <c r="FMN30" i="4"/>
  <c r="FMM30" i="4"/>
  <c r="FML30" i="4"/>
  <c r="FVL30" i="4"/>
  <c r="FVI30" i="4"/>
  <c r="GQB30" i="4"/>
  <c r="GQA30" i="4"/>
  <c r="GTT30" i="4"/>
  <c r="GTR30" i="4"/>
  <c r="GTQ30" i="4"/>
  <c r="GZX30" i="4"/>
  <c r="GZW30" i="4"/>
  <c r="HEV30" i="4"/>
  <c r="HEU30" i="4"/>
  <c r="IBP30" i="4"/>
  <c r="IBO30" i="4"/>
  <c r="IBM30" i="4"/>
  <c r="ICN30" i="4"/>
  <c r="ICL30" i="4"/>
  <c r="IKT30" i="4"/>
  <c r="IKU30" i="4"/>
  <c r="IKS30" i="4"/>
  <c r="IWN30" i="4"/>
  <c r="IWM30" i="4"/>
  <c r="IWL30" i="4"/>
  <c r="JBL30" i="4"/>
  <c r="JBK30" i="4"/>
  <c r="JFD30" i="4"/>
  <c r="JFC30" i="4"/>
  <c r="JTM30" i="4"/>
  <c r="JTN30" i="4"/>
  <c r="KON30" i="4"/>
  <c r="KOM30" i="4"/>
  <c r="KOK30" i="4"/>
  <c r="LGZ30" i="4"/>
  <c r="LGY30" i="4"/>
  <c r="LGW30" i="4"/>
  <c r="LOZ30" i="4"/>
  <c r="LOW30" i="4"/>
  <c r="LOY30" i="4"/>
  <c r="LOX30" i="4"/>
  <c r="NBD30" i="4"/>
  <c r="NBC30" i="4"/>
  <c r="NBA30" i="4"/>
  <c r="NRC30" i="4"/>
  <c r="NRA30" i="4"/>
  <c r="ONX30" i="4"/>
  <c r="ONU30" i="4"/>
  <c r="ONV30" i="4"/>
  <c r="OVP30" i="4"/>
  <c r="OVM30" i="4"/>
  <c r="PIK30" i="4"/>
  <c r="PIM30" i="4"/>
  <c r="PIL30" i="4"/>
  <c r="PKW30" i="4"/>
  <c r="PKY30" i="4"/>
  <c r="PKX30" i="4"/>
  <c r="QPB30" i="4"/>
  <c r="QPD30" i="4"/>
  <c r="QWF30" i="4"/>
  <c r="QWE30" i="4"/>
  <c r="QWC30" i="4"/>
  <c r="REK30" i="4"/>
  <c r="REL30" i="4"/>
  <c r="RXH30" i="4"/>
  <c r="RXG30" i="4"/>
  <c r="RXF30" i="4"/>
  <c r="RXE30" i="4"/>
  <c r="SII30" i="4"/>
  <c r="SIJ30" i="4"/>
  <c r="SOS30" i="4"/>
  <c r="SOU30" i="4"/>
  <c r="SOT30" i="4"/>
  <c r="SSD30" i="4"/>
  <c r="SSE30" i="4"/>
  <c r="SYH30" i="4"/>
  <c r="SYI30" i="4"/>
  <c r="UFU30" i="4"/>
  <c r="UFV30" i="4"/>
  <c r="UYR30" i="4"/>
  <c r="UYP30" i="4"/>
  <c r="VHX30" i="4"/>
  <c r="VHV30" i="4"/>
  <c r="VHU30" i="4"/>
  <c r="VYF30" i="4"/>
  <c r="VYE30" i="4"/>
  <c r="VYC30" i="4"/>
  <c r="WBX30" i="4"/>
  <c r="WBW30" i="4"/>
  <c r="WWN30" i="4"/>
  <c r="WWM30" i="4"/>
  <c r="WWL30" i="4"/>
  <c r="WZU30" i="4"/>
  <c r="WZV30" i="4"/>
  <c r="FQD30" i="4"/>
  <c r="GBP30" i="4"/>
  <c r="GBN30" i="4"/>
  <c r="GBM30" i="4"/>
  <c r="GDQ30" i="4"/>
  <c r="GDS30" i="4"/>
  <c r="GDR30" i="4"/>
  <c r="GHL30" i="4"/>
  <c r="GHK30" i="4"/>
  <c r="GHJ30" i="4"/>
  <c r="GMX30" i="4"/>
  <c r="GMY30" i="4"/>
  <c r="GMW30" i="4"/>
  <c r="GPZ30" i="4"/>
  <c r="GTS30" i="4"/>
  <c r="GUP30" i="4"/>
  <c r="GZV30" i="4"/>
  <c r="HET30" i="4"/>
  <c r="HRS30" i="4"/>
  <c r="HWA30" i="4"/>
  <c r="HVZ30" i="4"/>
  <c r="IEB30" i="4"/>
  <c r="IEA30" i="4"/>
  <c r="ITR30" i="4"/>
  <c r="IWK30" i="4"/>
  <c r="IXJ30" i="4"/>
  <c r="JBI30" i="4"/>
  <c r="JFA30" i="4"/>
  <c r="JJR30" i="4"/>
  <c r="JRA30" i="4"/>
  <c r="JRB30" i="4"/>
  <c r="KMB30" i="4"/>
  <c r="KMA30" i="4"/>
  <c r="LPH30" i="4"/>
  <c r="LPF30" i="4"/>
  <c r="LWP30" i="4"/>
  <c r="MIB30" i="4"/>
  <c r="MIA30" i="4"/>
  <c r="MHY30" i="4"/>
  <c r="NBB30" i="4"/>
  <c r="NMV30" i="4"/>
  <c r="NMS30" i="4"/>
  <c r="NMU30" i="4"/>
  <c r="ODJ30" i="4"/>
  <c r="ODI30" i="4"/>
  <c r="ODK30" i="4"/>
  <c r="RJT30" i="4"/>
  <c r="RJS30" i="4"/>
  <c r="RJQ30" i="4"/>
  <c r="SEH29" i="4"/>
  <c r="SRO29" i="4"/>
  <c r="SUA29" i="4"/>
  <c r="TUD29" i="4"/>
  <c r="VOB29" i="4"/>
  <c r="VPP29" i="4"/>
  <c r="VWB29" i="4"/>
  <c r="VXH29" i="4"/>
  <c r="WNN29" i="4"/>
  <c r="WTR29" i="4"/>
  <c r="WUQ29" i="4"/>
  <c r="XAU29" i="4"/>
  <c r="GY30" i="4"/>
  <c r="LW30" i="4"/>
  <c r="OI30" i="4"/>
  <c r="ACD30" i="4"/>
  <c r="AFO30" i="4"/>
  <c r="AHB30" i="4"/>
  <c r="BLO30" i="4"/>
  <c r="BTW30" i="4"/>
  <c r="BTX30" i="4"/>
  <c r="CPA30" i="4"/>
  <c r="CPC30" i="4"/>
  <c r="CQB30" i="4"/>
  <c r="CQA30" i="4"/>
  <c r="CYJ30" i="4"/>
  <c r="CYG30" i="4"/>
  <c r="CZH30" i="4"/>
  <c r="CZG30" i="4"/>
  <c r="DKJ30" i="4"/>
  <c r="DKH30" i="4"/>
  <c r="DRB30" i="4"/>
  <c r="DRD30" i="4"/>
  <c r="DTU30" i="4"/>
  <c r="DTX30" i="4"/>
  <c r="EAQ30" i="4"/>
  <c r="EAR30" i="4"/>
  <c r="EAP30" i="4"/>
  <c r="ECK30" i="4"/>
  <c r="ECN30" i="4"/>
  <c r="ECM30" i="4"/>
  <c r="EFF30" i="4"/>
  <c r="EFE30" i="4"/>
  <c r="FLX30" i="4"/>
  <c r="FLW30" i="4"/>
  <c r="GTD30" i="4"/>
  <c r="GTC30" i="4"/>
  <c r="GTA30" i="4"/>
  <c r="HNJ30" i="4"/>
  <c r="HNK30" i="4"/>
  <c r="HQT30" i="4"/>
  <c r="HQV30" i="4"/>
  <c r="ICF30" i="4"/>
  <c r="ICD30" i="4"/>
  <c r="ICC30" i="4"/>
  <c r="ILL30" i="4"/>
  <c r="ILK30" i="4"/>
  <c r="ILI30" i="4"/>
  <c r="IOD30" i="4"/>
  <c r="IOF30" i="4"/>
  <c r="JDM30" i="4"/>
  <c r="JDN30" i="4"/>
  <c r="JID30" i="4"/>
  <c r="JIE30" i="4"/>
  <c r="JLH30" i="4"/>
  <c r="JLG30" i="4"/>
  <c r="JLF30" i="4"/>
  <c r="KAW30" i="4"/>
  <c r="KAX30" i="4"/>
  <c r="KSV30" i="4"/>
  <c r="KST30" i="4"/>
  <c r="KSU30" i="4"/>
  <c r="KSS30" i="4"/>
  <c r="KVX30" i="4"/>
  <c r="KVU30" i="4"/>
  <c r="KVW30" i="4"/>
  <c r="LCQ30" i="4"/>
  <c r="LCO30" i="4"/>
  <c r="LFD30" i="4"/>
  <c r="LFA30" i="4"/>
  <c r="LFC30" i="4"/>
  <c r="LFB30" i="4"/>
  <c r="LNL30" i="4"/>
  <c r="LNJ30" i="4"/>
  <c r="MRX30" i="4"/>
  <c r="MRW30" i="4"/>
  <c r="MRU30" i="4"/>
  <c r="NAN30" i="4"/>
  <c r="NAK30" i="4"/>
  <c r="NAM30" i="4"/>
  <c r="ODQ30" i="4"/>
  <c r="ODR30" i="4"/>
  <c r="ORU30" i="4"/>
  <c r="ORX30" i="4"/>
  <c r="OWC30" i="4"/>
  <c r="OWE30" i="4"/>
  <c r="POZ30" i="4"/>
  <c r="POW30" i="4"/>
  <c r="QCV30" i="4"/>
  <c r="QEZ30" i="4"/>
  <c r="QEY30" i="4"/>
  <c r="QZX30" i="4"/>
  <c r="QZW30" i="4"/>
  <c r="QZU30" i="4"/>
  <c r="LAF30" i="4"/>
  <c r="LAC30" i="4"/>
  <c r="LEN30" i="4"/>
  <c r="LEK30" i="4"/>
  <c r="LOJ30" i="4"/>
  <c r="LOG30" i="4"/>
  <c r="LSR30" i="4"/>
  <c r="LSP30" i="4"/>
  <c r="LWJ30" i="4"/>
  <c r="LWI30" i="4"/>
  <c r="LWG30" i="4"/>
  <c r="MMJ30" i="4"/>
  <c r="MMG30" i="4"/>
  <c r="MQB30" i="4"/>
  <c r="MPZ30" i="4"/>
  <c r="NGR30" i="4"/>
  <c r="NGQ30" i="4"/>
  <c r="NMD30" i="4"/>
  <c r="NMC30" i="4"/>
  <c r="NQN30" i="4"/>
  <c r="NQM30" i="4"/>
  <c r="NSJ30" i="4"/>
  <c r="NSH30" i="4"/>
  <c r="NUT30" i="4"/>
  <c r="NUU30" i="4"/>
  <c r="NZY30" i="4"/>
  <c r="NZZ30" i="4"/>
  <c r="OWN30" i="4"/>
  <c r="OWK30" i="4"/>
  <c r="OXI30" i="4"/>
  <c r="OXJ30" i="4"/>
  <c r="PXH30" i="4"/>
  <c r="PXG30" i="4"/>
  <c r="PXF30" i="4"/>
  <c r="PXE30" i="4"/>
  <c r="QLD30" i="4"/>
  <c r="QLA30" i="4"/>
  <c r="QLC30" i="4"/>
  <c r="QLB30" i="4"/>
  <c r="RNZ30" i="4"/>
  <c r="RNY30" i="4"/>
  <c r="ROA30" i="4"/>
  <c r="EMA30" i="4"/>
  <c r="ESS30" i="4"/>
  <c r="ETB30" i="4"/>
  <c r="EWD30" i="4"/>
  <c r="FCH30" i="4"/>
  <c r="FIL30" i="4"/>
  <c r="FUF30" i="4"/>
  <c r="FZS30" i="4"/>
  <c r="GFE30" i="4"/>
  <c r="GLJ30" i="4"/>
  <c r="GVX30" i="4"/>
  <c r="HHU30" i="4"/>
  <c r="HIK30" i="4"/>
  <c r="HKR30" i="4"/>
  <c r="HYK30" i="4"/>
  <c r="HZA30" i="4"/>
  <c r="INE30" i="4"/>
  <c r="INU30" i="4"/>
  <c r="IQR30" i="4"/>
  <c r="ITY30" i="4"/>
  <c r="IWD30" i="4"/>
  <c r="JBB30" i="4"/>
  <c r="JFZ30" i="4"/>
  <c r="JNQ30" i="4"/>
  <c r="KBU30" i="4"/>
  <c r="KCD30" i="4"/>
  <c r="KHB30" i="4"/>
  <c r="KLB30" i="4"/>
  <c r="KLT30" i="4"/>
  <c r="KVG30" i="4"/>
  <c r="KZP30" i="4"/>
  <c r="KZM30" i="4"/>
  <c r="LAD30" i="4"/>
  <c r="LCA30" i="4"/>
  <c r="LDP30" i="4"/>
  <c r="LDN30" i="4"/>
  <c r="LEM30" i="4"/>
  <c r="LND30" i="4"/>
  <c r="LNA30" i="4"/>
  <c r="LOI30" i="4"/>
  <c r="LSO30" i="4"/>
  <c r="LWH30" i="4"/>
  <c r="MCN30" i="4"/>
  <c r="MCM30" i="4"/>
  <c r="MGF30" i="4"/>
  <c r="MGD30" i="4"/>
  <c r="MLT30" i="4"/>
  <c r="MLQ30" i="4"/>
  <c r="MMH30" i="4"/>
  <c r="MPY30" i="4"/>
  <c r="MSK30" i="4"/>
  <c r="MWD30" i="4"/>
  <c r="MWC30" i="4"/>
  <c r="NBJ30" i="4"/>
  <c r="NGO30" i="4"/>
  <c r="NLP30" i="4"/>
  <c r="NLM30" i="4"/>
  <c r="NME30" i="4"/>
  <c r="NRT30" i="4"/>
  <c r="NRS30" i="4"/>
  <c r="NSG30" i="4"/>
  <c r="NUF30" i="4"/>
  <c r="NUC30" i="4"/>
  <c r="NVA30" i="4"/>
  <c r="NVB30" i="4"/>
  <c r="NXN30" i="4"/>
  <c r="OJP30" i="4"/>
  <c r="ONP30" i="4"/>
  <c r="ONM30" i="4"/>
  <c r="ONO30" i="4"/>
  <c r="OWL30" i="4"/>
  <c r="OXK30" i="4"/>
  <c r="PCG30" i="4"/>
  <c r="PCH30" i="4"/>
  <c r="PCI30" i="4"/>
  <c r="PID30" i="4"/>
  <c r="PIE30" i="4"/>
  <c r="PMC30" i="4"/>
  <c r="PXP30" i="4"/>
  <c r="PXN30" i="4"/>
  <c r="PYE30" i="4"/>
  <c r="QAH30" i="4"/>
  <c r="QAJ30" i="4"/>
  <c r="RPF30" i="4"/>
  <c r="RPE30" i="4"/>
  <c r="LXU30" i="4"/>
  <c r="LXV30" i="4"/>
  <c r="MMO30" i="4"/>
  <c r="MMP30" i="4"/>
  <c r="NDU30" i="4"/>
  <c r="NDV30" i="4"/>
  <c r="NWR30" i="4"/>
  <c r="NWO30" i="4"/>
  <c r="NZD30" i="4"/>
  <c r="NZC30" i="4"/>
  <c r="OFH30" i="4"/>
  <c r="OFF30" i="4"/>
  <c r="OQJ30" i="4"/>
  <c r="OQG30" i="4"/>
  <c r="OSK30" i="4"/>
  <c r="OSM30" i="4"/>
  <c r="PAF30" i="4"/>
  <c r="PAC30" i="4"/>
  <c r="PFD30" i="4"/>
  <c r="PFB30" i="4"/>
  <c r="PTF30" i="4"/>
  <c r="PTG30" i="4"/>
  <c r="QYG30" i="4"/>
  <c r="QYH30" i="4"/>
  <c r="REF30" i="4"/>
  <c r="REE30" i="4"/>
  <c r="RRR30" i="4"/>
  <c r="RRS30" i="4"/>
  <c r="RTE30" i="4"/>
  <c r="RTF30" i="4"/>
  <c r="SBO30" i="4"/>
  <c r="SBM30" i="4"/>
  <c r="SEW30" i="4"/>
  <c r="SEY30" i="4"/>
  <c r="SEX30" i="4"/>
  <c r="SWN30" i="4"/>
  <c r="SWM30" i="4"/>
  <c r="SWL30" i="4"/>
  <c r="SWK30" i="4"/>
  <c r="THP30" i="4"/>
  <c r="THO30" i="4"/>
  <c r="THM30" i="4"/>
  <c r="TKR30" i="4"/>
  <c r="TKQ30" i="4"/>
  <c r="TKP30" i="4"/>
  <c r="TKO30" i="4"/>
  <c r="UPJ30" i="4"/>
  <c r="UPK30" i="4"/>
  <c r="UPI30" i="4"/>
  <c r="URH30" i="4"/>
  <c r="URG30" i="4"/>
  <c r="URE30" i="4"/>
  <c r="VLP30" i="4"/>
  <c r="VLN30" i="4"/>
  <c r="VLM30" i="4"/>
  <c r="VQK30" i="4"/>
  <c r="VQM30" i="4"/>
  <c r="VQL30" i="4"/>
  <c r="VSW30" i="4"/>
  <c r="VSX30" i="4"/>
  <c r="XDM30" i="4"/>
  <c r="XDN30" i="4"/>
  <c r="PDM30" i="4"/>
  <c r="PDO30" i="4"/>
  <c r="PFA30" i="4"/>
  <c r="PHP30" i="4"/>
  <c r="PHO30" i="4"/>
  <c r="PJK30" i="4"/>
  <c r="PNJ30" i="4"/>
  <c r="PPN30" i="4"/>
  <c r="PPO30" i="4"/>
  <c r="PTP30" i="4"/>
  <c r="PTO30" i="4"/>
  <c r="PTU30" i="4"/>
  <c r="QEH30" i="4"/>
  <c r="QEI30" i="4"/>
  <c r="QHT30" i="4"/>
  <c r="QQR30" i="4"/>
  <c r="QQO30" i="4"/>
  <c r="QVX30" i="4"/>
  <c r="QWT30" i="4"/>
  <c r="QWU30" i="4"/>
  <c r="REC30" i="4"/>
  <c r="RFR30" i="4"/>
  <c r="RJI30" i="4"/>
  <c r="RJJ30" i="4"/>
  <c r="RQT30" i="4"/>
  <c r="RRQ30" i="4"/>
  <c r="SHS30" i="4"/>
  <c r="SHQ30" i="4"/>
  <c r="SNG30" i="4"/>
  <c r="SNH30" i="4"/>
  <c r="SRO30" i="4"/>
  <c r="SRM30" i="4"/>
  <c r="TDG30" i="4"/>
  <c r="TDE30" i="4"/>
  <c r="UXA30" i="4"/>
  <c r="UXB30" i="4"/>
  <c r="VYV30" i="4"/>
  <c r="VYT30" i="4"/>
  <c r="VYS30" i="4"/>
  <c r="WFH30" i="4"/>
  <c r="WFG30" i="4"/>
  <c r="WFE30" i="4"/>
  <c r="WXB30" i="4"/>
  <c r="WXC30" i="4"/>
  <c r="WXA30" i="4"/>
  <c r="SXK30" i="4"/>
  <c r="TBK30" i="4"/>
  <c r="TBZ30" i="4"/>
  <c r="UGE30" i="4"/>
  <c r="UIA30" i="4"/>
  <c r="UOT30" i="4"/>
  <c r="UTC30" i="4"/>
  <c r="UTS30" i="4"/>
  <c r="VID30" i="4"/>
  <c r="VLV30" i="4"/>
  <c r="VQT30" i="4"/>
  <c r="VUM30" i="4"/>
  <c r="VVC30" i="4"/>
  <c r="VVS30" i="4"/>
  <c r="VWI30" i="4"/>
  <c r="WCM30" i="4"/>
  <c r="WHS30" i="4"/>
  <c r="WIY30" i="4"/>
  <c r="WJO30" i="4"/>
  <c r="WKE30" i="4"/>
  <c r="WKT30" i="4"/>
  <c r="WMA30" i="4"/>
  <c r="WMQ30" i="4"/>
  <c r="XCQ30" i="4"/>
  <c r="SJV30" i="4"/>
  <c r="SLQ30" i="4"/>
  <c r="SWD30" i="4"/>
  <c r="TCA30" i="4"/>
  <c r="TQS30" i="4"/>
  <c r="TRI30" i="4"/>
  <c r="TYC30" i="4"/>
  <c r="UKT30" i="4"/>
  <c r="UOU30" i="4"/>
  <c r="VFA30" i="4"/>
  <c r="VFQ30" i="4"/>
  <c r="VGI30" i="4"/>
  <c r="VJA30" i="4"/>
  <c r="VJI30" i="4"/>
  <c r="VKA30" i="4"/>
  <c r="VNY30" i="4"/>
  <c r="WNN30" i="4"/>
  <c r="C67" i="4"/>
  <c r="C68" i="4" s="1"/>
  <c r="C58" i="4"/>
  <c r="C59" i="4" s="1"/>
  <c r="GO29" i="4"/>
  <c r="GQ29" i="4"/>
  <c r="RJ29" i="4"/>
  <c r="RK29" i="4"/>
  <c r="AGV29" i="4"/>
  <c r="AGT29" i="4"/>
  <c r="AGS29" i="4"/>
  <c r="ALI29" i="4"/>
  <c r="ALK29" i="4"/>
  <c r="ANU29" i="4"/>
  <c r="ANW29" i="4"/>
  <c r="BHF29" i="4"/>
  <c r="BHG29" i="4"/>
  <c r="BMD29" i="4"/>
  <c r="BME29" i="4"/>
  <c r="CKF29" i="4"/>
  <c r="CKD29" i="4"/>
  <c r="CKC29" i="4"/>
  <c r="DOH29" i="4"/>
  <c r="DOI29" i="4"/>
  <c r="DUS29" i="4"/>
  <c r="DUU29" i="4"/>
  <c r="FKJ29" i="4"/>
  <c r="FKI29" i="4"/>
  <c r="FKH29" i="4"/>
  <c r="FKG29" i="4"/>
  <c r="FUV29" i="4"/>
  <c r="FUU29" i="4"/>
  <c r="FUS29" i="4"/>
  <c r="GHR29" i="4"/>
  <c r="GHS29" i="4"/>
  <c r="GHQ29" i="4"/>
  <c r="HTP29" i="4"/>
  <c r="HTO29" i="4"/>
  <c r="HTN29" i="4"/>
  <c r="HTM29" i="4"/>
  <c r="DH29" i="4"/>
  <c r="DF29" i="4"/>
  <c r="DE29" i="4"/>
  <c r="ND29" i="4"/>
  <c r="NB29" i="4"/>
  <c r="NA29" i="4"/>
  <c r="ZL29" i="4"/>
  <c r="ZK29" i="4"/>
  <c r="ZJ29" i="4"/>
  <c r="AIP29" i="4"/>
  <c r="AIR29" i="4"/>
  <c r="AIQ29" i="4"/>
  <c r="BBI29" i="4"/>
  <c r="BBK29" i="4"/>
  <c r="BBJ29" i="4"/>
  <c r="BGG29" i="4"/>
  <c r="BGI29" i="4"/>
  <c r="BGH29" i="4"/>
  <c r="BLE29" i="4"/>
  <c r="BLG29" i="4"/>
  <c r="BLF29" i="4"/>
  <c r="CCV29" i="4"/>
  <c r="CCT29" i="4"/>
  <c r="CCS29" i="4"/>
  <c r="CLA29" i="4"/>
  <c r="CLC29" i="4"/>
  <c r="DWQ29" i="4"/>
  <c r="DWR29" i="4"/>
  <c r="EEH29" i="4"/>
  <c r="EEI29" i="4"/>
  <c r="EMJ29" i="4"/>
  <c r="EMI29" i="4"/>
  <c r="EMH29" i="4"/>
  <c r="EXL29" i="4"/>
  <c r="EXK29" i="4"/>
  <c r="EXI29" i="4"/>
  <c r="GTL29" i="4"/>
  <c r="GTK29" i="4"/>
  <c r="GTJ29" i="4"/>
  <c r="GTI29" i="4"/>
  <c r="HJT29" i="4"/>
  <c r="HJR29" i="4"/>
  <c r="HJQ29" i="4"/>
  <c r="HJS29" i="4"/>
  <c r="HQF29" i="4"/>
  <c r="HQD29" i="4"/>
  <c r="HQC29" i="4"/>
  <c r="ILT29" i="4"/>
  <c r="ILS29" i="4"/>
  <c r="IOV29" i="4"/>
  <c r="IOT29" i="4"/>
  <c r="IOS29" i="4"/>
  <c r="JDH29" i="4"/>
  <c r="JDG29" i="4"/>
  <c r="JDF29" i="4"/>
  <c r="JDE29" i="4"/>
  <c r="JKR29" i="4"/>
  <c r="JKQ29" i="4"/>
  <c r="JKP29" i="4"/>
  <c r="JKO29" i="4"/>
  <c r="JOR29" i="4"/>
  <c r="JOP29" i="4"/>
  <c r="JOO29" i="4"/>
  <c r="KCF29" i="4"/>
  <c r="KCD29" i="4"/>
  <c r="KCC29" i="4"/>
  <c r="KIB29" i="4"/>
  <c r="KIA29" i="4"/>
  <c r="KHZ29" i="4"/>
  <c r="KHY29" i="4"/>
  <c r="KPT29" i="4"/>
  <c r="KPR29" i="4"/>
  <c r="KPQ29" i="4"/>
  <c r="LHH29" i="4"/>
  <c r="LHE29" i="4"/>
  <c r="MFH29" i="4"/>
  <c r="MFG29" i="4"/>
  <c r="MFF29" i="4"/>
  <c r="MFE29" i="4"/>
  <c r="NUN29" i="4"/>
  <c r="NUK29" i="4"/>
  <c r="PDM29" i="4"/>
  <c r="PDO29" i="4"/>
  <c r="PDN29" i="4"/>
  <c r="PGJ29" i="4"/>
  <c r="PGH29" i="4"/>
  <c r="PGG29" i="4"/>
  <c r="PHP29" i="4"/>
  <c r="PHM29" i="4"/>
  <c r="PHN29" i="4"/>
  <c r="PTM29" i="4"/>
  <c r="PTN29" i="4"/>
  <c r="PTO29" i="4"/>
  <c r="QWT29" i="4"/>
  <c r="QWU29" i="4"/>
  <c r="RSJ29" i="4"/>
  <c r="RSG29" i="4"/>
  <c r="SDL29" i="4"/>
  <c r="SDI29" i="4"/>
  <c r="TVL29" i="4"/>
  <c r="TVI29" i="4"/>
  <c r="TVJ29" i="4"/>
  <c r="UQB29" i="4"/>
  <c r="UPY29" i="4"/>
  <c r="UQA29" i="4"/>
  <c r="UPZ29" i="4"/>
  <c r="VCR29" i="4"/>
  <c r="VCQ29" i="4"/>
  <c r="VCP29" i="4"/>
  <c r="VCO29" i="4"/>
  <c r="VLO29" i="4"/>
  <c r="VLN29" i="4"/>
  <c r="VLP29" i="4"/>
  <c r="VPG29" i="4"/>
  <c r="VPH29" i="4"/>
  <c r="VPF29" i="4"/>
  <c r="WTI29" i="4"/>
  <c r="WTK29" i="4"/>
  <c r="WTJ29" i="4"/>
  <c r="XH30" i="4"/>
  <c r="XF30" i="4"/>
  <c r="XG30" i="4"/>
  <c r="XE30" i="4"/>
  <c r="BSB30" i="4"/>
  <c r="BSA30" i="4"/>
  <c r="BRZ30" i="4"/>
  <c r="BRY30" i="4"/>
  <c r="BZT30" i="4"/>
  <c r="BZQ30" i="4"/>
  <c r="CJP30" i="4"/>
  <c r="CJM30" i="4"/>
  <c r="CMZ30" i="4"/>
  <c r="CMW30" i="4"/>
  <c r="CMY30" i="4"/>
  <c r="CMX30" i="4"/>
  <c r="CVP30" i="4"/>
  <c r="CVO30" i="4"/>
  <c r="CVN30" i="4"/>
  <c r="CVM30" i="4"/>
  <c r="EDC30" i="4"/>
  <c r="EDB30" i="4"/>
  <c r="EDD30" i="4"/>
  <c r="EGU30" i="4"/>
  <c r="EGV30" i="4"/>
  <c r="EGT30" i="4"/>
  <c r="EVH30" i="4"/>
  <c r="EVE30" i="4"/>
  <c r="EVG30" i="4"/>
  <c r="EVF30" i="4"/>
  <c r="JKW30" i="4"/>
  <c r="JKX30" i="4"/>
  <c r="OZU30" i="4"/>
  <c r="OZW30" i="4"/>
  <c r="OZV30" i="4"/>
  <c r="VQD30" i="4"/>
  <c r="VQE30" i="4"/>
  <c r="VSP30" i="4"/>
  <c r="VSQ30" i="4"/>
  <c r="VWZ30" i="4"/>
  <c r="VWY30" i="4"/>
  <c r="VWW30" i="4"/>
  <c r="XDF30" i="4"/>
  <c r="XDG30" i="4"/>
  <c r="XDE30" i="4"/>
  <c r="G23" i="4"/>
  <c r="D9" i="4"/>
  <c r="EC29" i="4"/>
  <c r="EE29" i="4"/>
  <c r="NC29" i="4"/>
  <c r="ZI29" i="4"/>
  <c r="ACS29" i="4"/>
  <c r="ACU29" i="4"/>
  <c r="AFE29" i="4"/>
  <c r="AFG29" i="4"/>
  <c r="AGU29" i="4"/>
  <c r="ALJ29" i="4"/>
  <c r="ANV29" i="4"/>
  <c r="ARX29" i="4"/>
  <c r="ARV29" i="4"/>
  <c r="ARU29" i="4"/>
  <c r="ATR29" i="4"/>
  <c r="ATS29" i="4"/>
  <c r="BLP29" i="4"/>
  <c r="BLO29" i="4"/>
  <c r="BLN29" i="4"/>
  <c r="CDQ29" i="4"/>
  <c r="CDS29" i="4"/>
  <c r="CLB29" i="4"/>
  <c r="COL29" i="4"/>
  <c r="COM29" i="4"/>
  <c r="CUB29" i="4"/>
  <c r="CTZ29" i="4"/>
  <c r="CTY29" i="4"/>
  <c r="CXI29" i="4"/>
  <c r="CXK29" i="4"/>
  <c r="CXJ29" i="4"/>
  <c r="DBL29" i="4"/>
  <c r="DBJ29" i="4"/>
  <c r="DBI29" i="4"/>
  <c r="DDF29" i="4"/>
  <c r="DDG29" i="4"/>
  <c r="DHE29" i="4"/>
  <c r="DHG29" i="4"/>
  <c r="DHF29" i="4"/>
  <c r="DUT29" i="4"/>
  <c r="EAP29" i="4"/>
  <c r="EAQ29" i="4"/>
  <c r="EBV29" i="4"/>
  <c r="EBW29" i="4"/>
  <c r="EHL29" i="4"/>
  <c r="EHJ29" i="4"/>
  <c r="EHI29" i="4"/>
  <c r="EMG29" i="4"/>
  <c r="EVP29" i="4"/>
  <c r="EVN29" i="4"/>
  <c r="EVM29" i="4"/>
  <c r="EVO29" i="4"/>
  <c r="FKO29" i="4"/>
  <c r="FKP29" i="4"/>
  <c r="IQZ29" i="4"/>
  <c r="IQX29" i="4"/>
  <c r="IQW29" i="4"/>
  <c r="IQY29" i="4"/>
  <c r="JDP29" i="4"/>
  <c r="JDN29" i="4"/>
  <c r="JDM29" i="4"/>
  <c r="JRD29" i="4"/>
  <c r="JRB29" i="4"/>
  <c r="JRA29" i="4"/>
  <c r="KFX29" i="4"/>
  <c r="KFV29" i="4"/>
  <c r="KFU29" i="4"/>
  <c r="LDP29" i="4"/>
  <c r="LDM29" i="4"/>
  <c r="MNX29" i="4"/>
  <c r="MNV29" i="4"/>
  <c r="MNU29" i="4"/>
  <c r="MNW29" i="4"/>
  <c r="MUR29" i="4"/>
  <c r="MUO29" i="4"/>
  <c r="NBT29" i="4"/>
  <c r="NBR29" i="4"/>
  <c r="NBQ29" i="4"/>
  <c r="NEN29" i="4"/>
  <c r="NEK29" i="4"/>
  <c r="CW29" i="4"/>
  <c r="CY29" i="4"/>
  <c r="CX29" i="4"/>
  <c r="ED29" i="4"/>
  <c r="TV29" i="4"/>
  <c r="TW29" i="4"/>
  <c r="VT29" i="4"/>
  <c r="VR29" i="4"/>
  <c r="VQ29" i="4"/>
  <c r="APL29" i="4"/>
  <c r="APJ29" i="4"/>
  <c r="API29" i="4"/>
  <c r="ARW29" i="4"/>
  <c r="AZV29" i="4"/>
  <c r="AZW29" i="4"/>
  <c r="BDU29" i="4"/>
  <c r="BDW29" i="4"/>
  <c r="BDV29" i="4"/>
  <c r="BJR29" i="4"/>
  <c r="BJS29" i="4"/>
  <c r="BNQ29" i="4"/>
  <c r="BNS29" i="4"/>
  <c r="BNR29" i="4"/>
  <c r="BVL29" i="4"/>
  <c r="BVJ29" i="4"/>
  <c r="BVI29" i="4"/>
  <c r="BXG29" i="4"/>
  <c r="BYS29" i="4"/>
  <c r="BYU29" i="4"/>
  <c r="CIO29" i="4"/>
  <c r="CIQ29" i="4"/>
  <c r="CPY29" i="4"/>
  <c r="CQA29" i="4"/>
  <c r="CUA29" i="4"/>
  <c r="DAU29" i="4"/>
  <c r="DCG29" i="4"/>
  <c r="DCI29" i="4"/>
  <c r="DCH29" i="4"/>
  <c r="DHP29" i="4"/>
  <c r="DHO29" i="4"/>
  <c r="DHN29" i="4"/>
  <c r="DHM29" i="4"/>
  <c r="DNI29" i="4"/>
  <c r="DNK29" i="4"/>
  <c r="DPU29" i="4"/>
  <c r="DPW29" i="4"/>
  <c r="DPV29" i="4"/>
  <c r="EDI29" i="4"/>
  <c r="EDK29" i="4"/>
  <c r="EGU29" i="4"/>
  <c r="EIG29" i="4"/>
  <c r="EII29" i="4"/>
  <c r="EIH29" i="4"/>
  <c r="EXZ29" i="4"/>
  <c r="EYA29" i="4"/>
  <c r="EYR29" i="4"/>
  <c r="EYQ29" i="4"/>
  <c r="EYO29" i="4"/>
  <c r="FEV29" i="4"/>
  <c r="FEU29" i="4"/>
  <c r="FES29" i="4"/>
  <c r="FYN29" i="4"/>
  <c r="FYM29" i="4"/>
  <c r="FYK29" i="4"/>
  <c r="GBU29" i="4"/>
  <c r="GBV29" i="4"/>
  <c r="GKV29" i="4"/>
  <c r="GKU29" i="4"/>
  <c r="GKS29" i="4"/>
  <c r="GPT29" i="4"/>
  <c r="GPS29" i="4"/>
  <c r="GPR29" i="4"/>
  <c r="GPQ29" i="4"/>
  <c r="GVM29" i="4"/>
  <c r="GVN29" i="4"/>
  <c r="JGZ29" i="4"/>
  <c r="JGY29" i="4"/>
  <c r="JGX29" i="4"/>
  <c r="JGW29" i="4"/>
  <c r="LAN29" i="4"/>
  <c r="LAL29" i="4"/>
  <c r="LAK29" i="4"/>
  <c r="LAM29" i="4"/>
  <c r="LHX29" i="4"/>
  <c r="LHW29" i="4"/>
  <c r="LHV29" i="4"/>
  <c r="LHU29" i="4"/>
  <c r="LKZ29" i="4"/>
  <c r="LKW29" i="4"/>
  <c r="LRT29" i="4"/>
  <c r="LRS29" i="4"/>
  <c r="LRR29" i="4"/>
  <c r="LRQ29" i="4"/>
  <c r="LUV29" i="4"/>
  <c r="LUS29" i="4"/>
  <c r="MHD29" i="4"/>
  <c r="MHA29" i="4"/>
  <c r="MOF29" i="4"/>
  <c r="MOD29" i="4"/>
  <c r="MOC29" i="4"/>
  <c r="MSF29" i="4"/>
  <c r="MSC29" i="4"/>
  <c r="NHX29" i="4"/>
  <c r="NHV29" i="4"/>
  <c r="NHU29" i="4"/>
  <c r="NIV29" i="4"/>
  <c r="NIU29" i="4"/>
  <c r="NIT29" i="4"/>
  <c r="NIS29" i="4"/>
  <c r="NLX29" i="4"/>
  <c r="NLU29" i="4"/>
  <c r="NRT29" i="4"/>
  <c r="NRR29" i="4"/>
  <c r="NRQ29" i="4"/>
  <c r="NVT29" i="4"/>
  <c r="NVQ29" i="4"/>
  <c r="OIR29" i="4"/>
  <c r="OIQ29" i="4"/>
  <c r="OIO29" i="4"/>
  <c r="OIP29" i="4"/>
  <c r="OMR29" i="4"/>
  <c r="OMO29" i="4"/>
  <c r="OMP29" i="4"/>
  <c r="OVX29" i="4"/>
  <c r="OVW29" i="4"/>
  <c r="PGX29" i="4"/>
  <c r="PGY29" i="4"/>
  <c r="PNT29" i="4"/>
  <c r="PNQ29" i="4"/>
  <c r="PNR29" i="4"/>
  <c r="PZQ29" i="4"/>
  <c r="PZS29" i="4"/>
  <c r="PZR29" i="4"/>
  <c r="QCC29" i="4"/>
  <c r="QCE29" i="4"/>
  <c r="QCD29" i="4"/>
  <c r="QHZ29" i="4"/>
  <c r="QIA29" i="4"/>
  <c r="QTB29" i="4"/>
  <c r="QTC29" i="4"/>
  <c r="QVX29" i="4"/>
  <c r="QVW29" i="4"/>
  <c r="QVU29" i="4"/>
  <c r="QVV29" i="4"/>
  <c r="RCZ29" i="4"/>
  <c r="RCX29" i="4"/>
  <c r="RCW29" i="4"/>
  <c r="RCY29" i="4"/>
  <c r="RIF29" i="4"/>
  <c r="RIC29" i="4"/>
  <c r="RID29" i="4"/>
  <c r="RTP29" i="4"/>
  <c r="RTM29" i="4"/>
  <c r="RWZ29" i="4"/>
  <c r="RWX29" i="4"/>
  <c r="RWW29" i="4"/>
  <c r="SAR29" i="4"/>
  <c r="SAP29" i="4"/>
  <c r="SAO29" i="4"/>
  <c r="SNU29" i="4"/>
  <c r="SNV29" i="4"/>
  <c r="SNW29" i="4"/>
  <c r="TEF29" i="4"/>
  <c r="TED29" i="4"/>
  <c r="TEC29" i="4"/>
  <c r="UEW29" i="4"/>
  <c r="UEY29" i="4"/>
  <c r="UEX29" i="4"/>
  <c r="USN29" i="4"/>
  <c r="USM29" i="4"/>
  <c r="USL29" i="4"/>
  <c r="USK29" i="4"/>
  <c r="VGQ29" i="4"/>
  <c r="VGR29" i="4"/>
  <c r="VGP29" i="4"/>
  <c r="VIV29" i="4"/>
  <c r="VIU29" i="4"/>
  <c r="VIT29" i="4"/>
  <c r="VIS29" i="4"/>
  <c r="VYV29" i="4"/>
  <c r="VYU29" i="4"/>
  <c r="VYT29" i="4"/>
  <c r="VYS29" i="4"/>
  <c r="WIG29" i="4"/>
  <c r="WII29" i="4"/>
  <c r="WIH29" i="4"/>
  <c r="WOV29" i="4"/>
  <c r="WOT29" i="4"/>
  <c r="WOU29" i="4"/>
  <c r="WOS29" i="4"/>
  <c r="UK30" i="4"/>
  <c r="UL30" i="4"/>
  <c r="UM30" i="4"/>
  <c r="AJP30" i="4"/>
  <c r="AJN30" i="4"/>
  <c r="AJO30" i="4"/>
  <c r="AJM30" i="4"/>
  <c r="BND30" i="4"/>
  <c r="BNC30" i="4"/>
  <c r="BNB30" i="4"/>
  <c r="BNA30" i="4"/>
  <c r="BUV30" i="4"/>
  <c r="BUS30" i="4"/>
  <c r="DVL30" i="4"/>
  <c r="DVK30" i="4"/>
  <c r="DVJ30" i="4"/>
  <c r="DVI30" i="4"/>
  <c r="ELS30" i="4"/>
  <c r="ELT30" i="4"/>
  <c r="ELR30" i="4"/>
  <c r="ETJ30" i="4"/>
  <c r="ETK30" i="4"/>
  <c r="ETL30" i="4"/>
  <c r="FCB30" i="4"/>
  <c r="FCA30" i="4"/>
  <c r="GGN30" i="4"/>
  <c r="GGL30" i="4"/>
  <c r="GGK30" i="4"/>
  <c r="ILZ30" i="4"/>
  <c r="IMA30" i="4"/>
  <c r="ILY30" i="4"/>
  <c r="IPD30" i="4"/>
  <c r="IPC30" i="4"/>
  <c r="IPA30" i="4"/>
  <c r="JOZ30" i="4"/>
  <c r="JOY30" i="4"/>
  <c r="JOW30" i="4"/>
  <c r="KGT30" i="4"/>
  <c r="KGU30" i="4"/>
  <c r="KGS30" i="4"/>
  <c r="KIR30" i="4"/>
  <c r="KIO30" i="4"/>
  <c r="KIQ30" i="4"/>
  <c r="KQR30" i="4"/>
  <c r="KQP30" i="4"/>
  <c r="KTT30" i="4"/>
  <c r="KTR30" i="4"/>
  <c r="LTX30" i="4"/>
  <c r="LTV30" i="4"/>
  <c r="LTW30" i="4"/>
  <c r="LTU30" i="4"/>
  <c r="MGV30" i="4"/>
  <c r="MGU30" i="4"/>
  <c r="MGS30" i="4"/>
  <c r="NKJ30" i="4"/>
  <c r="NKG30" i="4"/>
  <c r="NKI30" i="4"/>
  <c r="PWB30" i="4"/>
  <c r="PWA30" i="4"/>
  <c r="PVY30" i="4"/>
  <c r="PVZ30" i="4"/>
  <c r="QLR30" i="4"/>
  <c r="QLS30" i="4"/>
  <c r="QLQ30" i="4"/>
  <c r="XN29" i="4"/>
  <c r="XO29" i="4"/>
  <c r="ABX29" i="4"/>
  <c r="ABV29" i="4"/>
  <c r="ABU29" i="4"/>
  <c r="AEJ29" i="4"/>
  <c r="AEH29" i="4"/>
  <c r="AEG29" i="4"/>
  <c r="AWK29" i="4"/>
  <c r="AWM29" i="4"/>
  <c r="BCH29" i="4"/>
  <c r="BCI29" i="4"/>
  <c r="CAJ29" i="4"/>
  <c r="CAH29" i="4"/>
  <c r="CAG29" i="4"/>
  <c r="CQX29" i="4"/>
  <c r="CQY29" i="4"/>
  <c r="CWN29" i="4"/>
  <c r="CWL29" i="4"/>
  <c r="CWK29" i="4"/>
  <c r="CZU29" i="4"/>
  <c r="CZW29" i="4"/>
  <c r="CZV29" i="4"/>
  <c r="DFD29" i="4"/>
  <c r="DFC29" i="4"/>
  <c r="DFB29" i="4"/>
  <c r="DID29" i="4"/>
  <c r="DIE29" i="4"/>
  <c r="DXP29" i="4"/>
  <c r="DXO29" i="4"/>
  <c r="DXN29" i="4"/>
  <c r="FBD29" i="4"/>
  <c r="FBC29" i="4"/>
  <c r="FBB29" i="4"/>
  <c r="FBA29" i="4"/>
  <c r="FQS29" i="4"/>
  <c r="FQT29" i="4"/>
  <c r="FWW29" i="4"/>
  <c r="FWX29" i="4"/>
  <c r="GDL29" i="4"/>
  <c r="GDK29" i="4"/>
  <c r="GDJ29" i="4"/>
  <c r="GDI29" i="4"/>
  <c r="GJE29" i="4"/>
  <c r="GJF29" i="4"/>
  <c r="GXD29" i="4"/>
  <c r="GXC29" i="4"/>
  <c r="GXA29" i="4"/>
  <c r="IEJ29" i="4"/>
  <c r="IEI29" i="4"/>
  <c r="IUB29" i="4"/>
  <c r="ITY29" i="4"/>
  <c r="IVX29" i="4"/>
  <c r="IVV29" i="4"/>
  <c r="IVU29" i="4"/>
  <c r="IVW29" i="4"/>
  <c r="JCJ29" i="4"/>
  <c r="JCH29" i="4"/>
  <c r="JCG29" i="4"/>
  <c r="JNT29" i="4"/>
  <c r="JNQ29" i="4"/>
  <c r="JQV29" i="4"/>
  <c r="JQT29" i="4"/>
  <c r="JQS29" i="4"/>
  <c r="JQU29" i="4"/>
  <c r="KDD29" i="4"/>
  <c r="KDC29" i="4"/>
  <c r="KDB29" i="4"/>
  <c r="KDA29" i="4"/>
  <c r="KFP29" i="4"/>
  <c r="KFN29" i="4"/>
  <c r="KFM29" i="4"/>
  <c r="KFO29" i="4"/>
  <c r="KHD29" i="4"/>
  <c r="KHB29" i="4"/>
  <c r="KHA29" i="4"/>
  <c r="LCB29" i="4"/>
  <c r="LBZ29" i="4"/>
  <c r="LBY29" i="4"/>
  <c r="LOJ29" i="4"/>
  <c r="LOH29" i="4"/>
  <c r="LOG29" i="4"/>
  <c r="LRD29" i="4"/>
  <c r="LRA29" i="4"/>
  <c r="LYF29" i="4"/>
  <c r="LYD29" i="4"/>
  <c r="LYC29" i="4"/>
  <c r="MEJ29" i="4"/>
  <c r="MEH29" i="4"/>
  <c r="MEG29" i="4"/>
  <c r="MIJ29" i="4"/>
  <c r="MIG29" i="4"/>
  <c r="MLT29" i="4"/>
  <c r="MLR29" i="4"/>
  <c r="MLQ29" i="4"/>
  <c r="MQZ29" i="4"/>
  <c r="MQW29" i="4"/>
  <c r="MVP29" i="4"/>
  <c r="MVN29" i="4"/>
  <c r="MVM29" i="4"/>
  <c r="NBL29" i="4"/>
  <c r="NBJ29" i="4"/>
  <c r="NBI29" i="4"/>
  <c r="NBK29" i="4"/>
  <c r="NFL29" i="4"/>
  <c r="NFJ29" i="4"/>
  <c r="NFI29" i="4"/>
  <c r="NKR29" i="4"/>
  <c r="NKO29" i="4"/>
  <c r="NYV29" i="4"/>
  <c r="NYU29" i="4"/>
  <c r="NYS29" i="4"/>
  <c r="NYT29" i="4"/>
  <c r="OCV29" i="4"/>
  <c r="OCS29" i="4"/>
  <c r="OCT29" i="4"/>
  <c r="OTL29" i="4"/>
  <c r="OTK29" i="4"/>
  <c r="OYJ29" i="4"/>
  <c r="OYI29" i="4"/>
  <c r="QSF29" i="4"/>
  <c r="QSE29" i="4"/>
  <c r="QSD29" i="4"/>
  <c r="QSC29" i="4"/>
  <c r="VQM29" i="4"/>
  <c r="VQL29" i="4"/>
  <c r="VQN29" i="4"/>
  <c r="MF30" i="4"/>
  <c r="MC30" i="4"/>
  <c r="ME30" i="4"/>
  <c r="MD30" i="4"/>
  <c r="AGS30" i="4"/>
  <c r="AGU30" i="4"/>
  <c r="AGT30" i="4"/>
  <c r="AXD30" i="4"/>
  <c r="AXC30" i="4"/>
  <c r="AXB30" i="4"/>
  <c r="AXA30" i="4"/>
  <c r="AZX30" i="4"/>
  <c r="AZU30" i="4"/>
  <c r="EIA30" i="4"/>
  <c r="EHZ30" i="4"/>
  <c r="EIB30" i="4"/>
  <c r="ENF30" i="4"/>
  <c r="ENH30" i="4"/>
  <c r="ENG30" i="4"/>
  <c r="FWR30" i="4"/>
  <c r="FWP30" i="4"/>
  <c r="FWO30" i="4"/>
  <c r="HBT30" i="4"/>
  <c r="HBS30" i="4"/>
  <c r="HBQ30" i="4"/>
  <c r="HZT30" i="4"/>
  <c r="HZR30" i="4"/>
  <c r="HZS30" i="4"/>
  <c r="HZQ30" i="4"/>
  <c r="IEH30" i="4"/>
  <c r="IEJ30" i="4"/>
  <c r="JNB30" i="4"/>
  <c r="JNA30" i="4"/>
  <c r="JNC30" i="4"/>
  <c r="PCR30" i="4"/>
  <c r="PCP30" i="4"/>
  <c r="PCO30" i="4"/>
  <c r="PFR30" i="4"/>
  <c r="PFS30" i="4"/>
  <c r="PQF30" i="4"/>
  <c r="PQC30" i="4"/>
  <c r="PQD30" i="4"/>
  <c r="VPE30" i="4"/>
  <c r="VPG30" i="4"/>
  <c r="VPF30" i="4"/>
  <c r="WWC30" i="4"/>
  <c r="WWD30" i="4"/>
  <c r="CB29" i="4"/>
  <c r="BZ29" i="4"/>
  <c r="BY29" i="4"/>
  <c r="DG29" i="4"/>
  <c r="GP29" i="4"/>
  <c r="KR29" i="4"/>
  <c r="KP29" i="4"/>
  <c r="KO29" i="4"/>
  <c r="MM29" i="4"/>
  <c r="NY29" i="4"/>
  <c r="OA29" i="4"/>
  <c r="QV29" i="4"/>
  <c r="QU29" i="4"/>
  <c r="QT29" i="4"/>
  <c r="WZ29" i="4"/>
  <c r="WY29" i="4"/>
  <c r="WX29" i="4"/>
  <c r="ABW29" i="4"/>
  <c r="AEI29" i="4"/>
  <c r="AHQ29" i="4"/>
  <c r="AHS29" i="4"/>
  <c r="AIW29" i="4"/>
  <c r="AIY29" i="4"/>
  <c r="BBT29" i="4"/>
  <c r="BBS29" i="4"/>
  <c r="BBR29" i="4"/>
  <c r="BGR29" i="4"/>
  <c r="BGQ29" i="4"/>
  <c r="BGP29" i="4"/>
  <c r="BXX29" i="4"/>
  <c r="BXV29" i="4"/>
  <c r="BXU29" i="4"/>
  <c r="BZS29" i="4"/>
  <c r="CBE29" i="4"/>
  <c r="CBG29" i="4"/>
  <c r="CCU29" i="4"/>
  <c r="CJO29" i="4"/>
  <c r="CKE29" i="4"/>
  <c r="DFA29" i="4"/>
  <c r="DKI29" i="4"/>
  <c r="DKJ29" i="4"/>
  <c r="DZQ29" i="4"/>
  <c r="DZS29" i="4"/>
  <c r="DZR29" i="4"/>
  <c r="EKL29" i="4"/>
  <c r="EKM29" i="4"/>
  <c r="EKK29" i="4"/>
  <c r="ENF29" i="4"/>
  <c r="ESD29" i="4"/>
  <c r="ETI29" i="4"/>
  <c r="ETJ29" i="4"/>
  <c r="EZM29" i="4"/>
  <c r="EZN29" i="4"/>
  <c r="FUD29" i="4"/>
  <c r="FUE29" i="4"/>
  <c r="FUC29" i="4"/>
  <c r="GQO29" i="4"/>
  <c r="GQP29" i="4"/>
  <c r="HTX29" i="4"/>
  <c r="HTV29" i="4"/>
  <c r="HTU29" i="4"/>
  <c r="IKV29" i="4"/>
  <c r="IKT29" i="4"/>
  <c r="IKS29" i="4"/>
  <c r="IKU29" i="4"/>
  <c r="IWF29" i="4"/>
  <c r="IWD29" i="4"/>
  <c r="IWC29" i="4"/>
  <c r="JKZ29" i="4"/>
  <c r="JKX29" i="4"/>
  <c r="JKW29" i="4"/>
  <c r="JXP29" i="4"/>
  <c r="JXM29" i="4"/>
  <c r="KDL29" i="4"/>
  <c r="KDJ29" i="4"/>
  <c r="KDI29" i="4"/>
  <c r="KIJ29" i="4"/>
  <c r="KIH29" i="4"/>
  <c r="KIG29" i="4"/>
  <c r="MFP29" i="4"/>
  <c r="MFN29" i="4"/>
  <c r="MFM29" i="4"/>
  <c r="MKV29" i="4"/>
  <c r="MKS29" i="4"/>
  <c r="NHP29" i="4"/>
  <c r="NHN29" i="4"/>
  <c r="NHM29" i="4"/>
  <c r="NHO29" i="4"/>
  <c r="NRL29" i="4"/>
  <c r="NRJ29" i="4"/>
  <c r="NRI29" i="4"/>
  <c r="NRK29" i="4"/>
  <c r="BK29" i="4"/>
  <c r="IF29" i="4"/>
  <c r="ID29" i="4"/>
  <c r="IC29" i="4"/>
  <c r="KA29" i="4"/>
  <c r="LM29" i="4"/>
  <c r="LO29" i="4"/>
  <c r="SW29" i="4"/>
  <c r="SY29" i="4"/>
  <c r="SX29" i="4"/>
  <c r="WW29" i="4"/>
  <c r="ACT29" i="4"/>
  <c r="AFF29" i="4"/>
  <c r="AHR29" i="4"/>
  <c r="ARG29" i="4"/>
  <c r="ASS29" i="4"/>
  <c r="ASU29" i="4"/>
  <c r="AYW29" i="4"/>
  <c r="AYY29" i="4"/>
  <c r="AYX29" i="4"/>
  <c r="BBQ29" i="4"/>
  <c r="BET29" i="4"/>
  <c r="BEU29" i="4"/>
  <c r="BIS29" i="4"/>
  <c r="BIU29" i="4"/>
  <c r="BIT29" i="4"/>
  <c r="BLM29" i="4"/>
  <c r="BOP29" i="4"/>
  <c r="BOQ29" i="4"/>
  <c r="BQN29" i="4"/>
  <c r="BQL29" i="4"/>
  <c r="BQK29" i="4"/>
  <c r="BSI29" i="4"/>
  <c r="BSZ29" i="4"/>
  <c r="BSX29" i="4"/>
  <c r="BSW29" i="4"/>
  <c r="BUU29" i="4"/>
  <c r="BXW29" i="4"/>
  <c r="CBF29" i="4"/>
  <c r="CDR29" i="4"/>
  <c r="CHT29" i="4"/>
  <c r="CHR29" i="4"/>
  <c r="CHQ29" i="4"/>
  <c r="CMR29" i="4"/>
  <c r="CMP29" i="4"/>
  <c r="CMO29" i="4"/>
  <c r="CTK29" i="4"/>
  <c r="CUW29" i="4"/>
  <c r="CUY29" i="4"/>
  <c r="CUX29" i="4"/>
  <c r="DBK29" i="4"/>
  <c r="EHK29" i="4"/>
  <c r="EVU29" i="4"/>
  <c r="EVV29" i="4"/>
  <c r="FVJ29" i="4"/>
  <c r="FVK29" i="4"/>
  <c r="FVI29" i="4"/>
  <c r="ILD29" i="4"/>
  <c r="ILB29" i="4"/>
  <c r="ILA29" i="4"/>
  <c r="IRH29" i="4"/>
  <c r="IRF29" i="4"/>
  <c r="IRE29" i="4"/>
  <c r="JEN29" i="4"/>
  <c r="JEM29" i="4"/>
  <c r="JEL29" i="4"/>
  <c r="JEK29" i="4"/>
  <c r="JPH29" i="4"/>
  <c r="JPG29" i="4"/>
  <c r="KEZ29" i="4"/>
  <c r="KEW29" i="4"/>
  <c r="KKN29" i="4"/>
  <c r="KKM29" i="4"/>
  <c r="KKL29" i="4"/>
  <c r="KKK29" i="4"/>
  <c r="KOF29" i="4"/>
  <c r="KOD29" i="4"/>
  <c r="KOC29" i="4"/>
  <c r="KOE29" i="4"/>
  <c r="NSR29" i="4"/>
  <c r="NSQ29" i="4"/>
  <c r="NSP29" i="4"/>
  <c r="NSO29" i="4"/>
  <c r="C47" i="4"/>
  <c r="C48" i="4" s="1"/>
  <c r="C50" i="4" s="1"/>
  <c r="AK29" i="4"/>
  <c r="AM29" i="4"/>
  <c r="CZ29" i="4"/>
  <c r="FT29" i="4"/>
  <c r="FR29" i="4"/>
  <c r="FQ29" i="4"/>
  <c r="HO29" i="4"/>
  <c r="IE29" i="4"/>
  <c r="JA29" i="4"/>
  <c r="JC29" i="4"/>
  <c r="LN29" i="4"/>
  <c r="PP29" i="4"/>
  <c r="PN29" i="4"/>
  <c r="PM29" i="4"/>
  <c r="QK29" i="4"/>
  <c r="QN29" i="4"/>
  <c r="QM29" i="4"/>
  <c r="TH29" i="4"/>
  <c r="TG29" i="4"/>
  <c r="TF29" i="4"/>
  <c r="VC29" i="4"/>
  <c r="VS29" i="4"/>
  <c r="WO29" i="4"/>
  <c r="WR29" i="4"/>
  <c r="WQ29" i="4"/>
  <c r="ZA29" i="4"/>
  <c r="ZC29" i="4"/>
  <c r="ZB29" i="4"/>
  <c r="ZZ29" i="4"/>
  <c r="AAA29" i="4"/>
  <c r="AKN29" i="4"/>
  <c r="AKL29" i="4"/>
  <c r="AKK29" i="4"/>
  <c r="AMI29" i="4"/>
  <c r="AMZ29" i="4"/>
  <c r="AMX29" i="4"/>
  <c r="AMW29" i="4"/>
  <c r="AOU29" i="4"/>
  <c r="APK29" i="4"/>
  <c r="AQG29" i="4"/>
  <c r="AQI29" i="4"/>
  <c r="AST29" i="4"/>
  <c r="AVP29" i="4"/>
  <c r="AVN29" i="4"/>
  <c r="AVM29" i="4"/>
  <c r="AXJ29" i="4"/>
  <c r="AXK29" i="4"/>
  <c r="AZH29" i="4"/>
  <c r="AZG29" i="4"/>
  <c r="AZF29" i="4"/>
  <c r="BEF29" i="4"/>
  <c r="BEE29" i="4"/>
  <c r="BED29" i="4"/>
  <c r="BJD29" i="4"/>
  <c r="BJC29" i="4"/>
  <c r="BJB29" i="4"/>
  <c r="BOB29" i="4"/>
  <c r="BOA29" i="4"/>
  <c r="BNZ29" i="4"/>
  <c r="BPW29" i="4"/>
  <c r="BQM29" i="4"/>
  <c r="BRI29" i="4"/>
  <c r="BRK29" i="4"/>
  <c r="BSY29" i="4"/>
  <c r="BTU29" i="4"/>
  <c r="BTW29" i="4"/>
  <c r="BVK29" i="4"/>
  <c r="BWG29" i="4"/>
  <c r="BWI29" i="4"/>
  <c r="BYT29" i="4"/>
  <c r="CFH29" i="4"/>
  <c r="CFF29" i="4"/>
  <c r="CFE29" i="4"/>
  <c r="CGC29" i="4"/>
  <c r="CGE29" i="4"/>
  <c r="CHC29" i="4"/>
  <c r="CHS29" i="4"/>
  <c r="CIP29" i="4"/>
  <c r="CMA29" i="4"/>
  <c r="CMQ29" i="4"/>
  <c r="CNM29" i="4"/>
  <c r="CNO29" i="4"/>
  <c r="CPZ29" i="4"/>
  <c r="CRP29" i="4"/>
  <c r="CRN29" i="4"/>
  <c r="CRM29" i="4"/>
  <c r="CRO29" i="4"/>
  <c r="CYI29" i="4"/>
  <c r="CYZ29" i="4"/>
  <c r="CYX29" i="4"/>
  <c r="CYW29" i="4"/>
  <c r="DBS29" i="4"/>
  <c r="DBT29" i="4"/>
  <c r="DCR29" i="4"/>
  <c r="DCQ29" i="4"/>
  <c r="DCP29" i="4"/>
  <c r="DCO29" i="4"/>
  <c r="DKB29" i="4"/>
  <c r="DKA29" i="4"/>
  <c r="DJZ29" i="4"/>
  <c r="DKW29" i="4"/>
  <c r="DKY29" i="4"/>
  <c r="DNJ29" i="4"/>
  <c r="DOZ29" i="4"/>
  <c r="DOX29" i="4"/>
  <c r="DOW29" i="4"/>
  <c r="DOY29" i="4"/>
  <c r="DRL29" i="4"/>
  <c r="DRJ29" i="4"/>
  <c r="DRI29" i="4"/>
  <c r="DSG29" i="4"/>
  <c r="DSI29" i="4"/>
  <c r="DTX29" i="4"/>
  <c r="DTV29" i="4"/>
  <c r="DTU29" i="4"/>
  <c r="DXE29" i="4"/>
  <c r="DXG29" i="4"/>
  <c r="DXF29" i="4"/>
  <c r="DYD29" i="4"/>
  <c r="DYE29" i="4"/>
  <c r="EDJ29" i="4"/>
  <c r="EEZ29" i="4"/>
  <c r="EEX29" i="4"/>
  <c r="EEW29" i="4"/>
  <c r="EEY29" i="4"/>
  <c r="EMX29" i="4"/>
  <c r="EMY29" i="4"/>
  <c r="EMW29" i="4"/>
  <c r="EOV29" i="4"/>
  <c r="EOU29" i="4"/>
  <c r="EOT29" i="4"/>
  <c r="ERH29" i="4"/>
  <c r="ERG29" i="4"/>
  <c r="ERV29" i="4"/>
  <c r="ERW29" i="4"/>
  <c r="ERU29" i="4"/>
  <c r="EUZ29" i="4"/>
  <c r="EUY29" i="4"/>
  <c r="EUW29" i="4"/>
  <c r="EXY29" i="4"/>
  <c r="FBY29" i="4"/>
  <c r="FBZ29" i="4"/>
  <c r="FGW29" i="4"/>
  <c r="FGX29" i="4"/>
  <c r="GAO29" i="4"/>
  <c r="GAP29" i="4"/>
  <c r="GEG29" i="4"/>
  <c r="GEH29" i="4"/>
  <c r="GIJ29" i="4"/>
  <c r="GIH29" i="4"/>
  <c r="GIG29" i="4"/>
  <c r="GII29" i="4"/>
  <c r="GMW29" i="4"/>
  <c r="GMX29" i="4"/>
  <c r="GUG29" i="4"/>
  <c r="GUH29" i="4"/>
  <c r="HGB29" i="4"/>
  <c r="HGA29" i="4"/>
  <c r="HFZ29" i="4"/>
  <c r="HFY29" i="4"/>
  <c r="HPX29" i="4"/>
  <c r="HPW29" i="4"/>
  <c r="HPV29" i="4"/>
  <c r="HPU29" i="4"/>
  <c r="HSB29" i="4"/>
  <c r="HSA29" i="4"/>
  <c r="IAJ29" i="4"/>
  <c r="IAG29" i="4"/>
  <c r="ION29" i="4"/>
  <c r="IOM29" i="4"/>
  <c r="IOL29" i="4"/>
  <c r="IOK29" i="4"/>
  <c r="IYZ29" i="4"/>
  <c r="IYW29" i="4"/>
  <c r="JCB29" i="4"/>
  <c r="JBZ29" i="4"/>
  <c r="JBY29" i="4"/>
  <c r="JCA29" i="4"/>
  <c r="JEV29" i="4"/>
  <c r="JET29" i="4"/>
  <c r="JES29" i="4"/>
  <c r="JHH29" i="4"/>
  <c r="JHF29" i="4"/>
  <c r="JHE29" i="4"/>
  <c r="JOJ29" i="4"/>
  <c r="JOH29" i="4"/>
  <c r="JOG29" i="4"/>
  <c r="JOI29" i="4"/>
  <c r="KBX29" i="4"/>
  <c r="KBV29" i="4"/>
  <c r="KBU29" i="4"/>
  <c r="KBW29" i="4"/>
  <c r="KGV29" i="4"/>
  <c r="KGT29" i="4"/>
  <c r="KGS29" i="4"/>
  <c r="KGU29" i="4"/>
  <c r="KKV29" i="4"/>
  <c r="KKT29" i="4"/>
  <c r="KKS29" i="4"/>
  <c r="KON29" i="4"/>
  <c r="KOL29" i="4"/>
  <c r="KOK29" i="4"/>
  <c r="KPL29" i="4"/>
  <c r="KPK29" i="4"/>
  <c r="KPJ29" i="4"/>
  <c r="KPI29" i="4"/>
  <c r="LAV29" i="4"/>
  <c r="LAT29" i="4"/>
  <c r="LAS29" i="4"/>
  <c r="LBT29" i="4"/>
  <c r="LBS29" i="4"/>
  <c r="LBR29" i="4"/>
  <c r="LBQ29" i="4"/>
  <c r="LEV29" i="4"/>
  <c r="LES29" i="4"/>
  <c r="LIF29" i="4"/>
  <c r="LID29" i="4"/>
  <c r="LIC29" i="4"/>
  <c r="LOB29" i="4"/>
  <c r="LNZ29" i="4"/>
  <c r="LNY29" i="4"/>
  <c r="LOA29" i="4"/>
  <c r="LSB29" i="4"/>
  <c r="LRZ29" i="4"/>
  <c r="LRY29" i="4"/>
  <c r="LXX29" i="4"/>
  <c r="LXV29" i="4"/>
  <c r="LXU29" i="4"/>
  <c r="LXW29" i="4"/>
  <c r="MEB29" i="4"/>
  <c r="MDZ29" i="4"/>
  <c r="MDY29" i="4"/>
  <c r="MEA29" i="4"/>
  <c r="MLL29" i="4"/>
  <c r="MLK29" i="4"/>
  <c r="MLJ29" i="4"/>
  <c r="MLI29" i="4"/>
  <c r="MVH29" i="4"/>
  <c r="MVG29" i="4"/>
  <c r="MVF29" i="4"/>
  <c r="MVE29" i="4"/>
  <c r="MYJ29" i="4"/>
  <c r="MYG29" i="4"/>
  <c r="NFD29" i="4"/>
  <c r="NFC29" i="4"/>
  <c r="NFB29" i="4"/>
  <c r="NFA29" i="4"/>
  <c r="NJD29" i="4"/>
  <c r="NJB29" i="4"/>
  <c r="NJA29" i="4"/>
  <c r="NSZ29" i="4"/>
  <c r="NSX29" i="4"/>
  <c r="NSW29" i="4"/>
  <c r="FGP29" i="4"/>
  <c r="FGQ29" i="4"/>
  <c r="FGO29" i="4"/>
  <c r="FJT29" i="4"/>
  <c r="FJS29" i="4"/>
  <c r="FNL29" i="4"/>
  <c r="FNK29" i="4"/>
  <c r="FNI29" i="4"/>
  <c r="FOG29" i="4"/>
  <c r="FOH29" i="4"/>
  <c r="FQL29" i="4"/>
  <c r="FQM29" i="4"/>
  <c r="FQK29" i="4"/>
  <c r="FTP29" i="4"/>
  <c r="FTO29" i="4"/>
  <c r="FZB29" i="4"/>
  <c r="FZC29" i="4"/>
  <c r="FZT29" i="4"/>
  <c r="FZS29" i="4"/>
  <c r="FZQ29" i="4"/>
  <c r="GDZ29" i="4"/>
  <c r="GEA29" i="4"/>
  <c r="GDY29" i="4"/>
  <c r="GHD29" i="4"/>
  <c r="GHC29" i="4"/>
  <c r="GMP29" i="4"/>
  <c r="GMQ29" i="4"/>
  <c r="GMO29" i="4"/>
  <c r="GOC29" i="4"/>
  <c r="GOD29" i="4"/>
  <c r="GQH29" i="4"/>
  <c r="GQI29" i="4"/>
  <c r="GQG29" i="4"/>
  <c r="GRU29" i="4"/>
  <c r="GRV29" i="4"/>
  <c r="GTZ29" i="4"/>
  <c r="GUA29" i="4"/>
  <c r="GTY29" i="4"/>
  <c r="GYZ29" i="4"/>
  <c r="GYX29" i="4"/>
  <c r="GYW29" i="4"/>
  <c r="HAV29" i="4"/>
  <c r="HAU29" i="4"/>
  <c r="HOR29" i="4"/>
  <c r="HOP29" i="4"/>
  <c r="HOO29" i="4"/>
  <c r="HRL29" i="4"/>
  <c r="HRJ29" i="4"/>
  <c r="HXP29" i="4"/>
  <c r="HXN29" i="4"/>
  <c r="HXM29" i="4"/>
  <c r="ICF29" i="4"/>
  <c r="ICD29" i="4"/>
  <c r="ICC29" i="4"/>
  <c r="IHD29" i="4"/>
  <c r="IHC29" i="4"/>
  <c r="IHB29" i="4"/>
  <c r="INP29" i="4"/>
  <c r="INN29" i="4"/>
  <c r="INM29" i="4"/>
  <c r="IZP29" i="4"/>
  <c r="IZN29" i="4"/>
  <c r="IZM29" i="4"/>
  <c r="JAN29" i="4"/>
  <c r="JAM29" i="4"/>
  <c r="JND29" i="4"/>
  <c r="JNB29" i="4"/>
  <c r="JNA29" i="4"/>
  <c r="JSB29" i="4"/>
  <c r="JSA29" i="4"/>
  <c r="JRZ29" i="4"/>
  <c r="JUN29" i="4"/>
  <c r="JUL29" i="4"/>
  <c r="JUK29" i="4"/>
  <c r="JYF29" i="4"/>
  <c r="JYD29" i="4"/>
  <c r="JYC29" i="4"/>
  <c r="JZD29" i="4"/>
  <c r="JZC29" i="4"/>
  <c r="KUR29" i="4"/>
  <c r="KUP29" i="4"/>
  <c r="KYB29" i="4"/>
  <c r="KYA29" i="4"/>
  <c r="KXZ29" i="4"/>
  <c r="LEF29" i="4"/>
  <c r="LED29" i="4"/>
  <c r="LEC29" i="4"/>
  <c r="LKR29" i="4"/>
  <c r="LKP29" i="4"/>
  <c r="LKO29" i="4"/>
  <c r="LLP29" i="4"/>
  <c r="LLO29" i="4"/>
  <c r="LLN29" i="4"/>
  <c r="LNL29" i="4"/>
  <c r="LNI29" i="4"/>
  <c r="LUN29" i="4"/>
  <c r="LUL29" i="4"/>
  <c r="LUK29" i="4"/>
  <c r="LVL29" i="4"/>
  <c r="LVK29" i="4"/>
  <c r="LVJ29" i="4"/>
  <c r="LXH29" i="4"/>
  <c r="LXE29" i="4"/>
  <c r="MAZ29" i="4"/>
  <c r="MAW29" i="4"/>
  <c r="MBX29" i="4"/>
  <c r="MBV29" i="4"/>
  <c r="MIB29" i="4"/>
  <c r="MHZ29" i="4"/>
  <c r="MHY29" i="4"/>
  <c r="MPD29" i="4"/>
  <c r="MPC29" i="4"/>
  <c r="MPB29" i="4"/>
  <c r="MRP29" i="4"/>
  <c r="MRN29" i="4"/>
  <c r="MRM29" i="4"/>
  <c r="MXT29" i="4"/>
  <c r="MXR29" i="4"/>
  <c r="MXQ29" i="4"/>
  <c r="MZH29" i="4"/>
  <c r="MZF29" i="4"/>
  <c r="NLP29" i="4"/>
  <c r="NLN29" i="4"/>
  <c r="NLM29" i="4"/>
  <c r="NOJ29" i="4"/>
  <c r="NOG29" i="4"/>
  <c r="NPH29" i="4"/>
  <c r="NPF29" i="4"/>
  <c r="NZD29" i="4"/>
  <c r="NZB29" i="4"/>
  <c r="NZA29" i="4"/>
  <c r="OBX29" i="4"/>
  <c r="OBU29" i="4"/>
  <c r="OMJ29" i="4"/>
  <c r="OMI29" i="4"/>
  <c r="OMH29" i="4"/>
  <c r="OMG29" i="4"/>
  <c r="OSE29" i="4"/>
  <c r="OSF29" i="4"/>
  <c r="OXD29" i="4"/>
  <c r="OXC29" i="4"/>
  <c r="OZO29" i="4"/>
  <c r="OZP29" i="4"/>
  <c r="PBA29" i="4"/>
  <c r="PBB29" i="4"/>
  <c r="PBC29" i="4"/>
  <c r="PEV29" i="4"/>
  <c r="PES29" i="4"/>
  <c r="PET29" i="4"/>
  <c r="PEU29" i="4"/>
  <c r="PKP29" i="4"/>
  <c r="PKQ29" i="4"/>
  <c r="POR29" i="4"/>
  <c r="POQ29" i="4"/>
  <c r="POP29" i="4"/>
  <c r="POO29" i="4"/>
  <c r="PYK29" i="4"/>
  <c r="PYM29" i="4"/>
  <c r="PYL29" i="4"/>
  <c r="QMJ29" i="4"/>
  <c r="QMG29" i="4"/>
  <c r="QMH29" i="4"/>
  <c r="QUR29" i="4"/>
  <c r="QUP29" i="4"/>
  <c r="QUQ29" i="4"/>
  <c r="QUO29" i="4"/>
  <c r="RPH29" i="4"/>
  <c r="RPF29" i="4"/>
  <c r="RPG29" i="4"/>
  <c r="RPE29" i="4"/>
  <c r="SPT29" i="4"/>
  <c r="SPQ29" i="4"/>
  <c r="SQR29" i="4"/>
  <c r="SQP29" i="4"/>
  <c r="SQO29" i="4"/>
  <c r="UMR29" i="4"/>
  <c r="UMO29" i="4"/>
  <c r="UMP29" i="4"/>
  <c r="UUW29" i="4"/>
  <c r="UUY29" i="4"/>
  <c r="UUX29" i="4"/>
  <c r="VJQ29" i="4"/>
  <c r="VJS29" i="4"/>
  <c r="VJT29" i="4"/>
  <c r="WCC29" i="4"/>
  <c r="WCD29" i="4"/>
  <c r="WCE29" i="4"/>
  <c r="WPL29" i="4"/>
  <c r="WPK29" i="4"/>
  <c r="WSN29" i="4"/>
  <c r="WSM29" i="4"/>
  <c r="WSL29" i="4"/>
  <c r="WSK29" i="4"/>
  <c r="IV30" i="4"/>
  <c r="IS30" i="4"/>
  <c r="KZ30" i="4"/>
  <c r="KY30" i="4"/>
  <c r="KX30" i="4"/>
  <c r="KW30" i="4"/>
  <c r="VD30" i="4"/>
  <c r="VA30" i="4"/>
  <c r="AER30" i="4"/>
  <c r="AEP30" i="4"/>
  <c r="AEQ30" i="4"/>
  <c r="AEO30" i="4"/>
  <c r="AUZ30" i="4"/>
  <c r="AUW30" i="4"/>
  <c r="BOJ30" i="4"/>
  <c r="BOG30" i="4"/>
  <c r="BOI30" i="4"/>
  <c r="BOH30" i="4"/>
  <c r="BYF30" i="4"/>
  <c r="BYD30" i="4"/>
  <c r="BYE30" i="4"/>
  <c r="BYC30" i="4"/>
  <c r="ECD30" i="4"/>
  <c r="ECF30" i="4"/>
  <c r="ECE30" i="4"/>
  <c r="EMR30" i="4"/>
  <c r="EMO30" i="4"/>
  <c r="EMQ30" i="4"/>
  <c r="EMP30" i="4"/>
  <c r="EUB30" i="4"/>
  <c r="EUA30" i="4"/>
  <c r="ETZ30" i="4"/>
  <c r="ETY30" i="4"/>
  <c r="FGJ30" i="4"/>
  <c r="FGG30" i="4"/>
  <c r="FGI30" i="4"/>
  <c r="FGH30" i="4"/>
  <c r="FRL30" i="4"/>
  <c r="FRJ30" i="4"/>
  <c r="FRK30" i="4"/>
  <c r="FRI30" i="4"/>
  <c r="GMQ30" i="4"/>
  <c r="GMP30" i="4"/>
  <c r="GMO30" i="4"/>
  <c r="GZH30" i="4"/>
  <c r="GZG30" i="4"/>
  <c r="GZE30" i="4"/>
  <c r="IQX30" i="4"/>
  <c r="IQY30" i="4"/>
  <c r="IQW30" i="4"/>
  <c r="JCR30" i="4"/>
  <c r="JCO30" i="4"/>
  <c r="JCQ30" i="4"/>
  <c r="JIV30" i="4"/>
  <c r="JIS30" i="4"/>
  <c r="JIU30" i="4"/>
  <c r="NOW30" i="4"/>
  <c r="NOX30" i="4"/>
  <c r="NYL30" i="4"/>
  <c r="NYK30" i="4"/>
  <c r="NYM30" i="4"/>
  <c r="OMR30" i="4"/>
  <c r="OMP30" i="4"/>
  <c r="OMO30" i="4"/>
  <c r="OYZ30" i="4"/>
  <c r="OYX30" i="4"/>
  <c r="OYW30" i="4"/>
  <c r="QMX30" i="4"/>
  <c r="QMW30" i="4"/>
  <c r="QMY30" i="4"/>
  <c r="QNX30" i="4"/>
  <c r="QNV30" i="4"/>
  <c r="QUP30" i="4"/>
  <c r="QUR30" i="4"/>
  <c r="REV30" i="4"/>
  <c r="REU30" i="4"/>
  <c r="RES30" i="4"/>
  <c r="RGW30" i="4"/>
  <c r="RGX30" i="4"/>
  <c r="RLN30" i="4"/>
  <c r="RLO30" i="4"/>
  <c r="RLM30" i="4"/>
  <c r="SKF30" i="4"/>
  <c r="SKC30" i="4"/>
  <c r="SKE30" i="4"/>
  <c r="SKD30" i="4"/>
  <c r="SLL30" i="4"/>
  <c r="SLJ30" i="4"/>
  <c r="SLK30" i="4"/>
  <c r="SLI30" i="4"/>
  <c r="SQR30" i="4"/>
  <c r="SQO30" i="4"/>
  <c r="UNE30" i="4"/>
  <c r="UNF30" i="4"/>
  <c r="USN30" i="4"/>
  <c r="USM30" i="4"/>
  <c r="USK30" i="4"/>
  <c r="UUH30" i="4"/>
  <c r="UUI30" i="4"/>
  <c r="UUG30" i="4"/>
  <c r="VDV30" i="4"/>
  <c r="VDW30" i="4"/>
  <c r="VDU30" i="4"/>
  <c r="VIT30" i="4"/>
  <c r="VIU30" i="4"/>
  <c r="VNR30" i="4"/>
  <c r="VNS30" i="4"/>
  <c r="CPD29" i="4"/>
  <c r="CPB29" i="4"/>
  <c r="CPA29" i="4"/>
  <c r="CSK29" i="4"/>
  <c r="CSM29" i="4"/>
  <c r="DES29" i="4"/>
  <c r="DEU29" i="4"/>
  <c r="DET29" i="4"/>
  <c r="DFR29" i="4"/>
  <c r="DFS29" i="4"/>
  <c r="DJQ29" i="4"/>
  <c r="DJS29" i="4"/>
  <c r="DJR29" i="4"/>
  <c r="DMN29" i="4"/>
  <c r="DML29" i="4"/>
  <c r="DMK29" i="4"/>
  <c r="DWJ29" i="4"/>
  <c r="DWH29" i="4"/>
  <c r="DWG29" i="4"/>
  <c r="EAB29" i="4"/>
  <c r="EAA29" i="4"/>
  <c r="DZZ29" i="4"/>
  <c r="ECN29" i="4"/>
  <c r="ECL29" i="4"/>
  <c r="ECK29" i="4"/>
  <c r="EFU29" i="4"/>
  <c r="EFW29" i="4"/>
  <c r="EJX29" i="4"/>
  <c r="EJW29" i="4"/>
  <c r="EJV29" i="4"/>
  <c r="EPJ29" i="4"/>
  <c r="EPK29" i="4"/>
  <c r="EPI29" i="4"/>
  <c r="EZF29" i="4"/>
  <c r="EZG29" i="4"/>
  <c r="EZE29" i="4"/>
  <c r="FBR29" i="4"/>
  <c r="FBS29" i="4"/>
  <c r="FBQ29" i="4"/>
  <c r="FDE29" i="4"/>
  <c r="FDF29" i="4"/>
  <c r="FFJ29" i="4"/>
  <c r="FFK29" i="4"/>
  <c r="FGB29" i="4"/>
  <c r="FGA29" i="4"/>
  <c r="FFY29" i="4"/>
  <c r="FIC29" i="4"/>
  <c r="FID29" i="4"/>
  <c r="FLU29" i="4"/>
  <c r="FLV29" i="4"/>
  <c r="FOB29" i="4"/>
  <c r="FNZ29" i="4"/>
  <c r="FNY29" i="4"/>
  <c r="FPX29" i="4"/>
  <c r="FPW29" i="4"/>
  <c r="FPU29" i="4"/>
  <c r="FRY29" i="4"/>
  <c r="FRZ29" i="4"/>
  <c r="GAH29" i="4"/>
  <c r="GAI29" i="4"/>
  <c r="GAG29" i="4"/>
  <c r="GFM29" i="4"/>
  <c r="GFN29" i="4"/>
  <c r="GLJ29" i="4"/>
  <c r="GLK29" i="4"/>
  <c r="GMB29" i="4"/>
  <c r="GMA29" i="4"/>
  <c r="GLY29" i="4"/>
  <c r="GXR29" i="4"/>
  <c r="GXS29" i="4"/>
  <c r="GYJ29" i="4"/>
  <c r="GYI29" i="4"/>
  <c r="GYG29" i="4"/>
  <c r="GZE29" i="4"/>
  <c r="GZF29" i="4"/>
  <c r="HEV29" i="4"/>
  <c r="HET29" i="4"/>
  <c r="HES29" i="4"/>
  <c r="HKZ29" i="4"/>
  <c r="HKY29" i="4"/>
  <c r="HKX29" i="4"/>
  <c r="HRD29" i="4"/>
  <c r="HRC29" i="4"/>
  <c r="HRB29" i="4"/>
  <c r="HXH29" i="4"/>
  <c r="HXF29" i="4"/>
  <c r="HXE29" i="4"/>
  <c r="ICN29" i="4"/>
  <c r="ICL29" i="4"/>
  <c r="ICK29" i="4"/>
  <c r="IHL29" i="4"/>
  <c r="IHJ29" i="4"/>
  <c r="IKF29" i="4"/>
  <c r="IKC29" i="4"/>
  <c r="INH29" i="4"/>
  <c r="INF29" i="4"/>
  <c r="INE29" i="4"/>
  <c r="IZX29" i="4"/>
  <c r="IZV29" i="4"/>
  <c r="IZU29" i="4"/>
  <c r="JNL29" i="4"/>
  <c r="JNJ29" i="4"/>
  <c r="JNI29" i="4"/>
  <c r="JSJ29" i="4"/>
  <c r="JSH29" i="4"/>
  <c r="JUV29" i="4"/>
  <c r="JUT29" i="4"/>
  <c r="JUS29" i="4"/>
  <c r="JYN29" i="4"/>
  <c r="JYL29" i="4"/>
  <c r="JYK29" i="4"/>
  <c r="KUJ29" i="4"/>
  <c r="KUI29" i="4"/>
  <c r="KUH29" i="4"/>
  <c r="KXL29" i="4"/>
  <c r="KXI29" i="4"/>
  <c r="KYJ29" i="4"/>
  <c r="KYH29" i="4"/>
  <c r="LEN29" i="4"/>
  <c r="LEL29" i="4"/>
  <c r="LEK29" i="4"/>
  <c r="LKJ29" i="4"/>
  <c r="LKH29" i="4"/>
  <c r="LKG29" i="4"/>
  <c r="LLX29" i="4"/>
  <c r="LLV29" i="4"/>
  <c r="LUF29" i="4"/>
  <c r="LUD29" i="4"/>
  <c r="LUC29" i="4"/>
  <c r="LVT29" i="4"/>
  <c r="LVR29" i="4"/>
  <c r="MBP29" i="4"/>
  <c r="MBO29" i="4"/>
  <c r="MBN29" i="4"/>
  <c r="MHT29" i="4"/>
  <c r="MHR29" i="4"/>
  <c r="MHQ29" i="4"/>
  <c r="MPL29" i="4"/>
  <c r="MPJ29" i="4"/>
  <c r="MRX29" i="4"/>
  <c r="MRV29" i="4"/>
  <c r="MRU29" i="4"/>
  <c r="MYB29" i="4"/>
  <c r="MXZ29" i="4"/>
  <c r="MXY29" i="4"/>
  <c r="MYZ29" i="4"/>
  <c r="MYY29" i="4"/>
  <c r="MYX29" i="4"/>
  <c r="NAV29" i="4"/>
  <c r="NAS29" i="4"/>
  <c r="NLH29" i="4"/>
  <c r="NLF29" i="4"/>
  <c r="NLE29" i="4"/>
  <c r="NOZ29" i="4"/>
  <c r="NOY29" i="4"/>
  <c r="NOX29" i="4"/>
  <c r="NVD29" i="4"/>
  <c r="NVB29" i="4"/>
  <c r="NVA29" i="4"/>
  <c r="OCN29" i="4"/>
  <c r="OCM29" i="4"/>
  <c r="OCL29" i="4"/>
  <c r="OCK29" i="4"/>
  <c r="OFP29" i="4"/>
  <c r="OFM29" i="4"/>
  <c r="OIZ29" i="4"/>
  <c r="OIX29" i="4"/>
  <c r="OIW29" i="4"/>
  <c r="OLT29" i="4"/>
  <c r="OLQ29" i="4"/>
  <c r="OOF29" i="4"/>
  <c r="OOC29" i="4"/>
  <c r="OUR29" i="4"/>
  <c r="OUQ29" i="4"/>
  <c r="PKB29" i="4"/>
  <c r="PJZ29" i="4"/>
  <c r="PJY29" i="4"/>
  <c r="PLH29" i="4"/>
  <c r="PLF29" i="4"/>
  <c r="PLE29" i="4"/>
  <c r="PPN29" i="4"/>
  <c r="PPO29" i="4"/>
  <c r="PVR29" i="4"/>
  <c r="PVS29" i="4"/>
  <c r="QQZ29" i="4"/>
  <c r="QQX29" i="4"/>
  <c r="QQY29" i="4"/>
  <c r="QQW29" i="4"/>
  <c r="QYJ29" i="4"/>
  <c r="QYG29" i="4"/>
  <c r="QYH29" i="4"/>
  <c r="RCJ29" i="4"/>
  <c r="RCG29" i="4"/>
  <c r="REF29" i="4"/>
  <c r="REE29" i="4"/>
  <c r="RED29" i="4"/>
  <c r="REC29" i="4"/>
  <c r="RHH29" i="4"/>
  <c r="RHE29" i="4"/>
  <c r="RSZ29" i="4"/>
  <c r="RSX29" i="4"/>
  <c r="RSY29" i="4"/>
  <c r="RSW29" i="4"/>
  <c r="SZP29" i="4"/>
  <c r="SZM29" i="4"/>
  <c r="TOB29" i="4"/>
  <c r="TNZ29" i="4"/>
  <c r="TNY29" i="4"/>
  <c r="UQR29" i="4"/>
  <c r="UQO29" i="4"/>
  <c r="URP29" i="4"/>
  <c r="URN29" i="4"/>
  <c r="URM29" i="4"/>
  <c r="VES29" i="4"/>
  <c r="VEV29" i="4"/>
  <c r="VEU29" i="4"/>
  <c r="WGF29" i="4"/>
  <c r="WGD29" i="4"/>
  <c r="WGE29" i="4"/>
  <c r="WGC29" i="4"/>
  <c r="AN30" i="4"/>
  <c r="AM30" i="4"/>
  <c r="QF30" i="4"/>
  <c r="QC30" i="4"/>
  <c r="ZI30" i="4"/>
  <c r="ZK30" i="4"/>
  <c r="ZJ30" i="4"/>
  <c r="AIZ30" i="4"/>
  <c r="AIY30" i="4"/>
  <c r="BFI30" i="4"/>
  <c r="BFJ30" i="4"/>
  <c r="BFK30" i="4"/>
  <c r="BHP30" i="4"/>
  <c r="BHO30" i="4"/>
  <c r="BSW30" i="4"/>
  <c r="BSY30" i="4"/>
  <c r="BSX30" i="4"/>
  <c r="CEJ30" i="4"/>
  <c r="CEG30" i="4"/>
  <c r="CEI30" i="4"/>
  <c r="CEH30" i="4"/>
  <c r="CWK30" i="4"/>
  <c r="CWM30" i="4"/>
  <c r="CWL30" i="4"/>
  <c r="EXT30" i="4"/>
  <c r="EXR30" i="4"/>
  <c r="EXS30" i="4"/>
  <c r="EXQ30" i="4"/>
  <c r="IFH30" i="4"/>
  <c r="IFE30" i="4"/>
  <c r="IFG30" i="4"/>
  <c r="IJF30" i="4"/>
  <c r="IJH30" i="4"/>
  <c r="JOH30" i="4"/>
  <c r="JOI30" i="4"/>
  <c r="JOG30" i="4"/>
  <c r="PRD30" i="4"/>
  <c r="PRA30" i="4"/>
  <c r="PRC30" i="4"/>
  <c r="PRB30" i="4"/>
  <c r="PXP29" i="4"/>
  <c r="PXN29" i="4"/>
  <c r="QFN29" i="4"/>
  <c r="QFO29" i="4"/>
  <c r="QZP29" i="4"/>
  <c r="QZN29" i="4"/>
  <c r="RPP29" i="4"/>
  <c r="RPN29" i="4"/>
  <c r="SBP29" i="4"/>
  <c r="SBO29" i="4"/>
  <c r="SBN29" i="4"/>
  <c r="SBM29" i="4"/>
  <c r="TXM29" i="4"/>
  <c r="TXO29" i="4"/>
  <c r="TXN29" i="4"/>
  <c r="WLD29" i="4"/>
  <c r="WLB29" i="4"/>
  <c r="WLC29" i="4"/>
  <c r="WLA29" i="4"/>
  <c r="XDE29" i="4"/>
  <c r="XDG29" i="4"/>
  <c r="AMW30" i="4"/>
  <c r="AMY30" i="4"/>
  <c r="AMX30" i="4"/>
  <c r="CQR30" i="4"/>
  <c r="CQQ30" i="4"/>
  <c r="CQP30" i="4"/>
  <c r="DJY30" i="4"/>
  <c r="DKB30" i="4"/>
  <c r="DKA30" i="4"/>
  <c r="DMK30" i="4"/>
  <c r="DMM30" i="4"/>
  <c r="EKM30" i="4"/>
  <c r="EKN30" i="4"/>
  <c r="EKL30" i="4"/>
  <c r="EQJ30" i="4"/>
  <c r="EQH30" i="4"/>
  <c r="EQI30" i="4"/>
  <c r="FHE30" i="4"/>
  <c r="FHF30" i="4"/>
  <c r="FKB30" i="4"/>
  <c r="FKA30" i="4"/>
  <c r="FJZ30" i="4"/>
  <c r="FJY30" i="4"/>
  <c r="FNT30" i="4"/>
  <c r="FNS30" i="4"/>
  <c r="FNR30" i="4"/>
  <c r="FVD30" i="4"/>
  <c r="FVC30" i="4"/>
  <c r="FVB30" i="4"/>
  <c r="FVA30" i="4"/>
  <c r="GNX30" i="4"/>
  <c r="GNV30" i="4"/>
  <c r="HHH30" i="4"/>
  <c r="HHG30" i="4"/>
  <c r="HHF30" i="4"/>
  <c r="HHE30" i="4"/>
  <c r="HSH30" i="4"/>
  <c r="HSG30" i="4"/>
  <c r="ICV30" i="4"/>
  <c r="ICS30" i="4"/>
  <c r="ICU30" i="4"/>
  <c r="IKF30" i="4"/>
  <c r="IKE30" i="4"/>
  <c r="IKC30" i="4"/>
  <c r="LKJ30" i="4"/>
  <c r="LKH30" i="4"/>
  <c r="NLE30" i="4"/>
  <c r="NLF30" i="4"/>
  <c r="NTU30" i="4"/>
  <c r="NTV30" i="4"/>
  <c r="OWS30" i="4"/>
  <c r="OWV30" i="4"/>
  <c r="PBL30" i="4"/>
  <c r="PBJ30" i="4"/>
  <c r="PBI30" i="4"/>
  <c r="PGX30" i="4"/>
  <c r="PGY30" i="4"/>
  <c r="POH30" i="4"/>
  <c r="POI30" i="4"/>
  <c r="PUL30" i="4"/>
  <c r="PUM30" i="4"/>
  <c r="QNH30" i="4"/>
  <c r="QNF30" i="4"/>
  <c r="QRH30" i="4"/>
  <c r="QRE30" i="4"/>
  <c r="QRG30" i="4"/>
  <c r="QZF30" i="4"/>
  <c r="QZE30" i="4"/>
  <c r="QZG30" i="4"/>
  <c r="RAS30" i="4"/>
  <c r="RAT30" i="4"/>
  <c r="RCX30" i="4"/>
  <c r="RCY30" i="4"/>
  <c r="RCW30" i="4"/>
  <c r="TFZ30" i="4"/>
  <c r="TGB30" i="4"/>
  <c r="TIV30" i="4"/>
  <c r="TIU30" i="4"/>
  <c r="TIS30" i="4"/>
  <c r="TVR30" i="4"/>
  <c r="TVQ30" i="4"/>
  <c r="TVS30" i="4"/>
  <c r="UJM30" i="4"/>
  <c r="UJN30" i="4"/>
  <c r="UQB30" i="4"/>
  <c r="UQA30" i="4"/>
  <c r="UPZ30" i="4"/>
  <c r="UPY30" i="4"/>
  <c r="VMS30" i="4"/>
  <c r="VMU30" i="4"/>
  <c r="VMT30" i="4"/>
  <c r="VPP30" i="4"/>
  <c r="VPN30" i="4"/>
  <c r="VPM30" i="4"/>
  <c r="WUB30" i="4"/>
  <c r="WTZ30" i="4"/>
  <c r="WTY30" i="4"/>
  <c r="WUA30" i="4"/>
  <c r="WXT30" i="4"/>
  <c r="WXS30" i="4"/>
  <c r="WXR30" i="4"/>
  <c r="WXQ30" i="4"/>
  <c r="PGB29" i="4"/>
  <c r="PFZ29" i="4"/>
  <c r="PHH29" i="4"/>
  <c r="PHG29" i="4"/>
  <c r="PJT29" i="4"/>
  <c r="PJR29" i="4"/>
  <c r="PNL29" i="4"/>
  <c r="PNI29" i="4"/>
  <c r="PQF29" i="4"/>
  <c r="PQC29" i="4"/>
  <c r="PRL29" i="4"/>
  <c r="PRK29" i="4"/>
  <c r="PUS29" i="4"/>
  <c r="PUU29" i="4"/>
  <c r="QIR29" i="4"/>
  <c r="QIO29" i="4"/>
  <c r="RKZ29" i="4"/>
  <c r="RKW29" i="4"/>
  <c r="ROB29" i="4"/>
  <c r="RNY29" i="4"/>
  <c r="ROA29" i="4"/>
  <c r="SVX29" i="4"/>
  <c r="SVU29" i="4"/>
  <c r="TJD29" i="4"/>
  <c r="TJB29" i="4"/>
  <c r="VCY29" i="4"/>
  <c r="VCZ29" i="4"/>
  <c r="VKP29" i="4"/>
  <c r="VKR29" i="4"/>
  <c r="VNI29" i="4"/>
  <c r="VNL29" i="4"/>
  <c r="VNK29" i="4"/>
  <c r="VVD29" i="4"/>
  <c r="VVB29" i="4"/>
  <c r="VVC29" i="4"/>
  <c r="VVA29" i="4"/>
  <c r="VYD29" i="4"/>
  <c r="VYE29" i="4"/>
  <c r="VYF29" i="4"/>
  <c r="VZC29" i="4"/>
  <c r="VZD29" i="4"/>
  <c r="WEZ29" i="4"/>
  <c r="WEX29" i="4"/>
  <c r="WEY29" i="4"/>
  <c r="BY30" i="4"/>
  <c r="BZ30" i="4"/>
  <c r="OR30" i="4"/>
  <c r="OO30" i="4"/>
  <c r="OQ30" i="4"/>
  <c r="OP30" i="4"/>
  <c r="AHY30" i="4"/>
  <c r="AIA30" i="4"/>
  <c r="ALQ30" i="4"/>
  <c r="ALS30" i="4"/>
  <c r="ARU30" i="4"/>
  <c r="ARW30" i="4"/>
  <c r="AWM30" i="4"/>
  <c r="AWN30" i="4"/>
  <c r="AYO30" i="4"/>
  <c r="AYR30" i="4"/>
  <c r="BEV30" i="4"/>
  <c r="BES30" i="4"/>
  <c r="BWZ30" i="4"/>
  <c r="BWW30" i="4"/>
  <c r="BWY30" i="4"/>
  <c r="CAG30" i="4"/>
  <c r="CAH30" i="4"/>
  <c r="CAI30" i="4"/>
  <c r="CGK30" i="4"/>
  <c r="CGM30" i="4"/>
  <c r="DOW30" i="4"/>
  <c r="DOZ30" i="4"/>
  <c r="DRT30" i="4"/>
  <c r="DRR30" i="4"/>
  <c r="DRS30" i="4"/>
  <c r="DRQ30" i="4"/>
  <c r="DVS30" i="4"/>
  <c r="DVT30" i="4"/>
  <c r="EQX30" i="4"/>
  <c r="EQZ30" i="4"/>
  <c r="EQY30" i="4"/>
  <c r="FMC30" i="4"/>
  <c r="FME30" i="4"/>
  <c r="FMD30" i="4"/>
  <c r="FYL30" i="4"/>
  <c r="FYM30" i="4"/>
  <c r="GFV30" i="4"/>
  <c r="GFW30" i="4"/>
  <c r="GJX30" i="4"/>
  <c r="GJW30" i="4"/>
  <c r="GJV30" i="4"/>
  <c r="HGJ30" i="4"/>
  <c r="HGH30" i="4"/>
  <c r="AU29" i="4"/>
  <c r="EM29" i="4"/>
  <c r="GY29" i="4"/>
  <c r="JK29" i="4"/>
  <c r="LW29" i="4"/>
  <c r="OI29" i="4"/>
  <c r="AAJ29" i="4"/>
  <c r="AAQ29" i="4"/>
  <c r="ADC29" i="4"/>
  <c r="AFO29" i="4"/>
  <c r="AIA29" i="4"/>
  <c r="AJG29" i="4"/>
  <c r="ALS29" i="4"/>
  <c r="AOE29" i="4"/>
  <c r="AQQ29" i="4"/>
  <c r="ATC29" i="4"/>
  <c r="AWU29" i="4"/>
  <c r="BRS29" i="4"/>
  <c r="BUE29" i="4"/>
  <c r="BWQ29" i="4"/>
  <c r="BZC29" i="4"/>
  <c r="CBO29" i="4"/>
  <c r="CEA29" i="4"/>
  <c r="CIY29" i="4"/>
  <c r="CLK29" i="4"/>
  <c r="CNW29" i="4"/>
  <c r="CQI29" i="4"/>
  <c r="CSU29" i="4"/>
  <c r="CVG29" i="4"/>
  <c r="CXS29" i="4"/>
  <c r="DAE29" i="4"/>
  <c r="DLG29" i="4"/>
  <c r="DNS29" i="4"/>
  <c r="DQE29" i="4"/>
  <c r="DVC29" i="4"/>
  <c r="EDS29" i="4"/>
  <c r="EGE29" i="4"/>
  <c r="EIQ29" i="4"/>
  <c r="EUI29" i="4"/>
  <c r="FMU29" i="4"/>
  <c r="FPG29" i="4"/>
  <c r="HCI29" i="4"/>
  <c r="HME29" i="4"/>
  <c r="HUU29" i="4"/>
  <c r="HWA29" i="4"/>
  <c r="IDK29" i="4"/>
  <c r="III29" i="4"/>
  <c r="IMA29" i="4"/>
  <c r="IPS29" i="4"/>
  <c r="ISE29" i="4"/>
  <c r="IXC29" i="4"/>
  <c r="JAU29" i="4"/>
  <c r="JPO29" i="4"/>
  <c r="JTG29" i="4"/>
  <c r="JVS29" i="4"/>
  <c r="KLS29" i="4"/>
  <c r="KMY29" i="4"/>
  <c r="KQQ29" i="4"/>
  <c r="KRW29" i="4"/>
  <c r="KVO29" i="4"/>
  <c r="KZG29" i="4"/>
  <c r="LJC29" i="4"/>
  <c r="LPG29" i="4"/>
  <c r="LSY29" i="4"/>
  <c r="MCU29" i="4"/>
  <c r="MMQ29" i="4"/>
  <c r="MSU29" i="4"/>
  <c r="MWM29" i="4"/>
  <c r="NCQ29" i="4"/>
  <c r="NGI29" i="4"/>
  <c r="NQE29" i="4"/>
  <c r="NVI29" i="4"/>
  <c r="NWI29" i="4"/>
  <c r="NYC29" i="4"/>
  <c r="OAA29" i="4"/>
  <c r="OBE29" i="4"/>
  <c r="OBM29" i="4"/>
  <c r="OEG29" i="4"/>
  <c r="OEW29" i="4"/>
  <c r="OFE29" i="4"/>
  <c r="OHY29" i="4"/>
  <c r="OJW29" i="4"/>
  <c r="OLA29" i="4"/>
  <c r="OLI29" i="4"/>
  <c r="ONM29" i="4"/>
  <c r="ONU29" i="4"/>
  <c r="OOS29" i="4"/>
  <c r="OPA29" i="4"/>
  <c r="OPS29" i="4"/>
  <c r="OQA29" i="4"/>
  <c r="ORM29" i="4"/>
  <c r="ORU29" i="4"/>
  <c r="OTA29" i="4"/>
  <c r="OUG29" i="4"/>
  <c r="OVM29" i="4"/>
  <c r="OWS29" i="4"/>
  <c r="OXY29" i="4"/>
  <c r="PBL29" i="4"/>
  <c r="PBJ29" i="4"/>
  <c r="PCA29" i="4"/>
  <c r="PCR29" i="4"/>
  <c r="PCO29" i="4"/>
  <c r="PFY29" i="4"/>
  <c r="PHE29" i="4"/>
  <c r="PIE29" i="4"/>
  <c r="PJQ29" i="4"/>
  <c r="PLW29" i="4"/>
  <c r="PNJ29" i="4"/>
  <c r="PQD29" i="4"/>
  <c r="PRI29" i="4"/>
  <c r="PSA29" i="4"/>
  <c r="PSR29" i="4"/>
  <c r="PSO29" i="4"/>
  <c r="PTX29" i="4"/>
  <c r="PTV29" i="4"/>
  <c r="PUT29" i="4"/>
  <c r="PVZ29" i="4"/>
  <c r="PWY29" i="4"/>
  <c r="PXM29" i="4"/>
  <c r="PYV29" i="4"/>
  <c r="PYU29" i="4"/>
  <c r="QAQ29" i="4"/>
  <c r="QBH29" i="4"/>
  <c r="QBE29" i="4"/>
  <c r="QEI29" i="4"/>
  <c r="QEZ29" i="4"/>
  <c r="QEW29" i="4"/>
  <c r="QFX29" i="4"/>
  <c r="QFW29" i="4"/>
  <c r="QGC29" i="4"/>
  <c r="QIJ29" i="4"/>
  <c r="QIG29" i="4"/>
  <c r="QIP29" i="4"/>
  <c r="QJX29" i="4"/>
  <c r="QJV29" i="4"/>
  <c r="QKM29" i="4"/>
  <c r="QNH29" i="4"/>
  <c r="QNF29" i="4"/>
  <c r="QON29" i="4"/>
  <c r="QOM29" i="4"/>
  <c r="QOS29" i="4"/>
  <c r="QPK29" i="4"/>
  <c r="QQB29" i="4"/>
  <c r="QPY29" i="4"/>
  <c r="QZH29" i="4"/>
  <c r="QZF29" i="4"/>
  <c r="QZM29" i="4"/>
  <c r="RAN29" i="4"/>
  <c r="RAM29" i="4"/>
  <c r="RAS29" i="4"/>
  <c r="RCB29" i="4"/>
  <c r="RBY29" i="4"/>
  <c r="RDM29" i="4"/>
  <c r="RGZ29" i="4"/>
  <c r="RGX29" i="4"/>
  <c r="RHX29" i="4"/>
  <c r="RHW29" i="4"/>
  <c r="RHV29" i="4"/>
  <c r="RJT29" i="4"/>
  <c r="RJQ29" i="4"/>
  <c r="RNZ29" i="4"/>
  <c r="RPM29" i="4"/>
  <c r="RUF29" i="4"/>
  <c r="RUE29" i="4"/>
  <c r="RUD29" i="4"/>
  <c r="RVL29" i="4"/>
  <c r="RVI29" i="4"/>
  <c r="RVK29" i="4"/>
  <c r="RVJ29" i="4"/>
  <c r="RYF29" i="4"/>
  <c r="RYD29" i="4"/>
  <c r="RYC29" i="4"/>
  <c r="SBX29" i="4"/>
  <c r="SBV29" i="4"/>
  <c r="SFX29" i="4"/>
  <c r="SFU29" i="4"/>
  <c r="SGV29" i="4"/>
  <c r="SGT29" i="4"/>
  <c r="SGU29" i="4"/>
  <c r="SGS29" i="4"/>
  <c r="SKC29" i="4"/>
  <c r="SKD29" i="4"/>
  <c r="SKE29" i="4"/>
  <c r="SLT29" i="4"/>
  <c r="SLS29" i="4"/>
  <c r="SLR29" i="4"/>
  <c r="SUO29" i="4"/>
  <c r="TCR29" i="4"/>
  <c r="TCP29" i="4"/>
  <c r="TCQ29" i="4"/>
  <c r="TCO29" i="4"/>
  <c r="TFT29" i="4"/>
  <c r="TFQ29" i="4"/>
  <c r="TGR29" i="4"/>
  <c r="TGP29" i="4"/>
  <c r="TGO29" i="4"/>
  <c r="TJA29" i="4"/>
  <c r="TKB29" i="4"/>
  <c r="TKA29" i="4"/>
  <c r="TJZ29" i="4"/>
  <c r="TJY29" i="4"/>
  <c r="TMN29" i="4"/>
  <c r="TMK29" i="4"/>
  <c r="TMM29" i="4"/>
  <c r="TML29" i="4"/>
  <c r="TQV29" i="4"/>
  <c r="TQS29" i="4"/>
  <c r="TWZ29" i="4"/>
  <c r="TWW29" i="4"/>
  <c r="UDQ29" i="4"/>
  <c r="UDS29" i="4"/>
  <c r="UEJ29" i="4"/>
  <c r="UEG29" i="4"/>
  <c r="UKF29" i="4"/>
  <c r="UKD29" i="4"/>
  <c r="UKE29" i="4"/>
  <c r="UPL29" i="4"/>
  <c r="UPI29" i="4"/>
  <c r="UWC29" i="4"/>
  <c r="UWE29" i="4"/>
  <c r="UWD29" i="4"/>
  <c r="UYB29" i="4"/>
  <c r="UXY29" i="4"/>
  <c r="UYZ29" i="4"/>
  <c r="UYX29" i="4"/>
  <c r="UYY29" i="4"/>
  <c r="UYW29" i="4"/>
  <c r="VAF29" i="4"/>
  <c r="VAC29" i="4"/>
  <c r="VAE29" i="4"/>
  <c r="VAT29" i="4"/>
  <c r="VAV29" i="4"/>
  <c r="VAU29" i="4"/>
  <c r="VCX29" i="4"/>
  <c r="VHW29" i="4"/>
  <c r="VHV29" i="4"/>
  <c r="VHX29" i="4"/>
  <c r="VKQ29" i="4"/>
  <c r="VSG29" i="4"/>
  <c r="VSJ29" i="4"/>
  <c r="VVK29" i="4"/>
  <c r="VVL29" i="4"/>
  <c r="VWJ29" i="4"/>
  <c r="VWG29" i="4"/>
  <c r="VWI29" i="4"/>
  <c r="VWX29" i="4"/>
  <c r="VWZ29" i="4"/>
  <c r="VWY29" i="4"/>
  <c r="VZB29" i="4"/>
  <c r="WBH29" i="4"/>
  <c r="WBF29" i="4"/>
  <c r="WBG29" i="4"/>
  <c r="WBE29" i="4"/>
  <c r="WDI29" i="4"/>
  <c r="WDK29" i="4"/>
  <c r="WEW29" i="4"/>
  <c r="WGK29" i="4"/>
  <c r="WHA29" i="4"/>
  <c r="WHB29" i="4"/>
  <c r="WHC29" i="4"/>
  <c r="WJX29" i="4"/>
  <c r="WJV29" i="4"/>
  <c r="WJW29" i="4"/>
  <c r="WRH29" i="4"/>
  <c r="WRE29" i="4"/>
  <c r="WRG29" i="4"/>
  <c r="WRF29" i="4"/>
  <c r="WSS29" i="4"/>
  <c r="XBY29" i="4"/>
  <c r="XBZ29" i="4"/>
  <c r="XDF29" i="4"/>
  <c r="XDX29" i="4"/>
  <c r="XDU29" i="4"/>
  <c r="X30" i="4"/>
  <c r="W30" i="4"/>
  <c r="CA30" i="4"/>
  <c r="CR30" i="4"/>
  <c r="CO30" i="4"/>
  <c r="DX30" i="4"/>
  <c r="DU30" i="4"/>
  <c r="HH30" i="4"/>
  <c r="HE30" i="4"/>
  <c r="HG30" i="4"/>
  <c r="JT30" i="4"/>
  <c r="JQ30" i="4"/>
  <c r="JS30" i="4"/>
  <c r="MN30" i="4"/>
  <c r="VQ30" i="4"/>
  <c r="VS30" i="4"/>
  <c r="WJ30" i="4"/>
  <c r="WG30" i="4"/>
  <c r="XM30" i="4"/>
  <c r="YC30" i="4"/>
  <c r="YD30" i="4"/>
  <c r="YE30" i="4"/>
  <c r="ABU30" i="4"/>
  <c r="ABW30" i="4"/>
  <c r="ABV30" i="4"/>
  <c r="ADA30" i="4"/>
  <c r="ADC30" i="4"/>
  <c r="AEA30" i="4"/>
  <c r="AHZ30" i="4"/>
  <c r="AKV30" i="4"/>
  <c r="AKU30" i="4"/>
  <c r="AKT30" i="4"/>
  <c r="ALR30" i="4"/>
  <c r="AMJ30" i="4"/>
  <c r="AMG30" i="4"/>
  <c r="ARV30" i="4"/>
  <c r="AXT30" i="4"/>
  <c r="AXS30" i="4"/>
  <c r="BGZ30" i="4"/>
  <c r="BGX30" i="4"/>
  <c r="BGY30" i="4"/>
  <c r="BGW30" i="4"/>
  <c r="BKZ30" i="4"/>
  <c r="BKW30" i="4"/>
  <c r="BOR30" i="4"/>
  <c r="BQV30" i="4"/>
  <c r="BQS30" i="4"/>
  <c r="BQU30" i="4"/>
  <c r="BQT30" i="4"/>
  <c r="BSG30" i="4"/>
  <c r="BWX30" i="4"/>
  <c r="CDI30" i="4"/>
  <c r="CDL30" i="4"/>
  <c r="CGL30" i="4"/>
  <c r="CPL30" i="4"/>
  <c r="CPI30" i="4"/>
  <c r="CPK30" i="4"/>
  <c r="CQO30" i="4"/>
  <c r="CUJ30" i="4"/>
  <c r="CUG30" i="4"/>
  <c r="CUI30" i="4"/>
  <c r="CUH30" i="4"/>
  <c r="CVU30" i="4"/>
  <c r="DAC30" i="4"/>
  <c r="DAD30" i="4"/>
  <c r="DCB30" i="4"/>
  <c r="DBY30" i="4"/>
  <c r="DCZ30" i="4"/>
  <c r="DCY30" i="4"/>
  <c r="DCX30" i="4"/>
  <c r="DDO30" i="4"/>
  <c r="DDP30" i="4"/>
  <c r="DHM30" i="4"/>
  <c r="DHO30" i="4"/>
  <c r="DHP30" i="4"/>
  <c r="DJK30" i="4"/>
  <c r="DJJ30" i="4"/>
  <c r="DJL30" i="4"/>
  <c r="DMN30" i="4"/>
  <c r="DNC30" i="4"/>
  <c r="DND30" i="4"/>
  <c r="DNB30" i="4"/>
  <c r="DOI30" i="4"/>
  <c r="DOH30" i="4"/>
  <c r="DOY30" i="4"/>
  <c r="DSA30" i="4"/>
  <c r="DSB30" i="4"/>
  <c r="DSZ30" i="4"/>
  <c r="DSW30" i="4"/>
  <c r="DSY30" i="4"/>
  <c r="DTN30" i="4"/>
  <c r="DTP30" i="4"/>
  <c r="DTO30" i="4"/>
  <c r="DVR30" i="4"/>
  <c r="EPD30" i="4"/>
  <c r="EPC30" i="4"/>
  <c r="EPB30" i="4"/>
  <c r="EPA30" i="4"/>
  <c r="EQG30" i="4"/>
  <c r="EVP30" i="4"/>
  <c r="FBL30" i="4"/>
  <c r="FBK30" i="4"/>
  <c r="FBJ30" i="4"/>
  <c r="FBI30" i="4"/>
  <c r="FDM30" i="4"/>
  <c r="FDO30" i="4"/>
  <c r="FHG30" i="4"/>
  <c r="FKW30" i="4"/>
  <c r="FKY30" i="4"/>
  <c r="FKX30" i="4"/>
  <c r="FNQ30" i="4"/>
  <c r="GAB30" i="4"/>
  <c r="FZZ30" i="4"/>
  <c r="GAA30" i="4"/>
  <c r="GIZ30" i="4"/>
  <c r="GIX30" i="4"/>
  <c r="GIW30" i="4"/>
  <c r="GJU30" i="4"/>
  <c r="GKT30" i="4"/>
  <c r="GKU30" i="4"/>
  <c r="GRH30" i="4"/>
  <c r="GRF30" i="4"/>
  <c r="GRE30" i="4"/>
  <c r="GXT30" i="4"/>
  <c r="GXR30" i="4"/>
  <c r="HCJ30" i="4"/>
  <c r="HCI30" i="4"/>
  <c r="HCH30" i="4"/>
  <c r="HEF30" i="4"/>
  <c r="HEE30" i="4"/>
  <c r="HEC30" i="4"/>
  <c r="HKZ30" i="4"/>
  <c r="HKX30" i="4"/>
  <c r="HKW30" i="4"/>
  <c r="HMN30" i="4"/>
  <c r="HML30" i="4"/>
  <c r="HSI30" i="4"/>
  <c r="HTH30" i="4"/>
  <c r="HTF30" i="4"/>
  <c r="HXF30" i="4"/>
  <c r="HXG30" i="4"/>
  <c r="HXE30" i="4"/>
  <c r="MYP30" i="4"/>
  <c r="MYQ30" i="4"/>
  <c r="MYO30" i="4"/>
  <c r="NHX30" i="4"/>
  <c r="NHW30" i="4"/>
  <c r="NHU30" i="4"/>
  <c r="OUJ30" i="4"/>
  <c r="OUG30" i="4"/>
  <c r="OVH30" i="4"/>
  <c r="OVF30" i="4"/>
  <c r="OVE30" i="4"/>
  <c r="SSK30" i="4"/>
  <c r="SSM30" i="4"/>
  <c r="SSL30" i="4"/>
  <c r="SXB30" i="4"/>
  <c r="SXC30" i="4"/>
  <c r="SZP30" i="4"/>
  <c r="SZO30" i="4"/>
  <c r="TBB30" i="4"/>
  <c r="TBD30" i="4"/>
  <c r="PKZ29" i="4"/>
  <c r="PKY29" i="4"/>
  <c r="QMB29" i="4"/>
  <c r="QLY29" i="4"/>
  <c r="QNP29" i="4"/>
  <c r="QNN29" i="4"/>
  <c r="QOD29" i="4"/>
  <c r="QOE29" i="4"/>
  <c r="RGB29" i="4"/>
  <c r="RFY29" i="4"/>
  <c r="RKJ29" i="4"/>
  <c r="RKG29" i="4"/>
  <c r="RKI29" i="4"/>
  <c r="ROR29" i="4"/>
  <c r="ROO29" i="4"/>
  <c r="RRD29" i="4"/>
  <c r="RRA29" i="4"/>
  <c r="SFP29" i="4"/>
  <c r="SFM29" i="4"/>
  <c r="SFO29" i="4"/>
  <c r="SFN29" i="4"/>
  <c r="SSF29" i="4"/>
  <c r="SSC29" i="4"/>
  <c r="SVH29" i="4"/>
  <c r="SVF29" i="4"/>
  <c r="SVG29" i="4"/>
  <c r="UCV29" i="4"/>
  <c r="UCT29" i="4"/>
  <c r="UCU29" i="4"/>
  <c r="UCS29" i="4"/>
  <c r="USV29" i="4"/>
  <c r="UST29" i="4"/>
  <c r="UXT29" i="4"/>
  <c r="UXQ29" i="4"/>
  <c r="UXS29" i="4"/>
  <c r="UXR29" i="4"/>
  <c r="VBZ29" i="4"/>
  <c r="VCA29" i="4"/>
  <c r="VCB29" i="4"/>
  <c r="WNE29" i="4"/>
  <c r="WNG29" i="4"/>
  <c r="WXA29" i="4"/>
  <c r="WXB29" i="4"/>
  <c r="DP30" i="4"/>
  <c r="DM30" i="4"/>
  <c r="DO30" i="4"/>
  <c r="DN30" i="4"/>
  <c r="FQ30" i="4"/>
  <c r="FS30" i="4"/>
  <c r="FR30" i="4"/>
  <c r="AQZ30" i="4"/>
  <c r="AQY30" i="4"/>
  <c r="AQX30" i="4"/>
  <c r="AQW30" i="4"/>
  <c r="AVX30" i="4"/>
  <c r="AVW30" i="4"/>
  <c r="AVV30" i="4"/>
  <c r="BCB30" i="4"/>
  <c r="BBZ30" i="4"/>
  <c r="BCA30" i="4"/>
  <c r="BBY30" i="4"/>
  <c r="BEC30" i="4"/>
  <c r="BED30" i="4"/>
  <c r="BLX30" i="4"/>
  <c r="BLU30" i="4"/>
  <c r="BLW30" i="4"/>
  <c r="CJX30" i="4"/>
  <c r="CJW30" i="4"/>
  <c r="CRX30" i="4"/>
  <c r="CRU30" i="4"/>
  <c r="CRW30" i="4"/>
  <c r="CRV30" i="4"/>
  <c r="DBI30" i="4"/>
  <c r="DBK30" i="4"/>
  <c r="DEF30" i="4"/>
  <c r="DEE30" i="4"/>
  <c r="DED30" i="4"/>
  <c r="DEC30" i="4"/>
  <c r="DFQ30" i="4"/>
  <c r="DFT30" i="4"/>
  <c r="DOB30" i="4"/>
  <c r="DNY30" i="4"/>
  <c r="DOA30" i="4"/>
  <c r="DNZ30" i="4"/>
  <c r="DUT30" i="4"/>
  <c r="DUU30" i="4"/>
  <c r="DUV30" i="4"/>
  <c r="EEW30" i="4"/>
  <c r="EEZ30" i="4"/>
  <c r="EEY30" i="4"/>
  <c r="EJU30" i="4"/>
  <c r="EJX30" i="4"/>
  <c r="ESD30" i="4"/>
  <c r="ESF30" i="4"/>
  <c r="FOZ30" i="4"/>
  <c r="FOW30" i="4"/>
  <c r="FOY30" i="4"/>
  <c r="FOX30" i="4"/>
  <c r="GOV30" i="4"/>
  <c r="GOU30" i="4"/>
  <c r="GOT30" i="4"/>
  <c r="GOS30" i="4"/>
  <c r="GWV30" i="4"/>
  <c r="GWU30" i="4"/>
  <c r="HPH30" i="4"/>
  <c r="HPG30" i="4"/>
  <c r="F29" i="4"/>
  <c r="AE29" i="4"/>
  <c r="BR29" i="4"/>
  <c r="CQ29" i="4"/>
  <c r="FJ29" i="4"/>
  <c r="HV29" i="4"/>
  <c r="KH29" i="4"/>
  <c r="MT29" i="4"/>
  <c r="PF29" i="4"/>
  <c r="QE29" i="4"/>
  <c r="RY29" i="4"/>
  <c r="UK29" i="4"/>
  <c r="UV29" i="4"/>
  <c r="VJ29" i="4"/>
  <c r="AKD29" i="4"/>
  <c r="APB29" i="4"/>
  <c r="ARN29" i="4"/>
  <c r="AUG29" i="4"/>
  <c r="BAK29" i="4"/>
  <c r="BCW29" i="4"/>
  <c r="BFI29" i="4"/>
  <c r="BHU29" i="4"/>
  <c r="BKG29" i="4"/>
  <c r="BMS29" i="4"/>
  <c r="BPE29" i="4"/>
  <c r="BPP29" i="4"/>
  <c r="BQD29" i="4"/>
  <c r="BXN29" i="4"/>
  <c r="BZZ29" i="4"/>
  <c r="CEX29" i="4"/>
  <c r="CFW29" i="4"/>
  <c r="CHJ29" i="4"/>
  <c r="CII29" i="4"/>
  <c r="CJV29" i="4"/>
  <c r="CKU29" i="4"/>
  <c r="CMH29" i="4"/>
  <c r="CRF29" i="4"/>
  <c r="CTR29" i="4"/>
  <c r="DBB29" i="4"/>
  <c r="DDU29" i="4"/>
  <c r="DGG29" i="4"/>
  <c r="DIS29" i="4"/>
  <c r="DKQ29" i="4"/>
  <c r="DMD29" i="4"/>
  <c r="DOP29" i="4"/>
  <c r="DPO29" i="4"/>
  <c r="DRB29" i="4"/>
  <c r="DSA29" i="4"/>
  <c r="DVZ29" i="4"/>
  <c r="DYS29" i="4"/>
  <c r="EBE29" i="4"/>
  <c r="EBP29" i="4"/>
  <c r="EEP29" i="4"/>
  <c r="EHB29" i="4"/>
  <c r="EJN29" i="4"/>
  <c r="ELA29" i="4"/>
  <c r="ELZ29" i="4"/>
  <c r="ENM29" i="4"/>
  <c r="FCG29" i="4"/>
  <c r="FCW29" i="4"/>
  <c r="FEL29" i="4"/>
  <c r="GAW29" i="4"/>
  <c r="GNE29" i="4"/>
  <c r="GNU29" i="4"/>
  <c r="GPJ29" i="4"/>
  <c r="GQW29" i="4"/>
  <c r="GRM29" i="4"/>
  <c r="GTB29" i="4"/>
  <c r="GUO29" i="4"/>
  <c r="HDM29" i="4"/>
  <c r="HIK29" i="4"/>
  <c r="HSG29" i="4"/>
  <c r="HZQ29" i="4"/>
  <c r="HZY29" i="4"/>
  <c r="IAW29" i="4"/>
  <c r="IFE29" i="4"/>
  <c r="IFU29" i="4"/>
  <c r="IGC29" i="4"/>
  <c r="IGU29" i="4"/>
  <c r="IJM29" i="4"/>
  <c r="IJU29" i="4"/>
  <c r="ITI29" i="4"/>
  <c r="ITQ29" i="4"/>
  <c r="IUO29" i="4"/>
  <c r="IYG29" i="4"/>
  <c r="IYO29" i="4"/>
  <c r="JFQ29" i="4"/>
  <c r="JFY29" i="4"/>
  <c r="JIS29" i="4"/>
  <c r="JJI29" i="4"/>
  <c r="JJQ29" i="4"/>
  <c r="JKI29" i="4"/>
  <c r="JLU29" i="4"/>
  <c r="JMC29" i="4"/>
  <c r="JWW29" i="4"/>
  <c r="KAO29" i="4"/>
  <c r="KAW29" i="4"/>
  <c r="KEG29" i="4"/>
  <c r="KEO29" i="4"/>
  <c r="KTA29" i="4"/>
  <c r="KTI29" i="4"/>
  <c r="KZU29" i="4"/>
  <c r="LCW29" i="4"/>
  <c r="LDE29" i="4"/>
  <c r="LFY29" i="4"/>
  <c r="LGO29" i="4"/>
  <c r="LGW29" i="4"/>
  <c r="LJQ29" i="4"/>
  <c r="LMS29" i="4"/>
  <c r="LNA29" i="4"/>
  <c r="LPU29" i="4"/>
  <c r="LTM29" i="4"/>
  <c r="LWO29" i="4"/>
  <c r="LWW29" i="4"/>
  <c r="LZQ29" i="4"/>
  <c r="MAG29" i="4"/>
  <c r="MAO29" i="4"/>
  <c r="MDI29" i="4"/>
  <c r="MGK29" i="4"/>
  <c r="MGS29" i="4"/>
  <c r="MJM29" i="4"/>
  <c r="MKC29" i="4"/>
  <c r="MKK29" i="4"/>
  <c r="MQG29" i="4"/>
  <c r="MXA29" i="4"/>
  <c r="NAC29" i="4"/>
  <c r="NAK29" i="4"/>
  <c r="NDE29" i="4"/>
  <c r="NJY29" i="4"/>
  <c r="NKG29" i="4"/>
  <c r="NNA29" i="4"/>
  <c r="NNQ29" i="4"/>
  <c r="NQS29" i="4"/>
  <c r="NTU29" i="4"/>
  <c r="NUC29" i="4"/>
  <c r="NVJ29" i="4"/>
  <c r="NWW29" i="4"/>
  <c r="NXM29" i="4"/>
  <c r="OBF29" i="4"/>
  <c r="OBN29" i="4"/>
  <c r="ODQ29" i="4"/>
  <c r="ODY29" i="4"/>
  <c r="OEX29" i="4"/>
  <c r="OFF29" i="4"/>
  <c r="OGS29" i="4"/>
  <c r="OHI29" i="4"/>
  <c r="OLB29" i="4"/>
  <c r="OLJ29" i="4"/>
  <c r="ONN29" i="4"/>
  <c r="ONV29" i="4"/>
  <c r="OOT29" i="4"/>
  <c r="OPB29" i="4"/>
  <c r="ORF29" i="4"/>
  <c r="ORN29" i="4"/>
  <c r="OSS29" i="4"/>
  <c r="OTY29" i="4"/>
  <c r="OVE29" i="4"/>
  <c r="OWK29" i="4"/>
  <c r="OXQ29" i="4"/>
  <c r="OZE29" i="4"/>
  <c r="OZX29" i="4"/>
  <c r="OZW29" i="4"/>
  <c r="PAC29" i="4"/>
  <c r="PAU29" i="4"/>
  <c r="PBI29" i="4"/>
  <c r="PCP29" i="4"/>
  <c r="PDU29" i="4"/>
  <c r="PEM29" i="4"/>
  <c r="PFD29" i="4"/>
  <c r="PFA29" i="4"/>
  <c r="PGA29" i="4"/>
  <c r="PHF29" i="4"/>
  <c r="PJS29" i="4"/>
  <c r="PKX29" i="4"/>
  <c r="PNK29" i="4"/>
  <c r="POH29" i="4"/>
  <c r="POI29" i="4"/>
  <c r="PRA29" i="4"/>
  <c r="PRC29" i="4"/>
  <c r="PRJ29" i="4"/>
  <c r="PSP29" i="4"/>
  <c r="PTG29" i="4"/>
  <c r="PTU29" i="4"/>
  <c r="PVD29" i="4"/>
  <c r="PVC29" i="4"/>
  <c r="PWA29" i="4"/>
  <c r="PXE29" i="4"/>
  <c r="PXF29" i="4"/>
  <c r="PXO29" i="4"/>
  <c r="PYS29" i="4"/>
  <c r="PZJ29" i="4"/>
  <c r="PZK29" i="4"/>
  <c r="QBF29" i="4"/>
  <c r="QER29" i="4"/>
  <c r="QEO29" i="4"/>
  <c r="QGD29" i="4"/>
  <c r="QJP29" i="4"/>
  <c r="QJN29" i="4"/>
  <c r="QMA29" i="4"/>
  <c r="QOT29" i="4"/>
  <c r="QPT29" i="4"/>
  <c r="QPQ29" i="4"/>
  <c r="QRH29" i="4"/>
  <c r="QRF29" i="4"/>
  <c r="QRV29" i="4"/>
  <c r="QRW29" i="4"/>
  <c r="QUZ29" i="4"/>
  <c r="QUX29" i="4"/>
  <c r="QVN29" i="4"/>
  <c r="QVO29" i="4"/>
  <c r="RAT29" i="4"/>
  <c r="RBT29" i="4"/>
  <c r="RBQ29" i="4"/>
  <c r="RDH29" i="4"/>
  <c r="RDF29" i="4"/>
  <c r="RGR29" i="4"/>
  <c r="RGP29" i="4"/>
  <c r="RGW29" i="4"/>
  <c r="RHU29" i="4"/>
  <c r="RLP29" i="4"/>
  <c r="RLO29" i="4"/>
  <c r="RLN29" i="4"/>
  <c r="RNL29" i="4"/>
  <c r="RNI29" i="4"/>
  <c r="RVT29" i="4"/>
  <c r="RVQ29" i="4"/>
  <c r="SAJ29" i="4"/>
  <c r="SAH29" i="4"/>
  <c r="SAI29" i="4"/>
  <c r="SAG29" i="4"/>
  <c r="SBU29" i="4"/>
  <c r="SHQ29" i="4"/>
  <c r="SHS29" i="4"/>
  <c r="SIJ29" i="4"/>
  <c r="SIG29" i="4"/>
  <c r="SSS29" i="4"/>
  <c r="SSU29" i="4"/>
  <c r="SYB29" i="4"/>
  <c r="SXY29" i="4"/>
  <c r="SXZ29" i="4"/>
  <c r="TBL29" i="4"/>
  <c r="TBI29" i="4"/>
  <c r="TBK29" i="4"/>
  <c r="TCB29" i="4"/>
  <c r="TBY29" i="4"/>
  <c r="TCZ29" i="4"/>
  <c r="TCX29" i="4"/>
  <c r="TDX29" i="4"/>
  <c r="TDW29" i="4"/>
  <c r="TDV29" i="4"/>
  <c r="TDU29" i="4"/>
  <c r="TKJ29" i="4"/>
  <c r="TKH29" i="4"/>
  <c r="TMV29" i="4"/>
  <c r="TMS29" i="4"/>
  <c r="TNT29" i="4"/>
  <c r="TNS29" i="4"/>
  <c r="TNR29" i="4"/>
  <c r="TNQ29" i="4"/>
  <c r="TQC29" i="4"/>
  <c r="TQD29" i="4"/>
  <c r="TQE29" i="4"/>
  <c r="TSZ29" i="4"/>
  <c r="TSX29" i="4"/>
  <c r="TTU29" i="4"/>
  <c r="TTW29" i="4"/>
  <c r="TTV29" i="4"/>
  <c r="TYS29" i="4"/>
  <c r="TYU29" i="4"/>
  <c r="TYT29" i="4"/>
  <c r="UAJ29" i="4"/>
  <c r="UAH29" i="4"/>
  <c r="UAI29" i="4"/>
  <c r="UBP29" i="4"/>
  <c r="UBN29" i="4"/>
  <c r="UBM29" i="4"/>
  <c r="UDR29" i="4"/>
  <c r="UGV29" i="4"/>
  <c r="UGS29" i="4"/>
  <c r="UHT29" i="4"/>
  <c r="UHR29" i="4"/>
  <c r="UHQ29" i="4"/>
  <c r="UNX29" i="4"/>
  <c r="UNV29" i="4"/>
  <c r="UNU29" i="4"/>
  <c r="URH29" i="4"/>
  <c r="URF29" i="4"/>
  <c r="URG29" i="4"/>
  <c r="URE29" i="4"/>
  <c r="UUB29" i="4"/>
  <c r="UTZ29" i="4"/>
  <c r="UZG29" i="4"/>
  <c r="UZH29" i="4"/>
  <c r="VDX29" i="4"/>
  <c r="VDV29" i="4"/>
  <c r="VDW29" i="4"/>
  <c r="VEL29" i="4"/>
  <c r="VEN29" i="4"/>
  <c r="VEM29" i="4"/>
  <c r="VEK29" i="4"/>
  <c r="VFY29" i="4"/>
  <c r="VGB29" i="4"/>
  <c r="VMC29" i="4"/>
  <c r="VMF29" i="4"/>
  <c r="VME29" i="4"/>
  <c r="VOO29" i="4"/>
  <c r="VOQ29" i="4"/>
  <c r="VQF29" i="4"/>
  <c r="VQC29" i="4"/>
  <c r="VQE29" i="4"/>
  <c r="VQD29" i="4"/>
  <c r="VRA29" i="4"/>
  <c r="VRD29" i="4"/>
  <c r="VSI29" i="4"/>
  <c r="VSY29" i="4"/>
  <c r="VSZ29" i="4"/>
  <c r="VSX29" i="4"/>
  <c r="WAB29" i="4"/>
  <c r="VZZ29" i="4"/>
  <c r="WAA29" i="4"/>
  <c r="WDJ29" i="4"/>
  <c r="WJU29" i="4"/>
  <c r="WLI29" i="4"/>
  <c r="WLY29" i="4"/>
  <c r="WLZ29" i="4"/>
  <c r="WMA29" i="4"/>
  <c r="WYG29" i="4"/>
  <c r="WYI29" i="4"/>
  <c r="XAM29" i="4"/>
  <c r="XCA29" i="4"/>
  <c r="XCR29" i="4"/>
  <c r="XCO29" i="4"/>
  <c r="XEV29" i="4"/>
  <c r="XEU29" i="4"/>
  <c r="XET29" i="4"/>
  <c r="G30" i="4"/>
  <c r="H30" i="4"/>
  <c r="BI30" i="4"/>
  <c r="BL30" i="4"/>
  <c r="EF30" i="4"/>
  <c r="EE30" i="4"/>
  <c r="HF30" i="4"/>
  <c r="PX30" i="4"/>
  <c r="PW30" i="4"/>
  <c r="PV30" i="4"/>
  <c r="PU30" i="4"/>
  <c r="QS30" i="4"/>
  <c r="QU30" i="4"/>
  <c r="VR30" i="4"/>
  <c r="ABE30" i="4"/>
  <c r="ABH30" i="4"/>
  <c r="AKS30" i="4"/>
  <c r="AON30" i="4"/>
  <c r="AOK30" i="4"/>
  <c r="AOM30" i="4"/>
  <c r="API30" i="4"/>
  <c r="APK30" i="4"/>
  <c r="APJ30" i="4"/>
  <c r="ARE30" i="4"/>
  <c r="AUG30" i="4"/>
  <c r="AUI30" i="4"/>
  <c r="AZE30" i="4"/>
  <c r="AZF30" i="4"/>
  <c r="BAK30" i="4"/>
  <c r="BAL30" i="4"/>
  <c r="BAM30" i="4"/>
  <c r="BCR30" i="4"/>
  <c r="BCQ30" i="4"/>
  <c r="BJL30" i="4"/>
  <c r="BJI30" i="4"/>
  <c r="BJK30" i="4"/>
  <c r="BUC30" i="4"/>
  <c r="BUE30" i="4"/>
  <c r="BVI30" i="4"/>
  <c r="BVK30" i="4"/>
  <c r="BVJ30" i="4"/>
  <c r="BZL30" i="4"/>
  <c r="BZJ30" i="4"/>
  <c r="BZK30" i="4"/>
  <c r="BZI30" i="4"/>
  <c r="CBM30" i="4"/>
  <c r="CBO30" i="4"/>
  <c r="CJH30" i="4"/>
  <c r="CJE30" i="4"/>
  <c r="CJG30" i="4"/>
  <c r="CJF30" i="4"/>
  <c r="CLI30" i="4"/>
  <c r="CLK30" i="4"/>
  <c r="CLJ30" i="4"/>
  <c r="CON30" i="4"/>
  <c r="COK30" i="4"/>
  <c r="CPJ30" i="4"/>
  <c r="CSF30" i="4"/>
  <c r="DAE30" i="4"/>
  <c r="DAV30" i="4"/>
  <c r="DAS30" i="4"/>
  <c r="DEV30" i="4"/>
  <c r="DEU30" i="4"/>
  <c r="DGG30" i="4"/>
  <c r="DGH30" i="4"/>
  <c r="DGZ30" i="4"/>
  <c r="DGW30" i="4"/>
  <c r="DIL30" i="4"/>
  <c r="DIN30" i="4"/>
  <c r="DLE30" i="4"/>
  <c r="DLH30" i="4"/>
  <c r="DLG30" i="4"/>
  <c r="DQC30" i="4"/>
  <c r="DQF30" i="4"/>
  <c r="DQU30" i="4"/>
  <c r="DQV30" i="4"/>
  <c r="DQT30" i="4"/>
  <c r="DWR30" i="4"/>
  <c r="DWP30" i="4"/>
  <c r="DWQ30" i="4"/>
  <c r="DXF30" i="4"/>
  <c r="DXH30" i="4"/>
  <c r="DXG30" i="4"/>
  <c r="DYL30" i="4"/>
  <c r="DYN30" i="4"/>
  <c r="DZR30" i="4"/>
  <c r="DZS30" i="4"/>
  <c r="EAJ30" i="4"/>
  <c r="EAI30" i="4"/>
  <c r="EAH30" i="4"/>
  <c r="EBE30" i="4"/>
  <c r="EBG30" i="4"/>
  <c r="EBH30" i="4"/>
  <c r="EDQ30" i="4"/>
  <c r="EDT30" i="4"/>
  <c r="EDS30" i="4"/>
  <c r="EGC30" i="4"/>
  <c r="EGE30" i="4"/>
  <c r="EHT30" i="4"/>
  <c r="EHQ30" i="4"/>
  <c r="EHS30" i="4"/>
  <c r="EHR30" i="4"/>
  <c r="EIO30" i="4"/>
  <c r="EIR30" i="4"/>
  <c r="ELL30" i="4"/>
  <c r="ELJ30" i="4"/>
  <c r="ELK30" i="4"/>
  <c r="ELI30" i="4"/>
  <c r="EOL30" i="4"/>
  <c r="EOM30" i="4"/>
  <c r="EON30" i="4"/>
  <c r="EPK30" i="4"/>
  <c r="EPL30" i="4"/>
  <c r="EYZ30" i="4"/>
  <c r="EYW30" i="4"/>
  <c r="EYY30" i="4"/>
  <c r="EZU30" i="4"/>
  <c r="EZW30" i="4"/>
  <c r="EZV30" i="4"/>
  <c r="FDN30" i="4"/>
  <c r="FKG30" i="4"/>
  <c r="FPH30" i="4"/>
  <c r="FSR30" i="4"/>
  <c r="FSO30" i="4"/>
  <c r="FSQ30" i="4"/>
  <c r="FTM30" i="4"/>
  <c r="FTO30" i="4"/>
  <c r="FTN30" i="4"/>
  <c r="FWJ30" i="4"/>
  <c r="FWH30" i="4"/>
  <c r="FWI30" i="4"/>
  <c r="FWG30" i="4"/>
  <c r="FZY30" i="4"/>
  <c r="GPL30" i="4"/>
  <c r="GPK30" i="4"/>
  <c r="GPI30" i="4"/>
  <c r="GRG30" i="4"/>
  <c r="GST30" i="4"/>
  <c r="GWF30" i="4"/>
  <c r="GWD30" i="4"/>
  <c r="GWC30" i="4"/>
  <c r="GWE30" i="4"/>
  <c r="HBL30" i="4"/>
  <c r="HBJ30" i="4"/>
  <c r="HCG30" i="4"/>
  <c r="HKY30" i="4"/>
  <c r="HOP30" i="4"/>
  <c r="HOO30" i="4"/>
  <c r="HOQ30" i="4"/>
  <c r="JYD30" i="4"/>
  <c r="JYC30" i="4"/>
  <c r="KEH30" i="4"/>
  <c r="KEG30" i="4"/>
  <c r="KEI30" i="4"/>
  <c r="KLJ30" i="4"/>
  <c r="KLK30" i="4"/>
  <c r="KMP30" i="4"/>
  <c r="KMQ30" i="4"/>
  <c r="KMO30" i="4"/>
  <c r="KOV30" i="4"/>
  <c r="KOT30" i="4"/>
  <c r="KUR30" i="4"/>
  <c r="KUQ30" i="4"/>
  <c r="KUO30" i="4"/>
  <c r="KYZ30" i="4"/>
  <c r="KYX30" i="4"/>
  <c r="KYY30" i="4"/>
  <c r="KYW30" i="4"/>
  <c r="MNP30" i="4"/>
  <c r="MNM30" i="4"/>
  <c r="MNO30" i="4"/>
  <c r="MNN30" i="4"/>
  <c r="MVP30" i="4"/>
  <c r="MVM30" i="4"/>
  <c r="MVO30" i="4"/>
  <c r="MVN30" i="4"/>
  <c r="OQB30" i="4"/>
  <c r="OQA30" i="4"/>
  <c r="OPZ30" i="4"/>
  <c r="OPY30" i="4"/>
  <c r="RWW30" i="4"/>
  <c r="RWX30" i="4"/>
  <c r="SPD30" i="4"/>
  <c r="SPA30" i="4"/>
  <c r="SPB30" i="4"/>
  <c r="SPC30" i="4"/>
  <c r="SRE30" i="4"/>
  <c r="SRF30" i="4"/>
  <c r="SRG30" i="4"/>
  <c r="RSB29" i="4"/>
  <c r="RRY29" i="4"/>
  <c r="RWR29" i="4"/>
  <c r="RWP29" i="4"/>
  <c r="RXX29" i="4"/>
  <c r="RXW29" i="4"/>
  <c r="SDD29" i="4"/>
  <c r="SDA29" i="4"/>
  <c r="SIB29" i="4"/>
  <c r="SIA29" i="4"/>
  <c r="SJP29" i="4"/>
  <c r="SJM29" i="4"/>
  <c r="SLI29" i="4"/>
  <c r="SLK29" i="4"/>
  <c r="SOF29" i="4"/>
  <c r="SOD29" i="4"/>
  <c r="SUJ29" i="4"/>
  <c r="SUG29" i="4"/>
  <c r="SXT29" i="4"/>
  <c r="SXQ29" i="4"/>
  <c r="SZH29" i="4"/>
  <c r="SZF29" i="4"/>
  <c r="TFL29" i="4"/>
  <c r="TFI29" i="4"/>
  <c r="TIS29" i="4"/>
  <c r="TIT29" i="4"/>
  <c r="TLX29" i="4"/>
  <c r="TLU29" i="4"/>
  <c r="TPP29" i="4"/>
  <c r="TPM29" i="4"/>
  <c r="TSO29" i="4"/>
  <c r="TSP29" i="4"/>
  <c r="TVD29" i="4"/>
  <c r="TVA29" i="4"/>
  <c r="TWR29" i="4"/>
  <c r="TWP29" i="4"/>
  <c r="TZY29" i="4"/>
  <c r="TZZ29" i="4"/>
  <c r="UEB29" i="4"/>
  <c r="UEA29" i="4"/>
  <c r="UGN29" i="4"/>
  <c r="UGK29" i="4"/>
  <c r="UJU29" i="4"/>
  <c r="UJV29" i="4"/>
  <c r="UNP29" i="4"/>
  <c r="UNN29" i="4"/>
  <c r="UTQ29" i="4"/>
  <c r="UTR29" i="4"/>
  <c r="VDM29" i="4"/>
  <c r="VDO29" i="4"/>
  <c r="VFR29" i="4"/>
  <c r="VFS29" i="4"/>
  <c r="VGJ29" i="4"/>
  <c r="VGI29" i="4"/>
  <c r="VHP29" i="4"/>
  <c r="VHM29" i="4"/>
  <c r="VIK29" i="4"/>
  <c r="VIN29" i="4"/>
  <c r="VKI29" i="4"/>
  <c r="VKJ29" i="4"/>
  <c r="VLH29" i="4"/>
  <c r="VLE29" i="4"/>
  <c r="VOZ29" i="4"/>
  <c r="VOX29" i="4"/>
  <c r="VQT29" i="4"/>
  <c r="VQV29" i="4"/>
  <c r="VRZ29" i="4"/>
  <c r="VSA29" i="4"/>
  <c r="VSR29" i="4"/>
  <c r="VSQ29" i="4"/>
  <c r="VZQ29" i="4"/>
  <c r="VZS29" i="4"/>
  <c r="WEO29" i="4"/>
  <c r="WEP29" i="4"/>
  <c r="WJM29" i="4"/>
  <c r="WJN29" i="4"/>
  <c r="WOK29" i="4"/>
  <c r="WOL29" i="4"/>
  <c r="WQJ29" i="4"/>
  <c r="WQG29" i="4"/>
  <c r="WXL29" i="4"/>
  <c r="WXJ29" i="4"/>
  <c r="XCJ29" i="4"/>
  <c r="XCH29" i="4"/>
  <c r="XDP29" i="4"/>
  <c r="XDO29" i="4"/>
  <c r="XEK29" i="4"/>
  <c r="XEM29" i="4"/>
  <c r="BD30" i="4"/>
  <c r="BA30" i="4"/>
  <c r="CJ30" i="4"/>
  <c r="CH30" i="4"/>
  <c r="IN30" i="4"/>
  <c r="IK30" i="4"/>
  <c r="KO30" i="4"/>
  <c r="KQ30" i="4"/>
  <c r="NT30" i="4"/>
  <c r="NQ30" i="4"/>
  <c r="UV30" i="4"/>
  <c r="UT30" i="4"/>
  <c r="WB30" i="4"/>
  <c r="WA30" i="4"/>
  <c r="AAZ30" i="4"/>
  <c r="AAW30" i="4"/>
  <c r="AEG30" i="4"/>
  <c r="AEH30" i="4"/>
  <c r="AJE30" i="4"/>
  <c r="AJF30" i="4"/>
  <c r="AKK30" i="4"/>
  <c r="AKM30" i="4"/>
  <c r="AMB30" i="4"/>
  <c r="AMA30" i="4"/>
  <c r="ASF30" i="4"/>
  <c r="ASE30" i="4"/>
  <c r="AUR30" i="4"/>
  <c r="AUQ30" i="4"/>
  <c r="AVM30" i="4"/>
  <c r="AVO30" i="4"/>
  <c r="AYJ30" i="4"/>
  <c r="AYG30" i="4"/>
  <c r="AZP30" i="4"/>
  <c r="AZN30" i="4"/>
  <c r="BEN30" i="4"/>
  <c r="BEL30" i="4"/>
  <c r="BKR30" i="4"/>
  <c r="BKO30" i="4"/>
  <c r="BMS30" i="4"/>
  <c r="BMU30" i="4"/>
  <c r="BPX30" i="4"/>
  <c r="BPU30" i="4"/>
  <c r="BUN30" i="4"/>
  <c r="BUM30" i="4"/>
  <c r="BXU30" i="4"/>
  <c r="BXV30" i="4"/>
  <c r="CDD30" i="4"/>
  <c r="CDA30" i="4"/>
  <c r="CFP30" i="4"/>
  <c r="CFM30" i="4"/>
  <c r="CGV30" i="4"/>
  <c r="CGU30" i="4"/>
  <c r="COF30" i="4"/>
  <c r="COC30" i="4"/>
  <c r="CQG30" i="4"/>
  <c r="CQI30" i="4"/>
  <c r="CTL30" i="4"/>
  <c r="CTI30" i="4"/>
  <c r="DAN30" i="4"/>
  <c r="DAL30" i="4"/>
  <c r="DBT30" i="4"/>
  <c r="DBS30" i="4"/>
  <c r="DCO30" i="4"/>
  <c r="DCQ30" i="4"/>
  <c r="DFL30" i="4"/>
  <c r="DFI30" i="4"/>
  <c r="DGR30" i="4"/>
  <c r="DGP30" i="4"/>
  <c r="DIE30" i="4"/>
  <c r="DIF30" i="4"/>
  <c r="DJD30" i="4"/>
  <c r="DJA30" i="4"/>
  <c r="DMV30" i="4"/>
  <c r="DMT30" i="4"/>
  <c r="DOP30" i="4"/>
  <c r="DOR30" i="4"/>
  <c r="DPV30" i="4"/>
  <c r="DPW30" i="4"/>
  <c r="DQN30" i="4"/>
  <c r="DQM30" i="4"/>
  <c r="DWG30" i="4"/>
  <c r="DWI30" i="4"/>
  <c r="DYE30" i="4"/>
  <c r="DYD30" i="4"/>
  <c r="DZY30" i="4"/>
  <c r="EAB30" i="4"/>
  <c r="EBW30" i="4"/>
  <c r="EBX30" i="4"/>
  <c r="ECV30" i="4"/>
  <c r="ECS30" i="4"/>
  <c r="EGN30" i="4"/>
  <c r="EGL30" i="4"/>
  <c r="EIH30" i="4"/>
  <c r="EIJ30" i="4"/>
  <c r="EJN30" i="4"/>
  <c r="EJO30" i="4"/>
  <c r="EKF30" i="4"/>
  <c r="EKE30" i="4"/>
  <c r="EPY30" i="4"/>
  <c r="EQA30" i="4"/>
  <c r="ERW30" i="4"/>
  <c r="ERV30" i="4"/>
  <c r="ETQ30" i="4"/>
  <c r="ETT30" i="4"/>
  <c r="EXI30" i="4"/>
  <c r="EXJ30" i="4"/>
  <c r="FDX30" i="4"/>
  <c r="FDW30" i="4"/>
  <c r="FHP30" i="4"/>
  <c r="FHN30" i="4"/>
  <c r="FIV30" i="4"/>
  <c r="FIS30" i="4"/>
  <c r="FNI30" i="4"/>
  <c r="FNK30" i="4"/>
  <c r="FRA30" i="4"/>
  <c r="FRB30" i="4"/>
  <c r="FZD30" i="4"/>
  <c r="FZA30" i="4"/>
  <c r="GCK30" i="4"/>
  <c r="GCM30" i="4"/>
  <c r="GCL30" i="4"/>
  <c r="GIR30" i="4"/>
  <c r="GIP30" i="4"/>
  <c r="GIO30" i="4"/>
  <c r="GKF30" i="4"/>
  <c r="GKD30" i="4"/>
  <c r="GMJ30" i="4"/>
  <c r="GMI30" i="4"/>
  <c r="GMH30" i="4"/>
  <c r="GOF30" i="4"/>
  <c r="GOE30" i="4"/>
  <c r="GRP30" i="4"/>
  <c r="GRN30" i="4"/>
  <c r="GSN30" i="4"/>
  <c r="GSM30" i="4"/>
  <c r="GSL30" i="4"/>
  <c r="HBD30" i="4"/>
  <c r="HBB30" i="4"/>
  <c r="HBA30" i="4"/>
  <c r="HGR30" i="4"/>
  <c r="HGQ30" i="4"/>
  <c r="HJD30" i="4"/>
  <c r="HJC30" i="4"/>
  <c r="HLF30" i="4"/>
  <c r="HLH30" i="4"/>
  <c r="HQN30" i="4"/>
  <c r="HQM30" i="4"/>
  <c r="HVL30" i="4"/>
  <c r="HVI30" i="4"/>
  <c r="HYF30" i="4"/>
  <c r="HYD30" i="4"/>
  <c r="IAJ30" i="4"/>
  <c r="IAG30" i="4"/>
  <c r="IAZ30" i="4"/>
  <c r="IAY30" i="4"/>
  <c r="IAX30" i="4"/>
  <c r="IFX30" i="4"/>
  <c r="IFW30" i="4"/>
  <c r="IFU30" i="4"/>
  <c r="IOL30" i="4"/>
  <c r="IOM30" i="4"/>
  <c r="IOK30" i="4"/>
  <c r="JEL30" i="4"/>
  <c r="JEK30" i="4"/>
  <c r="JEM30" i="4"/>
  <c r="JHP30" i="4"/>
  <c r="JHM30" i="4"/>
  <c r="JHO30" i="4"/>
  <c r="JLV30" i="4"/>
  <c r="JLW30" i="4"/>
  <c r="JMN30" i="4"/>
  <c r="JML30" i="4"/>
  <c r="JMM30" i="4"/>
  <c r="JMK30" i="4"/>
  <c r="JTF30" i="4"/>
  <c r="JTE30" i="4"/>
  <c r="JVD30" i="4"/>
  <c r="JVC30" i="4"/>
  <c r="JXP30" i="4"/>
  <c r="JXM30" i="4"/>
  <c r="JXO30" i="4"/>
  <c r="KWN30" i="4"/>
  <c r="KWM30" i="4"/>
  <c r="KWL30" i="4"/>
  <c r="KYJ30" i="4"/>
  <c r="KYI30" i="4"/>
  <c r="KYG30" i="4"/>
  <c r="LFT30" i="4"/>
  <c r="LFS30" i="4"/>
  <c r="LNT30" i="4"/>
  <c r="LNR30" i="4"/>
  <c r="LNS30" i="4"/>
  <c r="LNQ30" i="4"/>
  <c r="MAB30" i="4"/>
  <c r="LZY30" i="4"/>
  <c r="MAA30" i="4"/>
  <c r="LZZ30" i="4"/>
  <c r="MLD30" i="4"/>
  <c r="MLB30" i="4"/>
  <c r="MLC30" i="4"/>
  <c r="MLA30" i="4"/>
  <c r="MOF30" i="4"/>
  <c r="MOE30" i="4"/>
  <c r="MZH30" i="4"/>
  <c r="MZE30" i="4"/>
  <c r="NBT30" i="4"/>
  <c r="NBS30" i="4"/>
  <c r="NBQ30" i="4"/>
  <c r="NCO30" i="4"/>
  <c r="NCP30" i="4"/>
  <c r="NET30" i="4"/>
  <c r="NEU30" i="4"/>
  <c r="NES30" i="4"/>
  <c r="NJR30" i="4"/>
  <c r="NJS30" i="4"/>
  <c r="NJQ30" i="4"/>
  <c r="OJU30" i="4"/>
  <c r="OJW30" i="4"/>
  <c r="OJV30" i="4"/>
  <c r="OTQ30" i="4"/>
  <c r="OTR30" i="4"/>
  <c r="OTS30" i="4"/>
  <c r="PZD30" i="4"/>
  <c r="PZB30" i="4"/>
  <c r="QDB30" i="4"/>
  <c r="QDA30" i="4"/>
  <c r="QDC30" i="4"/>
  <c r="QXA30" i="4"/>
  <c r="QXB30" i="4"/>
  <c r="QZM30" i="4"/>
  <c r="QZN30" i="4"/>
  <c r="RIN30" i="4"/>
  <c r="RIK30" i="4"/>
  <c r="RIM30" i="4"/>
  <c r="RKO30" i="4"/>
  <c r="RKP30" i="4"/>
  <c r="RMT30" i="4"/>
  <c r="RMS30" i="4"/>
  <c r="RMU30" i="4"/>
  <c r="ROR30" i="4"/>
  <c r="ROP30" i="4"/>
  <c r="ROQ30" i="4"/>
  <c r="ROO30" i="4"/>
  <c r="RRD30" i="4"/>
  <c r="RRA30" i="4"/>
  <c r="RRC30" i="4"/>
  <c r="RRB30" i="4"/>
  <c r="SSV30" i="4"/>
  <c r="SSU30" i="4"/>
  <c r="SST30" i="4"/>
  <c r="SSS30" i="4"/>
  <c r="SUP30" i="4"/>
  <c r="SUQ30" i="4"/>
  <c r="TEF30" i="4"/>
  <c r="TED30" i="4"/>
  <c r="TNB30" i="4"/>
  <c r="TNA30" i="4"/>
  <c r="TNC30" i="4"/>
  <c r="RKR29" i="4"/>
  <c r="RKO29" i="4"/>
  <c r="ROJ29" i="4"/>
  <c r="ROG29" i="4"/>
  <c r="RRT29" i="4"/>
  <c r="RRQ29" i="4"/>
  <c r="RTH29" i="4"/>
  <c r="RTF29" i="4"/>
  <c r="RXU29" i="4"/>
  <c r="RZT29" i="4"/>
  <c r="RZQ29" i="4"/>
  <c r="SGK29" i="4"/>
  <c r="SGL29" i="4"/>
  <c r="SHY29" i="4"/>
  <c r="SJH29" i="4"/>
  <c r="SJE29" i="4"/>
  <c r="SKN29" i="4"/>
  <c r="SKL29" i="4"/>
  <c r="SKS29" i="4"/>
  <c r="SLJ29" i="4"/>
  <c r="SMP29" i="4"/>
  <c r="SOC29" i="4"/>
  <c r="SQG29" i="4"/>
  <c r="SQI29" i="4"/>
  <c r="SRX29" i="4"/>
  <c r="SRU29" i="4"/>
  <c r="SVP29" i="4"/>
  <c r="SVN29" i="4"/>
  <c r="SXD29" i="4"/>
  <c r="SXA29" i="4"/>
  <c r="SXR29" i="4"/>
  <c r="SYZ29" i="4"/>
  <c r="SYX29" i="4"/>
  <c r="SZE29" i="4"/>
  <c r="TAF29" i="4"/>
  <c r="TAE29" i="4"/>
  <c r="TAK29" i="4"/>
  <c r="TBT29" i="4"/>
  <c r="TBQ29" i="4"/>
  <c r="TDE29" i="4"/>
  <c r="TFJ29" i="4"/>
  <c r="TGG29" i="4"/>
  <c r="TGI29" i="4"/>
  <c r="TIF29" i="4"/>
  <c r="TIC29" i="4"/>
  <c r="TIU29" i="4"/>
  <c r="TNA29" i="4"/>
  <c r="TQN29" i="4"/>
  <c r="TQL29" i="4"/>
  <c r="TSB29" i="4"/>
  <c r="TRY29" i="4"/>
  <c r="TSQ29" i="4"/>
  <c r="TTE29" i="4"/>
  <c r="TUN29" i="4"/>
  <c r="TUK29" i="4"/>
  <c r="TVB29" i="4"/>
  <c r="TWJ29" i="4"/>
  <c r="TWH29" i="4"/>
  <c r="TWO29" i="4"/>
  <c r="TXX29" i="4"/>
  <c r="TXW29" i="4"/>
  <c r="TYC29" i="4"/>
  <c r="TZL29" i="4"/>
  <c r="TZI29" i="4"/>
  <c r="UAA29" i="4"/>
  <c r="UBE29" i="4"/>
  <c r="UBG29" i="4"/>
  <c r="UCK29" i="4"/>
  <c r="UCL29" i="4"/>
  <c r="UDY29" i="4"/>
  <c r="UHI29" i="4"/>
  <c r="UHK29" i="4"/>
  <c r="UJH29" i="4"/>
  <c r="UJE29" i="4"/>
  <c r="UJW29" i="4"/>
  <c r="ULB29" i="4"/>
  <c r="UMW29" i="4"/>
  <c r="UNM29" i="4"/>
  <c r="UQJ29" i="4"/>
  <c r="UQG29" i="4"/>
  <c r="URU29" i="4"/>
  <c r="UTS29" i="4"/>
  <c r="UVP29" i="4"/>
  <c r="UVM29" i="4"/>
  <c r="UYO29" i="4"/>
  <c r="UYQ29" i="4"/>
  <c r="UZO29" i="4"/>
  <c r="VAM29" i="4"/>
  <c r="VAL29" i="4"/>
  <c r="VCG29" i="4"/>
  <c r="VCJ29" i="4"/>
  <c r="VDP29" i="4"/>
  <c r="VEE29" i="4"/>
  <c r="VEF29" i="4"/>
  <c r="VHE29" i="4"/>
  <c r="VHF29" i="4"/>
  <c r="VID29" i="4"/>
  <c r="VIE29" i="4"/>
  <c r="VKB29" i="4"/>
  <c r="VJZ29" i="4"/>
  <c r="VKH29" i="4"/>
  <c r="VLF29" i="4"/>
  <c r="VLV29" i="4"/>
  <c r="VLX29" i="4"/>
  <c r="VNB29" i="4"/>
  <c r="VNC29" i="4"/>
  <c r="VNT29" i="4"/>
  <c r="VNS29" i="4"/>
  <c r="VQU29" i="4"/>
  <c r="VUS29" i="4"/>
  <c r="VUU29" i="4"/>
  <c r="VWQ29" i="4"/>
  <c r="VWP29" i="4"/>
  <c r="VYK29" i="4"/>
  <c r="VYN29" i="4"/>
  <c r="VZT29" i="4"/>
  <c r="WAI29" i="4"/>
  <c r="WAJ29" i="4"/>
  <c r="WAW29" i="4"/>
  <c r="WAX29" i="4"/>
  <c r="WCN29" i="4"/>
  <c r="WCL29" i="4"/>
  <c r="WDD29" i="4"/>
  <c r="WDC29" i="4"/>
  <c r="WFU29" i="4"/>
  <c r="WFV29" i="4"/>
  <c r="WHL29" i="4"/>
  <c r="WHJ29" i="4"/>
  <c r="WIB29" i="4"/>
  <c r="WIA29" i="4"/>
  <c r="WJO29" i="4"/>
  <c r="WKS29" i="4"/>
  <c r="WKT29" i="4"/>
  <c r="WMJ29" i="4"/>
  <c r="WMH29" i="4"/>
  <c r="WMZ29" i="4"/>
  <c r="WMY29" i="4"/>
  <c r="WQB29" i="4"/>
  <c r="WPY29" i="4"/>
  <c r="WSC29" i="4"/>
  <c r="WSE29" i="4"/>
  <c r="WVV29" i="4"/>
  <c r="WWU29" i="4"/>
  <c r="WXI29" i="4"/>
  <c r="EV30" i="4"/>
  <c r="ES30" i="4"/>
  <c r="GB30" i="4"/>
  <c r="GA30" i="4"/>
  <c r="IL30" i="4"/>
  <c r="KP30" i="4"/>
  <c r="NL30" i="4"/>
  <c r="NI30" i="4"/>
  <c r="PM30" i="4"/>
  <c r="PO30" i="4"/>
  <c r="TF30" i="4"/>
  <c r="UE30" i="4"/>
  <c r="US30" i="4"/>
  <c r="VY30" i="4"/>
  <c r="WW30" i="4"/>
  <c r="WX30" i="4"/>
  <c r="YN30" i="4"/>
  <c r="YL30" i="4"/>
  <c r="ZD30" i="4"/>
  <c r="ZC30" i="4"/>
  <c r="AAX30" i="4"/>
  <c r="ACU30" i="4"/>
  <c r="AEI30" i="4"/>
  <c r="AKL30" i="4"/>
  <c r="ANH30" i="4"/>
  <c r="ANG30" i="4"/>
  <c r="APT30" i="4"/>
  <c r="APS30" i="4"/>
  <c r="AQO30" i="4"/>
  <c r="AQQ30" i="4"/>
  <c r="ARP30" i="4"/>
  <c r="ASC30" i="4"/>
  <c r="ASU30" i="4"/>
  <c r="ATL30" i="4"/>
  <c r="ATI30" i="4"/>
  <c r="AWS30" i="4"/>
  <c r="AWU30" i="4"/>
  <c r="BAV30" i="4"/>
  <c r="BAT30" i="4"/>
  <c r="BBA30" i="4"/>
  <c r="BBQ30" i="4"/>
  <c r="BBR30" i="4"/>
  <c r="BCX30" i="4"/>
  <c r="BEK30" i="4"/>
  <c r="BFT30" i="4"/>
  <c r="BFR30" i="4"/>
  <c r="BFY30" i="4"/>
  <c r="BGO30" i="4"/>
  <c r="BGP30" i="4"/>
  <c r="BPP30" i="4"/>
  <c r="BPM30" i="4"/>
  <c r="BRQ30" i="4"/>
  <c r="BRS30" i="4"/>
  <c r="BVT30" i="4"/>
  <c r="BVS30" i="4"/>
  <c r="BZA30" i="4"/>
  <c r="BZB30" i="4"/>
  <c r="CAR30" i="4"/>
  <c r="CAP30" i="4"/>
  <c r="CBH30" i="4"/>
  <c r="CBG30" i="4"/>
  <c r="CDB30" i="4"/>
  <c r="CER30" i="4"/>
  <c r="CEO30" i="4"/>
  <c r="CFN30" i="4"/>
  <c r="CGS30" i="4"/>
  <c r="CIB30" i="4"/>
  <c r="CHY30" i="4"/>
  <c r="CIJ30" i="4"/>
  <c r="CKN30" i="4"/>
  <c r="CKK30" i="4"/>
  <c r="CLT30" i="4"/>
  <c r="CLS30" i="4"/>
  <c r="CTD30" i="4"/>
  <c r="CTA30" i="4"/>
  <c r="CVE30" i="4"/>
  <c r="CVG30" i="4"/>
  <c r="CYX30" i="4"/>
  <c r="DCP30" i="4"/>
  <c r="DDU30" i="4"/>
  <c r="DDW30" i="4"/>
  <c r="DFJ30" i="4"/>
  <c r="DGO30" i="4"/>
  <c r="DHX30" i="4"/>
  <c r="DHV30" i="4"/>
  <c r="DID30" i="4"/>
  <c r="DJB30" i="4"/>
  <c r="DJR30" i="4"/>
  <c r="DJT30" i="4"/>
  <c r="DKX30" i="4"/>
  <c r="DKY30" i="4"/>
  <c r="DLP30" i="4"/>
  <c r="DLO30" i="4"/>
  <c r="DOQ30" i="4"/>
  <c r="DPX30" i="4"/>
  <c r="DQK30" i="4"/>
  <c r="DRI30" i="4"/>
  <c r="DRK30" i="4"/>
  <c r="DTG30" i="4"/>
  <c r="DTF30" i="4"/>
  <c r="DVA30" i="4"/>
  <c r="DVD30" i="4"/>
  <c r="DWJ30" i="4"/>
  <c r="DWY30" i="4"/>
  <c r="DWZ30" i="4"/>
  <c r="DXX30" i="4"/>
  <c r="DXU30" i="4"/>
  <c r="DYF30" i="4"/>
  <c r="EBP30" i="4"/>
  <c r="EBN30" i="4"/>
  <c r="EBV30" i="4"/>
  <c r="EDJ30" i="4"/>
  <c r="EDL30" i="4"/>
  <c r="EEP30" i="4"/>
  <c r="EEQ30" i="4"/>
  <c r="EFH30" i="4"/>
  <c r="EFG30" i="4"/>
  <c r="EII30" i="4"/>
  <c r="EJP30" i="4"/>
  <c r="EKC30" i="4"/>
  <c r="ELA30" i="4"/>
  <c r="ELC30" i="4"/>
  <c r="EMY30" i="4"/>
  <c r="EMX30" i="4"/>
  <c r="EOS30" i="4"/>
  <c r="EOV30" i="4"/>
  <c r="EQB30" i="4"/>
  <c r="EQQ30" i="4"/>
  <c r="EQR30" i="4"/>
  <c r="ERP30" i="4"/>
  <c r="ERM30" i="4"/>
  <c r="ERX30" i="4"/>
  <c r="ESM30" i="4"/>
  <c r="EWN30" i="4"/>
  <c r="EWK30" i="4"/>
  <c r="FAF30" i="4"/>
  <c r="FAE30" i="4"/>
  <c r="FBA30" i="4"/>
  <c r="FBC30" i="4"/>
  <c r="FDU30" i="4"/>
  <c r="FFD30" i="4"/>
  <c r="FFA30" i="4"/>
  <c r="FFL30" i="4"/>
  <c r="FHM30" i="4"/>
  <c r="FJQ30" i="4"/>
  <c r="FJS30" i="4"/>
  <c r="FLH30" i="4"/>
  <c r="FLG30" i="4"/>
  <c r="FNJ30" i="4"/>
  <c r="FQF30" i="4"/>
  <c r="FQC30" i="4"/>
  <c r="FRC30" i="4"/>
  <c r="FTX30" i="4"/>
  <c r="FTW30" i="4"/>
  <c r="FUS30" i="4"/>
  <c r="FUU30" i="4"/>
  <c r="FYV30" i="4"/>
  <c r="FYS30" i="4"/>
  <c r="FZB30" i="4"/>
  <c r="GAJ30" i="4"/>
  <c r="GAH30" i="4"/>
  <c r="GAY30" i="4"/>
  <c r="GCV30" i="4"/>
  <c r="GCT30" i="4"/>
  <c r="GDJ30" i="4"/>
  <c r="GDK30" i="4"/>
  <c r="GEW30" i="4"/>
  <c r="GEY30" i="4"/>
  <c r="GHB30" i="4"/>
  <c r="GHC30" i="4"/>
  <c r="GIQ30" i="4"/>
  <c r="GNP30" i="4"/>
  <c r="GNN30" i="4"/>
  <c r="GNM30" i="4"/>
  <c r="GRX30" i="4"/>
  <c r="GRW30" i="4"/>
  <c r="GUJ30" i="4"/>
  <c r="GUI30" i="4"/>
  <c r="GWN30" i="4"/>
  <c r="GWL30" i="4"/>
  <c r="GXL30" i="4"/>
  <c r="GXK30" i="4"/>
  <c r="GXJ30" i="4"/>
  <c r="HBC30" i="4"/>
  <c r="HCP30" i="4"/>
  <c r="HGB30" i="4"/>
  <c r="HFZ30" i="4"/>
  <c r="HFY30" i="4"/>
  <c r="HJA30" i="4"/>
  <c r="HOB30" i="4"/>
  <c r="HNY30" i="4"/>
  <c r="HOA30" i="4"/>
  <c r="HPX30" i="4"/>
  <c r="HPW30" i="4"/>
  <c r="HPV30" i="4"/>
  <c r="ILR30" i="4"/>
  <c r="ILT30" i="4"/>
  <c r="IYZ30" i="4"/>
  <c r="IYY30" i="4"/>
  <c r="JCG30" i="4"/>
  <c r="JCH30" i="4"/>
  <c r="JES30" i="4"/>
  <c r="JET30" i="4"/>
  <c r="JVA30" i="4"/>
  <c r="JWX30" i="4"/>
  <c r="JWY30" i="4"/>
  <c r="JWW30" i="4"/>
  <c r="KWK30" i="4"/>
  <c r="LFQ30" i="4"/>
  <c r="LWZ30" i="4"/>
  <c r="LWY30" i="4"/>
  <c r="LWW30" i="4"/>
  <c r="LZB30" i="4"/>
  <c r="MAG30" i="4"/>
  <c r="MAH30" i="4"/>
  <c r="MDT30" i="4"/>
  <c r="MDQ30" i="4"/>
  <c r="MDS30" i="4"/>
  <c r="MDR30" i="4"/>
  <c r="MEZ30" i="4"/>
  <c r="MEY30" i="4"/>
  <c r="MEX30" i="4"/>
  <c r="MEW30" i="4"/>
  <c r="MIR30" i="4"/>
  <c r="MIQ30" i="4"/>
  <c r="MIP30" i="4"/>
  <c r="MJH30" i="4"/>
  <c r="MJE30" i="4"/>
  <c r="MJG30" i="4"/>
  <c r="MKN30" i="4"/>
  <c r="MKM30" i="4"/>
  <c r="MKK30" i="4"/>
  <c r="MOC30" i="4"/>
  <c r="MRM30" i="4"/>
  <c r="MRN30" i="4"/>
  <c r="MWV30" i="4"/>
  <c r="MWU30" i="4"/>
  <c r="MZG30" i="4"/>
  <c r="NAC30" i="4"/>
  <c r="NAD30" i="4"/>
  <c r="NCZ30" i="4"/>
  <c r="NCY30" i="4"/>
  <c r="NCW30" i="4"/>
  <c r="NFZ30" i="4"/>
  <c r="NFY30" i="4"/>
  <c r="NGA30" i="4"/>
  <c r="NWG30" i="4"/>
  <c r="NWH30" i="4"/>
  <c r="NZR30" i="4"/>
  <c r="NZS30" i="4"/>
  <c r="NZQ30" i="4"/>
  <c r="OCK30" i="4"/>
  <c r="OCL30" i="4"/>
  <c r="OGE30" i="4"/>
  <c r="OIO30" i="4"/>
  <c r="OIP30" i="4"/>
  <c r="OIQ30" i="4"/>
  <c r="OMA30" i="4"/>
  <c r="OMB30" i="4"/>
  <c r="PYK30" i="4"/>
  <c r="PYM30" i="4"/>
  <c r="PYL30" i="4"/>
  <c r="PYN30" i="4"/>
  <c r="QBP30" i="4"/>
  <c r="QBN30" i="4"/>
  <c r="QVN30" i="4"/>
  <c r="QVO30" i="4"/>
  <c r="QVM30" i="4"/>
  <c r="SMR30" i="4"/>
  <c r="SMP30" i="4"/>
  <c r="SMQ30" i="4"/>
  <c r="SMO30" i="4"/>
  <c r="SPY30" i="4"/>
  <c r="SPZ30" i="4"/>
  <c r="SQA30" i="4"/>
  <c r="HMF30" i="4"/>
  <c r="HMD30" i="4"/>
  <c r="IDL30" i="4"/>
  <c r="IDI30" i="4"/>
  <c r="IDK30" i="4"/>
  <c r="IER30" i="4"/>
  <c r="IEP30" i="4"/>
  <c r="IEO30" i="4"/>
  <c r="IIJ30" i="4"/>
  <c r="IIG30" i="4"/>
  <c r="IIH30" i="4"/>
  <c r="IVV30" i="4"/>
  <c r="IVU30" i="4"/>
  <c r="IVW30" i="4"/>
  <c r="JAT30" i="4"/>
  <c r="JAS30" i="4"/>
  <c r="JAU30" i="4"/>
  <c r="JGX30" i="4"/>
  <c r="JGY30" i="4"/>
  <c r="JGW30" i="4"/>
  <c r="JPN30" i="4"/>
  <c r="JPO30" i="4"/>
  <c r="JQF30" i="4"/>
  <c r="JQC30" i="4"/>
  <c r="JSR30" i="4"/>
  <c r="JSO30" i="4"/>
  <c r="JSQ30" i="4"/>
  <c r="JYK30" i="4"/>
  <c r="JYL30" i="4"/>
  <c r="KFU30" i="4"/>
  <c r="KFV30" i="4"/>
  <c r="KHZ30" i="4"/>
  <c r="KIA30" i="4"/>
  <c r="KHY30" i="4"/>
  <c r="KKN30" i="4"/>
  <c r="KKL30" i="4"/>
  <c r="KXT30" i="4"/>
  <c r="KXQ30" i="4"/>
  <c r="KXS30" i="4"/>
  <c r="LAV30" i="4"/>
  <c r="LAU30" i="4"/>
  <c r="LHP30" i="4"/>
  <c r="LHO30" i="4"/>
  <c r="LHN30" i="4"/>
  <c r="LIF30" i="4"/>
  <c r="LIC30" i="4"/>
  <c r="LIE30" i="4"/>
  <c r="LSB30" i="4"/>
  <c r="LRY30" i="4"/>
  <c r="MAR30" i="4"/>
  <c r="MAQ30" i="4"/>
  <c r="MAO30" i="4"/>
  <c r="MDD30" i="4"/>
  <c r="MDC30" i="4"/>
  <c r="MDA30" i="4"/>
  <c r="MDY30" i="4"/>
  <c r="MDZ30" i="4"/>
  <c r="MJX30" i="4"/>
  <c r="MJU30" i="4"/>
  <c r="MJW30" i="4"/>
  <c r="MMZ30" i="4"/>
  <c r="MMY30" i="4"/>
  <c r="MTD30" i="4"/>
  <c r="MTA30" i="4"/>
  <c r="MUX30" i="4"/>
  <c r="MUY30" i="4"/>
  <c r="NQC30" i="4"/>
  <c r="NQD30" i="4"/>
  <c r="NXX30" i="4"/>
  <c r="NXW30" i="4"/>
  <c r="OEP30" i="4"/>
  <c r="OEO30" i="4"/>
  <c r="OHI30" i="4"/>
  <c r="OHJ30" i="4"/>
  <c r="OIB30" i="4"/>
  <c r="OHY30" i="4"/>
  <c r="OOV30" i="4"/>
  <c r="OOT30" i="4"/>
  <c r="OOU30" i="4"/>
  <c r="OTD30" i="4"/>
  <c r="OTA30" i="4"/>
  <c r="OXT30" i="4"/>
  <c r="OXQ30" i="4"/>
  <c r="PAV30" i="4"/>
  <c r="PAU30" i="4"/>
  <c r="PHE30" i="4"/>
  <c r="PHF30" i="4"/>
  <c r="PHG30" i="4"/>
  <c r="PNB30" i="4"/>
  <c r="PNC30" i="4"/>
  <c r="PVD30" i="4"/>
  <c r="PVA30" i="4"/>
  <c r="PVB30" i="4"/>
  <c r="QEB30" i="4"/>
  <c r="QDZ30" i="4"/>
  <c r="QHZ30" i="4"/>
  <c r="QHY30" i="4"/>
  <c r="QKV30" i="4"/>
  <c r="QKT30" i="4"/>
  <c r="QPJ30" i="4"/>
  <c r="QPK30" i="4"/>
  <c r="QRX30" i="4"/>
  <c r="QRU30" i="4"/>
  <c r="QRW30" i="4"/>
  <c r="QRV30" i="4"/>
  <c r="QXL30" i="4"/>
  <c r="QXI30" i="4"/>
  <c r="QXK30" i="4"/>
  <c r="RCJ30" i="4"/>
  <c r="RCI30" i="4"/>
  <c r="RCG30" i="4"/>
  <c r="RNA30" i="4"/>
  <c r="RNB30" i="4"/>
  <c r="RQL30" i="4"/>
  <c r="RQM30" i="4"/>
  <c r="RQK30" i="4"/>
  <c r="RVQ30" i="4"/>
  <c r="RVR30" i="4"/>
  <c r="SCV30" i="4"/>
  <c r="SCT30" i="4"/>
  <c r="SCU30" i="4"/>
  <c r="SGN30" i="4"/>
  <c r="SGL30" i="4"/>
  <c r="SGK30" i="4"/>
  <c r="SGM30" i="4"/>
  <c r="SNX30" i="4"/>
  <c r="SNW30" i="4"/>
  <c r="SNV30" i="4"/>
  <c r="SYZ30" i="4"/>
  <c r="SYY30" i="4"/>
  <c r="SYX30" i="4"/>
  <c r="SYW30" i="4"/>
  <c r="TOZ30" i="4"/>
  <c r="TOW30" i="4"/>
  <c r="TOX30" i="4"/>
  <c r="TOY30" i="4"/>
  <c r="UAP30" i="4"/>
  <c r="UAO30" i="4"/>
  <c r="UAQ30" i="4"/>
  <c r="UDT30" i="4"/>
  <c r="UDQ30" i="4"/>
  <c r="UDS30" i="4"/>
  <c r="UHA30" i="4"/>
  <c r="UHB30" i="4"/>
  <c r="UOK30" i="4"/>
  <c r="UOL30" i="4"/>
  <c r="VND30" i="4"/>
  <c r="VNB30" i="4"/>
  <c r="VNA30" i="4"/>
  <c r="VXP30" i="4"/>
  <c r="VXO30" i="4"/>
  <c r="VXN30" i="4"/>
  <c r="VZL30" i="4"/>
  <c r="VZK30" i="4"/>
  <c r="VZI30" i="4"/>
  <c r="WAG30" i="4"/>
  <c r="WAH30" i="4"/>
  <c r="WHD30" i="4"/>
  <c r="WHB30" i="4"/>
  <c r="WHA30" i="4"/>
  <c r="WHC30" i="4"/>
  <c r="WOS30" i="4"/>
  <c r="WOT30" i="4"/>
  <c r="WQJ30" i="4"/>
  <c r="WQH30" i="4"/>
  <c r="WQG30" i="4"/>
  <c r="WQI30" i="4"/>
  <c r="XES30" i="4"/>
  <c r="XET30" i="4"/>
  <c r="GDY30" i="4"/>
  <c r="GEQ30" i="4"/>
  <c r="GGD30" i="4"/>
  <c r="GJO30" i="4"/>
  <c r="GLA30" i="4"/>
  <c r="GLI30" i="4"/>
  <c r="GMA30" i="4"/>
  <c r="GNF30" i="4"/>
  <c r="GPY30" i="4"/>
  <c r="GUW30" i="4"/>
  <c r="GZU30" i="4"/>
  <c r="HES30" i="4"/>
  <c r="HJQ30" i="4"/>
  <c r="HLP30" i="4"/>
  <c r="HLO30" i="4"/>
  <c r="HMC30" i="4"/>
  <c r="HOX30" i="4"/>
  <c r="HRQ30" i="4"/>
  <c r="HSZ30" i="4"/>
  <c r="HSW30" i="4"/>
  <c r="HTP30" i="4"/>
  <c r="HTO30" i="4"/>
  <c r="HWB30" i="4"/>
  <c r="HVY30" i="4"/>
  <c r="HWZ30" i="4"/>
  <c r="HXX30" i="4"/>
  <c r="HXW30" i="4"/>
  <c r="IDJ30" i="4"/>
  <c r="IEQ30" i="4"/>
  <c r="IFN30" i="4"/>
  <c r="IGD30" i="4"/>
  <c r="III30" i="4"/>
  <c r="IMX30" i="4"/>
  <c r="IPL30" i="4"/>
  <c r="IRP30" i="4"/>
  <c r="IRO30" i="4"/>
  <c r="ITJ30" i="4"/>
  <c r="ITI30" i="4"/>
  <c r="IUP30" i="4"/>
  <c r="IUQ30" i="4"/>
  <c r="IVH30" i="4"/>
  <c r="IVF30" i="4"/>
  <c r="IVE30" i="4"/>
  <c r="IXT30" i="4"/>
  <c r="IXR30" i="4"/>
  <c r="IYO30" i="4"/>
  <c r="IYP30" i="4"/>
  <c r="IZN30" i="4"/>
  <c r="IZO30" i="4"/>
  <c r="JAF30" i="4"/>
  <c r="JAE30" i="4"/>
  <c r="JAC30" i="4"/>
  <c r="JFR30" i="4"/>
  <c r="JFQ30" i="4"/>
  <c r="JIK30" i="4"/>
  <c r="JIL30" i="4"/>
  <c r="JJJ30" i="4"/>
  <c r="JJI30" i="4"/>
  <c r="JPM30" i="4"/>
  <c r="JQE30" i="4"/>
  <c r="JRZ30" i="4"/>
  <c r="JSA30" i="4"/>
  <c r="JRY30" i="4"/>
  <c r="JUS30" i="4"/>
  <c r="JUT30" i="4"/>
  <c r="JVR30" i="4"/>
  <c r="JVS30" i="4"/>
  <c r="JWJ30" i="4"/>
  <c r="JWI30" i="4"/>
  <c r="JWG30" i="4"/>
  <c r="KAR30" i="4"/>
  <c r="KAQ30" i="4"/>
  <c r="KAP30" i="4"/>
  <c r="KBH30" i="4"/>
  <c r="KBE30" i="4"/>
  <c r="KBG30" i="4"/>
  <c r="KGF30" i="4"/>
  <c r="KGE30" i="4"/>
  <c r="KGC30" i="4"/>
  <c r="KJF30" i="4"/>
  <c r="KJE30" i="4"/>
  <c r="KMJ30" i="4"/>
  <c r="KMH30" i="4"/>
  <c r="KXD30" i="4"/>
  <c r="KXC30" i="4"/>
  <c r="KXR30" i="4"/>
  <c r="LAS30" i="4"/>
  <c r="LDH30" i="4"/>
  <c r="LDG30" i="4"/>
  <c r="LDX30" i="4"/>
  <c r="LDV30" i="4"/>
  <c r="LDW30" i="4"/>
  <c r="LDU30" i="4"/>
  <c r="LGJ30" i="4"/>
  <c r="LGG30" i="4"/>
  <c r="LGI30" i="4"/>
  <c r="LHM30" i="4"/>
  <c r="LSA30" i="4"/>
  <c r="LUD30" i="4"/>
  <c r="LXP30" i="4"/>
  <c r="LXN30" i="4"/>
  <c r="LXO30" i="4"/>
  <c r="LYV30" i="4"/>
  <c r="LYU30" i="4"/>
  <c r="LYT30" i="4"/>
  <c r="LYS30" i="4"/>
  <c r="MBM30" i="4"/>
  <c r="MBN30" i="4"/>
  <c r="MEJ30" i="4"/>
  <c r="MEI30" i="4"/>
  <c r="MEG30" i="4"/>
  <c r="MFF30" i="4"/>
  <c r="MJV30" i="4"/>
  <c r="MLJ30" i="4"/>
  <c r="MMW30" i="4"/>
  <c r="MOV30" i="4"/>
  <c r="MOU30" i="4"/>
  <c r="MOT30" i="4"/>
  <c r="MPL30" i="4"/>
  <c r="MPI30" i="4"/>
  <c r="MPK30" i="4"/>
  <c r="MTC30" i="4"/>
  <c r="MUW30" i="4"/>
  <c r="MXJ30" i="4"/>
  <c r="MXK30" i="4"/>
  <c r="MYB30" i="4"/>
  <c r="MYA30" i="4"/>
  <c r="MXY30" i="4"/>
  <c r="NCJ30" i="4"/>
  <c r="NCG30" i="4"/>
  <c r="NCI30" i="4"/>
  <c r="NCH30" i="4"/>
  <c r="NDN30" i="4"/>
  <c r="NDO30" i="4"/>
  <c r="NDM30" i="4"/>
  <c r="NFL30" i="4"/>
  <c r="NFI30" i="4"/>
  <c r="NFK30" i="4"/>
  <c r="NIL30" i="4"/>
  <c r="NIM30" i="4"/>
  <c r="NJD30" i="4"/>
  <c r="NJC30" i="4"/>
  <c r="NJA30" i="4"/>
  <c r="NOB30" i="4"/>
  <c r="NOA30" i="4"/>
  <c r="OEB30" i="4"/>
  <c r="ODZ30" i="4"/>
  <c r="OEA30" i="4"/>
  <c r="OLL30" i="4"/>
  <c r="OLI30" i="4"/>
  <c r="OLJ30" i="4"/>
  <c r="PDX30" i="4"/>
  <c r="PDU30" i="4"/>
  <c r="PDV30" i="4"/>
  <c r="PGJ30" i="4"/>
  <c r="PGH30" i="4"/>
  <c r="PGI30" i="4"/>
  <c r="PGG30" i="4"/>
  <c r="PKB30" i="4"/>
  <c r="PJZ30" i="4"/>
  <c r="PKP30" i="4"/>
  <c r="PKQ30" i="4"/>
  <c r="PSJ30" i="4"/>
  <c r="PSH30" i="4"/>
  <c r="PSI30" i="4"/>
  <c r="PSG30" i="4"/>
  <c r="QFN30" i="4"/>
  <c r="QFM30" i="4"/>
  <c r="QFO30" i="4"/>
  <c r="QIZ30" i="4"/>
  <c r="QIX30" i="4"/>
  <c r="QQH30" i="4"/>
  <c r="QQJ30" i="4"/>
  <c r="QTB30" i="4"/>
  <c r="QTC30" i="4"/>
  <c r="QTA30" i="4"/>
  <c r="RHV30" i="4"/>
  <c r="RHW30" i="4"/>
  <c r="RHU30" i="4"/>
  <c r="RMF30" i="4"/>
  <c r="RMD30" i="4"/>
  <c r="RMC30" i="4"/>
  <c r="RME30" i="4"/>
  <c r="RPM30" i="4"/>
  <c r="RPN30" i="4"/>
  <c r="RSJ30" i="4"/>
  <c r="RSI30" i="4"/>
  <c r="RSH30" i="4"/>
  <c r="STJ30" i="4"/>
  <c r="STK30" i="4"/>
  <c r="UFN30" i="4"/>
  <c r="UFM30" i="4"/>
  <c r="UFO30" i="4"/>
  <c r="UQW30" i="4"/>
  <c r="UQX30" i="4"/>
  <c r="UUZ30" i="4"/>
  <c r="UUY30" i="4"/>
  <c r="UUW30" i="4"/>
  <c r="UWT30" i="4"/>
  <c r="UWU30" i="4"/>
  <c r="UWS30" i="4"/>
  <c r="VAV30" i="4"/>
  <c r="VAU30" i="4"/>
  <c r="VAT30" i="4"/>
  <c r="VCP30" i="4"/>
  <c r="VCQ30" i="4"/>
  <c r="VCO30" i="4"/>
  <c r="VDP30" i="4"/>
  <c r="VDN30" i="4"/>
  <c r="VEN30" i="4"/>
  <c r="VEL30" i="4"/>
  <c r="VEK30" i="4"/>
  <c r="VEM30" i="4"/>
  <c r="VKJ30" i="4"/>
  <c r="VKI30" i="4"/>
  <c r="VKH30" i="4"/>
  <c r="VKG30" i="4"/>
  <c r="VTH30" i="4"/>
  <c r="VTF30" i="4"/>
  <c r="VTE30" i="4"/>
  <c r="VVI30" i="4"/>
  <c r="VVJ30" i="4"/>
  <c r="WBH30" i="4"/>
  <c r="WBG30" i="4"/>
  <c r="WBF30" i="4"/>
  <c r="WBE30" i="4"/>
  <c r="WER30" i="4"/>
  <c r="WEQ30" i="4"/>
  <c r="WEP30" i="4"/>
  <c r="WEO30" i="4"/>
  <c r="WJU30" i="4"/>
  <c r="WJV30" i="4"/>
  <c r="WMG30" i="4"/>
  <c r="WMH30" i="4"/>
  <c r="WPR30" i="4"/>
  <c r="WPS30" i="4"/>
  <c r="WPQ30" i="4"/>
  <c r="WZN30" i="4"/>
  <c r="WZO30" i="4"/>
  <c r="XAF30" i="4"/>
  <c r="XAD30" i="4"/>
  <c r="XAC30" i="4"/>
  <c r="XDX30" i="4"/>
  <c r="XDV30" i="4"/>
  <c r="XDU30" i="4"/>
  <c r="XDW30" i="4"/>
  <c r="KDB30" i="4"/>
  <c r="KDC30" i="4"/>
  <c r="KDT30" i="4"/>
  <c r="KDQ30" i="4"/>
  <c r="KHL30" i="4"/>
  <c r="KHK30" i="4"/>
  <c r="KKF30" i="4"/>
  <c r="KKD30" i="4"/>
  <c r="KNH30" i="4"/>
  <c r="KNG30" i="4"/>
  <c r="KNV30" i="4"/>
  <c r="KNU30" i="4"/>
  <c r="KPD30" i="4"/>
  <c r="KPC30" i="4"/>
  <c r="KQJ30" i="4"/>
  <c r="KQG30" i="4"/>
  <c r="KTL30" i="4"/>
  <c r="KTI30" i="4"/>
  <c r="LKB30" i="4"/>
  <c r="LJZ30" i="4"/>
  <c r="LTH30" i="4"/>
  <c r="LTG30" i="4"/>
  <c r="LZL30" i="4"/>
  <c r="LZI30" i="4"/>
  <c r="MBH30" i="4"/>
  <c r="MBF30" i="4"/>
  <c r="MFP30" i="4"/>
  <c r="MFM30" i="4"/>
  <c r="MRH30" i="4"/>
  <c r="MRF30" i="4"/>
  <c r="MTY30" i="4"/>
  <c r="MTZ30" i="4"/>
  <c r="NEF30" i="4"/>
  <c r="NEE30" i="4"/>
  <c r="NMK30" i="4"/>
  <c r="NML30" i="4"/>
  <c r="NPX30" i="4"/>
  <c r="NPU30" i="4"/>
  <c r="NSZ30" i="4"/>
  <c r="NSY30" i="4"/>
  <c r="NTN30" i="4"/>
  <c r="NTM30" i="4"/>
  <c r="OAJ30" i="4"/>
  <c r="OAH30" i="4"/>
  <c r="OBE30" i="4"/>
  <c r="OBF30" i="4"/>
  <c r="OFV30" i="4"/>
  <c r="OFW30" i="4"/>
  <c r="OGN30" i="4"/>
  <c r="OGK30" i="4"/>
  <c r="OHT30" i="4"/>
  <c r="OHR30" i="4"/>
  <c r="OMG30" i="4"/>
  <c r="OMI30" i="4"/>
  <c r="OUW30" i="4"/>
  <c r="OUY30" i="4"/>
  <c r="OYO30" i="4"/>
  <c r="OYP30" i="4"/>
  <c r="PIV30" i="4"/>
  <c r="PIS30" i="4"/>
  <c r="PLH30" i="4"/>
  <c r="PLE30" i="4"/>
  <c r="PLF30" i="4"/>
  <c r="PPU30" i="4"/>
  <c r="PPW30" i="4"/>
  <c r="PWJ30" i="4"/>
  <c r="PWH30" i="4"/>
  <c r="PWX30" i="4"/>
  <c r="PWY30" i="4"/>
  <c r="QAB30" i="4"/>
  <c r="PZY30" i="4"/>
  <c r="QGF30" i="4"/>
  <c r="QGC30" i="4"/>
  <c r="QSN30" i="4"/>
  <c r="QSM30" i="4"/>
  <c r="QUZ30" i="4"/>
  <c r="QUY30" i="4"/>
  <c r="QUW30" i="4"/>
  <c r="RDE30" i="4"/>
  <c r="RDF30" i="4"/>
  <c r="RFL30" i="4"/>
  <c r="RFJ30" i="4"/>
  <c r="RFK30" i="4"/>
  <c r="RHH30" i="4"/>
  <c r="RHG30" i="4"/>
  <c r="RHE30" i="4"/>
  <c r="RJB30" i="4"/>
  <c r="RJA30" i="4"/>
  <c r="RKZ30" i="4"/>
  <c r="RKY30" i="4"/>
  <c r="RPX30" i="4"/>
  <c r="RPW30" i="4"/>
  <c r="RPV30" i="4"/>
  <c r="RUD30" i="4"/>
  <c r="RUE30" i="4"/>
  <c r="RUV30" i="4"/>
  <c r="RUT30" i="4"/>
  <c r="RUS30" i="4"/>
  <c r="RWP30" i="4"/>
  <c r="RWO30" i="4"/>
  <c r="RXX30" i="4"/>
  <c r="RXW30" i="4"/>
  <c r="RXV30" i="4"/>
  <c r="SAJ30" i="4"/>
  <c r="SAG30" i="4"/>
  <c r="SAH30" i="4"/>
  <c r="SQJ30" i="4"/>
  <c r="SQH30" i="4"/>
  <c r="SQG30" i="4"/>
  <c r="SUB30" i="4"/>
  <c r="STY30" i="4"/>
  <c r="STZ30" i="4"/>
  <c r="SUW30" i="4"/>
  <c r="SUX30" i="4"/>
  <c r="SXT30" i="4"/>
  <c r="SXQ30" i="4"/>
  <c r="SXS30" i="4"/>
  <c r="TGJ30" i="4"/>
  <c r="TGI30" i="4"/>
  <c r="TGG30" i="4"/>
  <c r="TKB30" i="4"/>
  <c r="TJY30" i="4"/>
  <c r="TLH30" i="4"/>
  <c r="TLG30" i="4"/>
  <c r="TMN30" i="4"/>
  <c r="TMK30" i="4"/>
  <c r="TMM30" i="4"/>
  <c r="TOH30" i="4"/>
  <c r="TOI30" i="4"/>
  <c r="TOG30" i="4"/>
  <c r="TTX30" i="4"/>
  <c r="TTW30" i="4"/>
  <c r="TTU30" i="4"/>
  <c r="TTV30" i="4"/>
  <c r="TWP30" i="4"/>
  <c r="TWR30" i="4"/>
  <c r="TXP30" i="4"/>
  <c r="TXM30" i="4"/>
  <c r="TYV30" i="4"/>
  <c r="TYU30" i="4"/>
  <c r="UDB30" i="4"/>
  <c r="UDC30" i="4"/>
  <c r="UDA30" i="4"/>
  <c r="UIG30" i="4"/>
  <c r="UIH30" i="4"/>
  <c r="ULY30" i="4"/>
  <c r="ULZ30" i="4"/>
  <c r="URV30" i="4"/>
  <c r="URW30" i="4"/>
  <c r="URU30" i="4"/>
  <c r="UVU30" i="4"/>
  <c r="UVV30" i="4"/>
  <c r="VGZ30" i="4"/>
  <c r="VGX30" i="4"/>
  <c r="VGW30" i="4"/>
  <c r="VLF30" i="4"/>
  <c r="VLG30" i="4"/>
  <c r="VTV30" i="4"/>
  <c r="VTW30" i="4"/>
  <c r="VTU30" i="4"/>
  <c r="VXU30" i="4"/>
  <c r="VXV30" i="4"/>
  <c r="WBM30" i="4"/>
  <c r="WBN30" i="4"/>
  <c r="WEZ30" i="4"/>
  <c r="WEX30" i="4"/>
  <c r="WNX30" i="4"/>
  <c r="WNW30" i="4"/>
  <c r="WNU30" i="4"/>
  <c r="WRE30" i="4"/>
  <c r="WRF30" i="4"/>
  <c r="WTJ30" i="4"/>
  <c r="WTK30" i="4"/>
  <c r="WTI30" i="4"/>
  <c r="WYO30" i="4"/>
  <c r="WYP30" i="4"/>
  <c r="XBZ30" i="4"/>
  <c r="XCA30" i="4"/>
  <c r="XBY30" i="4"/>
  <c r="IHT30" i="4"/>
  <c r="IHQ30" i="4"/>
  <c r="IJN30" i="4"/>
  <c r="IJO30" i="4"/>
  <c r="IMR30" i="4"/>
  <c r="IMQ30" i="4"/>
  <c r="JDF30" i="4"/>
  <c r="JDG30" i="4"/>
  <c r="JDX30" i="4"/>
  <c r="JDU30" i="4"/>
  <c r="JGJ30" i="4"/>
  <c r="JGI30" i="4"/>
  <c r="JKB30" i="4"/>
  <c r="JKA30" i="4"/>
  <c r="JKP30" i="4"/>
  <c r="JKO30" i="4"/>
  <c r="JRL30" i="4"/>
  <c r="JRK30" i="4"/>
  <c r="JZQ30" i="4"/>
  <c r="JZR30" i="4"/>
  <c r="KCN30" i="4"/>
  <c r="KCM30" i="4"/>
  <c r="KDA30" i="4"/>
  <c r="KDS30" i="4"/>
  <c r="KHI30" i="4"/>
  <c r="KJO30" i="4"/>
  <c r="KKC30" i="4"/>
  <c r="KNE30" i="4"/>
  <c r="KNW30" i="4"/>
  <c r="KPA30" i="4"/>
  <c r="KPT30" i="4"/>
  <c r="KPQ30" i="4"/>
  <c r="KQH30" i="4"/>
  <c r="KQW30" i="4"/>
  <c r="KRP30" i="4"/>
  <c r="KRN30" i="4"/>
  <c r="KSF30" i="4"/>
  <c r="KSC30" i="4"/>
  <c r="KTK30" i="4"/>
  <c r="KVH30" i="4"/>
  <c r="KVF30" i="4"/>
  <c r="KVN30" i="4"/>
  <c r="LBY30" i="4"/>
  <c r="LCR30" i="4"/>
  <c r="LCP30" i="4"/>
  <c r="LCX30" i="4"/>
  <c r="LJL30" i="4"/>
  <c r="LJK30" i="4"/>
  <c r="LJY30" i="4"/>
  <c r="LLH30" i="4"/>
  <c r="LLG30" i="4"/>
  <c r="LLX30" i="4"/>
  <c r="LLW30" i="4"/>
  <c r="LMN30" i="4"/>
  <c r="LMK30" i="4"/>
  <c r="LPP30" i="4"/>
  <c r="LPO30" i="4"/>
  <c r="LQF30" i="4"/>
  <c r="LQC30" i="4"/>
  <c r="LRL30" i="4"/>
  <c r="LRK30" i="4"/>
  <c r="LSH30" i="4"/>
  <c r="LTE30" i="4"/>
  <c r="LUK30" i="4"/>
  <c r="LVD30" i="4"/>
  <c r="LVB30" i="4"/>
  <c r="LVT30" i="4"/>
  <c r="LVQ30" i="4"/>
  <c r="LZK30" i="4"/>
  <c r="MBE30" i="4"/>
  <c r="MFO30" i="4"/>
  <c r="MHL30" i="4"/>
  <c r="MHJ30" i="4"/>
  <c r="MHR30" i="4"/>
  <c r="MKC30" i="4"/>
  <c r="MKD30" i="4"/>
  <c r="MNU30" i="4"/>
  <c r="MNV30" i="4"/>
  <c r="MQR30" i="4"/>
  <c r="MQQ30" i="4"/>
  <c r="MRE30" i="4"/>
  <c r="MSN30" i="4"/>
  <c r="MSM30" i="4"/>
  <c r="MST30" i="4"/>
  <c r="MTT30" i="4"/>
  <c r="MTQ30" i="4"/>
  <c r="MVF30" i="4"/>
  <c r="MWK30" i="4"/>
  <c r="MWL30" i="4"/>
  <c r="MYX30" i="4"/>
  <c r="MZV30" i="4"/>
  <c r="MZU30" i="4"/>
  <c r="NEC30" i="4"/>
  <c r="NGH30" i="4"/>
  <c r="NHM30" i="4"/>
  <c r="NHN30" i="4"/>
  <c r="NJZ30" i="4"/>
  <c r="NKX30" i="4"/>
  <c r="NKW30" i="4"/>
  <c r="NOP30" i="4"/>
  <c r="NOQ30" i="4"/>
  <c r="NPH30" i="4"/>
  <c r="NPE30" i="4"/>
  <c r="NPV30" i="4"/>
  <c r="NQK30" i="4"/>
  <c r="NRD30" i="4"/>
  <c r="NRB30" i="4"/>
  <c r="NRJ30" i="4"/>
  <c r="NSW30" i="4"/>
  <c r="NTO30" i="4"/>
  <c r="NUS30" i="4"/>
  <c r="NVL30" i="4"/>
  <c r="NVK30" i="4"/>
  <c r="NVZ30" i="4"/>
  <c r="NVY30" i="4"/>
  <c r="NYT30" i="4"/>
  <c r="OAG30" i="4"/>
  <c r="OBP30" i="4"/>
  <c r="OBO30" i="4"/>
  <c r="OCD30" i="4"/>
  <c r="OCE30" i="4"/>
  <c r="OCV30" i="4"/>
  <c r="OCS30" i="4"/>
  <c r="OEX30" i="4"/>
  <c r="OFU30" i="4"/>
  <c r="OGL30" i="4"/>
  <c r="OHQ30" i="4"/>
  <c r="OIZ30" i="4"/>
  <c r="OIX30" i="4"/>
  <c r="OMH30" i="4"/>
  <c r="OPD30" i="4"/>
  <c r="OPB30" i="4"/>
  <c r="ORF30" i="4"/>
  <c r="OSV30" i="4"/>
  <c r="OSS30" i="4"/>
  <c r="OUB30" i="4"/>
  <c r="OTZ30" i="4"/>
  <c r="OUX30" i="4"/>
  <c r="OXY30" i="4"/>
  <c r="OYQ30" i="4"/>
  <c r="OZE30" i="4"/>
  <c r="PBA30" i="4"/>
  <c r="PBB30" i="4"/>
  <c r="PES30" i="4"/>
  <c r="PET30" i="4"/>
  <c r="PIT30" i="4"/>
  <c r="PJQ30" i="4"/>
  <c r="PJS30" i="4"/>
  <c r="PJR30" i="4"/>
  <c r="PMF30" i="4"/>
  <c r="PMD30" i="4"/>
  <c r="PPV30" i="4"/>
  <c r="PQT30" i="4"/>
  <c r="PQU30" i="4"/>
  <c r="PSR30" i="4"/>
  <c r="PSP30" i="4"/>
  <c r="PVR30" i="4"/>
  <c r="PVS30" i="4"/>
  <c r="PWG30" i="4"/>
  <c r="PYV30" i="4"/>
  <c r="PYT30" i="4"/>
  <c r="PYU30" i="4"/>
  <c r="PZJ30" i="4"/>
  <c r="PZI30" i="4"/>
  <c r="QAA30" i="4"/>
  <c r="QAP30" i="4"/>
  <c r="QAO30" i="4"/>
  <c r="QDT30" i="4"/>
  <c r="QDQ30" i="4"/>
  <c r="QEG30" i="4"/>
  <c r="QEW30" i="4"/>
  <c r="QGE30" i="4"/>
  <c r="QHL30" i="4"/>
  <c r="QHI30" i="4"/>
  <c r="QNP30" i="4"/>
  <c r="QNO30" i="4"/>
  <c r="QNM30" i="4"/>
  <c r="QQB30" i="4"/>
  <c r="QQA30" i="4"/>
  <c r="QSK30" i="4"/>
  <c r="RAN30" i="4"/>
  <c r="RAM30" i="4"/>
  <c r="RAK30" i="4"/>
  <c r="RDP30" i="4"/>
  <c r="RDM30" i="4"/>
  <c r="RFI30" i="4"/>
  <c r="RHF30" i="4"/>
  <c r="RID30" i="4"/>
  <c r="RJC30" i="4"/>
  <c r="RKW30" i="4"/>
  <c r="RPU30" i="4"/>
  <c r="RRY30" i="4"/>
  <c r="RRZ30" i="4"/>
  <c r="RSX30" i="4"/>
  <c r="RSY30" i="4"/>
  <c r="RTP30" i="4"/>
  <c r="RTM30" i="4"/>
  <c r="RTO30" i="4"/>
  <c r="RUC30" i="4"/>
  <c r="RUU30" i="4"/>
  <c r="RWQ30" i="4"/>
  <c r="RXU30" i="4"/>
  <c r="SAI30" i="4"/>
  <c r="SBP30" i="4"/>
  <c r="SBN30" i="4"/>
  <c r="SEB30" i="4"/>
  <c r="SEA30" i="4"/>
  <c r="SDZ30" i="4"/>
  <c r="SFH30" i="4"/>
  <c r="SFE30" i="4"/>
  <c r="SFF30" i="4"/>
  <c r="SGC30" i="4"/>
  <c r="SGD30" i="4"/>
  <c r="SHI30" i="4"/>
  <c r="SHJ30" i="4"/>
  <c r="SIO30" i="4"/>
  <c r="SIQ30" i="4"/>
  <c r="SLA30" i="4"/>
  <c r="SLB30" i="4"/>
  <c r="SLC30" i="4"/>
  <c r="SQI30" i="4"/>
  <c r="SUA30" i="4"/>
  <c r="SUY30" i="4"/>
  <c r="SVV30" i="4"/>
  <c r="SVW30" i="4"/>
  <c r="SXR30" i="4"/>
  <c r="TJL30" i="4"/>
  <c r="TJJ30" i="4"/>
  <c r="TJK30" i="4"/>
  <c r="TKA30" i="4"/>
  <c r="TLE30" i="4"/>
  <c r="TMV30" i="4"/>
  <c r="TMT30" i="4"/>
  <c r="TWX30" i="4"/>
  <c r="TWY30" i="4"/>
  <c r="TXN30" i="4"/>
  <c r="TYS30" i="4"/>
  <c r="TZJ30" i="4"/>
  <c r="TZI30" i="4"/>
  <c r="UCN30" i="4"/>
  <c r="UCM30" i="4"/>
  <c r="UCK30" i="4"/>
  <c r="UDI30" i="4"/>
  <c r="UDJ30" i="4"/>
  <c r="UEH30" i="4"/>
  <c r="UEI30" i="4"/>
  <c r="UEZ30" i="4"/>
  <c r="UEX30" i="4"/>
  <c r="UEY30" i="4"/>
  <c r="UEW30" i="4"/>
  <c r="PFY30" i="4"/>
  <c r="PFZ30" i="4"/>
  <c r="PMN30" i="4"/>
  <c r="PML30" i="4"/>
  <c r="PNT30" i="4"/>
  <c r="PNQ30" i="4"/>
  <c r="PRL30" i="4"/>
  <c r="PRI30" i="4"/>
  <c r="PUV30" i="4"/>
  <c r="PUS30" i="4"/>
  <c r="QBH30" i="4"/>
  <c r="QBE30" i="4"/>
  <c r="QIR30" i="4"/>
  <c r="QIO30" i="4"/>
  <c r="QJX30" i="4"/>
  <c r="QJW30" i="4"/>
  <c r="QKL30" i="4"/>
  <c r="QKM30" i="4"/>
  <c r="QMJ30" i="4"/>
  <c r="QMG30" i="4"/>
  <c r="QXZ30" i="4"/>
  <c r="QYA30" i="4"/>
  <c r="QYR30" i="4"/>
  <c r="QYO30" i="4"/>
  <c r="RBD30" i="4"/>
  <c r="RBA30" i="4"/>
  <c r="RWB30" i="4"/>
  <c r="RWA30" i="4"/>
  <c r="SCK30" i="4"/>
  <c r="SCL30" i="4"/>
  <c r="SDQ30" i="4"/>
  <c r="SDS30" i="4"/>
  <c r="SHT30" i="4"/>
  <c r="SHR30" i="4"/>
  <c r="SIZ30" i="4"/>
  <c r="SIY30" i="4"/>
  <c r="SMG30" i="4"/>
  <c r="SMH30" i="4"/>
  <c r="SNM30" i="4"/>
  <c r="SNO30" i="4"/>
  <c r="SRP30" i="4"/>
  <c r="SRN30" i="4"/>
  <c r="SVH30" i="4"/>
  <c r="SVF30" i="4"/>
  <c r="SVE30" i="4"/>
  <c r="TCR30" i="4"/>
  <c r="TCO30" i="4"/>
  <c r="TFD30" i="4"/>
  <c r="TFA30" i="4"/>
  <c r="TNT30" i="4"/>
  <c r="TNS30" i="4"/>
  <c r="TNQ30" i="4"/>
  <c r="TSR30" i="4"/>
  <c r="TSO30" i="4"/>
  <c r="TSP30" i="4"/>
  <c r="UJF30" i="4"/>
  <c r="UJE30" i="4"/>
  <c r="UKL30" i="4"/>
  <c r="UKM30" i="4"/>
  <c r="ULD30" i="4"/>
  <c r="ULB30" i="4"/>
  <c r="ULA30" i="4"/>
  <c r="WFX30" i="4"/>
  <c r="WFW30" i="4"/>
  <c r="WFV30" i="4"/>
  <c r="WIJ30" i="4"/>
  <c r="WII30" i="4"/>
  <c r="WIH30" i="4"/>
  <c r="WIG30" i="4"/>
  <c r="SYO30" i="4"/>
  <c r="SYQ30" i="4"/>
  <c r="TAV30" i="4"/>
  <c r="TAU30" i="4"/>
  <c r="TDH30" i="4"/>
  <c r="TDF30" i="4"/>
  <c r="TDX30" i="4"/>
  <c r="TDU30" i="4"/>
  <c r="TEN30" i="4"/>
  <c r="TEM30" i="4"/>
  <c r="TFT30" i="4"/>
  <c r="TFQ30" i="4"/>
  <c r="TGX30" i="4"/>
  <c r="TGY30" i="4"/>
  <c r="TLV30" i="4"/>
  <c r="TLU30" i="4"/>
  <c r="TQF30" i="4"/>
  <c r="TQD30" i="4"/>
  <c r="TRZ30" i="4"/>
  <c r="TRY30" i="4"/>
  <c r="TUL30" i="4"/>
  <c r="TUK30" i="4"/>
  <c r="TVD30" i="4"/>
  <c r="TVC30" i="4"/>
  <c r="TWJ30" i="4"/>
  <c r="TWG30" i="4"/>
  <c r="UBH30" i="4"/>
  <c r="UBF30" i="4"/>
  <c r="UCC30" i="4"/>
  <c r="UCD30" i="4"/>
  <c r="UGT30" i="4"/>
  <c r="UGU30" i="4"/>
  <c r="UHL30" i="4"/>
  <c r="UHI30" i="4"/>
  <c r="UIR30" i="4"/>
  <c r="UIQ30" i="4"/>
  <c r="UMJ30" i="4"/>
  <c r="UMI30" i="4"/>
  <c r="UMX30" i="4"/>
  <c r="UMY30" i="4"/>
  <c r="UNP30" i="4"/>
  <c r="UNO30" i="4"/>
  <c r="UNM30" i="4"/>
  <c r="UTI30" i="4"/>
  <c r="UTJ30" i="4"/>
  <c r="UXL30" i="4"/>
  <c r="UXJ30" i="4"/>
  <c r="UXI30" i="4"/>
  <c r="UXK30" i="4"/>
  <c r="VKR30" i="4"/>
  <c r="VKP30" i="4"/>
  <c r="VKO30" i="4"/>
  <c r="WEB30" i="4"/>
  <c r="WEA30" i="4"/>
  <c r="WLL30" i="4"/>
  <c r="WLK30" i="4"/>
  <c r="WLI30" i="4"/>
  <c r="WNF30" i="4"/>
  <c r="WNG30" i="4"/>
  <c r="WNE30" i="4"/>
  <c r="WVH30" i="4"/>
  <c r="WVG30" i="4"/>
  <c r="WVV30" i="4"/>
  <c r="WVW30" i="4"/>
  <c r="WVU30" i="4"/>
  <c r="UOD30" i="4"/>
  <c r="UOC30" i="4"/>
  <c r="UYJ30" i="4"/>
  <c r="UYI30" i="4"/>
  <c r="UYX30" i="4"/>
  <c r="UYY30" i="4"/>
  <c r="UYW30" i="4"/>
  <c r="VBT30" i="4"/>
  <c r="VBR30" i="4"/>
  <c r="VDH30" i="4"/>
  <c r="VDF30" i="4"/>
  <c r="VDE30" i="4"/>
  <c r="VGR30" i="4"/>
  <c r="VGP30" i="4"/>
  <c r="VGO30" i="4"/>
  <c r="VHN30" i="4"/>
  <c r="VHO30" i="4"/>
  <c r="VRQ30" i="4"/>
  <c r="VRR30" i="4"/>
  <c r="WAB30" i="4"/>
  <c r="VZZ30" i="4"/>
  <c r="VZY30" i="4"/>
  <c r="WFP30" i="4"/>
  <c r="WFN30" i="4"/>
  <c r="WGN30" i="4"/>
  <c r="WGM30" i="4"/>
  <c r="WGK30" i="4"/>
  <c r="WHI30" i="4"/>
  <c r="WHJ30" i="4"/>
  <c r="WSV30" i="4"/>
  <c r="WSU30" i="4"/>
  <c r="XBL30" i="4"/>
  <c r="XBK30" i="4"/>
  <c r="XBJ30" i="4"/>
  <c r="VCA30" i="4"/>
  <c r="VHW30" i="4"/>
  <c r="VLO30" i="4"/>
  <c r="VSA30" i="4"/>
  <c r="VYU30" i="4"/>
  <c r="WKU30" i="4"/>
  <c r="VWP30" i="4"/>
  <c r="WBU30" i="4"/>
  <c r="WCK30" i="4"/>
  <c r="WCU30" i="4"/>
  <c r="WQW30" i="4"/>
  <c r="WSL30" i="4"/>
  <c r="WUX30" i="4"/>
  <c r="WWK30" i="4"/>
  <c r="WXJ30" i="4"/>
  <c r="WYG30" i="4"/>
  <c r="XBB30" i="4"/>
  <c r="XCO30" i="4"/>
  <c r="XEM30" i="4"/>
  <c r="XFA30" i="4"/>
  <c r="CJ29" i="4"/>
  <c r="GB29" i="4"/>
  <c r="HH29" i="4"/>
  <c r="MF29" i="4"/>
  <c r="PX29" i="4"/>
  <c r="RD29" i="4"/>
  <c r="TP29" i="4"/>
  <c r="AAZ29" i="4"/>
  <c r="AHD29" i="4"/>
  <c r="ANH29" i="4"/>
  <c r="AUR29" i="4"/>
  <c r="BCB29" i="4"/>
  <c r="BEN29" i="4"/>
  <c r="BOJ29" i="4"/>
  <c r="BQV29" i="4"/>
  <c r="BUN29" i="4"/>
  <c r="CBX29" i="4"/>
  <c r="CLT29" i="4"/>
  <c r="COF29" i="4"/>
  <c r="CTD29" i="4"/>
  <c r="CWV29" i="4"/>
  <c r="DAN29" i="4"/>
  <c r="DCZ29" i="4"/>
  <c r="DEF29" i="4"/>
  <c r="DOB29" i="4"/>
  <c r="EAJ29" i="4"/>
  <c r="EFH29" i="4"/>
  <c r="EPD29" i="4"/>
  <c r="EQJ29" i="4"/>
  <c r="EVH29" i="4"/>
  <c r="EYZ29" i="4"/>
  <c r="FGJ29" i="4"/>
  <c r="FKB29" i="4"/>
  <c r="FMN29" i="4"/>
  <c r="FOZ29" i="4"/>
  <c r="FWJ29" i="4"/>
  <c r="GGF29" i="4"/>
  <c r="GJX29" i="4"/>
  <c r="GLD29" i="4"/>
  <c r="GNP29" i="4"/>
  <c r="GRH29" i="4"/>
  <c r="GUZ29" i="4"/>
  <c r="HTF29" i="4"/>
  <c r="HTE29" i="4"/>
  <c r="IHZ29" i="4"/>
  <c r="IHY29" i="4"/>
  <c r="IQI29" i="4"/>
  <c r="IQH29" i="4"/>
  <c r="JGP29" i="4"/>
  <c r="JGO29" i="4"/>
  <c r="JKA29" i="4"/>
  <c r="JJZ29" i="4"/>
  <c r="JYU29" i="4"/>
  <c r="JYT29" i="4"/>
  <c r="KAH29" i="4"/>
  <c r="KAG29" i="4"/>
  <c r="KDS29" i="4"/>
  <c r="KDR29" i="4"/>
  <c r="KFF29" i="4"/>
  <c r="KFE29" i="4"/>
  <c r="KIQ29" i="4"/>
  <c r="KIP29" i="4"/>
  <c r="KKD29" i="4"/>
  <c r="KKC29" i="4"/>
  <c r="KNO29" i="4"/>
  <c r="KNN29" i="4"/>
  <c r="KPB29" i="4"/>
  <c r="KPA29" i="4"/>
  <c r="KSM29" i="4"/>
  <c r="KSL29" i="4"/>
  <c r="KTZ29" i="4"/>
  <c r="KTY29" i="4"/>
  <c r="KXS29" i="4"/>
  <c r="KXR29" i="4"/>
  <c r="KXQ29" i="4"/>
  <c r="LCQ29" i="4"/>
  <c r="LCP29" i="4"/>
  <c r="LCO29" i="4"/>
  <c r="LHO29" i="4"/>
  <c r="LHN29" i="4"/>
  <c r="LHM29" i="4"/>
  <c r="LMM29" i="4"/>
  <c r="LML29" i="4"/>
  <c r="LMK29" i="4"/>
  <c r="LRK29" i="4"/>
  <c r="LRJ29" i="4"/>
  <c r="LRI29" i="4"/>
  <c r="LWI29" i="4"/>
  <c r="LWH29" i="4"/>
  <c r="LWG29" i="4"/>
  <c r="MBG29" i="4"/>
  <c r="MBF29" i="4"/>
  <c r="MBE29" i="4"/>
  <c r="MGE29" i="4"/>
  <c r="MGD29" i="4"/>
  <c r="MGC29" i="4"/>
  <c r="MLC29" i="4"/>
  <c r="MLB29" i="4"/>
  <c r="MLA29" i="4"/>
  <c r="MQA29" i="4"/>
  <c r="MPZ29" i="4"/>
  <c r="MPY29" i="4"/>
  <c r="MUY29" i="4"/>
  <c r="MUX29" i="4"/>
  <c r="MUW29" i="4"/>
  <c r="MZW29" i="4"/>
  <c r="MZV29" i="4"/>
  <c r="MZU29" i="4"/>
  <c r="NEU29" i="4"/>
  <c r="NET29" i="4"/>
  <c r="NES29" i="4"/>
  <c r="NJS29" i="4"/>
  <c r="NJR29" i="4"/>
  <c r="NJQ29" i="4"/>
  <c r="NOQ29" i="4"/>
  <c r="NOP29" i="4"/>
  <c r="NOO29" i="4"/>
  <c r="NTO29" i="4"/>
  <c r="NTN29" i="4"/>
  <c r="NTM29" i="4"/>
  <c r="NYM29" i="4"/>
  <c r="NYL29" i="4"/>
  <c r="NYK29" i="4"/>
  <c r="ODK29" i="4"/>
  <c r="ODJ29" i="4"/>
  <c r="ODI29" i="4"/>
  <c r="OII29" i="4"/>
  <c r="OIH29" i="4"/>
  <c r="OIG29" i="4"/>
  <c r="OKM29" i="4"/>
  <c r="OKL29" i="4"/>
  <c r="OKN29" i="4"/>
  <c r="OKK29" i="4"/>
  <c r="PAM29" i="4"/>
  <c r="PAL29" i="4"/>
  <c r="PAN29" i="4"/>
  <c r="PAK29" i="4"/>
  <c r="PEE29" i="4"/>
  <c r="PED29" i="4"/>
  <c r="PEC29" i="4"/>
  <c r="PEF29" i="4"/>
  <c r="PWQ29" i="4"/>
  <c r="PWP29" i="4"/>
  <c r="PWO29" i="4"/>
  <c r="PWR29" i="4"/>
  <c r="QPC29" i="4"/>
  <c r="QPB29" i="4"/>
  <c r="QPA29" i="4"/>
  <c r="QPD29" i="4"/>
  <c r="RLG29" i="4"/>
  <c r="RLF29" i="4"/>
  <c r="RLE29" i="4"/>
  <c r="RLH29" i="4"/>
  <c r="SDS29" i="4"/>
  <c r="SDR29" i="4"/>
  <c r="SDQ29" i="4"/>
  <c r="SDT29" i="4"/>
  <c r="SSM29" i="4"/>
  <c r="SSL29" i="4"/>
  <c r="SSK29" i="4"/>
  <c r="SSN29" i="4"/>
  <c r="TNK29" i="4"/>
  <c r="TNJ29" i="4"/>
  <c r="TNI29" i="4"/>
  <c r="TNL29" i="4"/>
  <c r="UKU29" i="4"/>
  <c r="UKT29" i="4"/>
  <c r="UKS29" i="4"/>
  <c r="UKV29" i="4"/>
  <c r="DP29" i="4"/>
  <c r="IN29" i="4"/>
  <c r="ZT29" i="4"/>
  <c r="AER29" i="4"/>
  <c r="AKV29" i="4"/>
  <c r="AYJ29" i="4"/>
  <c r="BIF29" i="4"/>
  <c r="BKR29" i="4"/>
  <c r="BTH29" i="4"/>
  <c r="BZL29" i="4"/>
  <c r="CDD29" i="4"/>
  <c r="CEJ29" i="4"/>
  <c r="CKN29" i="4"/>
  <c r="CPL29" i="4"/>
  <c r="CUJ29" i="4"/>
  <c r="CVP29" i="4"/>
  <c r="DGR29" i="4"/>
  <c r="DHX29" i="4"/>
  <c r="DQN29" i="4"/>
  <c r="DSZ29" i="4"/>
  <c r="DUF29" i="4"/>
  <c r="EGN29" i="4"/>
  <c r="EHT29" i="4"/>
  <c r="EMR29" i="4"/>
  <c r="EXT29" i="4"/>
  <c r="FCR29" i="4"/>
  <c r="FFD29" i="4"/>
  <c r="FIV29" i="4"/>
  <c r="FRL29" i="4"/>
  <c r="GAB29" i="4"/>
  <c r="GCN29" i="4"/>
  <c r="GOV29" i="4"/>
  <c r="GQB29" i="4"/>
  <c r="EJH29" i="4"/>
  <c r="EJO29" i="4"/>
  <c r="EKC29" i="4"/>
  <c r="EKN29" i="4"/>
  <c r="EKU29" i="4"/>
  <c r="ELI29" i="4"/>
  <c r="ELT29" i="4"/>
  <c r="EMA29" i="4"/>
  <c r="EMO29" i="4"/>
  <c r="EMZ29" i="4"/>
  <c r="ENG29" i="4"/>
  <c r="ENU29" i="4"/>
  <c r="EOF29" i="4"/>
  <c r="EOM29" i="4"/>
  <c r="EPA29" i="4"/>
  <c r="EPL29" i="4"/>
  <c r="EPS29" i="4"/>
  <c r="EQG29" i="4"/>
  <c r="EQR29" i="4"/>
  <c r="EQY29" i="4"/>
  <c r="ERF29" i="4"/>
  <c r="ERM29" i="4"/>
  <c r="ERX29" i="4"/>
  <c r="ESE29" i="4"/>
  <c r="ESL29" i="4"/>
  <c r="ESS29" i="4"/>
  <c r="ETD29" i="4"/>
  <c r="ETK29" i="4"/>
  <c r="ETR29" i="4"/>
  <c r="ETY29" i="4"/>
  <c r="EUQ29" i="4"/>
  <c r="EUX29" i="4"/>
  <c r="EVE29" i="4"/>
  <c r="EVW29" i="4"/>
  <c r="EWD29" i="4"/>
  <c r="EWK29" i="4"/>
  <c r="EWV29" i="4"/>
  <c r="EXC29" i="4"/>
  <c r="EXJ29" i="4"/>
  <c r="EXQ29" i="4"/>
  <c r="EYB29" i="4"/>
  <c r="EYI29" i="4"/>
  <c r="EYP29" i="4"/>
  <c r="EYW29" i="4"/>
  <c r="EZH29" i="4"/>
  <c r="EZO29" i="4"/>
  <c r="FAC29" i="4"/>
  <c r="FAN29" i="4"/>
  <c r="FAU29" i="4"/>
  <c r="FBI29" i="4"/>
  <c r="FBT29" i="4"/>
  <c r="FCA29" i="4"/>
  <c r="FCH29" i="4"/>
  <c r="FCO29" i="4"/>
  <c r="FCZ29" i="4"/>
  <c r="FDG29" i="4"/>
  <c r="FDN29" i="4"/>
  <c r="FDU29" i="4"/>
  <c r="FEF29" i="4"/>
  <c r="FEM29" i="4"/>
  <c r="FET29" i="4"/>
  <c r="FFA29" i="4"/>
  <c r="FFL29" i="4"/>
  <c r="FFS29" i="4"/>
  <c r="FFZ29" i="4"/>
  <c r="FGG29" i="4"/>
  <c r="FGR29" i="4"/>
  <c r="FGY29" i="4"/>
  <c r="FHF29" i="4"/>
  <c r="FHM29" i="4"/>
  <c r="FHX29" i="4"/>
  <c r="FIE29" i="4"/>
  <c r="FIL29" i="4"/>
  <c r="FIS29" i="4"/>
  <c r="FJD29" i="4"/>
  <c r="FJK29" i="4"/>
  <c r="FJR29" i="4"/>
  <c r="FJY29" i="4"/>
  <c r="FKQ29" i="4"/>
  <c r="FKX29" i="4"/>
  <c r="FLE29" i="4"/>
  <c r="FLP29" i="4"/>
  <c r="FLW29" i="4"/>
  <c r="FMD29" i="4"/>
  <c r="FMK29" i="4"/>
  <c r="FNC29" i="4"/>
  <c r="FNJ29" i="4"/>
  <c r="FNQ29" i="4"/>
  <c r="FOI29" i="4"/>
  <c r="FOP29" i="4"/>
  <c r="FOW29" i="4"/>
  <c r="FPO29" i="4"/>
  <c r="FPV29" i="4"/>
  <c r="FQC29" i="4"/>
  <c r="FQN29" i="4"/>
  <c r="FQU29" i="4"/>
  <c r="FRB29" i="4"/>
  <c r="FRI29" i="4"/>
  <c r="FRT29" i="4"/>
  <c r="FSA29" i="4"/>
  <c r="FSH29" i="4"/>
  <c r="FSO29" i="4"/>
  <c r="FSZ29" i="4"/>
  <c r="FTG29" i="4"/>
  <c r="FTN29" i="4"/>
  <c r="FTU29" i="4"/>
  <c r="FUF29" i="4"/>
  <c r="FUM29" i="4"/>
  <c r="FUT29" i="4"/>
  <c r="FVA29" i="4"/>
  <c r="FVL29" i="4"/>
  <c r="FVS29" i="4"/>
  <c r="FVZ29" i="4"/>
  <c r="FWG29" i="4"/>
  <c r="FWR29" i="4"/>
  <c r="FWY29" i="4"/>
  <c r="FXF29" i="4"/>
  <c r="FXM29" i="4"/>
  <c r="FXX29" i="4"/>
  <c r="FYE29" i="4"/>
  <c r="FYL29" i="4"/>
  <c r="FYS29" i="4"/>
  <c r="FZD29" i="4"/>
  <c r="FZK29" i="4"/>
  <c r="FZR29" i="4"/>
  <c r="FZY29" i="4"/>
  <c r="GAJ29" i="4"/>
  <c r="GAQ29" i="4"/>
  <c r="GAX29" i="4"/>
  <c r="GBE29" i="4"/>
  <c r="GBP29" i="4"/>
  <c r="GBW29" i="4"/>
  <c r="GCD29" i="4"/>
  <c r="GCK29" i="4"/>
  <c r="GCV29" i="4"/>
  <c r="GDC29" i="4"/>
  <c r="GDQ29" i="4"/>
  <c r="GEB29" i="4"/>
  <c r="GEI29" i="4"/>
  <c r="GEP29" i="4"/>
  <c r="GEW29" i="4"/>
  <c r="GFH29" i="4"/>
  <c r="GFO29" i="4"/>
  <c r="GFV29" i="4"/>
  <c r="GGC29" i="4"/>
  <c r="GGN29" i="4"/>
  <c r="GGU29" i="4"/>
  <c r="GHB29" i="4"/>
  <c r="GHI29" i="4"/>
  <c r="GHT29" i="4"/>
  <c r="GIA29" i="4"/>
  <c r="GIO29" i="4"/>
  <c r="GIZ29" i="4"/>
  <c r="GJG29" i="4"/>
  <c r="GJN29" i="4"/>
  <c r="GJU29" i="4"/>
  <c r="GKF29" i="4"/>
  <c r="GKM29" i="4"/>
  <c r="GKT29" i="4"/>
  <c r="GLA29" i="4"/>
  <c r="GLL29" i="4"/>
  <c r="GLS29" i="4"/>
  <c r="GLZ29" i="4"/>
  <c r="GMG29" i="4"/>
  <c r="GMR29" i="4"/>
  <c r="GMY29" i="4"/>
  <c r="GNF29" i="4"/>
  <c r="GNM29" i="4"/>
  <c r="GNX29" i="4"/>
  <c r="GOE29" i="4"/>
  <c r="GOL29" i="4"/>
  <c r="GOS29" i="4"/>
  <c r="GPD29" i="4"/>
  <c r="GPK29" i="4"/>
  <c r="GPY29" i="4"/>
  <c r="GQJ29" i="4"/>
  <c r="GQQ29" i="4"/>
  <c r="GQX29" i="4"/>
  <c r="GRE29" i="4"/>
  <c r="GRP29" i="4"/>
  <c r="GRW29" i="4"/>
  <c r="GSD29" i="4"/>
  <c r="GSK29" i="4"/>
  <c r="GSV29" i="4"/>
  <c r="GTC29" i="4"/>
  <c r="GTQ29" i="4"/>
  <c r="GUB29" i="4"/>
  <c r="GUI29" i="4"/>
  <c r="GUP29" i="4"/>
  <c r="GUW29" i="4"/>
  <c r="GVH29" i="4"/>
  <c r="GVO29" i="4"/>
  <c r="GVV29" i="4"/>
  <c r="GWC29" i="4"/>
  <c r="GWN29" i="4"/>
  <c r="GWU29" i="4"/>
  <c r="GXB29" i="4"/>
  <c r="GXI29" i="4"/>
  <c r="GXT29" i="4"/>
  <c r="GYA29" i="4"/>
  <c r="GYH29" i="4"/>
  <c r="GYO29" i="4"/>
  <c r="GZG29" i="4"/>
  <c r="GZN29" i="4"/>
  <c r="GZU29" i="4"/>
  <c r="HAF29" i="4"/>
  <c r="HAM29" i="4"/>
  <c r="HAT29" i="4"/>
  <c r="HBA29" i="4"/>
  <c r="HBI29" i="4"/>
  <c r="HBQ29" i="4"/>
  <c r="HBZ29" i="4"/>
  <c r="HCO29" i="4"/>
  <c r="HCW29" i="4"/>
  <c r="HDF29" i="4"/>
  <c r="HDU29" i="4"/>
  <c r="HEC29" i="4"/>
  <c r="HEL29" i="4"/>
  <c r="HFA29" i="4"/>
  <c r="HFI29" i="4"/>
  <c r="HFR29" i="4"/>
  <c r="HGG29" i="4"/>
  <c r="HGO29" i="4"/>
  <c r="HGX29" i="4"/>
  <c r="HHM29" i="4"/>
  <c r="HHU29" i="4"/>
  <c r="HID29" i="4"/>
  <c r="HIS29" i="4"/>
  <c r="HJA29" i="4"/>
  <c r="HJJ29" i="4"/>
  <c r="HJY29" i="4"/>
  <c r="HKG29" i="4"/>
  <c r="HKP29" i="4"/>
  <c r="HLE29" i="4"/>
  <c r="HLM29" i="4"/>
  <c r="HLV29" i="4"/>
  <c r="HMK29" i="4"/>
  <c r="HMS29" i="4"/>
  <c r="HNB29" i="4"/>
  <c r="HNQ29" i="4"/>
  <c r="HNY29" i="4"/>
  <c r="HOH29" i="4"/>
  <c r="HOW29" i="4"/>
  <c r="HPE29" i="4"/>
  <c r="HPN29" i="4"/>
  <c r="HRQ29" i="4"/>
  <c r="HSY29" i="4"/>
  <c r="HSX29" i="4"/>
  <c r="HTG29" i="4"/>
  <c r="HUL29" i="4"/>
  <c r="HUK29" i="4"/>
  <c r="HWO29" i="4"/>
  <c r="HXW29" i="4"/>
  <c r="HXV29" i="4"/>
  <c r="HYE29" i="4"/>
  <c r="HZJ29" i="4"/>
  <c r="HZI29" i="4"/>
  <c r="ICU29" i="4"/>
  <c r="ICT29" i="4"/>
  <c r="IDC29" i="4"/>
  <c r="IEH29" i="4"/>
  <c r="IEG29" i="4"/>
  <c r="IGK29" i="4"/>
  <c r="IHS29" i="4"/>
  <c r="IHR29" i="4"/>
  <c r="IIA29" i="4"/>
  <c r="IJF29" i="4"/>
  <c r="IJE29" i="4"/>
  <c r="IMQ29" i="4"/>
  <c r="IMP29" i="4"/>
  <c r="IOD29" i="4"/>
  <c r="IOC29" i="4"/>
  <c r="IQG29" i="4"/>
  <c r="IRO29" i="4"/>
  <c r="IRN29" i="4"/>
  <c r="IRW29" i="4"/>
  <c r="ITB29" i="4"/>
  <c r="ITA29" i="4"/>
  <c r="IVE29" i="4"/>
  <c r="IWM29" i="4"/>
  <c r="IWL29" i="4"/>
  <c r="IXZ29" i="4"/>
  <c r="IXY29" i="4"/>
  <c r="JAC29" i="4"/>
  <c r="JBK29" i="4"/>
  <c r="JBJ29" i="4"/>
  <c r="JCX29" i="4"/>
  <c r="JCW29" i="4"/>
  <c r="JFA29" i="4"/>
  <c r="JGI29" i="4"/>
  <c r="JGH29" i="4"/>
  <c r="JGQ29" i="4"/>
  <c r="JHV29" i="4"/>
  <c r="JHU29" i="4"/>
  <c r="JJY29" i="4"/>
  <c r="JLG29" i="4"/>
  <c r="JLF29" i="4"/>
  <c r="JLO29" i="4"/>
  <c r="JMT29" i="4"/>
  <c r="JMS29" i="4"/>
  <c r="JOW29" i="4"/>
  <c r="JQE29" i="4"/>
  <c r="JQD29" i="4"/>
  <c r="JRR29" i="4"/>
  <c r="JRQ29" i="4"/>
  <c r="JTU29" i="4"/>
  <c r="JVC29" i="4"/>
  <c r="JVB29" i="4"/>
  <c r="JVK29" i="4"/>
  <c r="JWP29" i="4"/>
  <c r="JWO29" i="4"/>
  <c r="JYS29" i="4"/>
  <c r="KAA29" i="4"/>
  <c r="JZZ29" i="4"/>
  <c r="KAI29" i="4"/>
  <c r="KBN29" i="4"/>
  <c r="KBM29" i="4"/>
  <c r="KDQ29" i="4"/>
  <c r="KEY29" i="4"/>
  <c r="KEX29" i="4"/>
  <c r="KFG29" i="4"/>
  <c r="KGL29" i="4"/>
  <c r="KGK29" i="4"/>
  <c r="KIO29" i="4"/>
  <c r="KJW29" i="4"/>
  <c r="KJV29" i="4"/>
  <c r="KKE29" i="4"/>
  <c r="KLJ29" i="4"/>
  <c r="KLI29" i="4"/>
  <c r="KNM29" i="4"/>
  <c r="KOU29" i="4"/>
  <c r="KOT29" i="4"/>
  <c r="KPC29" i="4"/>
  <c r="KQH29" i="4"/>
  <c r="KQG29" i="4"/>
  <c r="KSK29" i="4"/>
  <c r="KTS29" i="4"/>
  <c r="KTR29" i="4"/>
  <c r="KUA29" i="4"/>
  <c r="KVF29" i="4"/>
  <c r="KVE29" i="4"/>
  <c r="KWM29" i="4"/>
  <c r="KWL29" i="4"/>
  <c r="KWK29" i="4"/>
  <c r="KXT29" i="4"/>
  <c r="LBK29" i="4"/>
  <c r="LBJ29" i="4"/>
  <c r="LBI29" i="4"/>
  <c r="LCR29" i="4"/>
  <c r="LGI29" i="4"/>
  <c r="LGH29" i="4"/>
  <c r="LGG29" i="4"/>
  <c r="LHP29" i="4"/>
  <c r="LLG29" i="4"/>
  <c r="LLF29" i="4"/>
  <c r="LLE29" i="4"/>
  <c r="LMN29" i="4"/>
  <c r="LQE29" i="4"/>
  <c r="LQD29" i="4"/>
  <c r="LQC29" i="4"/>
  <c r="LRL29" i="4"/>
  <c r="LVC29" i="4"/>
  <c r="LVB29" i="4"/>
  <c r="LVA29" i="4"/>
  <c r="LWJ29" i="4"/>
  <c r="MAA29" i="4"/>
  <c r="LZZ29" i="4"/>
  <c r="LZY29" i="4"/>
  <c r="MBH29" i="4"/>
  <c r="MEY29" i="4"/>
  <c r="MEX29" i="4"/>
  <c r="MEW29" i="4"/>
  <c r="MGF29" i="4"/>
  <c r="MJW29" i="4"/>
  <c r="MJV29" i="4"/>
  <c r="MJU29" i="4"/>
  <c r="MLD29" i="4"/>
  <c r="MOU29" i="4"/>
  <c r="MOT29" i="4"/>
  <c r="MOS29" i="4"/>
  <c r="MQB29" i="4"/>
  <c r="MTS29" i="4"/>
  <c r="MTR29" i="4"/>
  <c r="MTQ29" i="4"/>
  <c r="MUZ29" i="4"/>
  <c r="MYQ29" i="4"/>
  <c r="MYP29" i="4"/>
  <c r="MYO29" i="4"/>
  <c r="MZX29" i="4"/>
  <c r="NDO29" i="4"/>
  <c r="NDN29" i="4"/>
  <c r="NDM29" i="4"/>
  <c r="NEV29" i="4"/>
  <c r="NIM29" i="4"/>
  <c r="NIL29" i="4"/>
  <c r="NIK29" i="4"/>
  <c r="NJT29" i="4"/>
  <c r="NNK29" i="4"/>
  <c r="NNJ29" i="4"/>
  <c r="NNI29" i="4"/>
  <c r="NOR29" i="4"/>
  <c r="NSI29" i="4"/>
  <c r="NSH29" i="4"/>
  <c r="NSG29" i="4"/>
  <c r="NTP29" i="4"/>
  <c r="NXG29" i="4"/>
  <c r="NXF29" i="4"/>
  <c r="NXE29" i="4"/>
  <c r="NYN29" i="4"/>
  <c r="OCE29" i="4"/>
  <c r="OCD29" i="4"/>
  <c r="OCC29" i="4"/>
  <c r="ODL29" i="4"/>
  <c r="OHC29" i="4"/>
  <c r="OHB29" i="4"/>
  <c r="OHA29" i="4"/>
  <c r="OIJ29" i="4"/>
  <c r="OLZ29" i="4"/>
  <c r="OLY29" i="4"/>
  <c r="OMB29" i="4"/>
  <c r="OMA29" i="4"/>
  <c r="PBS29" i="4"/>
  <c r="PBR29" i="4"/>
  <c r="PBQ29" i="4"/>
  <c r="PBT29" i="4"/>
  <c r="PRS29" i="4"/>
  <c r="PRR29" i="4"/>
  <c r="PRQ29" i="4"/>
  <c r="PRT29" i="4"/>
  <c r="QKE29" i="4"/>
  <c r="QKD29" i="4"/>
  <c r="QKC29" i="4"/>
  <c r="QKF29" i="4"/>
  <c r="RGI29" i="4"/>
  <c r="RGH29" i="4"/>
  <c r="RGG29" i="4"/>
  <c r="RGJ29" i="4"/>
  <c r="SAA29" i="4"/>
  <c r="RZZ29" i="4"/>
  <c r="RZY29" i="4"/>
  <c r="SAB29" i="4"/>
  <c r="SQA29" i="4"/>
  <c r="SPZ29" i="4"/>
  <c r="SPY29" i="4"/>
  <c r="SQB29" i="4"/>
  <c r="TGA29" i="4"/>
  <c r="TFZ29" i="4"/>
  <c r="TFY29" i="4"/>
  <c r="TGB29" i="4"/>
  <c r="UHC29" i="4"/>
  <c r="UHB29" i="4"/>
  <c r="UHA29" i="4"/>
  <c r="UHD29" i="4"/>
  <c r="UVW29" i="4"/>
  <c r="UVV29" i="4"/>
  <c r="UVU29" i="4"/>
  <c r="UVX29" i="4"/>
  <c r="X29" i="4"/>
  <c r="BD29" i="4"/>
  <c r="EV29" i="4"/>
  <c r="KZ29" i="4"/>
  <c r="OR29" i="4"/>
  <c r="SJ29" i="4"/>
  <c r="WB29" i="4"/>
  <c r="YN29" i="4"/>
  <c r="ACF29" i="4"/>
  <c r="BAV29" i="4"/>
  <c r="BFT29" i="4"/>
  <c r="BND29" i="4"/>
  <c r="BVT29" i="4"/>
  <c r="BWZ29" i="4"/>
  <c r="CFP29" i="4"/>
  <c r="CJH29" i="4"/>
  <c r="CZH29" i="4"/>
  <c r="DMV29" i="4"/>
  <c r="DRT29" i="4"/>
  <c r="DXX29" i="4"/>
  <c r="EEB29" i="4"/>
  <c r="EIZ29" i="4"/>
  <c r="EKF29" i="4"/>
  <c r="ELL29" i="4"/>
  <c r="ESV29" i="4"/>
  <c r="EUB29" i="4"/>
  <c r="EWN29" i="4"/>
  <c r="FAF29" i="4"/>
  <c r="FLH29" i="4"/>
  <c r="FQF29" i="4"/>
  <c r="FSR29" i="4"/>
  <c r="FXP29" i="4"/>
  <c r="FYV29" i="4"/>
  <c r="GIR29" i="4"/>
  <c r="GTT29" i="4"/>
  <c r="GWF29" i="4"/>
  <c r="GYR29" i="4"/>
  <c r="GZX29" i="4"/>
  <c r="IBO29" i="4"/>
  <c r="IBN29" i="4"/>
  <c r="ILK29" i="4"/>
  <c r="ILJ29" i="4"/>
  <c r="IMX29" i="4"/>
  <c r="IMW29" i="4"/>
  <c r="IWT29" i="4"/>
  <c r="IWS29" i="4"/>
  <c r="JBR29" i="4"/>
  <c r="JBQ29" i="4"/>
  <c r="JQL29" i="4"/>
  <c r="JQK29" i="4"/>
  <c r="AF29" i="4"/>
  <c r="FY29" i="4"/>
  <c r="GJ29" i="4"/>
  <c r="HE29" i="4"/>
  <c r="HP29" i="4"/>
  <c r="IK29" i="4"/>
  <c r="JQ29" i="4"/>
  <c r="KW29" i="4"/>
  <c r="MC29" i="4"/>
  <c r="NI29" i="4"/>
  <c r="NT29" i="4"/>
  <c r="OO29" i="4"/>
  <c r="OZ29" i="4"/>
  <c r="SG29" i="4"/>
  <c r="TM29" i="4"/>
  <c r="US29" i="4"/>
  <c r="VY29" i="4"/>
  <c r="ZQ29" i="4"/>
  <c r="AAW29" i="4"/>
  <c r="ABH29" i="4"/>
  <c r="ADI29" i="4"/>
  <c r="AEO29" i="4"/>
  <c r="AEZ29" i="4"/>
  <c r="AHA29" i="4"/>
  <c r="EDY29" i="4"/>
  <c r="EFE29" i="4"/>
  <c r="EFP29" i="4"/>
  <c r="EGV29" i="4"/>
  <c r="EHQ29" i="4"/>
  <c r="EIW29" i="4"/>
  <c r="H29" i="4"/>
  <c r="BB29" i="4"/>
  <c r="GG29" i="4"/>
  <c r="IS29" i="4"/>
  <c r="JY29" i="4"/>
  <c r="LE29" i="4"/>
  <c r="LP29" i="4"/>
  <c r="MK29" i="4"/>
  <c r="MV29" i="4"/>
  <c r="NQ29" i="4"/>
  <c r="OB29" i="4"/>
  <c r="OW29" i="4"/>
  <c r="PH29" i="4"/>
  <c r="RB29" i="4"/>
  <c r="TU29" i="4"/>
  <c r="UF29" i="4"/>
  <c r="VA29" i="4"/>
  <c r="AAX29" i="4"/>
  <c r="ABP29" i="4"/>
  <c r="ACK29" i="4"/>
  <c r="ACV29" i="4"/>
  <c r="ADQ29" i="4"/>
  <c r="AEB29" i="4"/>
  <c r="AEP29" i="4"/>
  <c r="AFH29" i="4"/>
  <c r="AGC29" i="4"/>
  <c r="AGN29" i="4"/>
  <c r="AHB29" i="4"/>
  <c r="AHT29" i="4"/>
  <c r="AIO29" i="4"/>
  <c r="AJU29" i="4"/>
  <c r="AKF29" i="4"/>
  <c r="AMG29" i="4"/>
  <c r="AMR29" i="4"/>
  <c r="ANM29" i="4"/>
  <c r="AOS29" i="4"/>
  <c r="APD29" i="4"/>
  <c r="APY29" i="4"/>
  <c r="AQJ29" i="4"/>
  <c r="ARE29" i="4"/>
  <c r="ARP29" i="4"/>
  <c r="ASK29" i="4"/>
  <c r="ASV29" i="4"/>
  <c r="ATJ29" i="4"/>
  <c r="AUW29" i="4"/>
  <c r="AVV29" i="4"/>
  <c r="AXI29" i="4"/>
  <c r="AXT29" i="4"/>
  <c r="AYO29" i="4"/>
  <c r="AYZ29" i="4"/>
  <c r="AZU29" i="4"/>
  <c r="BAF29" i="4"/>
  <c r="BAT29" i="4"/>
  <c r="BBA29" i="4"/>
  <c r="BBL29" i="4"/>
  <c r="BBZ29" i="4"/>
  <c r="BCG29" i="4"/>
  <c r="BCR29" i="4"/>
  <c r="BDF29" i="4"/>
  <c r="BDM29" i="4"/>
  <c r="BDX29" i="4"/>
  <c r="BEL29" i="4"/>
  <c r="BES29" i="4"/>
  <c r="BFD29" i="4"/>
  <c r="BFR29" i="4"/>
  <c r="BFY29" i="4"/>
  <c r="BGJ29" i="4"/>
  <c r="BGX29" i="4"/>
  <c r="BHE29" i="4"/>
  <c r="BHP29" i="4"/>
  <c r="BID29" i="4"/>
  <c r="BIK29" i="4"/>
  <c r="BIV29" i="4"/>
  <c r="BJJ29" i="4"/>
  <c r="BJQ29" i="4"/>
  <c r="BKB29" i="4"/>
  <c r="BKP29" i="4"/>
  <c r="BKW29" i="4"/>
  <c r="BLH29" i="4"/>
  <c r="BLV29" i="4"/>
  <c r="BMC29" i="4"/>
  <c r="BMN29" i="4"/>
  <c r="BNB29" i="4"/>
  <c r="BNI29" i="4"/>
  <c r="BNT29" i="4"/>
  <c r="BOH29" i="4"/>
  <c r="BOO29" i="4"/>
  <c r="BOZ29" i="4"/>
  <c r="BPN29" i="4"/>
  <c r="BPU29" i="4"/>
  <c r="BQF29" i="4"/>
  <c r="BQT29" i="4"/>
  <c r="BRA29" i="4"/>
  <c r="BRL29" i="4"/>
  <c r="BRZ29" i="4"/>
  <c r="BSG29" i="4"/>
  <c r="BSR29" i="4"/>
  <c r="BTF29" i="4"/>
  <c r="BTM29" i="4"/>
  <c r="BTX29" i="4"/>
  <c r="BUL29" i="4"/>
  <c r="BUS29" i="4"/>
  <c r="BVD29" i="4"/>
  <c r="BVR29" i="4"/>
  <c r="BVY29" i="4"/>
  <c r="BWJ29" i="4"/>
  <c r="BWX29" i="4"/>
  <c r="BXE29" i="4"/>
  <c r="BXP29" i="4"/>
  <c r="BYD29" i="4"/>
  <c r="BYK29" i="4"/>
  <c r="BYV29" i="4"/>
  <c r="BZJ29" i="4"/>
  <c r="BZQ29" i="4"/>
  <c r="CAB29" i="4"/>
  <c r="CAP29" i="4"/>
  <c r="CAW29" i="4"/>
  <c r="CBH29" i="4"/>
  <c r="CBV29" i="4"/>
  <c r="CCC29" i="4"/>
  <c r="CCN29" i="4"/>
  <c r="CDB29" i="4"/>
  <c r="CDI29" i="4"/>
  <c r="CDT29" i="4"/>
  <c r="CEH29" i="4"/>
  <c r="CEO29" i="4"/>
  <c r="CEZ29" i="4"/>
  <c r="CFN29" i="4"/>
  <c r="CFU29" i="4"/>
  <c r="CGF29" i="4"/>
  <c r="CGT29" i="4"/>
  <c r="CHA29" i="4"/>
  <c r="CHL29" i="4"/>
  <c r="CHZ29" i="4"/>
  <c r="CIG29" i="4"/>
  <c r="CIR29" i="4"/>
  <c r="CJF29" i="4"/>
  <c r="CJM29" i="4"/>
  <c r="CJX29" i="4"/>
  <c r="CKL29" i="4"/>
  <c r="CKS29" i="4"/>
  <c r="CLD29" i="4"/>
  <c r="CLR29" i="4"/>
  <c r="CLY29" i="4"/>
  <c r="CMJ29" i="4"/>
  <c r="CMX29" i="4"/>
  <c r="CNE29" i="4"/>
  <c r="CNP29" i="4"/>
  <c r="COD29" i="4"/>
  <c r="COK29" i="4"/>
  <c r="COV29" i="4"/>
  <c r="CPJ29" i="4"/>
  <c r="CPQ29" i="4"/>
  <c r="CQB29" i="4"/>
  <c r="CQP29" i="4"/>
  <c r="CQW29" i="4"/>
  <c r="CRH29" i="4"/>
  <c r="CRV29" i="4"/>
  <c r="CSC29" i="4"/>
  <c r="CSN29" i="4"/>
  <c r="CTB29" i="4"/>
  <c r="CTI29" i="4"/>
  <c r="CTT29" i="4"/>
  <c r="CUH29" i="4"/>
  <c r="CUO29" i="4"/>
  <c r="CUZ29" i="4"/>
  <c r="CVN29" i="4"/>
  <c r="CVU29" i="4"/>
  <c r="CWF29" i="4"/>
  <c r="CWT29" i="4"/>
  <c r="CXA29" i="4"/>
  <c r="CXL29" i="4"/>
  <c r="CXZ29" i="4"/>
  <c r="CYG29" i="4"/>
  <c r="CYR29" i="4"/>
  <c r="CZF29" i="4"/>
  <c r="CZM29" i="4"/>
  <c r="CZX29" i="4"/>
  <c r="DAL29" i="4"/>
  <c r="DAS29" i="4"/>
  <c r="DBD29" i="4"/>
  <c r="DBR29" i="4"/>
  <c r="DBY29" i="4"/>
  <c r="DCJ29" i="4"/>
  <c r="DCX29" i="4"/>
  <c r="DDE29" i="4"/>
  <c r="DDP29" i="4"/>
  <c r="DED29" i="4"/>
  <c r="DEK29" i="4"/>
  <c r="DEV29" i="4"/>
  <c r="DFJ29" i="4"/>
  <c r="DFQ29" i="4"/>
  <c r="DGB29" i="4"/>
  <c r="DGP29" i="4"/>
  <c r="DGW29" i="4"/>
  <c r="DHH29" i="4"/>
  <c r="DHV29" i="4"/>
  <c r="DIC29" i="4"/>
  <c r="DIN29" i="4"/>
  <c r="DJB29" i="4"/>
  <c r="DJI29" i="4"/>
  <c r="DJT29" i="4"/>
  <c r="DKH29" i="4"/>
  <c r="DKO29" i="4"/>
  <c r="DKZ29" i="4"/>
  <c r="DLN29" i="4"/>
  <c r="DLU29" i="4"/>
  <c r="DMF29" i="4"/>
  <c r="DMT29" i="4"/>
  <c r="DNA29" i="4"/>
  <c r="DNL29" i="4"/>
  <c r="DNZ29" i="4"/>
  <c r="DOG29" i="4"/>
  <c r="DOR29" i="4"/>
  <c r="DPF29" i="4"/>
  <c r="DPM29" i="4"/>
  <c r="DPX29" i="4"/>
  <c r="DQL29" i="4"/>
  <c r="DQS29" i="4"/>
  <c r="DRD29" i="4"/>
  <c r="DRR29" i="4"/>
  <c r="DRY29" i="4"/>
  <c r="DSJ29" i="4"/>
  <c r="DSX29" i="4"/>
  <c r="DTE29" i="4"/>
  <c r="DTP29" i="4"/>
  <c r="DUD29" i="4"/>
  <c r="DUK29" i="4"/>
  <c r="DUV29" i="4"/>
  <c r="DVJ29" i="4"/>
  <c r="DVQ29" i="4"/>
  <c r="DWB29" i="4"/>
  <c r="DWP29" i="4"/>
  <c r="DWW29" i="4"/>
  <c r="DXH29" i="4"/>
  <c r="DXV29" i="4"/>
  <c r="DYC29" i="4"/>
  <c r="DYN29" i="4"/>
  <c r="DZB29" i="4"/>
  <c r="DZI29" i="4"/>
  <c r="DZT29" i="4"/>
  <c r="EAH29" i="4"/>
  <c r="EAO29" i="4"/>
  <c r="EAZ29" i="4"/>
  <c r="EBN29" i="4"/>
  <c r="EBU29" i="4"/>
  <c r="ECF29" i="4"/>
  <c r="ECT29" i="4"/>
  <c r="EDA29" i="4"/>
  <c r="EDL29" i="4"/>
  <c r="EDZ29" i="4"/>
  <c r="EEG29" i="4"/>
  <c r="EER29" i="4"/>
  <c r="EFF29" i="4"/>
  <c r="EFM29" i="4"/>
  <c r="EFX29" i="4"/>
  <c r="EGL29" i="4"/>
  <c r="EGS29" i="4"/>
  <c r="EHD29" i="4"/>
  <c r="EHR29" i="4"/>
  <c r="EHY29" i="4"/>
  <c r="EIJ29" i="4"/>
  <c r="EIX29" i="4"/>
  <c r="EJE29" i="4"/>
  <c r="EJP29" i="4"/>
  <c r="EKD29" i="4"/>
  <c r="EKV29" i="4"/>
  <c r="ELJ29" i="4"/>
  <c r="EMB29" i="4"/>
  <c r="EMP29" i="4"/>
  <c r="ENH29" i="4"/>
  <c r="ENV29" i="4"/>
  <c r="EON29" i="4"/>
  <c r="EPB29" i="4"/>
  <c r="EPT29" i="4"/>
  <c r="EQH29" i="4"/>
  <c r="EQZ29" i="4"/>
  <c r="ERN29" i="4"/>
  <c r="ESF29" i="4"/>
  <c r="EST29" i="4"/>
  <c r="ETL29" i="4"/>
  <c r="ETZ29" i="4"/>
  <c r="EUR29" i="4"/>
  <c r="EVF29" i="4"/>
  <c r="EVX29" i="4"/>
  <c r="EWL29" i="4"/>
  <c r="EXD29" i="4"/>
  <c r="EXR29" i="4"/>
  <c r="EYJ29" i="4"/>
  <c r="EYX29" i="4"/>
  <c r="EZP29" i="4"/>
  <c r="FAD29" i="4"/>
  <c r="FAV29" i="4"/>
  <c r="FBJ29" i="4"/>
  <c r="FCB29" i="4"/>
  <c r="FCP29" i="4"/>
  <c r="FDH29" i="4"/>
  <c r="FDV29" i="4"/>
  <c r="FEN29" i="4"/>
  <c r="FFB29" i="4"/>
  <c r="FFT29" i="4"/>
  <c r="FGH29" i="4"/>
  <c r="FGZ29" i="4"/>
  <c r="FHN29" i="4"/>
  <c r="FIF29" i="4"/>
  <c r="FIT29" i="4"/>
  <c r="FJL29" i="4"/>
  <c r="FJZ29" i="4"/>
  <c r="FKR29" i="4"/>
  <c r="FLF29" i="4"/>
  <c r="FLX29" i="4"/>
  <c r="FML29" i="4"/>
  <c r="FND29" i="4"/>
  <c r="FNR29" i="4"/>
  <c r="FOJ29" i="4"/>
  <c r="FOX29" i="4"/>
  <c r="FPP29" i="4"/>
  <c r="FQD29" i="4"/>
  <c r="FQV29" i="4"/>
  <c r="FRJ29" i="4"/>
  <c r="FSB29" i="4"/>
  <c r="FSP29" i="4"/>
  <c r="FTH29" i="4"/>
  <c r="FTV29" i="4"/>
  <c r="FUN29" i="4"/>
  <c r="FVB29" i="4"/>
  <c r="FVT29" i="4"/>
  <c r="FWH29" i="4"/>
  <c r="FWZ29" i="4"/>
  <c r="FXN29" i="4"/>
  <c r="FYF29" i="4"/>
  <c r="FYT29" i="4"/>
  <c r="FZL29" i="4"/>
  <c r="FZZ29" i="4"/>
  <c r="GAR29" i="4"/>
  <c r="GBF29" i="4"/>
  <c r="GBX29" i="4"/>
  <c r="GCL29" i="4"/>
  <c r="GDD29" i="4"/>
  <c r="GDR29" i="4"/>
  <c r="GEJ29" i="4"/>
  <c r="GEX29" i="4"/>
  <c r="GFP29" i="4"/>
  <c r="GGD29" i="4"/>
  <c r="GGV29" i="4"/>
  <c r="GHJ29" i="4"/>
  <c r="GIB29" i="4"/>
  <c r="GIP29" i="4"/>
  <c r="GJH29" i="4"/>
  <c r="GJV29" i="4"/>
  <c r="GKN29" i="4"/>
  <c r="GLB29" i="4"/>
  <c r="GLT29" i="4"/>
  <c r="GMH29" i="4"/>
  <c r="GMZ29" i="4"/>
  <c r="GNN29" i="4"/>
  <c r="GOF29" i="4"/>
  <c r="GOT29" i="4"/>
  <c r="GPL29" i="4"/>
  <c r="GPZ29" i="4"/>
  <c r="GQR29" i="4"/>
  <c r="GRF29" i="4"/>
  <c r="GRX29" i="4"/>
  <c r="GSL29" i="4"/>
  <c r="GTD29" i="4"/>
  <c r="GTR29" i="4"/>
  <c r="GUJ29" i="4"/>
  <c r="GUX29" i="4"/>
  <c r="GVP29" i="4"/>
  <c r="GWD29" i="4"/>
  <c r="GWV29" i="4"/>
  <c r="GXJ29" i="4"/>
  <c r="GYB29" i="4"/>
  <c r="GYP29" i="4"/>
  <c r="GZH29" i="4"/>
  <c r="GZV29" i="4"/>
  <c r="HAN29" i="4"/>
  <c r="HBB29" i="4"/>
  <c r="HBJ29" i="4"/>
  <c r="HBS29" i="4"/>
  <c r="HCA29" i="4"/>
  <c r="HCP29" i="4"/>
  <c r="HCY29" i="4"/>
  <c r="HDG29" i="4"/>
  <c r="HDV29" i="4"/>
  <c r="HEE29" i="4"/>
  <c r="HEM29" i="4"/>
  <c r="HFB29" i="4"/>
  <c r="HFK29" i="4"/>
  <c r="HFS29" i="4"/>
  <c r="HGH29" i="4"/>
  <c r="HGQ29" i="4"/>
  <c r="HGY29" i="4"/>
  <c r="HHN29" i="4"/>
  <c r="HHW29" i="4"/>
  <c r="HIE29" i="4"/>
  <c r="HIT29" i="4"/>
  <c r="HJC29" i="4"/>
  <c r="HJK29" i="4"/>
  <c r="HJZ29" i="4"/>
  <c r="HKI29" i="4"/>
  <c r="HKQ29" i="4"/>
  <c r="HLF29" i="4"/>
  <c r="HLO29" i="4"/>
  <c r="HLW29" i="4"/>
  <c r="HML29" i="4"/>
  <c r="HMU29" i="4"/>
  <c r="HNC29" i="4"/>
  <c r="HNR29" i="4"/>
  <c r="HOA29" i="4"/>
  <c r="HOI29" i="4"/>
  <c r="HOX29" i="4"/>
  <c r="HPG29" i="4"/>
  <c r="HPO29" i="4"/>
  <c r="HQT29" i="4"/>
  <c r="HQS29" i="4"/>
  <c r="HTH29" i="4"/>
  <c r="HUE29" i="4"/>
  <c r="HUD29" i="4"/>
  <c r="HVR29" i="4"/>
  <c r="HVQ29" i="4"/>
  <c r="HZC29" i="4"/>
  <c r="HZB29" i="4"/>
  <c r="IAP29" i="4"/>
  <c r="IAO29" i="4"/>
  <c r="IBP29" i="4"/>
  <c r="IEA29" i="4"/>
  <c r="IDZ29" i="4"/>
  <c r="IFN29" i="4"/>
  <c r="IFM29" i="4"/>
  <c r="IIB29" i="4"/>
  <c r="IIY29" i="4"/>
  <c r="IIX29" i="4"/>
  <c r="IKL29" i="4"/>
  <c r="IKK29" i="4"/>
  <c r="ILL29" i="4"/>
  <c r="IMZ29" i="4"/>
  <c r="INW29" i="4"/>
  <c r="INV29" i="4"/>
  <c r="IPJ29" i="4"/>
  <c r="IPI29" i="4"/>
  <c r="IQJ29" i="4"/>
  <c r="ISU29" i="4"/>
  <c r="IST29" i="4"/>
  <c r="IUH29" i="4"/>
  <c r="IUG29" i="4"/>
  <c r="IWV29" i="4"/>
  <c r="IXS29" i="4"/>
  <c r="IXR29" i="4"/>
  <c r="IZF29" i="4"/>
  <c r="IZE29" i="4"/>
  <c r="JBT29" i="4"/>
  <c r="JCQ29" i="4"/>
  <c r="JCP29" i="4"/>
  <c r="JED29" i="4"/>
  <c r="JEC29" i="4"/>
  <c r="JGR29" i="4"/>
  <c r="JHO29" i="4"/>
  <c r="JHN29" i="4"/>
  <c r="JJB29" i="4"/>
  <c r="JJA29" i="4"/>
  <c r="JKB29" i="4"/>
  <c r="JMM29" i="4"/>
  <c r="JML29" i="4"/>
  <c r="JNZ29" i="4"/>
  <c r="JNY29" i="4"/>
  <c r="JQN29" i="4"/>
  <c r="JRK29" i="4"/>
  <c r="JRJ29" i="4"/>
  <c r="JSX29" i="4"/>
  <c r="JSW29" i="4"/>
  <c r="JWI29" i="4"/>
  <c r="JWH29" i="4"/>
  <c r="JXV29" i="4"/>
  <c r="JXU29" i="4"/>
  <c r="JYV29" i="4"/>
  <c r="KAJ29" i="4"/>
  <c r="KBG29" i="4"/>
  <c r="KBF29" i="4"/>
  <c r="KCT29" i="4"/>
  <c r="KCS29" i="4"/>
  <c r="KDT29" i="4"/>
  <c r="KFH29" i="4"/>
  <c r="KGE29" i="4"/>
  <c r="KGD29" i="4"/>
  <c r="KHR29" i="4"/>
  <c r="KHQ29" i="4"/>
  <c r="KIR29" i="4"/>
  <c r="KKF29" i="4"/>
  <c r="KLC29" i="4"/>
  <c r="KLB29" i="4"/>
  <c r="KMP29" i="4"/>
  <c r="KMO29" i="4"/>
  <c r="KNP29" i="4"/>
  <c r="KPD29" i="4"/>
  <c r="KQA29" i="4"/>
  <c r="KPZ29" i="4"/>
  <c r="KRN29" i="4"/>
  <c r="KRM29" i="4"/>
  <c r="KSN29" i="4"/>
  <c r="KUB29" i="4"/>
  <c r="KUY29" i="4"/>
  <c r="KUX29" i="4"/>
  <c r="LAE29" i="4"/>
  <c r="LAD29" i="4"/>
  <c r="LAC29" i="4"/>
  <c r="LFC29" i="4"/>
  <c r="LFB29" i="4"/>
  <c r="LFA29" i="4"/>
  <c r="LKA29" i="4"/>
  <c r="LJZ29" i="4"/>
  <c r="LJY29" i="4"/>
  <c r="LOY29" i="4"/>
  <c r="LOX29" i="4"/>
  <c r="LOW29" i="4"/>
  <c r="LTW29" i="4"/>
  <c r="LTV29" i="4"/>
  <c r="LTU29" i="4"/>
  <c r="LYU29" i="4"/>
  <c r="LYT29" i="4"/>
  <c r="LYS29" i="4"/>
  <c r="MDS29" i="4"/>
  <c r="MDR29" i="4"/>
  <c r="MDQ29" i="4"/>
  <c r="MIQ29" i="4"/>
  <c r="MIP29" i="4"/>
  <c r="MIO29" i="4"/>
  <c r="MNO29" i="4"/>
  <c r="MNN29" i="4"/>
  <c r="MNM29" i="4"/>
  <c r="MSM29" i="4"/>
  <c r="MSL29" i="4"/>
  <c r="MSK29" i="4"/>
  <c r="MXK29" i="4"/>
  <c r="MXJ29" i="4"/>
  <c r="MXI29" i="4"/>
  <c r="NCI29" i="4"/>
  <c r="NCH29" i="4"/>
  <c r="NCG29" i="4"/>
  <c r="NHG29" i="4"/>
  <c r="NHF29" i="4"/>
  <c r="NHE29" i="4"/>
  <c r="NME29" i="4"/>
  <c r="NMD29" i="4"/>
  <c r="NMC29" i="4"/>
  <c r="NRC29" i="4"/>
  <c r="NRB29" i="4"/>
  <c r="NRA29" i="4"/>
  <c r="NWA29" i="4"/>
  <c r="NVZ29" i="4"/>
  <c r="NVY29" i="4"/>
  <c r="OAY29" i="4"/>
  <c r="OAX29" i="4"/>
  <c r="OAW29" i="4"/>
  <c r="OFW29" i="4"/>
  <c r="OFV29" i="4"/>
  <c r="OFU29" i="4"/>
  <c r="OPK29" i="4"/>
  <c r="OPJ29" i="4"/>
  <c r="OPL29" i="4"/>
  <c r="OPI29" i="4"/>
  <c r="POA29" i="4"/>
  <c r="PNZ29" i="4"/>
  <c r="PNY29" i="4"/>
  <c r="POB29" i="4"/>
  <c r="QFG29" i="4"/>
  <c r="QFF29" i="4"/>
  <c r="QFE29" i="4"/>
  <c r="QFH29" i="4"/>
  <c r="RBK29" i="4"/>
  <c r="RBJ29" i="4"/>
  <c r="RBI29" i="4"/>
  <c r="RBL29" i="4"/>
  <c r="RVC29" i="4"/>
  <c r="RVB29" i="4"/>
  <c r="RVA29" i="4"/>
  <c r="RVD29" i="4"/>
  <c r="SNO29" i="4"/>
  <c r="SNN29" i="4"/>
  <c r="SNM29" i="4"/>
  <c r="SNP29" i="4"/>
  <c r="TBC29" i="4"/>
  <c r="TBB29" i="4"/>
  <c r="TBA29" i="4"/>
  <c r="TBD29" i="4"/>
  <c r="UCE29" i="4"/>
  <c r="UCD29" i="4"/>
  <c r="UCC29" i="4"/>
  <c r="UCF29" i="4"/>
  <c r="UTK29" i="4"/>
  <c r="UTJ29" i="4"/>
  <c r="UTI29" i="4"/>
  <c r="UTL29" i="4"/>
  <c r="JT29" i="4"/>
  <c r="NL29" i="4"/>
  <c r="XH29" i="4"/>
  <c r="ADL29" i="4"/>
  <c r="AFX29" i="4"/>
  <c r="AJP29" i="4"/>
  <c r="AMB29" i="4"/>
  <c r="AON29" i="4"/>
  <c r="APT29" i="4"/>
  <c r="AQZ29" i="4"/>
  <c r="ASF29" i="4"/>
  <c r="AVX29" i="4"/>
  <c r="AZP29" i="4"/>
  <c r="BDH29" i="4"/>
  <c r="BGZ29" i="4"/>
  <c r="BJL29" i="4"/>
  <c r="BLX29" i="4"/>
  <c r="BSB29" i="4"/>
  <c r="BYF29" i="4"/>
  <c r="CAR29" i="4"/>
  <c r="CGV29" i="4"/>
  <c r="CIB29" i="4"/>
  <c r="CMZ29" i="4"/>
  <c r="CQR29" i="4"/>
  <c r="CRX29" i="4"/>
  <c r="CYB29" i="4"/>
  <c r="DFL29" i="4"/>
  <c r="DJD29" i="4"/>
  <c r="DLP29" i="4"/>
  <c r="DPH29" i="4"/>
  <c r="DVL29" i="4"/>
  <c r="DZD29" i="4"/>
  <c r="ECV29" i="4"/>
  <c r="ENX29" i="4"/>
  <c r="FBL29" i="4"/>
  <c r="FDX29" i="4"/>
  <c r="FHP29" i="4"/>
  <c r="FNT29" i="4"/>
  <c r="FTX29" i="4"/>
  <c r="FVD29" i="4"/>
  <c r="GBH29" i="4"/>
  <c r="GDT29" i="4"/>
  <c r="GEZ29" i="4"/>
  <c r="GHL29" i="4"/>
  <c r="GMJ29" i="4"/>
  <c r="GSN29" i="4"/>
  <c r="GXL29" i="4"/>
  <c r="HRS29" i="4"/>
  <c r="HRR29" i="4"/>
  <c r="HWQ29" i="4"/>
  <c r="HWP29" i="4"/>
  <c r="HYD29" i="4"/>
  <c r="HYC29" i="4"/>
  <c r="IDB29" i="4"/>
  <c r="IDA29" i="4"/>
  <c r="IGM29" i="4"/>
  <c r="IGL29" i="4"/>
  <c r="IRV29" i="4"/>
  <c r="IRU29" i="4"/>
  <c r="IVG29" i="4"/>
  <c r="IVF29" i="4"/>
  <c r="JAE29" i="4"/>
  <c r="JAD29" i="4"/>
  <c r="JFC29" i="4"/>
  <c r="JFB29" i="4"/>
  <c r="JLN29" i="4"/>
  <c r="JLM29" i="4"/>
  <c r="JOY29" i="4"/>
  <c r="JOX29" i="4"/>
  <c r="JTW29" i="4"/>
  <c r="JTV29" i="4"/>
  <c r="JVJ29" i="4"/>
  <c r="JVI29" i="4"/>
  <c r="BA29" i="4"/>
  <c r="BL29" i="4"/>
  <c r="CG29" i="4"/>
  <c r="DM29" i="4"/>
  <c r="DX29" i="4"/>
  <c r="ES29" i="4"/>
  <c r="FD29" i="4"/>
  <c r="IV29" i="4"/>
  <c r="KB29" i="4"/>
  <c r="LH29" i="4"/>
  <c r="MN29" i="4"/>
  <c r="PU29" i="4"/>
  <c r="QF29" i="4"/>
  <c r="RA29" i="4"/>
  <c r="RL29" i="4"/>
  <c r="SR29" i="4"/>
  <c r="TX29" i="4"/>
  <c r="VD29" i="4"/>
  <c r="WJ29" i="4"/>
  <c r="XE29" i="4"/>
  <c r="XP29" i="4"/>
  <c r="YK29" i="4"/>
  <c r="YV29" i="4"/>
  <c r="AAB29" i="4"/>
  <c r="ACC29" i="4"/>
  <c r="ACN29" i="4"/>
  <c r="ADT29" i="4"/>
  <c r="AFU29" i="4"/>
  <c r="AGF29" i="4"/>
  <c r="AHL29" i="4"/>
  <c r="AIG29" i="4"/>
  <c r="AJM29" i="4"/>
  <c r="AJX29" i="4"/>
  <c r="AKS29" i="4"/>
  <c r="ALD29" i="4"/>
  <c r="ALY29" i="4"/>
  <c r="AMJ29" i="4"/>
  <c r="ANE29" i="4"/>
  <c r="ANP29" i="4"/>
  <c r="AOK29" i="4"/>
  <c r="AOV29" i="4"/>
  <c r="APQ29" i="4"/>
  <c r="AQB29" i="4"/>
  <c r="AQW29" i="4"/>
  <c r="ARH29" i="4"/>
  <c r="ASC29" i="4"/>
  <c r="ASN29" i="4"/>
  <c r="ATI29" i="4"/>
  <c r="ATT29" i="4"/>
  <c r="AUO29" i="4"/>
  <c r="AVU29" i="4"/>
  <c r="AWF29" i="4"/>
  <c r="AXA29" i="4"/>
  <c r="AXL29" i="4"/>
  <c r="AYG29" i="4"/>
  <c r="AYR29" i="4"/>
  <c r="AZM29" i="4"/>
  <c r="AZX29" i="4"/>
  <c r="BAS29" i="4"/>
  <c r="BBD29" i="4"/>
  <c r="BBY29" i="4"/>
  <c r="BCJ29" i="4"/>
  <c r="BDE29" i="4"/>
  <c r="BDP29" i="4"/>
  <c r="BEK29" i="4"/>
  <c r="BEV29" i="4"/>
  <c r="BFQ29" i="4"/>
  <c r="BGB29" i="4"/>
  <c r="BGW29" i="4"/>
  <c r="BHH29" i="4"/>
  <c r="BIC29" i="4"/>
  <c r="BIN29" i="4"/>
  <c r="BJI29" i="4"/>
  <c r="BJT29" i="4"/>
  <c r="BKO29" i="4"/>
  <c r="BKZ29" i="4"/>
  <c r="BLU29" i="4"/>
  <c r="BMF29" i="4"/>
  <c r="BNA29" i="4"/>
  <c r="BNL29" i="4"/>
  <c r="BOG29" i="4"/>
  <c r="BOR29" i="4"/>
  <c r="BPM29" i="4"/>
  <c r="BPX29" i="4"/>
  <c r="BQS29" i="4"/>
  <c r="BRD29" i="4"/>
  <c r="BRY29" i="4"/>
  <c r="BSJ29" i="4"/>
  <c r="BTE29" i="4"/>
  <c r="BTP29" i="4"/>
  <c r="BUK29" i="4"/>
  <c r="BUV29" i="4"/>
  <c r="BVQ29" i="4"/>
  <c r="BWB29" i="4"/>
  <c r="BWW29" i="4"/>
  <c r="BXH29" i="4"/>
  <c r="BYC29" i="4"/>
  <c r="BYN29" i="4"/>
  <c r="BZI29" i="4"/>
  <c r="BZT29" i="4"/>
  <c r="CAO29" i="4"/>
  <c r="CAZ29" i="4"/>
  <c r="CBU29" i="4"/>
  <c r="CCF29" i="4"/>
  <c r="CDA29" i="4"/>
  <c r="CDL29" i="4"/>
  <c r="CEG29" i="4"/>
  <c r="CER29" i="4"/>
  <c r="CFM29" i="4"/>
  <c r="CFX29" i="4"/>
  <c r="CGS29" i="4"/>
  <c r="CHD29" i="4"/>
  <c r="CHY29" i="4"/>
  <c r="CIJ29" i="4"/>
  <c r="CJE29" i="4"/>
  <c r="CJP29" i="4"/>
  <c r="CKK29" i="4"/>
  <c r="CKV29" i="4"/>
  <c r="CLQ29" i="4"/>
  <c r="CMB29" i="4"/>
  <c r="CMW29" i="4"/>
  <c r="CNH29" i="4"/>
  <c r="COC29" i="4"/>
  <c r="CON29" i="4"/>
  <c r="CPI29" i="4"/>
  <c r="CPT29" i="4"/>
  <c r="CQO29" i="4"/>
  <c r="CQZ29" i="4"/>
  <c r="CRU29" i="4"/>
  <c r="CSF29" i="4"/>
  <c r="CTA29" i="4"/>
  <c r="CTL29" i="4"/>
  <c r="CUG29" i="4"/>
  <c r="CUR29" i="4"/>
  <c r="CVM29" i="4"/>
  <c r="CVX29" i="4"/>
  <c r="CWS29" i="4"/>
  <c r="CXD29" i="4"/>
  <c r="CXY29" i="4"/>
  <c r="CYJ29" i="4"/>
  <c r="CZE29" i="4"/>
  <c r="CZP29" i="4"/>
  <c r="DAK29" i="4"/>
  <c r="DAV29" i="4"/>
  <c r="DBQ29" i="4"/>
  <c r="DCB29" i="4"/>
  <c r="DCW29" i="4"/>
  <c r="DDH29" i="4"/>
  <c r="DEC29" i="4"/>
  <c r="DEN29" i="4"/>
  <c r="DFI29" i="4"/>
  <c r="DFT29" i="4"/>
  <c r="DGO29" i="4"/>
  <c r="DGZ29" i="4"/>
  <c r="DHU29" i="4"/>
  <c r="DIF29" i="4"/>
  <c r="DJA29" i="4"/>
  <c r="DJL29" i="4"/>
  <c r="DKG29" i="4"/>
  <c r="DKR29" i="4"/>
  <c r="DLM29" i="4"/>
  <c r="DLX29" i="4"/>
  <c r="DMS29" i="4"/>
  <c r="DND29" i="4"/>
  <c r="DNY29" i="4"/>
  <c r="DOJ29" i="4"/>
  <c r="DPE29" i="4"/>
  <c r="DPP29" i="4"/>
  <c r="DQK29" i="4"/>
  <c r="DQV29" i="4"/>
  <c r="DRQ29" i="4"/>
  <c r="DSB29" i="4"/>
  <c r="DSW29" i="4"/>
  <c r="DTH29" i="4"/>
  <c r="DUC29" i="4"/>
  <c r="DUN29" i="4"/>
  <c r="DVI29" i="4"/>
  <c r="DVT29" i="4"/>
  <c r="DWO29" i="4"/>
  <c r="DWZ29" i="4"/>
  <c r="DXU29" i="4"/>
  <c r="DYF29" i="4"/>
  <c r="DZA29" i="4"/>
  <c r="DZL29" i="4"/>
  <c r="EAG29" i="4"/>
  <c r="EAR29" i="4"/>
  <c r="EBM29" i="4"/>
  <c r="EBX29" i="4"/>
  <c r="ECS29" i="4"/>
  <c r="EDD29" i="4"/>
  <c r="EEJ29" i="4"/>
  <c r="EGK29" i="4"/>
  <c r="EIB29" i="4"/>
  <c r="AC29" i="4"/>
  <c r="AN29" i="4"/>
  <c r="BI29" i="4"/>
  <c r="BT29" i="4"/>
  <c r="CH29" i="4"/>
  <c r="CO29" i="4"/>
  <c r="DN29" i="4"/>
  <c r="DU29" i="4"/>
  <c r="EF29" i="4"/>
  <c r="ET29" i="4"/>
  <c r="FA29" i="4"/>
  <c r="FL29" i="4"/>
  <c r="FZ29" i="4"/>
  <c r="GR29" i="4"/>
  <c r="HF29" i="4"/>
  <c r="HM29" i="4"/>
  <c r="HX29" i="4"/>
  <c r="IL29" i="4"/>
  <c r="JD29" i="4"/>
  <c r="JR29" i="4"/>
  <c r="KJ29" i="4"/>
  <c r="KX29" i="4"/>
  <c r="MD29" i="4"/>
  <c r="NJ29" i="4"/>
  <c r="OP29" i="4"/>
  <c r="PV29" i="4"/>
  <c r="QC29" i="4"/>
  <c r="RI29" i="4"/>
  <c r="RT29" i="4"/>
  <c r="SH29" i="4"/>
  <c r="SO29" i="4"/>
  <c r="SZ29" i="4"/>
  <c r="TN29" i="4"/>
  <c r="UT29" i="4"/>
  <c r="VL29" i="4"/>
  <c r="VZ29" i="4"/>
  <c r="WG29" i="4"/>
  <c r="XF29" i="4"/>
  <c r="XM29" i="4"/>
  <c r="XX29" i="4"/>
  <c r="YL29" i="4"/>
  <c r="YS29" i="4"/>
  <c r="ZD29" i="4"/>
  <c r="ZR29" i="4"/>
  <c r="ZY29" i="4"/>
  <c r="ABE29" i="4"/>
  <c r="ACD29" i="4"/>
  <c r="ADJ29" i="4"/>
  <c r="AEW29" i="4"/>
  <c r="AFV29" i="4"/>
  <c r="AHI29" i="4"/>
  <c r="AIH29" i="4"/>
  <c r="AIZ29" i="4"/>
  <c r="AJN29" i="4"/>
  <c r="AKT29" i="4"/>
  <c r="ALA29" i="4"/>
  <c r="ALL29" i="4"/>
  <c r="ALZ29" i="4"/>
  <c r="ANF29" i="4"/>
  <c r="ANX29" i="4"/>
  <c r="AOL29" i="4"/>
  <c r="APR29" i="4"/>
  <c r="AQX29" i="4"/>
  <c r="ASD29" i="4"/>
  <c r="ATQ29" i="4"/>
  <c r="AUB29" i="4"/>
  <c r="AUP29" i="4"/>
  <c r="AVH29" i="4"/>
  <c r="AWC29" i="4"/>
  <c r="AWN29" i="4"/>
  <c r="AXB29" i="4"/>
  <c r="AYH29" i="4"/>
  <c r="AZN29" i="4"/>
  <c r="HBC29" i="4"/>
  <c r="HBL29" i="4"/>
  <c r="HBT29" i="4"/>
  <c r="HCB29" i="4"/>
  <c r="HCR29" i="4"/>
  <c r="HCZ29" i="4"/>
  <c r="HDH29" i="4"/>
  <c r="HDX29" i="4"/>
  <c r="HEF29" i="4"/>
  <c r="HEN29" i="4"/>
  <c r="HFD29" i="4"/>
  <c r="HFL29" i="4"/>
  <c r="HFT29" i="4"/>
  <c r="HGJ29" i="4"/>
  <c r="HGR29" i="4"/>
  <c r="HGZ29" i="4"/>
  <c r="HHP29" i="4"/>
  <c r="HHX29" i="4"/>
  <c r="HIF29" i="4"/>
  <c r="HIV29" i="4"/>
  <c r="HJD29" i="4"/>
  <c r="HJL29" i="4"/>
  <c r="HKB29" i="4"/>
  <c r="HKJ29" i="4"/>
  <c r="HKR29" i="4"/>
  <c r="HLH29" i="4"/>
  <c r="HLP29" i="4"/>
  <c r="HLX29" i="4"/>
  <c r="HMN29" i="4"/>
  <c r="HMV29" i="4"/>
  <c r="HND29" i="4"/>
  <c r="HNT29" i="4"/>
  <c r="HOB29" i="4"/>
  <c r="HOJ29" i="4"/>
  <c r="HOZ29" i="4"/>
  <c r="HPH29" i="4"/>
  <c r="HPP29" i="4"/>
  <c r="HQM29" i="4"/>
  <c r="HQL29" i="4"/>
  <c r="HQU29" i="4"/>
  <c r="HRZ29" i="4"/>
  <c r="HRY29" i="4"/>
  <c r="HSZ29" i="4"/>
  <c r="HUC29" i="4"/>
  <c r="HUN29" i="4"/>
  <c r="HVK29" i="4"/>
  <c r="HVJ29" i="4"/>
  <c r="HVS29" i="4"/>
  <c r="HWX29" i="4"/>
  <c r="HWW29" i="4"/>
  <c r="HXX29" i="4"/>
  <c r="HZA29" i="4"/>
  <c r="HZL29" i="4"/>
  <c r="IAI29" i="4"/>
  <c r="IAH29" i="4"/>
  <c r="IAQ29" i="4"/>
  <c r="IBV29" i="4"/>
  <c r="IBU29" i="4"/>
  <c r="ICV29" i="4"/>
  <c r="IDY29" i="4"/>
  <c r="IFG29" i="4"/>
  <c r="IFF29" i="4"/>
  <c r="IFO29" i="4"/>
  <c r="IGT29" i="4"/>
  <c r="IGS29" i="4"/>
  <c r="IIW29" i="4"/>
  <c r="IJH29" i="4"/>
  <c r="IKE29" i="4"/>
  <c r="IKD29" i="4"/>
  <c r="IKM29" i="4"/>
  <c r="ILR29" i="4"/>
  <c r="ILQ29" i="4"/>
  <c r="IMR29" i="4"/>
  <c r="INU29" i="4"/>
  <c r="IOF29" i="4"/>
  <c r="IPC29" i="4"/>
  <c r="IPB29" i="4"/>
  <c r="IPK29" i="4"/>
  <c r="IQP29" i="4"/>
  <c r="IQO29" i="4"/>
  <c r="IRP29" i="4"/>
  <c r="ISS29" i="4"/>
  <c r="ITD29" i="4"/>
  <c r="IUA29" i="4"/>
  <c r="ITZ29" i="4"/>
  <c r="IUI29" i="4"/>
  <c r="IVN29" i="4"/>
  <c r="IVM29" i="4"/>
  <c r="IWN29" i="4"/>
  <c r="IXQ29" i="4"/>
  <c r="IYB29" i="4"/>
  <c r="IYY29" i="4"/>
  <c r="IYX29" i="4"/>
  <c r="IZG29" i="4"/>
  <c r="JAL29" i="4"/>
  <c r="JAK29" i="4"/>
  <c r="JBL29" i="4"/>
  <c r="JCO29" i="4"/>
  <c r="JCZ29" i="4"/>
  <c r="JDW29" i="4"/>
  <c r="JDV29" i="4"/>
  <c r="JEE29" i="4"/>
  <c r="JFJ29" i="4"/>
  <c r="JFI29" i="4"/>
  <c r="JGJ29" i="4"/>
  <c r="JHM29" i="4"/>
  <c r="JHX29" i="4"/>
  <c r="JIU29" i="4"/>
  <c r="JIT29" i="4"/>
  <c r="JJC29" i="4"/>
  <c r="JKH29" i="4"/>
  <c r="JKG29" i="4"/>
  <c r="JLH29" i="4"/>
  <c r="JMK29" i="4"/>
  <c r="JMV29" i="4"/>
  <c r="JNS29" i="4"/>
  <c r="JNR29" i="4"/>
  <c r="JOA29" i="4"/>
  <c r="JPF29" i="4"/>
  <c r="JPE29" i="4"/>
  <c r="JQF29" i="4"/>
  <c r="JRI29" i="4"/>
  <c r="JRT29" i="4"/>
  <c r="JSQ29" i="4"/>
  <c r="JSP29" i="4"/>
  <c r="JSY29" i="4"/>
  <c r="JUD29" i="4"/>
  <c r="JUC29" i="4"/>
  <c r="JVD29" i="4"/>
  <c r="JWG29" i="4"/>
  <c r="JWR29" i="4"/>
  <c r="JXO29" i="4"/>
  <c r="JXN29" i="4"/>
  <c r="JXW29" i="4"/>
  <c r="JZB29" i="4"/>
  <c r="JZA29" i="4"/>
  <c r="KBE29" i="4"/>
  <c r="KBP29" i="4"/>
  <c r="KCM29" i="4"/>
  <c r="KCL29" i="4"/>
  <c r="KCU29" i="4"/>
  <c r="KDZ29" i="4"/>
  <c r="KDY29" i="4"/>
  <c r="KGC29" i="4"/>
  <c r="KHK29" i="4"/>
  <c r="KHJ29" i="4"/>
  <c r="KHS29" i="4"/>
  <c r="KIX29" i="4"/>
  <c r="KIW29" i="4"/>
  <c r="KJX29" i="4"/>
  <c r="KLA29" i="4"/>
  <c r="KLL29" i="4"/>
  <c r="KMI29" i="4"/>
  <c r="KMH29" i="4"/>
  <c r="KMQ29" i="4"/>
  <c r="KNV29" i="4"/>
  <c r="KNU29" i="4"/>
  <c r="KPY29" i="4"/>
  <c r="KQJ29" i="4"/>
  <c r="KRG29" i="4"/>
  <c r="KRF29" i="4"/>
  <c r="KRO29" i="4"/>
  <c r="KST29" i="4"/>
  <c r="KSS29" i="4"/>
  <c r="KTT29" i="4"/>
  <c r="KUW29" i="4"/>
  <c r="KVH29" i="4"/>
  <c r="KYY29" i="4"/>
  <c r="KYX29" i="4"/>
  <c r="KYW29" i="4"/>
  <c r="LAF29" i="4"/>
  <c r="LDW29" i="4"/>
  <c r="LDV29" i="4"/>
  <c r="LDU29" i="4"/>
  <c r="LFD29" i="4"/>
  <c r="LIU29" i="4"/>
  <c r="LIT29" i="4"/>
  <c r="LIS29" i="4"/>
  <c r="LKB29" i="4"/>
  <c r="LNS29" i="4"/>
  <c r="LNR29" i="4"/>
  <c r="LNQ29" i="4"/>
  <c r="LOZ29" i="4"/>
  <c r="LSQ29" i="4"/>
  <c r="LSP29" i="4"/>
  <c r="LSO29" i="4"/>
  <c r="LTX29" i="4"/>
  <c r="LXO29" i="4"/>
  <c r="LXN29" i="4"/>
  <c r="LXM29" i="4"/>
  <c r="LYV29" i="4"/>
  <c r="MCM29" i="4"/>
  <c r="MCL29" i="4"/>
  <c r="MCK29" i="4"/>
  <c r="MDT29" i="4"/>
  <c r="MHK29" i="4"/>
  <c r="MHJ29" i="4"/>
  <c r="MHI29" i="4"/>
  <c r="MIR29" i="4"/>
  <c r="MMI29" i="4"/>
  <c r="MMH29" i="4"/>
  <c r="MMG29" i="4"/>
  <c r="MNP29" i="4"/>
  <c r="MRG29" i="4"/>
  <c r="MRF29" i="4"/>
  <c r="MRE29" i="4"/>
  <c r="MSN29" i="4"/>
  <c r="MWE29" i="4"/>
  <c r="MWD29" i="4"/>
  <c r="MWC29" i="4"/>
  <c r="MXL29" i="4"/>
  <c r="NBC29" i="4"/>
  <c r="NBB29" i="4"/>
  <c r="NBA29" i="4"/>
  <c r="NCJ29" i="4"/>
  <c r="NGA29" i="4"/>
  <c r="NFZ29" i="4"/>
  <c r="NFY29" i="4"/>
  <c r="NHH29" i="4"/>
  <c r="NKY29" i="4"/>
  <c r="NKX29" i="4"/>
  <c r="NKW29" i="4"/>
  <c r="NMF29" i="4"/>
  <c r="NPW29" i="4"/>
  <c r="NPV29" i="4"/>
  <c r="NPU29" i="4"/>
  <c r="NRD29" i="4"/>
  <c r="NUU29" i="4"/>
  <c r="NUT29" i="4"/>
  <c r="NUS29" i="4"/>
  <c r="NWB29" i="4"/>
  <c r="NZS29" i="4"/>
  <c r="NZR29" i="4"/>
  <c r="NZQ29" i="4"/>
  <c r="OAZ29" i="4"/>
  <c r="OEQ29" i="4"/>
  <c r="OEP29" i="4"/>
  <c r="OEO29" i="4"/>
  <c r="OFX29" i="4"/>
  <c r="OJO29" i="4"/>
  <c r="OJN29" i="4"/>
  <c r="OJM29" i="4"/>
  <c r="OQX29" i="4"/>
  <c r="OQW29" i="4"/>
  <c r="OQZ29" i="4"/>
  <c r="OQY29" i="4"/>
  <c r="PJC29" i="4"/>
  <c r="PJB29" i="4"/>
  <c r="PJA29" i="4"/>
  <c r="PJD29" i="4"/>
  <c r="QBO29" i="4"/>
  <c r="QBN29" i="4"/>
  <c r="QBM29" i="4"/>
  <c r="QBP29" i="4"/>
  <c r="QUA29" i="4"/>
  <c r="QTZ29" i="4"/>
  <c r="QTY29" i="4"/>
  <c r="QUB29" i="4"/>
  <c r="RQE29" i="4"/>
  <c r="RQD29" i="4"/>
  <c r="RQC29" i="4"/>
  <c r="RQF29" i="4"/>
  <c r="SIQ29" i="4"/>
  <c r="SIP29" i="4"/>
  <c r="SIO29" i="4"/>
  <c r="SIR29" i="4"/>
  <c r="SWE29" i="4"/>
  <c r="SWD29" i="4"/>
  <c r="SWC29" i="4"/>
  <c r="SWF29" i="4"/>
  <c r="TRC29" i="4"/>
  <c r="TRB29" i="4"/>
  <c r="TRA29" i="4"/>
  <c r="TRD29" i="4"/>
  <c r="UOM29" i="4"/>
  <c r="UOL29" i="4"/>
  <c r="UOK29" i="4"/>
  <c r="UON29" i="4"/>
  <c r="WTB29" i="4"/>
  <c r="WTA29" i="4"/>
  <c r="WTD29" i="4"/>
  <c r="WTC29" i="4"/>
  <c r="WWM29" i="4"/>
  <c r="WWL29" i="4"/>
  <c r="WWN29" i="4"/>
  <c r="WWK29" i="4"/>
  <c r="WXZ29" i="4"/>
  <c r="WXY29" i="4"/>
  <c r="WYB29" i="4"/>
  <c r="WYA29" i="4"/>
  <c r="XBK29" i="4"/>
  <c r="XBJ29" i="4"/>
  <c r="XBL29" i="4"/>
  <c r="XBI29" i="4"/>
  <c r="QL30" i="4"/>
  <c r="QK30" i="4"/>
  <c r="QN30" i="4"/>
  <c r="QM30" i="4"/>
  <c r="TW30" i="4"/>
  <c r="TV30" i="4"/>
  <c r="TX30" i="4"/>
  <c r="TU30" i="4"/>
  <c r="ADS30" i="4"/>
  <c r="ADR30" i="4"/>
  <c r="ADT30" i="4"/>
  <c r="ADQ30" i="4"/>
  <c r="AFF30" i="4"/>
  <c r="AFE30" i="4"/>
  <c r="AFH30" i="4"/>
  <c r="AFG30" i="4"/>
  <c r="AIQ30" i="4"/>
  <c r="AIP30" i="4"/>
  <c r="AIR30" i="4"/>
  <c r="AIO30" i="4"/>
  <c r="BSP30" i="4"/>
  <c r="BSO30" i="4"/>
  <c r="BSR30" i="4"/>
  <c r="BSQ30" i="4"/>
  <c r="CWD30" i="4"/>
  <c r="CWC30" i="4"/>
  <c r="CWF30" i="4"/>
  <c r="CWE30" i="4"/>
  <c r="CZO30" i="4"/>
  <c r="CZN30" i="4"/>
  <c r="CZP30" i="4"/>
  <c r="CZM30" i="4"/>
  <c r="FCY30" i="4"/>
  <c r="FCX30" i="4"/>
  <c r="FCZ30" i="4"/>
  <c r="FCW30" i="4"/>
  <c r="FMU30" i="4"/>
  <c r="FMT30" i="4"/>
  <c r="FMV30" i="4"/>
  <c r="FMS30" i="4"/>
  <c r="GSE30" i="4"/>
  <c r="GSC30" i="4"/>
  <c r="GSF30" i="4"/>
  <c r="GSD30" i="4"/>
  <c r="GTY30" i="4"/>
  <c r="GUA30" i="4"/>
  <c r="GUB30" i="4"/>
  <c r="GTZ30" i="4"/>
  <c r="GXC30" i="4"/>
  <c r="GXA30" i="4"/>
  <c r="GXD30" i="4"/>
  <c r="GXB30" i="4"/>
  <c r="GYW30" i="4"/>
  <c r="GYY30" i="4"/>
  <c r="GYZ30" i="4"/>
  <c r="GYX30" i="4"/>
  <c r="HCA30" i="4"/>
  <c r="HBY30" i="4"/>
  <c r="HCB30" i="4"/>
  <c r="HBZ30" i="4"/>
  <c r="HDU30" i="4"/>
  <c r="HDW30" i="4"/>
  <c r="HDX30" i="4"/>
  <c r="HDV30" i="4"/>
  <c r="HGY30" i="4"/>
  <c r="HGW30" i="4"/>
  <c r="HGZ30" i="4"/>
  <c r="HGX30" i="4"/>
  <c r="HIS30" i="4"/>
  <c r="HIU30" i="4"/>
  <c r="HIV30" i="4"/>
  <c r="HIT30" i="4"/>
  <c r="HLW30" i="4"/>
  <c r="HLU30" i="4"/>
  <c r="HLX30" i="4"/>
  <c r="HLV30" i="4"/>
  <c r="HQC30" i="4"/>
  <c r="HQE30" i="4"/>
  <c r="HQF30" i="4"/>
  <c r="HQD30" i="4"/>
  <c r="HXM30" i="4"/>
  <c r="HXO30" i="4"/>
  <c r="HXP30" i="4"/>
  <c r="HXN30" i="4"/>
  <c r="IJU30" i="4"/>
  <c r="IJW30" i="4"/>
  <c r="IJX30" i="4"/>
  <c r="IJV30" i="4"/>
  <c r="IMG30" i="4"/>
  <c r="IMI30" i="4"/>
  <c r="IMJ30" i="4"/>
  <c r="IMH30" i="4"/>
  <c r="IOS30" i="4"/>
  <c r="IOU30" i="4"/>
  <c r="IOV30" i="4"/>
  <c r="IOT30" i="4"/>
  <c r="IRE30" i="4"/>
  <c r="IRG30" i="4"/>
  <c r="IRH30" i="4"/>
  <c r="IRF30" i="4"/>
  <c r="KUY30" i="4"/>
  <c r="KUW30" i="4"/>
  <c r="KUZ30" i="4"/>
  <c r="KUX30" i="4"/>
  <c r="KWS30" i="4"/>
  <c r="KWU30" i="4"/>
  <c r="KWV30" i="4"/>
  <c r="KWT30" i="4"/>
  <c r="LJS30" i="4"/>
  <c r="LJQ30" i="4"/>
  <c r="LJT30" i="4"/>
  <c r="LJR30" i="4"/>
  <c r="LLM30" i="4"/>
  <c r="LLO30" i="4"/>
  <c r="LLP30" i="4"/>
  <c r="LLN30" i="4"/>
  <c r="LTO30" i="4"/>
  <c r="LTM30" i="4"/>
  <c r="LTP30" i="4"/>
  <c r="LTN30" i="4"/>
  <c r="OOL30" i="4"/>
  <c r="OOK30" i="4"/>
  <c r="OON30" i="4"/>
  <c r="OOM30" i="4"/>
  <c r="PBS30" i="4"/>
  <c r="PBR30" i="4"/>
  <c r="PBT30" i="4"/>
  <c r="PBQ30" i="4"/>
  <c r="PQM30" i="4"/>
  <c r="PQL30" i="4"/>
  <c r="PQK30" i="4"/>
  <c r="PQN30" i="4"/>
  <c r="PZQ30" i="4"/>
  <c r="PZS30" i="4"/>
  <c r="PZT30" i="4"/>
  <c r="PZR30" i="4"/>
  <c r="QCC30" i="4"/>
  <c r="QCE30" i="4"/>
  <c r="QCF30" i="4"/>
  <c r="QCD30" i="4"/>
  <c r="QEO30" i="4"/>
  <c r="QEQ30" i="4"/>
  <c r="QER30" i="4"/>
  <c r="QEP30" i="4"/>
  <c r="RNS30" i="4"/>
  <c r="RNR30" i="4"/>
  <c r="RNQ30" i="4"/>
  <c r="RNT30" i="4"/>
  <c r="RXM30" i="4"/>
  <c r="RXP30" i="4"/>
  <c r="RXO30" i="4"/>
  <c r="RXN30" i="4"/>
  <c r="RZK30" i="4"/>
  <c r="RZL30" i="4"/>
  <c r="RZJ30" i="4"/>
  <c r="RZI30" i="4"/>
  <c r="SAX30" i="4"/>
  <c r="SAZ30" i="4"/>
  <c r="SAY30" i="4"/>
  <c r="SAW30" i="4"/>
  <c r="TAM30" i="4"/>
  <c r="TAK30" i="4"/>
  <c r="TAN30" i="4"/>
  <c r="TAL30" i="4"/>
  <c r="TCG30" i="4"/>
  <c r="TCI30" i="4"/>
  <c r="TCJ30" i="4"/>
  <c r="TCH30" i="4"/>
  <c r="UAI30" i="4"/>
  <c r="UAH30" i="4"/>
  <c r="UAG30" i="4"/>
  <c r="UAJ30" i="4"/>
  <c r="UKE30" i="4"/>
  <c r="UKD30" i="4"/>
  <c r="UKC30" i="4"/>
  <c r="UKF30" i="4"/>
  <c r="VCW30" i="4"/>
  <c r="VCY30" i="4"/>
  <c r="VCZ30" i="4"/>
  <c r="VCX30" i="4"/>
  <c r="WGC30" i="4"/>
  <c r="WGE30" i="4"/>
  <c r="WGF30" i="4"/>
  <c r="WGD30" i="4"/>
  <c r="HQE29" i="4"/>
  <c r="HRK29" i="4"/>
  <c r="HSQ29" i="4"/>
  <c r="HTW29" i="4"/>
  <c r="HVC29" i="4"/>
  <c r="HWI29" i="4"/>
  <c r="HXO29" i="4"/>
  <c r="HYU29" i="4"/>
  <c r="IAA29" i="4"/>
  <c r="IBG29" i="4"/>
  <c r="ICM29" i="4"/>
  <c r="IDS29" i="4"/>
  <c r="IEY29" i="4"/>
  <c r="IGE29" i="4"/>
  <c r="IHK29" i="4"/>
  <c r="IIQ29" i="4"/>
  <c r="IJW29" i="4"/>
  <c r="ILC29" i="4"/>
  <c r="IMI29" i="4"/>
  <c r="INO29" i="4"/>
  <c r="IOU29" i="4"/>
  <c r="IQA29" i="4"/>
  <c r="IRG29" i="4"/>
  <c r="ISM29" i="4"/>
  <c r="ITS29" i="4"/>
  <c r="IUY29" i="4"/>
  <c r="IWE29" i="4"/>
  <c r="IXK29" i="4"/>
  <c r="IYQ29" i="4"/>
  <c r="IZW29" i="4"/>
  <c r="JBC29" i="4"/>
  <c r="JCI29" i="4"/>
  <c r="JDO29" i="4"/>
  <c r="JEU29" i="4"/>
  <c r="JGA29" i="4"/>
  <c r="JHG29" i="4"/>
  <c r="JIM29" i="4"/>
  <c r="JJS29" i="4"/>
  <c r="JKY29" i="4"/>
  <c r="JME29" i="4"/>
  <c r="JNK29" i="4"/>
  <c r="JOQ29" i="4"/>
  <c r="JPW29" i="4"/>
  <c r="JRC29" i="4"/>
  <c r="JSI29" i="4"/>
  <c r="JTO29" i="4"/>
  <c r="JUU29" i="4"/>
  <c r="JWA29" i="4"/>
  <c r="JXG29" i="4"/>
  <c r="JYM29" i="4"/>
  <c r="JZS29" i="4"/>
  <c r="KAY29" i="4"/>
  <c r="KCE29" i="4"/>
  <c r="KDK29" i="4"/>
  <c r="KEQ29" i="4"/>
  <c r="KFW29" i="4"/>
  <c r="KHC29" i="4"/>
  <c r="KII29" i="4"/>
  <c r="KJO29" i="4"/>
  <c r="KKU29" i="4"/>
  <c r="KMA29" i="4"/>
  <c r="KNG29" i="4"/>
  <c r="KOM29" i="4"/>
  <c r="KPS29" i="4"/>
  <c r="KQY29" i="4"/>
  <c r="KSE29" i="4"/>
  <c r="KTK29" i="4"/>
  <c r="KUQ29" i="4"/>
  <c r="KVW29" i="4"/>
  <c r="KWD29" i="4"/>
  <c r="KXC29" i="4"/>
  <c r="KXJ29" i="4"/>
  <c r="KYI29" i="4"/>
  <c r="KYP29" i="4"/>
  <c r="KZO29" i="4"/>
  <c r="KZV29" i="4"/>
  <c r="LAU29" i="4"/>
  <c r="LBB29" i="4"/>
  <c r="LCA29" i="4"/>
  <c r="LCH29" i="4"/>
  <c r="LDG29" i="4"/>
  <c r="LDN29" i="4"/>
  <c r="LEM29" i="4"/>
  <c r="LET29" i="4"/>
  <c r="LFS29" i="4"/>
  <c r="LFZ29" i="4"/>
  <c r="LGY29" i="4"/>
  <c r="LHF29" i="4"/>
  <c r="LIE29" i="4"/>
  <c r="LIL29" i="4"/>
  <c r="LJK29" i="4"/>
  <c r="LJR29" i="4"/>
  <c r="LKQ29" i="4"/>
  <c r="LKX29" i="4"/>
  <c r="LLW29" i="4"/>
  <c r="LMD29" i="4"/>
  <c r="LNC29" i="4"/>
  <c r="LNJ29" i="4"/>
  <c r="LOI29" i="4"/>
  <c r="LOP29" i="4"/>
  <c r="LPO29" i="4"/>
  <c r="LPV29" i="4"/>
  <c r="LQU29" i="4"/>
  <c r="LRB29" i="4"/>
  <c r="LSA29" i="4"/>
  <c r="LSH29" i="4"/>
  <c r="LTG29" i="4"/>
  <c r="LTN29" i="4"/>
  <c r="LUM29" i="4"/>
  <c r="LUT29" i="4"/>
  <c r="LVS29" i="4"/>
  <c r="LVZ29" i="4"/>
  <c r="LWY29" i="4"/>
  <c r="LXF29" i="4"/>
  <c r="LYE29" i="4"/>
  <c r="LYL29" i="4"/>
  <c r="LZK29" i="4"/>
  <c r="LZR29" i="4"/>
  <c r="MAQ29" i="4"/>
  <c r="MAX29" i="4"/>
  <c r="MBW29" i="4"/>
  <c r="MCD29" i="4"/>
  <c r="MDC29" i="4"/>
  <c r="MDJ29" i="4"/>
  <c r="MEI29" i="4"/>
  <c r="MEP29" i="4"/>
  <c r="MFO29" i="4"/>
  <c r="MFV29" i="4"/>
  <c r="MGU29" i="4"/>
  <c r="MHB29" i="4"/>
  <c r="MIA29" i="4"/>
  <c r="MIH29" i="4"/>
  <c r="MJG29" i="4"/>
  <c r="MJN29" i="4"/>
  <c r="MKM29" i="4"/>
  <c r="MKT29" i="4"/>
  <c r="MLS29" i="4"/>
  <c r="MLZ29" i="4"/>
  <c r="MMY29" i="4"/>
  <c r="MNF29" i="4"/>
  <c r="MOE29" i="4"/>
  <c r="MOL29" i="4"/>
  <c r="MPK29" i="4"/>
  <c r="MPR29" i="4"/>
  <c r="MQQ29" i="4"/>
  <c r="MQX29" i="4"/>
  <c r="MRW29" i="4"/>
  <c r="MSD29" i="4"/>
  <c r="MTC29" i="4"/>
  <c r="MTJ29" i="4"/>
  <c r="MUI29" i="4"/>
  <c r="MUP29" i="4"/>
  <c r="MVO29" i="4"/>
  <c r="MVV29" i="4"/>
  <c r="MWU29" i="4"/>
  <c r="MXB29" i="4"/>
  <c r="MYA29" i="4"/>
  <c r="MYH29" i="4"/>
  <c r="MZG29" i="4"/>
  <c r="MZN29" i="4"/>
  <c r="NAM29" i="4"/>
  <c r="NAT29" i="4"/>
  <c r="NBS29" i="4"/>
  <c r="NBZ29" i="4"/>
  <c r="NCY29" i="4"/>
  <c r="NDF29" i="4"/>
  <c r="NEE29" i="4"/>
  <c r="NEL29" i="4"/>
  <c r="NFK29" i="4"/>
  <c r="NFR29" i="4"/>
  <c r="NGQ29" i="4"/>
  <c r="NGX29" i="4"/>
  <c r="NHW29" i="4"/>
  <c r="NID29" i="4"/>
  <c r="NJC29" i="4"/>
  <c r="NJJ29" i="4"/>
  <c r="NKI29" i="4"/>
  <c r="NKP29" i="4"/>
  <c r="NLO29" i="4"/>
  <c r="NLV29" i="4"/>
  <c r="NMU29" i="4"/>
  <c r="NNB29" i="4"/>
  <c r="NOA29" i="4"/>
  <c r="NOH29" i="4"/>
  <c r="NPG29" i="4"/>
  <c r="NPN29" i="4"/>
  <c r="NQM29" i="4"/>
  <c r="NQT29" i="4"/>
  <c r="NRS29" i="4"/>
  <c r="NRZ29" i="4"/>
  <c r="NSY29" i="4"/>
  <c r="NTF29" i="4"/>
  <c r="NUE29" i="4"/>
  <c r="NUL29" i="4"/>
  <c r="NVK29" i="4"/>
  <c r="NVR29" i="4"/>
  <c r="NWQ29" i="4"/>
  <c r="NWX29" i="4"/>
  <c r="NXW29" i="4"/>
  <c r="NYD29" i="4"/>
  <c r="NZC29" i="4"/>
  <c r="NZJ29" i="4"/>
  <c r="OAI29" i="4"/>
  <c r="OAP29" i="4"/>
  <c r="OBO29" i="4"/>
  <c r="OBV29" i="4"/>
  <c r="OCU29" i="4"/>
  <c r="ODB29" i="4"/>
  <c r="OEA29" i="4"/>
  <c r="OEH29" i="4"/>
  <c r="OFG29" i="4"/>
  <c r="OFN29" i="4"/>
  <c r="OGM29" i="4"/>
  <c r="OGT29" i="4"/>
  <c r="OHS29" i="4"/>
  <c r="OHZ29" i="4"/>
  <c r="OIY29" i="4"/>
  <c r="OJF29" i="4"/>
  <c r="OLS29" i="4"/>
  <c r="OLR29" i="4"/>
  <c r="ONF29" i="4"/>
  <c r="ONE29" i="4"/>
  <c r="OQQ29" i="4"/>
  <c r="OQP29" i="4"/>
  <c r="OSD29" i="4"/>
  <c r="OSC29" i="4"/>
  <c r="OTJ29" i="4"/>
  <c r="OTI29" i="4"/>
  <c r="OUP29" i="4"/>
  <c r="OUO29" i="4"/>
  <c r="OVV29" i="4"/>
  <c r="OVU29" i="4"/>
  <c r="OXB29" i="4"/>
  <c r="OXA29" i="4"/>
  <c r="OYH29" i="4"/>
  <c r="OYG29" i="4"/>
  <c r="PHW29" i="4"/>
  <c r="PHV29" i="4"/>
  <c r="PHU29" i="4"/>
  <c r="PMU29" i="4"/>
  <c r="PMT29" i="4"/>
  <c r="PMS29" i="4"/>
  <c r="PQM29" i="4"/>
  <c r="PQL29" i="4"/>
  <c r="PQK29" i="4"/>
  <c r="PVK29" i="4"/>
  <c r="PVJ29" i="4"/>
  <c r="PVI29" i="4"/>
  <c r="QAI29" i="4"/>
  <c r="QAH29" i="4"/>
  <c r="QAG29" i="4"/>
  <c r="QEA29" i="4"/>
  <c r="QDZ29" i="4"/>
  <c r="QDY29" i="4"/>
  <c r="QIY29" i="4"/>
  <c r="QIX29" i="4"/>
  <c r="QIW29" i="4"/>
  <c r="QNW29" i="4"/>
  <c r="QNV29" i="4"/>
  <c r="QNU29" i="4"/>
  <c r="QSU29" i="4"/>
  <c r="QST29" i="4"/>
  <c r="QSS29" i="4"/>
  <c r="QXS29" i="4"/>
  <c r="QXR29" i="4"/>
  <c r="QXQ29" i="4"/>
  <c r="RAE29" i="4"/>
  <c r="RAD29" i="4"/>
  <c r="RAC29" i="4"/>
  <c r="RFC29" i="4"/>
  <c r="RFB29" i="4"/>
  <c r="RFA29" i="4"/>
  <c r="RKA29" i="4"/>
  <c r="RJZ29" i="4"/>
  <c r="RJY29" i="4"/>
  <c r="ROY29" i="4"/>
  <c r="ROX29" i="4"/>
  <c r="ROW29" i="4"/>
  <c r="RTW29" i="4"/>
  <c r="RTV29" i="4"/>
  <c r="RTU29" i="4"/>
  <c r="RYU29" i="4"/>
  <c r="RYT29" i="4"/>
  <c r="RYS29" i="4"/>
  <c r="SHK29" i="4"/>
  <c r="SHJ29" i="4"/>
  <c r="SHI29" i="4"/>
  <c r="SMI29" i="4"/>
  <c r="SMH29" i="4"/>
  <c r="SMG29" i="4"/>
  <c r="SUY29" i="4"/>
  <c r="SUX29" i="4"/>
  <c r="SUW29" i="4"/>
  <c r="SZW29" i="4"/>
  <c r="SZV29" i="4"/>
  <c r="SZU29" i="4"/>
  <c r="TEU29" i="4"/>
  <c r="TET29" i="4"/>
  <c r="TES29" i="4"/>
  <c r="TIM29" i="4"/>
  <c r="TIL29" i="4"/>
  <c r="TIK29" i="4"/>
  <c r="TME29" i="4"/>
  <c r="TMD29" i="4"/>
  <c r="TMC29" i="4"/>
  <c r="TTO29" i="4"/>
  <c r="TTN29" i="4"/>
  <c r="TTM29" i="4"/>
  <c r="TYM29" i="4"/>
  <c r="TYL29" i="4"/>
  <c r="TYK29" i="4"/>
  <c r="UFW29" i="4"/>
  <c r="UFV29" i="4"/>
  <c r="UFU29" i="4"/>
  <c r="UJO29" i="4"/>
  <c r="UJN29" i="4"/>
  <c r="UJM29" i="4"/>
  <c r="UNG29" i="4"/>
  <c r="UNF29" i="4"/>
  <c r="UNE29" i="4"/>
  <c r="USE29" i="4"/>
  <c r="USD29" i="4"/>
  <c r="USC29" i="4"/>
  <c r="UYI29" i="4"/>
  <c r="UYH29" i="4"/>
  <c r="UYG29" i="4"/>
  <c r="XCX29" i="4"/>
  <c r="XCW29" i="4"/>
  <c r="XCZ29" i="4"/>
  <c r="XCY29" i="4"/>
  <c r="AE30" i="4"/>
  <c r="AD30" i="4"/>
  <c r="AF30" i="4"/>
  <c r="AC30" i="4"/>
  <c r="VJ30" i="4"/>
  <c r="VI30" i="4"/>
  <c r="VL30" i="4"/>
  <c r="VK30" i="4"/>
  <c r="AKD30" i="4"/>
  <c r="AKC30" i="4"/>
  <c r="AKF30" i="4"/>
  <c r="AKE30" i="4"/>
  <c r="ANO30" i="4"/>
  <c r="ANN30" i="4"/>
  <c r="ANP30" i="4"/>
  <c r="ANM30" i="4"/>
  <c r="APB30" i="4"/>
  <c r="APA30" i="4"/>
  <c r="APD30" i="4"/>
  <c r="APC30" i="4"/>
  <c r="ASM30" i="4"/>
  <c r="ASL30" i="4"/>
  <c r="ASN30" i="4"/>
  <c r="ASK30" i="4"/>
  <c r="ATZ30" i="4"/>
  <c r="ATY30" i="4"/>
  <c r="AUB30" i="4"/>
  <c r="AUA30" i="4"/>
  <c r="AXK30" i="4"/>
  <c r="AXJ30" i="4"/>
  <c r="AXL30" i="4"/>
  <c r="AXI30" i="4"/>
  <c r="BWA30" i="4"/>
  <c r="BVZ30" i="4"/>
  <c r="BWB30" i="4"/>
  <c r="BVY30" i="4"/>
  <c r="DBB30" i="4"/>
  <c r="DBA30" i="4"/>
  <c r="DBD30" i="4"/>
  <c r="DBC30" i="4"/>
  <c r="DEM30" i="4"/>
  <c r="DEL30" i="4"/>
  <c r="DEN30" i="4"/>
  <c r="DEK30" i="4"/>
  <c r="EZN30" i="4"/>
  <c r="EZM30" i="4"/>
  <c r="EZP30" i="4"/>
  <c r="EZO30" i="4"/>
  <c r="FBS30" i="4"/>
  <c r="FBR30" i="4"/>
  <c r="FBT30" i="4"/>
  <c r="FBQ30" i="4"/>
  <c r="FJJ30" i="4"/>
  <c r="FJI30" i="4"/>
  <c r="FJL30" i="4"/>
  <c r="FJK30" i="4"/>
  <c r="FLO30" i="4"/>
  <c r="FLN30" i="4"/>
  <c r="FLP30" i="4"/>
  <c r="FLM30" i="4"/>
  <c r="FTF30" i="4"/>
  <c r="FTE30" i="4"/>
  <c r="FTH30" i="4"/>
  <c r="FTG30" i="4"/>
  <c r="FWY30" i="4"/>
  <c r="FWX30" i="4"/>
  <c r="FWW30" i="4"/>
  <c r="FWZ30" i="4"/>
  <c r="GGU30" i="4"/>
  <c r="GGT30" i="4"/>
  <c r="GGS30" i="4"/>
  <c r="GGV30" i="4"/>
  <c r="KWE29" i="4"/>
  <c r="KXK29" i="4"/>
  <c r="KYQ29" i="4"/>
  <c r="KZW29" i="4"/>
  <c r="LBC29" i="4"/>
  <c r="LCI29" i="4"/>
  <c r="LDO29" i="4"/>
  <c r="LEU29" i="4"/>
  <c r="LGA29" i="4"/>
  <c r="LHG29" i="4"/>
  <c r="LIM29" i="4"/>
  <c r="LJS29" i="4"/>
  <c r="LKY29" i="4"/>
  <c r="LME29" i="4"/>
  <c r="LNK29" i="4"/>
  <c r="LOQ29" i="4"/>
  <c r="LPW29" i="4"/>
  <c r="LRC29" i="4"/>
  <c r="LSI29" i="4"/>
  <c r="LTO29" i="4"/>
  <c r="LUU29" i="4"/>
  <c r="LWA29" i="4"/>
  <c r="LXG29" i="4"/>
  <c r="LYM29" i="4"/>
  <c r="LZS29" i="4"/>
  <c r="MAY29" i="4"/>
  <c r="MCE29" i="4"/>
  <c r="MDK29" i="4"/>
  <c r="MEQ29" i="4"/>
  <c r="MFW29" i="4"/>
  <c r="MHC29" i="4"/>
  <c r="MII29" i="4"/>
  <c r="MJO29" i="4"/>
  <c r="MKU29" i="4"/>
  <c r="MMA29" i="4"/>
  <c r="MNG29" i="4"/>
  <c r="MOM29" i="4"/>
  <c r="MPS29" i="4"/>
  <c r="MQY29" i="4"/>
  <c r="MSE29" i="4"/>
  <c r="MTK29" i="4"/>
  <c r="MUQ29" i="4"/>
  <c r="MVW29" i="4"/>
  <c r="MXC29" i="4"/>
  <c r="MYI29" i="4"/>
  <c r="MZO29" i="4"/>
  <c r="NAU29" i="4"/>
  <c r="NCA29" i="4"/>
  <c r="NDG29" i="4"/>
  <c r="NEM29" i="4"/>
  <c r="NFS29" i="4"/>
  <c r="NGY29" i="4"/>
  <c r="NIE29" i="4"/>
  <c r="NJK29" i="4"/>
  <c r="NKQ29" i="4"/>
  <c r="NLW29" i="4"/>
  <c r="NNC29" i="4"/>
  <c r="NOI29" i="4"/>
  <c r="NPO29" i="4"/>
  <c r="NQU29" i="4"/>
  <c r="NSA29" i="4"/>
  <c r="NTG29" i="4"/>
  <c r="NUM29" i="4"/>
  <c r="NVS29" i="4"/>
  <c r="NWY29" i="4"/>
  <c r="NYE29" i="4"/>
  <c r="NZK29" i="4"/>
  <c r="OAQ29" i="4"/>
  <c r="OBW29" i="4"/>
  <c r="ODC29" i="4"/>
  <c r="OEI29" i="4"/>
  <c r="OFO29" i="4"/>
  <c r="OGU29" i="4"/>
  <c r="OIA29" i="4"/>
  <c r="OJG29" i="4"/>
  <c r="OMY29" i="4"/>
  <c r="OMX29" i="4"/>
  <c r="OOL29" i="4"/>
  <c r="OOK29" i="4"/>
  <c r="ORW29" i="4"/>
  <c r="ORV29" i="4"/>
  <c r="OTC29" i="4"/>
  <c r="OTB29" i="4"/>
  <c r="OUI29" i="4"/>
  <c r="OUH29" i="4"/>
  <c r="OVO29" i="4"/>
  <c r="OVN29" i="4"/>
  <c r="OWU29" i="4"/>
  <c r="OWT29" i="4"/>
  <c r="OYA29" i="4"/>
  <c r="OXZ29" i="4"/>
  <c r="OZN29" i="4"/>
  <c r="OZM29" i="4"/>
  <c r="PCY29" i="4"/>
  <c r="PCX29" i="4"/>
  <c r="PCW29" i="4"/>
  <c r="PGQ29" i="4"/>
  <c r="PGP29" i="4"/>
  <c r="PGO29" i="4"/>
  <c r="PLO29" i="4"/>
  <c r="PLN29" i="4"/>
  <c r="PLM29" i="4"/>
  <c r="PUE29" i="4"/>
  <c r="PUD29" i="4"/>
  <c r="PUC29" i="4"/>
  <c r="PZC29" i="4"/>
  <c r="PZB29" i="4"/>
  <c r="PZA29" i="4"/>
  <c r="QCU29" i="4"/>
  <c r="QCT29" i="4"/>
  <c r="QCS29" i="4"/>
  <c r="QHS29" i="4"/>
  <c r="QHR29" i="4"/>
  <c r="QHQ29" i="4"/>
  <c r="QMQ29" i="4"/>
  <c r="QMP29" i="4"/>
  <c r="QMO29" i="4"/>
  <c r="QRO29" i="4"/>
  <c r="QRN29" i="4"/>
  <c r="QRM29" i="4"/>
  <c r="QWM29" i="4"/>
  <c r="QWL29" i="4"/>
  <c r="QWK29" i="4"/>
  <c r="QYY29" i="4"/>
  <c r="QYX29" i="4"/>
  <c r="QYW29" i="4"/>
  <c r="RDW29" i="4"/>
  <c r="RDV29" i="4"/>
  <c r="RDU29" i="4"/>
  <c r="RIU29" i="4"/>
  <c r="RIT29" i="4"/>
  <c r="RIS29" i="4"/>
  <c r="RNS29" i="4"/>
  <c r="RNR29" i="4"/>
  <c r="RNQ29" i="4"/>
  <c r="RSQ29" i="4"/>
  <c r="RSP29" i="4"/>
  <c r="RSO29" i="4"/>
  <c r="RXO29" i="4"/>
  <c r="RXN29" i="4"/>
  <c r="RXM29" i="4"/>
  <c r="SCM29" i="4"/>
  <c r="SCL29" i="4"/>
  <c r="SCK29" i="4"/>
  <c r="SGE29" i="4"/>
  <c r="SGD29" i="4"/>
  <c r="SGC29" i="4"/>
  <c r="SLC29" i="4"/>
  <c r="SLB29" i="4"/>
  <c r="SLA29" i="4"/>
  <c r="SOU29" i="4"/>
  <c r="SOT29" i="4"/>
  <c r="SOS29" i="4"/>
  <c r="SRG29" i="4"/>
  <c r="SRF29" i="4"/>
  <c r="SRE29" i="4"/>
  <c r="SYQ29" i="4"/>
  <c r="SYP29" i="4"/>
  <c r="SYO29" i="4"/>
  <c r="TDO29" i="4"/>
  <c r="TDN29" i="4"/>
  <c r="TDM29" i="4"/>
  <c r="THG29" i="4"/>
  <c r="THF29" i="4"/>
  <c r="THE29" i="4"/>
  <c r="TKY29" i="4"/>
  <c r="TKX29" i="4"/>
  <c r="TKW29" i="4"/>
  <c r="TPW29" i="4"/>
  <c r="TPV29" i="4"/>
  <c r="TPU29" i="4"/>
  <c r="TWA29" i="4"/>
  <c r="TVZ29" i="4"/>
  <c r="TVY29" i="4"/>
  <c r="TXG29" i="4"/>
  <c r="TXF29" i="4"/>
  <c r="TXE29" i="4"/>
  <c r="UAY29" i="4"/>
  <c r="UAX29" i="4"/>
  <c r="UAW29" i="4"/>
  <c r="UEQ29" i="4"/>
  <c r="UEP29" i="4"/>
  <c r="UEO29" i="4"/>
  <c r="UII29" i="4"/>
  <c r="UIH29" i="4"/>
  <c r="UIG29" i="4"/>
  <c r="UQY29" i="4"/>
  <c r="UQX29" i="4"/>
  <c r="UQW29" i="4"/>
  <c r="UUQ29" i="4"/>
  <c r="UUP29" i="4"/>
  <c r="UUO29" i="4"/>
  <c r="UXC29" i="4"/>
  <c r="UXB29" i="4"/>
  <c r="UXA29" i="4"/>
  <c r="WCU29" i="4"/>
  <c r="WCT29" i="4"/>
  <c r="WCV29" i="4"/>
  <c r="WCS29" i="4"/>
  <c r="WEH29" i="4"/>
  <c r="WEG29" i="4"/>
  <c r="WEJ29" i="4"/>
  <c r="WEI29" i="4"/>
  <c r="WHS29" i="4"/>
  <c r="WHR29" i="4"/>
  <c r="WHT29" i="4"/>
  <c r="WHQ29" i="4"/>
  <c r="WJF29" i="4"/>
  <c r="WJE29" i="4"/>
  <c r="WJH29" i="4"/>
  <c r="WJG29" i="4"/>
  <c r="WMQ29" i="4"/>
  <c r="WMP29" i="4"/>
  <c r="WMR29" i="4"/>
  <c r="WMO29" i="4"/>
  <c r="WOD29" i="4"/>
  <c r="WOC29" i="4"/>
  <c r="WOF29" i="4"/>
  <c r="WOE29" i="4"/>
  <c r="BR30" i="4"/>
  <c r="BQ30" i="4"/>
  <c r="BT30" i="4"/>
  <c r="BS30" i="4"/>
  <c r="YU30" i="4"/>
  <c r="YT30" i="4"/>
  <c r="YV30" i="4"/>
  <c r="YS30" i="4"/>
  <c r="AYX30" i="4"/>
  <c r="AYW30" i="4"/>
  <c r="AYZ30" i="4"/>
  <c r="AYY30" i="4"/>
  <c r="BCI30" i="4"/>
  <c r="BCH30" i="4"/>
  <c r="BCJ30" i="4"/>
  <c r="BCG30" i="4"/>
  <c r="BDV30" i="4"/>
  <c r="BDU30" i="4"/>
  <c r="BDX30" i="4"/>
  <c r="BDW30" i="4"/>
  <c r="BHG30" i="4"/>
  <c r="BHF30" i="4"/>
  <c r="BHH30" i="4"/>
  <c r="BHE30" i="4"/>
  <c r="BXN30" i="4"/>
  <c r="BXM30" i="4"/>
  <c r="BXP30" i="4"/>
  <c r="BXO30" i="4"/>
  <c r="CAY30" i="4"/>
  <c r="CAX30" i="4"/>
  <c r="CAZ30" i="4"/>
  <c r="CAW30" i="4"/>
  <c r="DFZ30" i="4"/>
  <c r="DFY30" i="4"/>
  <c r="DGB30" i="4"/>
  <c r="DGA30" i="4"/>
  <c r="EYA30" i="4"/>
  <c r="EXZ30" i="4"/>
  <c r="EYB30" i="4"/>
  <c r="EXY30" i="4"/>
  <c r="FHW30" i="4"/>
  <c r="FHV30" i="4"/>
  <c r="FHX30" i="4"/>
  <c r="FHU30" i="4"/>
  <c r="FRS30" i="4"/>
  <c r="FRR30" i="4"/>
  <c r="FRT30" i="4"/>
  <c r="FRQ30" i="4"/>
  <c r="OKT29" i="4"/>
  <c r="OKS29" i="4"/>
  <c r="OOE29" i="4"/>
  <c r="OOD29" i="4"/>
  <c r="OPR29" i="4"/>
  <c r="OPQ29" i="4"/>
  <c r="OZG29" i="4"/>
  <c r="OZF29" i="4"/>
  <c r="PAT29" i="4"/>
  <c r="PAS29" i="4"/>
  <c r="PFK29" i="4"/>
  <c r="PFJ29" i="4"/>
  <c r="PFI29" i="4"/>
  <c r="PKI29" i="4"/>
  <c r="PKH29" i="4"/>
  <c r="PKG29" i="4"/>
  <c r="PPG29" i="4"/>
  <c r="PPF29" i="4"/>
  <c r="PPE29" i="4"/>
  <c r="PSY29" i="4"/>
  <c r="PSX29" i="4"/>
  <c r="PSW29" i="4"/>
  <c r="PXW29" i="4"/>
  <c r="PXV29" i="4"/>
  <c r="PXU29" i="4"/>
  <c r="QGM29" i="4"/>
  <c r="QGL29" i="4"/>
  <c r="QGK29" i="4"/>
  <c r="QLK29" i="4"/>
  <c r="QLJ29" i="4"/>
  <c r="QLI29" i="4"/>
  <c r="QQI29" i="4"/>
  <c r="QQH29" i="4"/>
  <c r="QQG29" i="4"/>
  <c r="QVG29" i="4"/>
  <c r="QVF29" i="4"/>
  <c r="QVE29" i="4"/>
  <c r="RCQ29" i="4"/>
  <c r="RCP29" i="4"/>
  <c r="RCO29" i="4"/>
  <c r="RHO29" i="4"/>
  <c r="RHN29" i="4"/>
  <c r="RHM29" i="4"/>
  <c r="RMM29" i="4"/>
  <c r="RML29" i="4"/>
  <c r="RMK29" i="4"/>
  <c r="RRK29" i="4"/>
  <c r="RRJ29" i="4"/>
  <c r="RRI29" i="4"/>
  <c r="RWI29" i="4"/>
  <c r="RWH29" i="4"/>
  <c r="RWG29" i="4"/>
  <c r="SBG29" i="4"/>
  <c r="SBF29" i="4"/>
  <c r="SBE29" i="4"/>
  <c r="SEY29" i="4"/>
  <c r="SEX29" i="4"/>
  <c r="SEW29" i="4"/>
  <c r="SJW29" i="4"/>
  <c r="SJV29" i="4"/>
  <c r="SJU29" i="4"/>
  <c r="STS29" i="4"/>
  <c r="STR29" i="4"/>
  <c r="STQ29" i="4"/>
  <c r="SXK29" i="4"/>
  <c r="SXJ29" i="4"/>
  <c r="SXI29" i="4"/>
  <c r="TCI29" i="4"/>
  <c r="TCH29" i="4"/>
  <c r="TCG29" i="4"/>
  <c r="TJS29" i="4"/>
  <c r="TJR29" i="4"/>
  <c r="TJQ29" i="4"/>
  <c r="TOQ29" i="4"/>
  <c r="TOP29" i="4"/>
  <c r="TOO29" i="4"/>
  <c r="TSI29" i="4"/>
  <c r="TSH29" i="4"/>
  <c r="TSG29" i="4"/>
  <c r="TUU29" i="4"/>
  <c r="TUT29" i="4"/>
  <c r="TUS29" i="4"/>
  <c r="TZS29" i="4"/>
  <c r="TZR29" i="4"/>
  <c r="TZQ29" i="4"/>
  <c r="UDK29" i="4"/>
  <c r="UDJ29" i="4"/>
  <c r="UDI29" i="4"/>
  <c r="UMA29" i="4"/>
  <c r="ULZ29" i="4"/>
  <c r="ULY29" i="4"/>
  <c r="UPS29" i="4"/>
  <c r="UPR29" i="4"/>
  <c r="UPQ29" i="4"/>
  <c r="WRO29" i="4"/>
  <c r="WRN29" i="4"/>
  <c r="WRP29" i="4"/>
  <c r="WRM29" i="4"/>
  <c r="FC30" i="4"/>
  <c r="FB30" i="4"/>
  <c r="FD30" i="4"/>
  <c r="FA30" i="4"/>
  <c r="GP30" i="4"/>
  <c r="GO30" i="4"/>
  <c r="GR30" i="4"/>
  <c r="GQ30" i="4"/>
  <c r="KA30" i="4"/>
  <c r="JZ30" i="4"/>
  <c r="KB30" i="4"/>
  <c r="JY30" i="4"/>
  <c r="LN30" i="4"/>
  <c r="LM30" i="4"/>
  <c r="LP30" i="4"/>
  <c r="LO30" i="4"/>
  <c r="OY30" i="4"/>
  <c r="OX30" i="4"/>
  <c r="OZ30" i="4"/>
  <c r="OW30" i="4"/>
  <c r="AAH30" i="4"/>
  <c r="AAG30" i="4"/>
  <c r="AAJ30" i="4"/>
  <c r="AAI30" i="4"/>
  <c r="BIT30" i="4"/>
  <c r="BIS30" i="4"/>
  <c r="BIV30" i="4"/>
  <c r="BIU30" i="4"/>
  <c r="BME30" i="4"/>
  <c r="BMD30" i="4"/>
  <c r="BMF30" i="4"/>
  <c r="BMC30" i="4"/>
  <c r="BNR30" i="4"/>
  <c r="BNQ30" i="4"/>
  <c r="BNT30" i="4"/>
  <c r="BNS30" i="4"/>
  <c r="BRC30" i="4"/>
  <c r="BRB30" i="4"/>
  <c r="BRD30" i="4"/>
  <c r="BRA30" i="4"/>
  <c r="CCL30" i="4"/>
  <c r="CCK30" i="4"/>
  <c r="CCN30" i="4"/>
  <c r="CCM30" i="4"/>
  <c r="CFW30" i="4"/>
  <c r="CFV30" i="4"/>
  <c r="CFX30" i="4"/>
  <c r="CFU30" i="4"/>
  <c r="CHJ30" i="4"/>
  <c r="CHI30" i="4"/>
  <c r="CHL30" i="4"/>
  <c r="CHK30" i="4"/>
  <c r="CKU30" i="4"/>
  <c r="CKT30" i="4"/>
  <c r="CKV30" i="4"/>
  <c r="CKS30" i="4"/>
  <c r="CMH30" i="4"/>
  <c r="CMG30" i="4"/>
  <c r="CMJ30" i="4"/>
  <c r="CMI30" i="4"/>
  <c r="CPS30" i="4"/>
  <c r="CPR30" i="4"/>
  <c r="CPT30" i="4"/>
  <c r="CPQ30" i="4"/>
  <c r="CRF30" i="4"/>
  <c r="CRE30" i="4"/>
  <c r="CRH30" i="4"/>
  <c r="CRG30" i="4"/>
  <c r="CUQ30" i="4"/>
  <c r="CUP30" i="4"/>
  <c r="CUR30" i="4"/>
  <c r="CUO30" i="4"/>
  <c r="EUP30" i="4"/>
  <c r="EUO30" i="4"/>
  <c r="EUR30" i="4"/>
  <c r="EUQ30" i="4"/>
  <c r="EWU30" i="4"/>
  <c r="EWT30" i="4"/>
  <c r="EWV30" i="4"/>
  <c r="EWS30" i="4"/>
  <c r="FEL30" i="4"/>
  <c r="FEK30" i="4"/>
  <c r="FEN30" i="4"/>
  <c r="FEM30" i="4"/>
  <c r="FGQ30" i="4"/>
  <c r="FGP30" i="4"/>
  <c r="FGR30" i="4"/>
  <c r="FGO30" i="4"/>
  <c r="FOH30" i="4"/>
  <c r="FOG30" i="4"/>
  <c r="FOJ30" i="4"/>
  <c r="FOI30" i="4"/>
  <c r="FQM30" i="4"/>
  <c r="FQL30" i="4"/>
  <c r="FQN30" i="4"/>
  <c r="FQK30" i="4"/>
  <c r="PCB29" i="4"/>
  <c r="PDH29" i="4"/>
  <c r="PEN29" i="4"/>
  <c r="PFT29" i="4"/>
  <c r="PGZ29" i="4"/>
  <c r="PIF29" i="4"/>
  <c r="PJL29" i="4"/>
  <c r="PKR29" i="4"/>
  <c r="PLX29" i="4"/>
  <c r="PND29" i="4"/>
  <c r="POJ29" i="4"/>
  <c r="PPP29" i="4"/>
  <c r="PQV29" i="4"/>
  <c r="PSB29" i="4"/>
  <c r="PTH29" i="4"/>
  <c r="PUN29" i="4"/>
  <c r="PVT29" i="4"/>
  <c r="PWZ29" i="4"/>
  <c r="PYF29" i="4"/>
  <c r="PZL29" i="4"/>
  <c r="QAR29" i="4"/>
  <c r="QBX29" i="4"/>
  <c r="QDD29" i="4"/>
  <c r="QEJ29" i="4"/>
  <c r="QFP29" i="4"/>
  <c r="QGV29" i="4"/>
  <c r="QIB29" i="4"/>
  <c r="QJH29" i="4"/>
  <c r="QKN29" i="4"/>
  <c r="QLT29" i="4"/>
  <c r="QMZ29" i="4"/>
  <c r="QOF29" i="4"/>
  <c r="QPL29" i="4"/>
  <c r="QQR29" i="4"/>
  <c r="QRX29" i="4"/>
  <c r="QTD29" i="4"/>
  <c r="QUJ29" i="4"/>
  <c r="QVP29" i="4"/>
  <c r="QWV29" i="4"/>
  <c r="QYB29" i="4"/>
  <c r="QYI29" i="4"/>
  <c r="QYP29" i="4"/>
  <c r="QZO29" i="4"/>
  <c r="QZV29" i="4"/>
  <c r="RAU29" i="4"/>
  <c r="RBB29" i="4"/>
  <c r="RCA29" i="4"/>
  <c r="RCH29" i="4"/>
  <c r="RDG29" i="4"/>
  <c r="RDN29" i="4"/>
  <c r="REM29" i="4"/>
  <c r="RET29" i="4"/>
  <c r="RFS29" i="4"/>
  <c r="RFZ29" i="4"/>
  <c r="RGY29" i="4"/>
  <c r="RHF29" i="4"/>
  <c r="RIE29" i="4"/>
  <c r="RIL29" i="4"/>
  <c r="RJK29" i="4"/>
  <c r="RJR29" i="4"/>
  <c r="RKQ29" i="4"/>
  <c r="RKX29" i="4"/>
  <c r="RLW29" i="4"/>
  <c r="RMD29" i="4"/>
  <c r="RNC29" i="4"/>
  <c r="RNJ29" i="4"/>
  <c r="ROI29" i="4"/>
  <c r="ROP29" i="4"/>
  <c r="RPO29" i="4"/>
  <c r="RPV29" i="4"/>
  <c r="RQU29" i="4"/>
  <c r="RRB29" i="4"/>
  <c r="RSA29" i="4"/>
  <c r="RSH29" i="4"/>
  <c r="RTG29" i="4"/>
  <c r="RTN29" i="4"/>
  <c r="RUM29" i="4"/>
  <c r="RUT29" i="4"/>
  <c r="RVS29" i="4"/>
  <c r="RVZ29" i="4"/>
  <c r="RWY29" i="4"/>
  <c r="RXF29" i="4"/>
  <c r="RYE29" i="4"/>
  <c r="RYL29" i="4"/>
  <c r="RZK29" i="4"/>
  <c r="RZR29" i="4"/>
  <c r="SAQ29" i="4"/>
  <c r="SAX29" i="4"/>
  <c r="SBW29" i="4"/>
  <c r="SCD29" i="4"/>
  <c r="SCV29" i="4"/>
  <c r="SDC29" i="4"/>
  <c r="SDJ29" i="4"/>
  <c r="SEB29" i="4"/>
  <c r="SEP29" i="4"/>
  <c r="SFH29" i="4"/>
  <c r="SFV29" i="4"/>
  <c r="SGN29" i="4"/>
  <c r="SHB29" i="4"/>
  <c r="SHT29" i="4"/>
  <c r="SIH29" i="4"/>
  <c r="SIZ29" i="4"/>
  <c r="SJN29" i="4"/>
  <c r="SKF29" i="4"/>
  <c r="SKT29" i="4"/>
  <c r="SLL29" i="4"/>
  <c r="SLZ29" i="4"/>
  <c r="SMR29" i="4"/>
  <c r="SNF29" i="4"/>
  <c r="SNX29" i="4"/>
  <c r="SOE29" i="4"/>
  <c r="SOL29" i="4"/>
  <c r="SPD29" i="4"/>
  <c r="SPK29" i="4"/>
  <c r="SPR29" i="4"/>
  <c r="SQJ29" i="4"/>
  <c r="SQQ29" i="4"/>
  <c r="SQX29" i="4"/>
  <c r="SRP29" i="4"/>
  <c r="SRW29" i="4"/>
  <c r="SSD29" i="4"/>
  <c r="SSV29" i="4"/>
  <c r="STJ29" i="4"/>
  <c r="SUB29" i="4"/>
  <c r="SUI29" i="4"/>
  <c r="SUP29" i="4"/>
  <c r="SVO29" i="4"/>
  <c r="SVV29" i="4"/>
  <c r="SWU29" i="4"/>
  <c r="SXB29" i="4"/>
  <c r="SYA29" i="4"/>
  <c r="SYH29" i="4"/>
  <c r="SZG29" i="4"/>
  <c r="SZN29" i="4"/>
  <c r="TAM29" i="4"/>
  <c r="TAT29" i="4"/>
  <c r="TBS29" i="4"/>
  <c r="TBZ29" i="4"/>
  <c r="TCY29" i="4"/>
  <c r="TDF29" i="4"/>
  <c r="TEE29" i="4"/>
  <c r="TEL29" i="4"/>
  <c r="TFD29" i="4"/>
  <c r="TFR29" i="4"/>
  <c r="TGJ29" i="4"/>
  <c r="TGQ29" i="4"/>
  <c r="TGX29" i="4"/>
  <c r="THW29" i="4"/>
  <c r="TID29" i="4"/>
  <c r="TIV29" i="4"/>
  <c r="TJC29" i="4"/>
  <c r="TJJ29" i="4"/>
  <c r="TKI29" i="4"/>
  <c r="TKP29" i="4"/>
  <c r="TLO29" i="4"/>
  <c r="TLV29" i="4"/>
  <c r="TMU29" i="4"/>
  <c r="TNB29" i="4"/>
  <c r="TOA29" i="4"/>
  <c r="TOH29" i="4"/>
  <c r="TPG29" i="4"/>
  <c r="TPN29" i="4"/>
  <c r="TQF29" i="4"/>
  <c r="TQM29" i="4"/>
  <c r="TQT29" i="4"/>
  <c r="TRS29" i="4"/>
  <c r="TRZ29" i="4"/>
  <c r="TSR29" i="4"/>
  <c r="TSY29" i="4"/>
  <c r="TTF29" i="4"/>
  <c r="TTX29" i="4"/>
  <c r="TUE29" i="4"/>
  <c r="TUL29" i="4"/>
  <c r="TVK29" i="4"/>
  <c r="TVR29" i="4"/>
  <c r="TWX29" i="4"/>
  <c r="TXP29" i="4"/>
  <c r="TYD29" i="4"/>
  <c r="TYV29" i="4"/>
  <c r="TZC29" i="4"/>
  <c r="TZJ29" i="4"/>
  <c r="UAB29" i="4"/>
  <c r="UAP29" i="4"/>
  <c r="UBH29" i="4"/>
  <c r="UBO29" i="4"/>
  <c r="UBV29" i="4"/>
  <c r="UCN29" i="4"/>
  <c r="UDB29" i="4"/>
  <c r="UDT29" i="4"/>
  <c r="UEH29" i="4"/>
  <c r="UEZ29" i="4"/>
  <c r="UFN29" i="4"/>
  <c r="UGF29" i="4"/>
  <c r="UGT29" i="4"/>
  <c r="UHL29" i="4"/>
  <c r="UHS29" i="4"/>
  <c r="UHZ29" i="4"/>
  <c r="UIY29" i="4"/>
  <c r="UJF29" i="4"/>
  <c r="UJX29" i="4"/>
  <c r="UKL29" i="4"/>
  <c r="ULD29" i="4"/>
  <c r="ULR29" i="4"/>
  <c r="UMJ29" i="4"/>
  <c r="UMQ29" i="4"/>
  <c r="UMX29" i="4"/>
  <c r="UNW29" i="4"/>
  <c r="UOD29" i="4"/>
  <c r="UPC29" i="4"/>
  <c r="UPJ29" i="4"/>
  <c r="UQI29" i="4"/>
  <c r="UQP29" i="4"/>
  <c r="URO29" i="4"/>
  <c r="URV29" i="4"/>
  <c r="USU29" i="4"/>
  <c r="UTB29" i="4"/>
  <c r="UTT29" i="4"/>
  <c r="UUA29" i="4"/>
  <c r="UUH29" i="4"/>
  <c r="UUZ29" i="4"/>
  <c r="UVG29" i="4"/>
  <c r="UVN29" i="4"/>
  <c r="UWF29" i="4"/>
  <c r="UWM29" i="4"/>
  <c r="UWT29" i="4"/>
  <c r="UXL29" i="4"/>
  <c r="UXZ29" i="4"/>
  <c r="WAP29" i="4"/>
  <c r="WAO29" i="4"/>
  <c r="WEA29" i="4"/>
  <c r="WDZ29" i="4"/>
  <c r="WFN29" i="4"/>
  <c r="WFM29" i="4"/>
  <c r="WIY29" i="4"/>
  <c r="WIX29" i="4"/>
  <c r="WKL29" i="4"/>
  <c r="WKK29" i="4"/>
  <c r="WNW29" i="4"/>
  <c r="WNV29" i="4"/>
  <c r="WPJ29" i="4"/>
  <c r="WPI29" i="4"/>
  <c r="WSU29" i="4"/>
  <c r="WST29" i="4"/>
  <c r="WUH29" i="4"/>
  <c r="WUG29" i="4"/>
  <c r="WXS29" i="4"/>
  <c r="WXR29" i="4"/>
  <c r="WZF29" i="4"/>
  <c r="WZE29" i="4"/>
  <c r="XCQ29" i="4"/>
  <c r="XCP29" i="4"/>
  <c r="XED29" i="4"/>
  <c r="XEC29" i="4"/>
  <c r="BK30" i="4"/>
  <c r="BJ30" i="4"/>
  <c r="CX30" i="4"/>
  <c r="CW30" i="4"/>
  <c r="GI30" i="4"/>
  <c r="GH30" i="4"/>
  <c r="HV30" i="4"/>
  <c r="HU30" i="4"/>
  <c r="LG30" i="4"/>
  <c r="LF30" i="4"/>
  <c r="MT30" i="4"/>
  <c r="MS30" i="4"/>
  <c r="QE30" i="4"/>
  <c r="QD30" i="4"/>
  <c r="RR30" i="4"/>
  <c r="RQ30" i="4"/>
  <c r="VC30" i="4"/>
  <c r="VB30" i="4"/>
  <c r="WP30" i="4"/>
  <c r="WO30" i="4"/>
  <c r="AAA30" i="4"/>
  <c r="ZZ30" i="4"/>
  <c r="ABN30" i="4"/>
  <c r="ABM30" i="4"/>
  <c r="AEY30" i="4"/>
  <c r="AEX30" i="4"/>
  <c r="AGL30" i="4"/>
  <c r="AGK30" i="4"/>
  <c r="AJW30" i="4"/>
  <c r="AJV30" i="4"/>
  <c r="ALJ30" i="4"/>
  <c r="ALI30" i="4"/>
  <c r="AOU30" i="4"/>
  <c r="AOT30" i="4"/>
  <c r="AQH30" i="4"/>
  <c r="AQG30" i="4"/>
  <c r="ATS30" i="4"/>
  <c r="ATR30" i="4"/>
  <c r="AVF30" i="4"/>
  <c r="AVE30" i="4"/>
  <c r="AYQ30" i="4"/>
  <c r="AYP30" i="4"/>
  <c r="BAD30" i="4"/>
  <c r="BAC30" i="4"/>
  <c r="BDO30" i="4"/>
  <c r="BDN30" i="4"/>
  <c r="BFB30" i="4"/>
  <c r="BFA30" i="4"/>
  <c r="BIM30" i="4"/>
  <c r="BIL30" i="4"/>
  <c r="BJZ30" i="4"/>
  <c r="BJY30" i="4"/>
  <c r="BNK30" i="4"/>
  <c r="BNJ30" i="4"/>
  <c r="BOX30" i="4"/>
  <c r="BOW30" i="4"/>
  <c r="BSI30" i="4"/>
  <c r="BSH30" i="4"/>
  <c r="BTV30" i="4"/>
  <c r="BTU30" i="4"/>
  <c r="BXG30" i="4"/>
  <c r="BXF30" i="4"/>
  <c r="BYT30" i="4"/>
  <c r="BYS30" i="4"/>
  <c r="CCE30" i="4"/>
  <c r="CCD30" i="4"/>
  <c r="CDR30" i="4"/>
  <c r="CDQ30" i="4"/>
  <c r="CHC30" i="4"/>
  <c r="CHB30" i="4"/>
  <c r="CIP30" i="4"/>
  <c r="CIO30" i="4"/>
  <c r="CMA30" i="4"/>
  <c r="CLZ30" i="4"/>
  <c r="CNN30" i="4"/>
  <c r="CNM30" i="4"/>
  <c r="CQY30" i="4"/>
  <c r="CQX30" i="4"/>
  <c r="CSL30" i="4"/>
  <c r="CSK30" i="4"/>
  <c r="CVW30" i="4"/>
  <c r="CVV30" i="4"/>
  <c r="CXJ30" i="4"/>
  <c r="CXI30" i="4"/>
  <c r="DAU30" i="4"/>
  <c r="DAT30" i="4"/>
  <c r="DCH30" i="4"/>
  <c r="DCG30" i="4"/>
  <c r="DFS30" i="4"/>
  <c r="DFR30" i="4"/>
  <c r="DHF30" i="4"/>
  <c r="DHE30" i="4"/>
  <c r="EYH30" i="4"/>
  <c r="EYG30" i="4"/>
  <c r="EYJ30" i="4"/>
  <c r="FDF30" i="4"/>
  <c r="FDE30" i="4"/>
  <c r="FDH30" i="4"/>
  <c r="FID30" i="4"/>
  <c r="FIC30" i="4"/>
  <c r="FIF30" i="4"/>
  <c r="FNB30" i="4"/>
  <c r="FNA30" i="4"/>
  <c r="FND30" i="4"/>
  <c r="FRZ30" i="4"/>
  <c r="FRY30" i="4"/>
  <c r="FSB30" i="4"/>
  <c r="GEI30" i="4"/>
  <c r="GEH30" i="4"/>
  <c r="GEG30" i="4"/>
  <c r="GEJ30" i="4"/>
  <c r="GPA30" i="4"/>
  <c r="GPC30" i="4"/>
  <c r="GPD30" i="4"/>
  <c r="GPB30" i="4"/>
  <c r="JSY30" i="4"/>
  <c r="JSX30" i="4"/>
  <c r="JSW30" i="4"/>
  <c r="JSZ30" i="4"/>
  <c r="JXW30" i="4"/>
  <c r="JXV30" i="4"/>
  <c r="JXU30" i="4"/>
  <c r="JXX30" i="4"/>
  <c r="KEA30" i="4"/>
  <c r="KDZ30" i="4"/>
  <c r="KDY30" i="4"/>
  <c r="KEB30" i="4"/>
  <c r="KIY30" i="4"/>
  <c r="KIX30" i="4"/>
  <c r="KIW30" i="4"/>
  <c r="KIZ30" i="4"/>
  <c r="OKE29" i="4"/>
  <c r="OLK29" i="4"/>
  <c r="OMQ29" i="4"/>
  <c r="ONW29" i="4"/>
  <c r="OPC29" i="4"/>
  <c r="OQI29" i="4"/>
  <c r="ORH29" i="4"/>
  <c r="OSN29" i="4"/>
  <c r="OSU29" i="4"/>
  <c r="OTT29" i="4"/>
  <c r="OUA29" i="4"/>
  <c r="OUZ29" i="4"/>
  <c r="OVG29" i="4"/>
  <c r="OWF29" i="4"/>
  <c r="OWM29" i="4"/>
  <c r="OXL29" i="4"/>
  <c r="OXS29" i="4"/>
  <c r="OYY29" i="4"/>
  <c r="PAE29" i="4"/>
  <c r="PBD29" i="4"/>
  <c r="PBK29" i="4"/>
  <c r="PBY29" i="4"/>
  <c r="PCJ29" i="4"/>
  <c r="PCQ29" i="4"/>
  <c r="PDE29" i="4"/>
  <c r="PDP29" i="4"/>
  <c r="PDW29" i="4"/>
  <c r="PEK29" i="4"/>
  <c r="PFC29" i="4"/>
  <c r="PFQ29" i="4"/>
  <c r="PGI29" i="4"/>
  <c r="PGW29" i="4"/>
  <c r="PHO29" i="4"/>
  <c r="PIC29" i="4"/>
  <c r="PIU29" i="4"/>
  <c r="PJI29" i="4"/>
  <c r="PKA29" i="4"/>
  <c r="PKO29" i="4"/>
  <c r="PLG29" i="4"/>
  <c r="PLU29" i="4"/>
  <c r="PMM29" i="4"/>
  <c r="PNA29" i="4"/>
  <c r="PNS29" i="4"/>
  <c r="POG29" i="4"/>
  <c r="POY29" i="4"/>
  <c r="PPM29" i="4"/>
  <c r="PPX29" i="4"/>
  <c r="PQE29" i="4"/>
  <c r="PQS29" i="4"/>
  <c r="PRD29" i="4"/>
  <c r="PRY29" i="4"/>
  <c r="PSJ29" i="4"/>
  <c r="PTE29" i="4"/>
  <c r="PTP29" i="4"/>
  <c r="PUK29" i="4"/>
  <c r="PUV29" i="4"/>
  <c r="PVQ29" i="4"/>
  <c r="PWB29" i="4"/>
  <c r="PWW29" i="4"/>
  <c r="PXH29" i="4"/>
  <c r="PYC29" i="4"/>
  <c r="PYN29" i="4"/>
  <c r="PZI29" i="4"/>
  <c r="PZT29" i="4"/>
  <c r="QAO29" i="4"/>
  <c r="QAZ29" i="4"/>
  <c r="QBU29" i="4"/>
  <c r="QCF29" i="4"/>
  <c r="QCM29" i="4"/>
  <c r="QDA29" i="4"/>
  <c r="QDS29" i="4"/>
  <c r="QEG29" i="4"/>
  <c r="QEY29" i="4"/>
  <c r="QFM29" i="4"/>
  <c r="QGE29" i="4"/>
  <c r="QGS29" i="4"/>
  <c r="QHK29" i="4"/>
  <c r="QHY29" i="4"/>
  <c r="QIQ29" i="4"/>
  <c r="QJE29" i="4"/>
  <c r="QJW29" i="4"/>
  <c r="QKK29" i="4"/>
  <c r="QLC29" i="4"/>
  <c r="QLQ29" i="4"/>
  <c r="QMI29" i="4"/>
  <c r="QMW29" i="4"/>
  <c r="QNO29" i="4"/>
  <c r="QOC29" i="4"/>
  <c r="QOU29" i="4"/>
  <c r="QPI29" i="4"/>
  <c r="QQA29" i="4"/>
  <c r="QQO29" i="4"/>
  <c r="QRG29" i="4"/>
  <c r="QRU29" i="4"/>
  <c r="QSM29" i="4"/>
  <c r="QTA29" i="4"/>
  <c r="QTS29" i="4"/>
  <c r="QUG29" i="4"/>
  <c r="QUY29" i="4"/>
  <c r="QVM29" i="4"/>
  <c r="QWE29" i="4"/>
  <c r="QWS29" i="4"/>
  <c r="QXK29" i="4"/>
  <c r="QXY29" i="4"/>
  <c r="QYQ29" i="4"/>
  <c r="QZW29" i="4"/>
  <c r="RBC29" i="4"/>
  <c r="RCI29" i="4"/>
  <c r="RDO29" i="4"/>
  <c r="REU29" i="4"/>
  <c r="RGA29" i="4"/>
  <c r="RHG29" i="4"/>
  <c r="RIM29" i="4"/>
  <c r="RJS29" i="4"/>
  <c r="RKY29" i="4"/>
  <c r="RME29" i="4"/>
  <c r="RNK29" i="4"/>
  <c r="ROQ29" i="4"/>
  <c r="RPW29" i="4"/>
  <c r="RRC29" i="4"/>
  <c r="RSI29" i="4"/>
  <c r="RTO29" i="4"/>
  <c r="RUU29" i="4"/>
  <c r="RWA29" i="4"/>
  <c r="RXG29" i="4"/>
  <c r="RYM29" i="4"/>
  <c r="RZS29" i="4"/>
  <c r="SAY29" i="4"/>
  <c r="SCE29" i="4"/>
  <c r="SDK29" i="4"/>
  <c r="SEQ29" i="4"/>
  <c r="SFW29" i="4"/>
  <c r="SHC29" i="4"/>
  <c r="SII29" i="4"/>
  <c r="SJO29" i="4"/>
  <c r="SKU29" i="4"/>
  <c r="SMA29" i="4"/>
  <c r="SNG29" i="4"/>
  <c r="SOM29" i="4"/>
  <c r="SPS29" i="4"/>
  <c r="SQY29" i="4"/>
  <c r="SSE29" i="4"/>
  <c r="STK29" i="4"/>
  <c r="SUQ29" i="4"/>
  <c r="SVW29" i="4"/>
  <c r="SXC29" i="4"/>
  <c r="SYI29" i="4"/>
  <c r="SZO29" i="4"/>
  <c r="TAU29" i="4"/>
  <c r="TCA29" i="4"/>
  <c r="TDG29" i="4"/>
  <c r="TEM29" i="4"/>
  <c r="TFS29" i="4"/>
  <c r="TGY29" i="4"/>
  <c r="TIE29" i="4"/>
  <c r="TJK29" i="4"/>
  <c r="TKQ29" i="4"/>
  <c r="TLW29" i="4"/>
  <c r="TNC29" i="4"/>
  <c r="TOI29" i="4"/>
  <c r="TPO29" i="4"/>
  <c r="TQU29" i="4"/>
  <c r="TSA29" i="4"/>
  <c r="TTG29" i="4"/>
  <c r="TUM29" i="4"/>
  <c r="TVS29" i="4"/>
  <c r="TWY29" i="4"/>
  <c r="TYE29" i="4"/>
  <c r="TZK29" i="4"/>
  <c r="UAQ29" i="4"/>
  <c r="UBW29" i="4"/>
  <c r="UDC29" i="4"/>
  <c r="UEI29" i="4"/>
  <c r="UFO29" i="4"/>
  <c r="UGU29" i="4"/>
  <c r="UIA29" i="4"/>
  <c r="UJG29" i="4"/>
  <c r="UKM29" i="4"/>
  <c r="ULS29" i="4"/>
  <c r="UMY29" i="4"/>
  <c r="UOE29" i="4"/>
  <c r="UPK29" i="4"/>
  <c r="UQQ29" i="4"/>
  <c r="URW29" i="4"/>
  <c r="UTC29" i="4"/>
  <c r="UUI29" i="4"/>
  <c r="UVO29" i="4"/>
  <c r="UWU29" i="4"/>
  <c r="UYA29" i="4"/>
  <c r="UYP29" i="4"/>
  <c r="UZE29" i="4"/>
  <c r="UZM29" i="4"/>
  <c r="UZV29" i="4"/>
  <c r="VAK29" i="4"/>
  <c r="VAS29" i="4"/>
  <c r="VBB29" i="4"/>
  <c r="VBQ29" i="4"/>
  <c r="VBY29" i="4"/>
  <c r="VCH29" i="4"/>
  <c r="VCW29" i="4"/>
  <c r="VDE29" i="4"/>
  <c r="VDN29" i="4"/>
  <c r="VEC29" i="4"/>
  <c r="VET29" i="4"/>
  <c r="VFI29" i="4"/>
  <c r="VFQ29" i="4"/>
  <c r="VFZ29" i="4"/>
  <c r="VGO29" i="4"/>
  <c r="VGW29" i="4"/>
  <c r="VHU29" i="4"/>
  <c r="VIL29" i="4"/>
  <c r="VJA29" i="4"/>
  <c r="VJI29" i="4"/>
  <c r="VJR29" i="4"/>
  <c r="VKG29" i="4"/>
  <c r="VKO29" i="4"/>
  <c r="VKX29" i="4"/>
  <c r="VLM29" i="4"/>
  <c r="VLU29" i="4"/>
  <c r="VMD29" i="4"/>
  <c r="VMS29" i="4"/>
  <c r="VNA29" i="4"/>
  <c r="VNJ29" i="4"/>
  <c r="VNY29" i="4"/>
  <c r="VOG29" i="4"/>
  <c r="VOP29" i="4"/>
  <c r="VPE29" i="4"/>
  <c r="VPM29" i="4"/>
  <c r="VPV29" i="4"/>
  <c r="VQK29" i="4"/>
  <c r="VQS29" i="4"/>
  <c r="VRB29" i="4"/>
  <c r="VRQ29" i="4"/>
  <c r="VRY29" i="4"/>
  <c r="VSH29" i="4"/>
  <c r="VSW29" i="4"/>
  <c r="VUK29" i="4"/>
  <c r="VUT29" i="4"/>
  <c r="VVI29" i="4"/>
  <c r="VVQ29" i="4"/>
  <c r="VVZ29" i="4"/>
  <c r="VWO29" i="4"/>
  <c r="VWW29" i="4"/>
  <c r="VXF29" i="4"/>
  <c r="VXU29" i="4"/>
  <c r="VYC29" i="4"/>
  <c r="VYL29" i="4"/>
  <c r="VZA29" i="4"/>
  <c r="VZI29" i="4"/>
  <c r="VZR29" i="4"/>
  <c r="WAG29" i="4"/>
  <c r="WAQ29" i="4"/>
  <c r="WBV29" i="4"/>
  <c r="WBU29" i="4"/>
  <c r="WDY29" i="4"/>
  <c r="WFG29" i="4"/>
  <c r="WFF29" i="4"/>
  <c r="WFO29" i="4"/>
  <c r="WGT29" i="4"/>
  <c r="WGS29" i="4"/>
  <c r="WIW29" i="4"/>
  <c r="WKE29" i="4"/>
  <c r="WKD29" i="4"/>
  <c r="WKM29" i="4"/>
  <c r="WLR29" i="4"/>
  <c r="WLQ29" i="4"/>
  <c r="WNU29" i="4"/>
  <c r="WPC29" i="4"/>
  <c r="WPB29" i="4"/>
  <c r="WQP29" i="4"/>
  <c r="WQO29" i="4"/>
  <c r="WUA29" i="4"/>
  <c r="WTZ29" i="4"/>
  <c r="WUI29" i="4"/>
  <c r="WVN29" i="4"/>
  <c r="WVM29" i="4"/>
  <c r="WXQ29" i="4"/>
  <c r="WYY29" i="4"/>
  <c r="WYX29" i="4"/>
  <c r="WZG29" i="4"/>
  <c r="XAL29" i="4"/>
  <c r="XAK29" i="4"/>
  <c r="XDW29" i="4"/>
  <c r="XDV29" i="4"/>
  <c r="XEE29" i="4"/>
  <c r="F30" i="4"/>
  <c r="E30" i="4"/>
  <c r="CQ30" i="4"/>
  <c r="CP30" i="4"/>
  <c r="ED30" i="4"/>
  <c r="EC30" i="4"/>
  <c r="GG30" i="4"/>
  <c r="HO30" i="4"/>
  <c r="HN30" i="4"/>
  <c r="HW30" i="4"/>
  <c r="JB30" i="4"/>
  <c r="JA30" i="4"/>
  <c r="LE30" i="4"/>
  <c r="MM30" i="4"/>
  <c r="ML30" i="4"/>
  <c r="MU30" i="4"/>
  <c r="NZ30" i="4"/>
  <c r="NY30" i="4"/>
  <c r="RK30" i="4"/>
  <c r="RJ30" i="4"/>
  <c r="RS30" i="4"/>
  <c r="SX30" i="4"/>
  <c r="SW30" i="4"/>
  <c r="WI30" i="4"/>
  <c r="WH30" i="4"/>
  <c r="XV30" i="4"/>
  <c r="XU30" i="4"/>
  <c r="ABG30" i="4"/>
  <c r="ABF30" i="4"/>
  <c r="ACT30" i="4"/>
  <c r="ACS30" i="4"/>
  <c r="AEW30" i="4"/>
  <c r="AGE30" i="4"/>
  <c r="AGD30" i="4"/>
  <c r="AGM30" i="4"/>
  <c r="AHR30" i="4"/>
  <c r="AHQ30" i="4"/>
  <c r="ALC30" i="4"/>
  <c r="ALB30" i="4"/>
  <c r="ALK30" i="4"/>
  <c r="AMP30" i="4"/>
  <c r="AMO30" i="4"/>
  <c r="AOS30" i="4"/>
  <c r="AQA30" i="4"/>
  <c r="APZ30" i="4"/>
  <c r="AQI30" i="4"/>
  <c r="ARN30" i="4"/>
  <c r="ARM30" i="4"/>
  <c r="ATQ30" i="4"/>
  <c r="AUY30" i="4"/>
  <c r="AUX30" i="4"/>
  <c r="AVG30" i="4"/>
  <c r="AWL30" i="4"/>
  <c r="AWK30" i="4"/>
  <c r="AZW30" i="4"/>
  <c r="AZV30" i="4"/>
  <c r="BAE30" i="4"/>
  <c r="BBJ30" i="4"/>
  <c r="BBI30" i="4"/>
  <c r="BDM30" i="4"/>
  <c r="BEU30" i="4"/>
  <c r="BET30" i="4"/>
  <c r="BFC30" i="4"/>
  <c r="BGH30" i="4"/>
  <c r="BGG30" i="4"/>
  <c r="BJS30" i="4"/>
  <c r="BJR30" i="4"/>
  <c r="BKA30" i="4"/>
  <c r="BLF30" i="4"/>
  <c r="BLE30" i="4"/>
  <c r="BNI30" i="4"/>
  <c r="BOQ30" i="4"/>
  <c r="BOP30" i="4"/>
  <c r="BOY30" i="4"/>
  <c r="BQD30" i="4"/>
  <c r="BQC30" i="4"/>
  <c r="BTO30" i="4"/>
  <c r="BTN30" i="4"/>
  <c r="BVB30" i="4"/>
  <c r="BVA30" i="4"/>
  <c r="BYM30" i="4"/>
  <c r="BYL30" i="4"/>
  <c r="BYU30" i="4"/>
  <c r="BZZ30" i="4"/>
  <c r="BZY30" i="4"/>
  <c r="CDK30" i="4"/>
  <c r="CDJ30" i="4"/>
  <c r="CDS30" i="4"/>
  <c r="CEX30" i="4"/>
  <c r="CEW30" i="4"/>
  <c r="CHA30" i="4"/>
  <c r="CII30" i="4"/>
  <c r="CIH30" i="4"/>
  <c r="CIQ30" i="4"/>
  <c r="CJV30" i="4"/>
  <c r="CJU30" i="4"/>
  <c r="CLY30" i="4"/>
  <c r="CNG30" i="4"/>
  <c r="CNF30" i="4"/>
  <c r="CNO30" i="4"/>
  <c r="COT30" i="4"/>
  <c r="COS30" i="4"/>
  <c r="CQW30" i="4"/>
  <c r="CSE30" i="4"/>
  <c r="CSD30" i="4"/>
  <c r="CSM30" i="4"/>
  <c r="CTR30" i="4"/>
  <c r="CTQ30" i="4"/>
  <c r="CXC30" i="4"/>
  <c r="CXB30" i="4"/>
  <c r="CXK30" i="4"/>
  <c r="CYP30" i="4"/>
  <c r="CYO30" i="4"/>
  <c r="DCA30" i="4"/>
  <c r="DBZ30" i="4"/>
  <c r="DCI30" i="4"/>
  <c r="DDN30" i="4"/>
  <c r="DDM30" i="4"/>
  <c r="DGY30" i="4"/>
  <c r="DGX30" i="4"/>
  <c r="DHG30" i="4"/>
  <c r="EYI30" i="4"/>
  <c r="FDG30" i="4"/>
  <c r="FIE30" i="4"/>
  <c r="FNC30" i="4"/>
  <c r="FSA30" i="4"/>
  <c r="FYE30" i="4"/>
  <c r="FYD30" i="4"/>
  <c r="FYC30" i="4"/>
  <c r="GBW30" i="4"/>
  <c r="GBV30" i="4"/>
  <c r="GBU30" i="4"/>
  <c r="GBX30" i="4"/>
  <c r="GIA30" i="4"/>
  <c r="GHZ30" i="4"/>
  <c r="GHY30" i="4"/>
  <c r="GLS30" i="4"/>
  <c r="GLR30" i="4"/>
  <c r="GLQ30" i="4"/>
  <c r="GLT30" i="4"/>
  <c r="WBO29" i="4"/>
  <c r="WBN29" i="4"/>
  <c r="WDB29" i="4"/>
  <c r="WDA29" i="4"/>
  <c r="WGM29" i="4"/>
  <c r="WGL29" i="4"/>
  <c r="WHZ29" i="4"/>
  <c r="WHY29" i="4"/>
  <c r="WLK29" i="4"/>
  <c r="WLJ29" i="4"/>
  <c r="WMX29" i="4"/>
  <c r="WMW29" i="4"/>
  <c r="WQI29" i="4"/>
  <c r="WQH29" i="4"/>
  <c r="WRV29" i="4"/>
  <c r="WRU29" i="4"/>
  <c r="WVG29" i="4"/>
  <c r="WVF29" i="4"/>
  <c r="WWT29" i="4"/>
  <c r="WWS29" i="4"/>
  <c r="XAE29" i="4"/>
  <c r="XAD29" i="4"/>
  <c r="XBR29" i="4"/>
  <c r="XBQ29" i="4"/>
  <c r="XFC29" i="4"/>
  <c r="XFB29" i="4"/>
  <c r="AL30" i="4"/>
  <c r="AK30" i="4"/>
  <c r="DW30" i="4"/>
  <c r="DV30" i="4"/>
  <c r="FJ30" i="4"/>
  <c r="FI30" i="4"/>
  <c r="IU30" i="4"/>
  <c r="IT30" i="4"/>
  <c r="KH30" i="4"/>
  <c r="KG30" i="4"/>
  <c r="NS30" i="4"/>
  <c r="NR30" i="4"/>
  <c r="PF30" i="4"/>
  <c r="PE30" i="4"/>
  <c r="SQ30" i="4"/>
  <c r="SP30" i="4"/>
  <c r="UD30" i="4"/>
  <c r="UC30" i="4"/>
  <c r="XO30" i="4"/>
  <c r="XN30" i="4"/>
  <c r="ZB30" i="4"/>
  <c r="ZA30" i="4"/>
  <c r="ACM30" i="4"/>
  <c r="ACL30" i="4"/>
  <c r="ADZ30" i="4"/>
  <c r="ADY30" i="4"/>
  <c r="AHK30" i="4"/>
  <c r="AHJ30" i="4"/>
  <c r="AIX30" i="4"/>
  <c r="AIW30" i="4"/>
  <c r="AMI30" i="4"/>
  <c r="AMH30" i="4"/>
  <c r="ANV30" i="4"/>
  <c r="ANU30" i="4"/>
  <c r="ARG30" i="4"/>
  <c r="ARF30" i="4"/>
  <c r="AST30" i="4"/>
  <c r="ASS30" i="4"/>
  <c r="AWE30" i="4"/>
  <c r="AWD30" i="4"/>
  <c r="AXR30" i="4"/>
  <c r="AXQ30" i="4"/>
  <c r="BBC30" i="4"/>
  <c r="BBB30" i="4"/>
  <c r="BCP30" i="4"/>
  <c r="BCO30" i="4"/>
  <c r="BGA30" i="4"/>
  <c r="BFZ30" i="4"/>
  <c r="BHN30" i="4"/>
  <c r="BHM30" i="4"/>
  <c r="BKY30" i="4"/>
  <c r="BKX30" i="4"/>
  <c r="BML30" i="4"/>
  <c r="BMK30" i="4"/>
  <c r="BPW30" i="4"/>
  <c r="BPV30" i="4"/>
  <c r="BRJ30" i="4"/>
  <c r="BRI30" i="4"/>
  <c r="BUU30" i="4"/>
  <c r="BUT30" i="4"/>
  <c r="BWH30" i="4"/>
  <c r="BWG30" i="4"/>
  <c r="BZS30" i="4"/>
  <c r="BZR30" i="4"/>
  <c r="CBF30" i="4"/>
  <c r="CBE30" i="4"/>
  <c r="CEQ30" i="4"/>
  <c r="CEP30" i="4"/>
  <c r="CGD30" i="4"/>
  <c r="CGC30" i="4"/>
  <c r="CJO30" i="4"/>
  <c r="CJN30" i="4"/>
  <c r="CLB30" i="4"/>
  <c r="CLA30" i="4"/>
  <c r="COM30" i="4"/>
  <c r="COL30" i="4"/>
  <c r="CPZ30" i="4"/>
  <c r="CPY30" i="4"/>
  <c r="CTK30" i="4"/>
  <c r="CTJ30" i="4"/>
  <c r="CUX30" i="4"/>
  <c r="CUW30" i="4"/>
  <c r="CYI30" i="4"/>
  <c r="CYH30" i="4"/>
  <c r="CZV30" i="4"/>
  <c r="CZU30" i="4"/>
  <c r="DDG30" i="4"/>
  <c r="DDF30" i="4"/>
  <c r="DET30" i="4"/>
  <c r="DES30" i="4"/>
  <c r="GIB30" i="4"/>
  <c r="WAZ29" i="4"/>
  <c r="WCF29" i="4"/>
  <c r="WDL29" i="4"/>
  <c r="WER29" i="4"/>
  <c r="WFX29" i="4"/>
  <c r="WHD29" i="4"/>
  <c r="WIJ29" i="4"/>
  <c r="WJP29" i="4"/>
  <c r="WKV29" i="4"/>
  <c r="WMB29" i="4"/>
  <c r="WNH29" i="4"/>
  <c r="WON29" i="4"/>
  <c r="WPT29" i="4"/>
  <c r="WQZ29" i="4"/>
  <c r="WSF29" i="4"/>
  <c r="WTL29" i="4"/>
  <c r="WUR29" i="4"/>
  <c r="WVX29" i="4"/>
  <c r="WXD29" i="4"/>
  <c r="WYJ29" i="4"/>
  <c r="WZP29" i="4"/>
  <c r="XAV29" i="4"/>
  <c r="XCB29" i="4"/>
  <c r="XDH29" i="4"/>
  <c r="XEN29" i="4"/>
  <c r="AV30" i="4"/>
  <c r="CB30" i="4"/>
  <c r="DH30" i="4"/>
  <c r="EN30" i="4"/>
  <c r="FT30" i="4"/>
  <c r="GZ30" i="4"/>
  <c r="IF30" i="4"/>
  <c r="JL30" i="4"/>
  <c r="KR30" i="4"/>
  <c r="LX30" i="4"/>
  <c r="ND30" i="4"/>
  <c r="OJ30" i="4"/>
  <c r="PP30" i="4"/>
  <c r="QV30" i="4"/>
  <c r="SB30" i="4"/>
  <c r="TH30" i="4"/>
  <c r="UN30" i="4"/>
  <c r="VT30" i="4"/>
  <c r="WZ30" i="4"/>
  <c r="YF30" i="4"/>
  <c r="ZL30" i="4"/>
  <c r="AAR30" i="4"/>
  <c r="ABX30" i="4"/>
  <c r="ADD30" i="4"/>
  <c r="AEJ30" i="4"/>
  <c r="AFP30" i="4"/>
  <c r="AGV30" i="4"/>
  <c r="AIB30" i="4"/>
  <c r="AJH30" i="4"/>
  <c r="AKN30" i="4"/>
  <c r="ALT30" i="4"/>
  <c r="AMZ30" i="4"/>
  <c r="AOF30" i="4"/>
  <c r="APL30" i="4"/>
  <c r="AQR30" i="4"/>
  <c r="ARX30" i="4"/>
  <c r="ATD30" i="4"/>
  <c r="AUJ30" i="4"/>
  <c r="AVP30" i="4"/>
  <c r="AWV30" i="4"/>
  <c r="AYB30" i="4"/>
  <c r="AZH30" i="4"/>
  <c r="BAN30" i="4"/>
  <c r="BBT30" i="4"/>
  <c r="BCZ30" i="4"/>
  <c r="BEF30" i="4"/>
  <c r="BFL30" i="4"/>
  <c r="BGR30" i="4"/>
  <c r="BHX30" i="4"/>
  <c r="BJD30" i="4"/>
  <c r="BKJ30" i="4"/>
  <c r="BLP30" i="4"/>
  <c r="BMV30" i="4"/>
  <c r="BOB30" i="4"/>
  <c r="BPH30" i="4"/>
  <c r="BQN30" i="4"/>
  <c r="BRT30" i="4"/>
  <c r="BSZ30" i="4"/>
  <c r="BUF30" i="4"/>
  <c r="BVL30" i="4"/>
  <c r="BWR30" i="4"/>
  <c r="BXX30" i="4"/>
  <c r="BZD30" i="4"/>
  <c r="CAJ30" i="4"/>
  <c r="CBP30" i="4"/>
  <c r="CCV30" i="4"/>
  <c r="CEB30" i="4"/>
  <c r="CFH30" i="4"/>
  <c r="CGN30" i="4"/>
  <c r="CHT30" i="4"/>
  <c r="CIZ30" i="4"/>
  <c r="CKF30" i="4"/>
  <c r="CLL30" i="4"/>
  <c r="CMR30" i="4"/>
  <c r="CNX30" i="4"/>
  <c r="CPD30" i="4"/>
  <c r="CQJ30" i="4"/>
  <c r="CRP30" i="4"/>
  <c r="CSV30" i="4"/>
  <c r="CUB30" i="4"/>
  <c r="CVH30" i="4"/>
  <c r="CWN30" i="4"/>
  <c r="CXT30" i="4"/>
  <c r="CYZ30" i="4"/>
  <c r="DAF30" i="4"/>
  <c r="DBL30" i="4"/>
  <c r="DCR30" i="4"/>
  <c r="DDX30" i="4"/>
  <c r="DFD30" i="4"/>
  <c r="DGJ30" i="4"/>
  <c r="EUI30" i="4"/>
  <c r="EUH30" i="4"/>
  <c r="EVV30" i="4"/>
  <c r="EVU30" i="4"/>
  <c r="EZG30" i="4"/>
  <c r="EZF30" i="4"/>
  <c r="FAT30" i="4"/>
  <c r="FAS30" i="4"/>
  <c r="FEE30" i="4"/>
  <c r="FED30" i="4"/>
  <c r="FFR30" i="4"/>
  <c r="FFQ30" i="4"/>
  <c r="FJC30" i="4"/>
  <c r="FJB30" i="4"/>
  <c r="FKP30" i="4"/>
  <c r="FKO30" i="4"/>
  <c r="FOA30" i="4"/>
  <c r="FNZ30" i="4"/>
  <c r="FPN30" i="4"/>
  <c r="FPM30" i="4"/>
  <c r="FSY30" i="4"/>
  <c r="FSX30" i="4"/>
  <c r="FUL30" i="4"/>
  <c r="FUK30" i="4"/>
  <c r="FVS30" i="4"/>
  <c r="FVR30" i="4"/>
  <c r="FVQ30" i="4"/>
  <c r="GAQ30" i="4"/>
  <c r="GAP30" i="4"/>
  <c r="GAO30" i="4"/>
  <c r="GKM30" i="4"/>
  <c r="GKL30" i="4"/>
  <c r="GKK30" i="4"/>
  <c r="HUM30" i="4"/>
  <c r="HUK30" i="4"/>
  <c r="HUN30" i="4"/>
  <c r="HUL30" i="4"/>
  <c r="HWG30" i="4"/>
  <c r="HWI30" i="4"/>
  <c r="HWJ30" i="4"/>
  <c r="HWH30" i="4"/>
  <c r="HYS30" i="4"/>
  <c r="HYU30" i="4"/>
  <c r="HYV30" i="4"/>
  <c r="HYT30" i="4"/>
  <c r="IBW30" i="4"/>
  <c r="IBU30" i="4"/>
  <c r="IBX30" i="4"/>
  <c r="IBV30" i="4"/>
  <c r="IDQ30" i="4"/>
  <c r="IDS30" i="4"/>
  <c r="IDT30" i="4"/>
  <c r="IDR30" i="4"/>
  <c r="IGU30" i="4"/>
  <c r="IGS30" i="4"/>
  <c r="IGV30" i="4"/>
  <c r="IGT30" i="4"/>
  <c r="IIO30" i="4"/>
  <c r="IIQ30" i="4"/>
  <c r="IIR30" i="4"/>
  <c r="IIP30" i="4"/>
  <c r="ILA30" i="4"/>
  <c r="ILC30" i="4"/>
  <c r="ILD30" i="4"/>
  <c r="ILB30" i="4"/>
  <c r="INM30" i="4"/>
  <c r="INO30" i="4"/>
  <c r="INP30" i="4"/>
  <c r="INN30" i="4"/>
  <c r="IPY30" i="4"/>
  <c r="IQA30" i="4"/>
  <c r="IQB30" i="4"/>
  <c r="IPZ30" i="4"/>
  <c r="ISK30" i="4"/>
  <c r="ISM30" i="4"/>
  <c r="ISN30" i="4"/>
  <c r="ISL30" i="4"/>
  <c r="DHN30" i="4"/>
  <c r="DIC30" i="4"/>
  <c r="DIK30" i="4"/>
  <c r="DIT30" i="4"/>
  <c r="DJI30" i="4"/>
  <c r="DJQ30" i="4"/>
  <c r="DJZ30" i="4"/>
  <c r="DKO30" i="4"/>
  <c r="DKW30" i="4"/>
  <c r="DLF30" i="4"/>
  <c r="DLU30" i="4"/>
  <c r="DMC30" i="4"/>
  <c r="DML30" i="4"/>
  <c r="DNA30" i="4"/>
  <c r="DNI30" i="4"/>
  <c r="DNR30" i="4"/>
  <c r="DOG30" i="4"/>
  <c r="DOO30" i="4"/>
  <c r="DOX30" i="4"/>
  <c r="DPM30" i="4"/>
  <c r="DPU30" i="4"/>
  <c r="DQD30" i="4"/>
  <c r="DQS30" i="4"/>
  <c r="DRA30" i="4"/>
  <c r="DRJ30" i="4"/>
  <c r="DRY30" i="4"/>
  <c r="DSG30" i="4"/>
  <c r="DSP30" i="4"/>
  <c r="DTE30" i="4"/>
  <c r="DTM30" i="4"/>
  <c r="DTV30" i="4"/>
  <c r="DUK30" i="4"/>
  <c r="DUS30" i="4"/>
  <c r="DVB30" i="4"/>
  <c r="DVQ30" i="4"/>
  <c r="DVY30" i="4"/>
  <c r="DWH30" i="4"/>
  <c r="DWW30" i="4"/>
  <c r="DXE30" i="4"/>
  <c r="DXN30" i="4"/>
  <c r="DYC30" i="4"/>
  <c r="DYK30" i="4"/>
  <c r="DYT30" i="4"/>
  <c r="DZI30" i="4"/>
  <c r="DZQ30" i="4"/>
  <c r="DZZ30" i="4"/>
  <c r="EAO30" i="4"/>
  <c r="EAW30" i="4"/>
  <c r="EBF30" i="4"/>
  <c r="EBU30" i="4"/>
  <c r="ECC30" i="4"/>
  <c r="ECL30" i="4"/>
  <c r="EDA30" i="4"/>
  <c r="EDI30" i="4"/>
  <c r="EDR30" i="4"/>
  <c r="EEG30" i="4"/>
  <c r="EEO30" i="4"/>
  <c r="EEX30" i="4"/>
  <c r="EFM30" i="4"/>
  <c r="EFU30" i="4"/>
  <c r="EGD30" i="4"/>
  <c r="EGS30" i="4"/>
  <c r="EHA30" i="4"/>
  <c r="EHJ30" i="4"/>
  <c r="EHY30" i="4"/>
  <c r="EIG30" i="4"/>
  <c r="EIP30" i="4"/>
  <c r="EJE30" i="4"/>
  <c r="EJM30" i="4"/>
  <c r="EJV30" i="4"/>
  <c r="EKK30" i="4"/>
  <c r="EKS30" i="4"/>
  <c r="ELB30" i="4"/>
  <c r="ELQ30" i="4"/>
  <c r="ELY30" i="4"/>
  <c r="EMH30" i="4"/>
  <c r="EMW30" i="4"/>
  <c r="ENE30" i="4"/>
  <c r="ENN30" i="4"/>
  <c r="EOC30" i="4"/>
  <c r="EOK30" i="4"/>
  <c r="EOT30" i="4"/>
  <c r="EPI30" i="4"/>
  <c r="EPQ30" i="4"/>
  <c r="EPZ30" i="4"/>
  <c r="EQO30" i="4"/>
  <c r="EQW30" i="4"/>
  <c r="ERF30" i="4"/>
  <c r="ERU30" i="4"/>
  <c r="ESC30" i="4"/>
  <c r="ESL30" i="4"/>
  <c r="ETA30" i="4"/>
  <c r="ETI30" i="4"/>
  <c r="ETR30" i="4"/>
  <c r="EUG30" i="4"/>
  <c r="EVO30" i="4"/>
  <c r="EVN30" i="4"/>
  <c r="EVW30" i="4"/>
  <c r="EXB30" i="4"/>
  <c r="EXA30" i="4"/>
  <c r="EZE30" i="4"/>
  <c r="FAM30" i="4"/>
  <c r="FAL30" i="4"/>
  <c r="FAU30" i="4"/>
  <c r="FBZ30" i="4"/>
  <c r="FBY30" i="4"/>
  <c r="FEC30" i="4"/>
  <c r="FFK30" i="4"/>
  <c r="FFJ30" i="4"/>
  <c r="FFS30" i="4"/>
  <c r="FGX30" i="4"/>
  <c r="FGW30" i="4"/>
  <c r="FJA30" i="4"/>
  <c r="FKI30" i="4"/>
  <c r="FKH30" i="4"/>
  <c r="FKQ30" i="4"/>
  <c r="FLV30" i="4"/>
  <c r="FLU30" i="4"/>
  <c r="FNY30" i="4"/>
  <c r="FPG30" i="4"/>
  <c r="FPF30" i="4"/>
  <c r="FPO30" i="4"/>
  <c r="FQT30" i="4"/>
  <c r="FQS30" i="4"/>
  <c r="FSW30" i="4"/>
  <c r="FUE30" i="4"/>
  <c r="FUD30" i="4"/>
  <c r="FUM30" i="4"/>
  <c r="FVT30" i="4"/>
  <c r="FZK30" i="4"/>
  <c r="FZJ30" i="4"/>
  <c r="FZI30" i="4"/>
  <c r="GAR30" i="4"/>
  <c r="GDC30" i="4"/>
  <c r="GDB30" i="4"/>
  <c r="GDA30" i="4"/>
  <c r="GFO30" i="4"/>
  <c r="GFN30" i="4"/>
  <c r="GFM30" i="4"/>
  <c r="GJG30" i="4"/>
  <c r="GJF30" i="4"/>
  <c r="GJE30" i="4"/>
  <c r="GKN30" i="4"/>
  <c r="IWU30" i="4"/>
  <c r="IWT30" i="4"/>
  <c r="IWS30" i="4"/>
  <c r="IWV30" i="4"/>
  <c r="JVK30" i="4"/>
  <c r="JVJ30" i="4"/>
  <c r="JVI30" i="4"/>
  <c r="JVL30" i="4"/>
  <c r="KAI30" i="4"/>
  <c r="KAH30" i="4"/>
  <c r="KAG30" i="4"/>
  <c r="KAJ30" i="4"/>
  <c r="KGM30" i="4"/>
  <c r="KGL30" i="4"/>
  <c r="KGK30" i="4"/>
  <c r="KGN30" i="4"/>
  <c r="EUZ30" i="4"/>
  <c r="EWF30" i="4"/>
  <c r="EXL30" i="4"/>
  <c r="EYR30" i="4"/>
  <c r="EZX30" i="4"/>
  <c r="FBD30" i="4"/>
  <c r="FCJ30" i="4"/>
  <c r="FDP30" i="4"/>
  <c r="FEV30" i="4"/>
  <c r="FGB30" i="4"/>
  <c r="FHH30" i="4"/>
  <c r="FIN30" i="4"/>
  <c r="FJT30" i="4"/>
  <c r="FKZ30" i="4"/>
  <c r="FMF30" i="4"/>
  <c r="FNL30" i="4"/>
  <c r="FOR30" i="4"/>
  <c r="FPX30" i="4"/>
  <c r="FRD30" i="4"/>
  <c r="FSJ30" i="4"/>
  <c r="FTP30" i="4"/>
  <c r="FUV30" i="4"/>
  <c r="FVJ30" i="4"/>
  <c r="FWB30" i="4"/>
  <c r="FXH30" i="4"/>
  <c r="FYN30" i="4"/>
  <c r="FZT30" i="4"/>
  <c r="GAZ30" i="4"/>
  <c r="GCF30" i="4"/>
  <c r="GDL30" i="4"/>
  <c r="GER30" i="4"/>
  <c r="GFX30" i="4"/>
  <c r="GHD30" i="4"/>
  <c r="GIJ30" i="4"/>
  <c r="GJP30" i="4"/>
  <c r="GKV30" i="4"/>
  <c r="GMB30" i="4"/>
  <c r="GOM30" i="4"/>
  <c r="GOK30" i="4"/>
  <c r="GQG30" i="4"/>
  <c r="GQI30" i="4"/>
  <c r="GTK30" i="4"/>
  <c r="GTI30" i="4"/>
  <c r="GVE30" i="4"/>
  <c r="GVG30" i="4"/>
  <c r="GYI30" i="4"/>
  <c r="GYG30" i="4"/>
  <c r="HAC30" i="4"/>
  <c r="HAE30" i="4"/>
  <c r="HDG30" i="4"/>
  <c r="HDE30" i="4"/>
  <c r="HFA30" i="4"/>
  <c r="HFC30" i="4"/>
  <c r="HIE30" i="4"/>
  <c r="HIC30" i="4"/>
  <c r="HJY30" i="4"/>
  <c r="HKA30" i="4"/>
  <c r="HNC30" i="4"/>
  <c r="HNA30" i="4"/>
  <c r="HOI30" i="4"/>
  <c r="HOG30" i="4"/>
  <c r="HPO30" i="4"/>
  <c r="HPM30" i="4"/>
  <c r="HRI30" i="4"/>
  <c r="HRK30" i="4"/>
  <c r="HSO30" i="4"/>
  <c r="HSQ30" i="4"/>
  <c r="HVS30" i="4"/>
  <c r="HVQ30" i="4"/>
  <c r="HZY30" i="4"/>
  <c r="IAA30" i="4"/>
  <c r="IDC30" i="4"/>
  <c r="IDA30" i="4"/>
  <c r="IEW30" i="4"/>
  <c r="IEY30" i="4"/>
  <c r="IIA30" i="4"/>
  <c r="IHY30" i="4"/>
  <c r="IVO30" i="4"/>
  <c r="IVN30" i="4"/>
  <c r="IVM30" i="4"/>
  <c r="IZG30" i="4"/>
  <c r="IZF30" i="4"/>
  <c r="IZE30" i="4"/>
  <c r="JBS30" i="4"/>
  <c r="JBR30" i="4"/>
  <c r="JBQ30" i="4"/>
  <c r="JEE30" i="4"/>
  <c r="JED30" i="4"/>
  <c r="JEC30" i="4"/>
  <c r="JGQ30" i="4"/>
  <c r="JGP30" i="4"/>
  <c r="JGO30" i="4"/>
  <c r="JJC30" i="4"/>
  <c r="JJB30" i="4"/>
  <c r="JJA30" i="4"/>
  <c r="JMU30" i="4"/>
  <c r="JMT30" i="4"/>
  <c r="JMS30" i="4"/>
  <c r="JPG30" i="4"/>
  <c r="JPF30" i="4"/>
  <c r="JPE30" i="4"/>
  <c r="KQA30" i="4"/>
  <c r="KPY30" i="4"/>
  <c r="KQB30" i="4"/>
  <c r="KPZ30" i="4"/>
  <c r="KRU30" i="4"/>
  <c r="KRW30" i="4"/>
  <c r="KRX30" i="4"/>
  <c r="KRV30" i="4"/>
  <c r="LVI30" i="4"/>
  <c r="LVK30" i="4"/>
  <c r="LVL30" i="4"/>
  <c r="LVJ30" i="4"/>
  <c r="LZS30" i="4"/>
  <c r="LZR30" i="4"/>
  <c r="LZQ30" i="4"/>
  <c r="LZT30" i="4"/>
  <c r="MJO30" i="4"/>
  <c r="MJN30" i="4"/>
  <c r="MJM30" i="4"/>
  <c r="MJP30" i="4"/>
  <c r="MTK30" i="4"/>
  <c r="MTJ30" i="4"/>
  <c r="MTI30" i="4"/>
  <c r="MTL30" i="4"/>
  <c r="MZO30" i="4"/>
  <c r="MZN30" i="4"/>
  <c r="MZM30" i="4"/>
  <c r="MZP30" i="4"/>
  <c r="NFS30" i="4"/>
  <c r="NFR30" i="4"/>
  <c r="NFQ30" i="4"/>
  <c r="NFT30" i="4"/>
  <c r="NKQ30" i="4"/>
  <c r="NKP30" i="4"/>
  <c r="NKO30" i="4"/>
  <c r="NKR30" i="4"/>
  <c r="NPO30" i="4"/>
  <c r="NPN30" i="4"/>
  <c r="NPM30" i="4"/>
  <c r="NPP30" i="4"/>
  <c r="OEI30" i="4"/>
  <c r="OEH30" i="4"/>
  <c r="OEG30" i="4"/>
  <c r="OEJ30" i="4"/>
  <c r="FVK30" i="4"/>
  <c r="FVY30" i="4"/>
  <c r="FWQ30" i="4"/>
  <c r="FXE30" i="4"/>
  <c r="FXW30" i="4"/>
  <c r="FYK30" i="4"/>
  <c r="FZC30" i="4"/>
  <c r="FZQ30" i="4"/>
  <c r="GAI30" i="4"/>
  <c r="GAW30" i="4"/>
  <c r="GBO30" i="4"/>
  <c r="GCC30" i="4"/>
  <c r="GCN30" i="4"/>
  <c r="GCU30" i="4"/>
  <c r="GDI30" i="4"/>
  <c r="GDT30" i="4"/>
  <c r="GEA30" i="4"/>
  <c r="GEO30" i="4"/>
  <c r="GEZ30" i="4"/>
  <c r="GFG30" i="4"/>
  <c r="GFU30" i="4"/>
  <c r="GGF30" i="4"/>
  <c r="GGM30" i="4"/>
  <c r="GHA30" i="4"/>
  <c r="GHS30" i="4"/>
  <c r="GIG30" i="4"/>
  <c r="GIY30" i="4"/>
  <c r="GJM30" i="4"/>
  <c r="GKE30" i="4"/>
  <c r="GKS30" i="4"/>
  <c r="GLK30" i="4"/>
  <c r="GLY30" i="4"/>
  <c r="GMR30" i="4"/>
  <c r="GMZ30" i="4"/>
  <c r="GNH30" i="4"/>
  <c r="GOL30" i="4"/>
  <c r="GPS30" i="4"/>
  <c r="GPQ30" i="4"/>
  <c r="GQH30" i="4"/>
  <c r="GRM30" i="4"/>
  <c r="GRO30" i="4"/>
  <c r="GTJ30" i="4"/>
  <c r="GUQ30" i="4"/>
  <c r="GUO30" i="4"/>
  <c r="GVF30" i="4"/>
  <c r="GWK30" i="4"/>
  <c r="GWM30" i="4"/>
  <c r="GYH30" i="4"/>
  <c r="GZO30" i="4"/>
  <c r="GZM30" i="4"/>
  <c r="HAD30" i="4"/>
  <c r="HBI30" i="4"/>
  <c r="HBK30" i="4"/>
  <c r="HDF30" i="4"/>
  <c r="HEM30" i="4"/>
  <c r="HEK30" i="4"/>
  <c r="HFB30" i="4"/>
  <c r="HGG30" i="4"/>
  <c r="HGI30" i="4"/>
  <c r="HID30" i="4"/>
  <c r="HJK30" i="4"/>
  <c r="HJI30" i="4"/>
  <c r="HJZ30" i="4"/>
  <c r="HLE30" i="4"/>
  <c r="HLG30" i="4"/>
  <c r="HNB30" i="4"/>
  <c r="HOH30" i="4"/>
  <c r="HPN30" i="4"/>
  <c r="HQU30" i="4"/>
  <c r="HQS30" i="4"/>
  <c r="HRJ30" i="4"/>
  <c r="HSP30" i="4"/>
  <c r="HTU30" i="4"/>
  <c r="HTW30" i="4"/>
  <c r="HVR30" i="4"/>
  <c r="HWY30" i="4"/>
  <c r="HWW30" i="4"/>
  <c r="HYE30" i="4"/>
  <c r="HYC30" i="4"/>
  <c r="HZK30" i="4"/>
  <c r="HZI30" i="4"/>
  <c r="HZZ30" i="4"/>
  <c r="IBE30" i="4"/>
  <c r="IBG30" i="4"/>
  <c r="IDB30" i="4"/>
  <c r="IEI30" i="4"/>
  <c r="IEG30" i="4"/>
  <c r="IEX30" i="4"/>
  <c r="IGC30" i="4"/>
  <c r="IGE30" i="4"/>
  <c r="IHZ30" i="4"/>
  <c r="IJG30" i="4"/>
  <c r="IJE30" i="4"/>
  <c r="IKM30" i="4"/>
  <c r="IKK30" i="4"/>
  <c r="ILS30" i="4"/>
  <c r="ILQ30" i="4"/>
  <c r="IMY30" i="4"/>
  <c r="IMW30" i="4"/>
  <c r="IOE30" i="4"/>
  <c r="IOC30" i="4"/>
  <c r="IPK30" i="4"/>
  <c r="IPI30" i="4"/>
  <c r="IQQ30" i="4"/>
  <c r="IQO30" i="4"/>
  <c r="IRW30" i="4"/>
  <c r="IRU30" i="4"/>
  <c r="IUI30" i="4"/>
  <c r="IUH30" i="4"/>
  <c r="IUG30" i="4"/>
  <c r="IVP30" i="4"/>
  <c r="IZH30" i="4"/>
  <c r="JBT30" i="4"/>
  <c r="JEF30" i="4"/>
  <c r="JGR30" i="4"/>
  <c r="JJD30" i="4"/>
  <c r="JLO30" i="4"/>
  <c r="JLN30" i="4"/>
  <c r="JLM30" i="4"/>
  <c r="JMV30" i="4"/>
  <c r="JPH30" i="4"/>
  <c r="JRS30" i="4"/>
  <c r="JRR30" i="4"/>
  <c r="JRQ30" i="4"/>
  <c r="JUE30" i="4"/>
  <c r="JUD30" i="4"/>
  <c r="JUC30" i="4"/>
  <c r="JWQ30" i="4"/>
  <c r="JWP30" i="4"/>
  <c r="JWO30" i="4"/>
  <c r="JZC30" i="4"/>
  <c r="JZB30" i="4"/>
  <c r="JZA30" i="4"/>
  <c r="KCU30" i="4"/>
  <c r="KCT30" i="4"/>
  <c r="KCS30" i="4"/>
  <c r="KFG30" i="4"/>
  <c r="KFF30" i="4"/>
  <c r="KFE30" i="4"/>
  <c r="KHS30" i="4"/>
  <c r="KHR30" i="4"/>
  <c r="KHQ30" i="4"/>
  <c r="KZW30" i="4"/>
  <c r="KZU30" i="4"/>
  <c r="KZX30" i="4"/>
  <c r="KZV30" i="4"/>
  <c r="LEU30" i="4"/>
  <c r="LES30" i="4"/>
  <c r="LEV30" i="4"/>
  <c r="LET30" i="4"/>
  <c r="LGO30" i="4"/>
  <c r="LGQ30" i="4"/>
  <c r="LGR30" i="4"/>
  <c r="LGP30" i="4"/>
  <c r="LOQ30" i="4"/>
  <c r="LOO30" i="4"/>
  <c r="LOR30" i="4"/>
  <c r="LOP30" i="4"/>
  <c r="LQK30" i="4"/>
  <c r="LQM30" i="4"/>
  <c r="LQN30" i="4"/>
  <c r="LQL30" i="4"/>
  <c r="GNU30" i="4"/>
  <c r="GNW30" i="4"/>
  <c r="GON30" i="4"/>
  <c r="GPR30" i="4"/>
  <c r="GQJ30" i="4"/>
  <c r="GQY30" i="4"/>
  <c r="GQW30" i="4"/>
  <c r="GSS30" i="4"/>
  <c r="GSU30" i="4"/>
  <c r="GTL30" i="4"/>
  <c r="GVH30" i="4"/>
  <c r="GVW30" i="4"/>
  <c r="GVU30" i="4"/>
  <c r="GXQ30" i="4"/>
  <c r="GXS30" i="4"/>
  <c r="GYJ30" i="4"/>
  <c r="HAF30" i="4"/>
  <c r="HAU30" i="4"/>
  <c r="HAS30" i="4"/>
  <c r="HCO30" i="4"/>
  <c r="HCQ30" i="4"/>
  <c r="HDH30" i="4"/>
  <c r="HFD30" i="4"/>
  <c r="HFS30" i="4"/>
  <c r="HFQ30" i="4"/>
  <c r="HHM30" i="4"/>
  <c r="HHO30" i="4"/>
  <c r="HIF30" i="4"/>
  <c r="HKB30" i="4"/>
  <c r="HKQ30" i="4"/>
  <c r="HKO30" i="4"/>
  <c r="HMK30" i="4"/>
  <c r="HMM30" i="4"/>
  <c r="HND30" i="4"/>
  <c r="HNQ30" i="4"/>
  <c r="HNS30" i="4"/>
  <c r="HOJ30" i="4"/>
  <c r="HOW30" i="4"/>
  <c r="HOY30" i="4"/>
  <c r="HPP30" i="4"/>
  <c r="HRL30" i="4"/>
  <c r="HSA30" i="4"/>
  <c r="HRY30" i="4"/>
  <c r="HSR30" i="4"/>
  <c r="HTG30" i="4"/>
  <c r="HTE30" i="4"/>
  <c r="HVA30" i="4"/>
  <c r="HVC30" i="4"/>
  <c r="HVT30" i="4"/>
  <c r="IAB30" i="4"/>
  <c r="IAQ30" i="4"/>
  <c r="IAO30" i="4"/>
  <c r="ICK30" i="4"/>
  <c r="ICM30" i="4"/>
  <c r="IDD30" i="4"/>
  <c r="IEZ30" i="4"/>
  <c r="IFO30" i="4"/>
  <c r="IFM30" i="4"/>
  <c r="IHI30" i="4"/>
  <c r="IHK30" i="4"/>
  <c r="IIB30" i="4"/>
  <c r="ITC30" i="4"/>
  <c r="ITA30" i="4"/>
  <c r="IYA30" i="4"/>
  <c r="IXZ30" i="4"/>
  <c r="IXY30" i="4"/>
  <c r="JAM30" i="4"/>
  <c r="JAL30" i="4"/>
  <c r="JAK30" i="4"/>
  <c r="JCY30" i="4"/>
  <c r="JCX30" i="4"/>
  <c r="JCW30" i="4"/>
  <c r="JFK30" i="4"/>
  <c r="JFJ30" i="4"/>
  <c r="JFI30" i="4"/>
  <c r="JHW30" i="4"/>
  <c r="JHV30" i="4"/>
  <c r="JHU30" i="4"/>
  <c r="JKI30" i="4"/>
  <c r="JKH30" i="4"/>
  <c r="JKG30" i="4"/>
  <c r="JLP30" i="4"/>
  <c r="JOA30" i="4"/>
  <c r="JNZ30" i="4"/>
  <c r="JNY30" i="4"/>
  <c r="JQM30" i="4"/>
  <c r="JQL30" i="4"/>
  <c r="JQK30" i="4"/>
  <c r="JRT30" i="4"/>
  <c r="JUF30" i="4"/>
  <c r="JWR30" i="4"/>
  <c r="JZD30" i="4"/>
  <c r="KBO30" i="4"/>
  <c r="KBN30" i="4"/>
  <c r="KBM30" i="4"/>
  <c r="KCV30" i="4"/>
  <c r="KFH30" i="4"/>
  <c r="KHT30" i="4"/>
  <c r="LBQ30" i="4"/>
  <c r="LBS30" i="4"/>
  <c r="LBT30" i="4"/>
  <c r="LBR30" i="4"/>
  <c r="MEQ30" i="4"/>
  <c r="MEP30" i="4"/>
  <c r="MEO30" i="4"/>
  <c r="MER30" i="4"/>
  <c r="MOM30" i="4"/>
  <c r="MOL30" i="4"/>
  <c r="MOK30" i="4"/>
  <c r="MON30" i="4"/>
  <c r="MXC30" i="4"/>
  <c r="MXB30" i="4"/>
  <c r="MXA30" i="4"/>
  <c r="MXD30" i="4"/>
  <c r="NDG30" i="4"/>
  <c r="NDF30" i="4"/>
  <c r="NDE30" i="4"/>
  <c r="NDH30" i="4"/>
  <c r="NIE30" i="4"/>
  <c r="NID30" i="4"/>
  <c r="NIC30" i="4"/>
  <c r="NIF30" i="4"/>
  <c r="NNC30" i="4"/>
  <c r="NNB30" i="4"/>
  <c r="NNA30" i="4"/>
  <c r="NND30" i="4"/>
  <c r="NZK30" i="4"/>
  <c r="NZJ30" i="4"/>
  <c r="NZI30" i="4"/>
  <c r="NZL30" i="4"/>
  <c r="GOD30" i="4"/>
  <c r="GPJ30" i="4"/>
  <c r="GQP30" i="4"/>
  <c r="GRV30" i="4"/>
  <c r="GTB30" i="4"/>
  <c r="GUH30" i="4"/>
  <c r="GVN30" i="4"/>
  <c r="GWT30" i="4"/>
  <c r="GXZ30" i="4"/>
  <c r="GZF30" i="4"/>
  <c r="HAL30" i="4"/>
  <c r="HBR30" i="4"/>
  <c r="HCX30" i="4"/>
  <c r="HED30" i="4"/>
  <c r="HFJ30" i="4"/>
  <c r="HGP30" i="4"/>
  <c r="HHV30" i="4"/>
  <c r="HJB30" i="4"/>
  <c r="HKH30" i="4"/>
  <c r="HLN30" i="4"/>
  <c r="HMT30" i="4"/>
  <c r="HNL30" i="4"/>
  <c r="HNZ30" i="4"/>
  <c r="HOR30" i="4"/>
  <c r="HPF30" i="4"/>
  <c r="HQL30" i="4"/>
  <c r="HRR30" i="4"/>
  <c r="HSJ30" i="4"/>
  <c r="HSX30" i="4"/>
  <c r="HUD30" i="4"/>
  <c r="HVJ30" i="4"/>
  <c r="HWP30" i="4"/>
  <c r="HXH30" i="4"/>
  <c r="HXV30" i="4"/>
  <c r="HYN30" i="4"/>
  <c r="HZB30" i="4"/>
  <c r="IAH30" i="4"/>
  <c r="IBN30" i="4"/>
  <c r="ICT30" i="4"/>
  <c r="IDZ30" i="4"/>
  <c r="IFF30" i="4"/>
  <c r="IGL30" i="4"/>
  <c r="IHR30" i="4"/>
  <c r="IIX30" i="4"/>
  <c r="IJP30" i="4"/>
  <c r="IKD30" i="4"/>
  <c r="IKV30" i="4"/>
  <c r="ILJ30" i="4"/>
  <c r="IMB30" i="4"/>
  <c r="IMP30" i="4"/>
  <c r="INH30" i="4"/>
  <c r="INV30" i="4"/>
  <c r="ION30" i="4"/>
  <c r="IPB30" i="4"/>
  <c r="IPT30" i="4"/>
  <c r="IQH30" i="4"/>
  <c r="IQZ30" i="4"/>
  <c r="IRN30" i="4"/>
  <c r="ISF30" i="4"/>
  <c r="ITL30" i="4"/>
  <c r="ITS30" i="4"/>
  <c r="ITZ30" i="4"/>
  <c r="IUR30" i="4"/>
  <c r="IUY30" i="4"/>
  <c r="IVX30" i="4"/>
  <c r="IWE30" i="4"/>
  <c r="IXD30" i="4"/>
  <c r="IXK30" i="4"/>
  <c r="IYJ30" i="4"/>
  <c r="IYQ30" i="4"/>
  <c r="IYX30" i="4"/>
  <c r="IZP30" i="4"/>
  <c r="IZW30" i="4"/>
  <c r="JAD30" i="4"/>
  <c r="JAV30" i="4"/>
  <c r="JBC30" i="4"/>
  <c r="JBJ30" i="4"/>
  <c r="JCB30" i="4"/>
  <c r="JCI30" i="4"/>
  <c r="JCP30" i="4"/>
  <c r="JDH30" i="4"/>
  <c r="JDO30" i="4"/>
  <c r="JDV30" i="4"/>
  <c r="JEN30" i="4"/>
  <c r="JEU30" i="4"/>
  <c r="JFB30" i="4"/>
  <c r="JFT30" i="4"/>
  <c r="JGA30" i="4"/>
  <c r="JGH30" i="4"/>
  <c r="JGZ30" i="4"/>
  <c r="JHG30" i="4"/>
  <c r="JHN30" i="4"/>
  <c r="JIF30" i="4"/>
  <c r="JIM30" i="4"/>
  <c r="JIT30" i="4"/>
  <c r="JJL30" i="4"/>
  <c r="JJS30" i="4"/>
  <c r="JJZ30" i="4"/>
  <c r="JKR30" i="4"/>
  <c r="JKY30" i="4"/>
  <c r="JLX30" i="4"/>
  <c r="JME30" i="4"/>
  <c r="JND30" i="4"/>
  <c r="JNK30" i="4"/>
  <c r="JNR30" i="4"/>
  <c r="JOJ30" i="4"/>
  <c r="JOQ30" i="4"/>
  <c r="JOX30" i="4"/>
  <c r="JPP30" i="4"/>
  <c r="JPW30" i="4"/>
  <c r="JQD30" i="4"/>
  <c r="JRC30" i="4"/>
  <c r="JRJ30" i="4"/>
  <c r="JSB30" i="4"/>
  <c r="JSI30" i="4"/>
  <c r="JSP30" i="4"/>
  <c r="JTH30" i="4"/>
  <c r="JTO30" i="4"/>
  <c r="JTV30" i="4"/>
  <c r="JUN30" i="4"/>
  <c r="JUU30" i="4"/>
  <c r="JVB30" i="4"/>
  <c r="JVT30" i="4"/>
  <c r="JWA30" i="4"/>
  <c r="JWH30" i="4"/>
  <c r="JWZ30" i="4"/>
  <c r="JXG30" i="4"/>
  <c r="JXN30" i="4"/>
  <c r="JYF30" i="4"/>
  <c r="JYM30" i="4"/>
  <c r="JYT30" i="4"/>
  <c r="JZL30" i="4"/>
  <c r="JZS30" i="4"/>
  <c r="JZZ30" i="4"/>
  <c r="KAY30" i="4"/>
  <c r="KBF30" i="4"/>
  <c r="KCE30" i="4"/>
  <c r="KCL30" i="4"/>
  <c r="KDD30" i="4"/>
  <c r="KDK30" i="4"/>
  <c r="KDR30" i="4"/>
  <c r="KEJ30" i="4"/>
  <c r="KEQ30" i="4"/>
  <c r="KEX30" i="4"/>
  <c r="KFP30" i="4"/>
  <c r="KFW30" i="4"/>
  <c r="KGD30" i="4"/>
  <c r="KGV30" i="4"/>
  <c r="KHC30" i="4"/>
  <c r="KHJ30" i="4"/>
  <c r="KIB30" i="4"/>
  <c r="KII30" i="4"/>
  <c r="KIP30" i="4"/>
  <c r="KJH30" i="4"/>
  <c r="KJP30" i="4"/>
  <c r="KKK30" i="4"/>
  <c r="KKM30" i="4"/>
  <c r="KLQ30" i="4"/>
  <c r="KLS30" i="4"/>
  <c r="KMW30" i="4"/>
  <c r="KMY30" i="4"/>
  <c r="KOC30" i="4"/>
  <c r="KOE30" i="4"/>
  <c r="KRG30" i="4"/>
  <c r="KRE30" i="4"/>
  <c r="KTA30" i="4"/>
  <c r="KTC30" i="4"/>
  <c r="KWE30" i="4"/>
  <c r="KWC30" i="4"/>
  <c r="KXY30" i="4"/>
  <c r="KYA30" i="4"/>
  <c r="LBC30" i="4"/>
  <c r="LBA30" i="4"/>
  <c r="LCW30" i="4"/>
  <c r="LCY30" i="4"/>
  <c r="LGA30" i="4"/>
  <c r="LFY30" i="4"/>
  <c r="LHU30" i="4"/>
  <c r="LHW30" i="4"/>
  <c r="LKY30" i="4"/>
  <c r="LKW30" i="4"/>
  <c r="LMS30" i="4"/>
  <c r="LMU30" i="4"/>
  <c r="LPW30" i="4"/>
  <c r="LPU30" i="4"/>
  <c r="LRQ30" i="4"/>
  <c r="LRS30" i="4"/>
  <c r="LUU30" i="4"/>
  <c r="LUS30" i="4"/>
  <c r="LYM30" i="4"/>
  <c r="LYL30" i="4"/>
  <c r="LYK30" i="4"/>
  <c r="MDK30" i="4"/>
  <c r="MDJ30" i="4"/>
  <c r="MDI30" i="4"/>
  <c r="MII30" i="4"/>
  <c r="MIH30" i="4"/>
  <c r="MIG30" i="4"/>
  <c r="MNG30" i="4"/>
  <c r="MNF30" i="4"/>
  <c r="MNE30" i="4"/>
  <c r="MSE30" i="4"/>
  <c r="MSD30" i="4"/>
  <c r="MSC30" i="4"/>
  <c r="NCA30" i="4"/>
  <c r="NBZ30" i="4"/>
  <c r="NBY30" i="4"/>
  <c r="NTG30" i="4"/>
  <c r="NTF30" i="4"/>
  <c r="NTE30" i="4"/>
  <c r="NVS30" i="4"/>
  <c r="NVR30" i="4"/>
  <c r="NVQ30" i="4"/>
  <c r="NYE30" i="4"/>
  <c r="NYD30" i="4"/>
  <c r="NYC30" i="4"/>
  <c r="ODC30" i="4"/>
  <c r="ODB30" i="4"/>
  <c r="ODA30" i="4"/>
  <c r="OJG30" i="4"/>
  <c r="OJF30" i="4"/>
  <c r="OJH30" i="4"/>
  <c r="OJE30" i="4"/>
  <c r="OLS30" i="4"/>
  <c r="OLR30" i="4"/>
  <c r="OLT30" i="4"/>
  <c r="OLQ30" i="4"/>
  <c r="PCY30" i="4"/>
  <c r="PCX30" i="4"/>
  <c r="PCZ30" i="4"/>
  <c r="PCW30" i="4"/>
  <c r="ITT30" i="4"/>
  <c r="IUZ30" i="4"/>
  <c r="IWF30" i="4"/>
  <c r="IXL30" i="4"/>
  <c r="IYR30" i="4"/>
  <c r="IZX30" i="4"/>
  <c r="JBD30" i="4"/>
  <c r="JCJ30" i="4"/>
  <c r="JDP30" i="4"/>
  <c r="JEV30" i="4"/>
  <c r="JGB30" i="4"/>
  <c r="JHH30" i="4"/>
  <c r="JIN30" i="4"/>
  <c r="JJT30" i="4"/>
  <c r="JKZ30" i="4"/>
  <c r="JMF30" i="4"/>
  <c r="JNL30" i="4"/>
  <c r="JOR30" i="4"/>
  <c r="JPX30" i="4"/>
  <c r="JRD30" i="4"/>
  <c r="JSJ30" i="4"/>
  <c r="JTP30" i="4"/>
  <c r="JUV30" i="4"/>
  <c r="JWB30" i="4"/>
  <c r="JXH30" i="4"/>
  <c r="JYN30" i="4"/>
  <c r="JZT30" i="4"/>
  <c r="KAZ30" i="4"/>
  <c r="KCF30" i="4"/>
  <c r="KDL30" i="4"/>
  <c r="KER30" i="4"/>
  <c r="KFX30" i="4"/>
  <c r="KHD30" i="4"/>
  <c r="KIJ30" i="4"/>
  <c r="KJW30" i="4"/>
  <c r="KJU30" i="4"/>
  <c r="KPI30" i="4"/>
  <c r="KPK30" i="4"/>
  <c r="KSM30" i="4"/>
  <c r="KSK30" i="4"/>
  <c r="KUG30" i="4"/>
  <c r="KUI30" i="4"/>
  <c r="KXK30" i="4"/>
  <c r="KXI30" i="4"/>
  <c r="KZE30" i="4"/>
  <c r="KZG30" i="4"/>
  <c r="LCI30" i="4"/>
  <c r="LCG30" i="4"/>
  <c r="LEC30" i="4"/>
  <c r="LEE30" i="4"/>
  <c r="LHG30" i="4"/>
  <c r="LHE30" i="4"/>
  <c r="LJA30" i="4"/>
  <c r="LJC30" i="4"/>
  <c r="LME30" i="4"/>
  <c r="LMC30" i="4"/>
  <c r="LNY30" i="4"/>
  <c r="LOA30" i="4"/>
  <c r="LRC30" i="4"/>
  <c r="LRA30" i="4"/>
  <c r="LSW30" i="4"/>
  <c r="LSY30" i="4"/>
  <c r="LWA30" i="4"/>
  <c r="LVY30" i="4"/>
  <c r="LXG30" i="4"/>
  <c r="LXF30" i="4"/>
  <c r="LXE30" i="4"/>
  <c r="MCE30" i="4"/>
  <c r="MCD30" i="4"/>
  <c r="MCC30" i="4"/>
  <c r="MHC30" i="4"/>
  <c r="MHB30" i="4"/>
  <c r="MHA30" i="4"/>
  <c r="MMA30" i="4"/>
  <c r="MLZ30" i="4"/>
  <c r="MLY30" i="4"/>
  <c r="MQY30" i="4"/>
  <c r="MQX30" i="4"/>
  <c r="MQW30" i="4"/>
  <c r="MVW30" i="4"/>
  <c r="MVV30" i="4"/>
  <c r="MVU30" i="4"/>
  <c r="MYI30" i="4"/>
  <c r="MYH30" i="4"/>
  <c r="MYG30" i="4"/>
  <c r="NAU30" i="4"/>
  <c r="NAT30" i="4"/>
  <c r="NAS30" i="4"/>
  <c r="NEM30" i="4"/>
  <c r="NEL30" i="4"/>
  <c r="NEK30" i="4"/>
  <c r="NGY30" i="4"/>
  <c r="NGX30" i="4"/>
  <c r="NGW30" i="4"/>
  <c r="NJK30" i="4"/>
  <c r="NJJ30" i="4"/>
  <c r="NJI30" i="4"/>
  <c r="NLW30" i="4"/>
  <c r="NLV30" i="4"/>
  <c r="NLU30" i="4"/>
  <c r="NOI30" i="4"/>
  <c r="NOH30" i="4"/>
  <c r="NOG30" i="4"/>
  <c r="NSA30" i="4"/>
  <c r="NRZ30" i="4"/>
  <c r="NRY30" i="4"/>
  <c r="OBW30" i="4"/>
  <c r="OBV30" i="4"/>
  <c r="OBU30" i="4"/>
  <c r="PEE30" i="4"/>
  <c r="PED30" i="4"/>
  <c r="PEF30" i="4"/>
  <c r="PEC30" i="4"/>
  <c r="POA30" i="4"/>
  <c r="PNZ30" i="4"/>
  <c r="PNY30" i="4"/>
  <c r="POB30" i="4"/>
  <c r="PVK30" i="4"/>
  <c r="PVJ30" i="4"/>
  <c r="PVI30" i="4"/>
  <c r="PVL30" i="4"/>
  <c r="KJM30" i="4"/>
  <c r="KJV30" i="4"/>
  <c r="KLC30" i="4"/>
  <c r="KLA30" i="4"/>
  <c r="KMI30" i="4"/>
  <c r="KMG30" i="4"/>
  <c r="KMZ30" i="4"/>
  <c r="KNO30" i="4"/>
  <c r="KNM30" i="4"/>
  <c r="KOF30" i="4"/>
  <c r="KOU30" i="4"/>
  <c r="KOS30" i="4"/>
  <c r="KPJ30" i="4"/>
  <c r="KQO30" i="4"/>
  <c r="KQQ30" i="4"/>
  <c r="KRH30" i="4"/>
  <c r="KSL30" i="4"/>
  <c r="KTS30" i="4"/>
  <c r="KTQ30" i="4"/>
  <c r="KUH30" i="4"/>
  <c r="KVM30" i="4"/>
  <c r="KVO30" i="4"/>
  <c r="KWF30" i="4"/>
  <c r="KXJ30" i="4"/>
  <c r="KYB30" i="4"/>
  <c r="KYQ30" i="4"/>
  <c r="KYO30" i="4"/>
  <c r="KZF30" i="4"/>
  <c r="LAK30" i="4"/>
  <c r="LAM30" i="4"/>
  <c r="LCH30" i="4"/>
  <c r="LDO30" i="4"/>
  <c r="LDM30" i="4"/>
  <c r="LED30" i="4"/>
  <c r="LFI30" i="4"/>
  <c r="LFK30" i="4"/>
  <c r="LGB30" i="4"/>
  <c r="LHF30" i="4"/>
  <c r="LHX30" i="4"/>
  <c r="LIM30" i="4"/>
  <c r="LIK30" i="4"/>
  <c r="LJB30" i="4"/>
  <c r="LKG30" i="4"/>
  <c r="LKI30" i="4"/>
  <c r="LKZ30" i="4"/>
  <c r="LMD30" i="4"/>
  <c r="LMV30" i="4"/>
  <c r="LNK30" i="4"/>
  <c r="LNI30" i="4"/>
  <c r="LNZ30" i="4"/>
  <c r="LPE30" i="4"/>
  <c r="LPG30" i="4"/>
  <c r="LPX30" i="4"/>
  <c r="LRB30" i="4"/>
  <c r="LRT30" i="4"/>
  <c r="LSI30" i="4"/>
  <c r="LSG30" i="4"/>
  <c r="LSX30" i="4"/>
  <c r="LUC30" i="4"/>
  <c r="LUE30" i="4"/>
  <c r="LUV30" i="4"/>
  <c r="LVZ30" i="4"/>
  <c r="LXH30" i="4"/>
  <c r="MAY30" i="4"/>
  <c r="MAX30" i="4"/>
  <c r="MAW30" i="4"/>
  <c r="MCF30" i="4"/>
  <c r="MFW30" i="4"/>
  <c r="MFV30" i="4"/>
  <c r="MFU30" i="4"/>
  <c r="MHD30" i="4"/>
  <c r="MKU30" i="4"/>
  <c r="MKT30" i="4"/>
  <c r="MKS30" i="4"/>
  <c r="MMB30" i="4"/>
  <c r="MPS30" i="4"/>
  <c r="MPR30" i="4"/>
  <c r="MPQ30" i="4"/>
  <c r="MQZ30" i="4"/>
  <c r="MUQ30" i="4"/>
  <c r="MUP30" i="4"/>
  <c r="MUO30" i="4"/>
  <c r="MVX30" i="4"/>
  <c r="MYJ30" i="4"/>
  <c r="NAV30" i="4"/>
  <c r="NEN30" i="4"/>
  <c r="NGZ30" i="4"/>
  <c r="NJL30" i="4"/>
  <c r="NLX30" i="4"/>
  <c r="NOJ30" i="4"/>
  <c r="NQU30" i="4"/>
  <c r="NQT30" i="4"/>
  <c r="NQS30" i="4"/>
  <c r="NSB30" i="4"/>
  <c r="NUM30" i="4"/>
  <c r="NUL30" i="4"/>
  <c r="NUK30" i="4"/>
  <c r="NWY30" i="4"/>
  <c r="NWX30" i="4"/>
  <c r="NWW30" i="4"/>
  <c r="OAQ30" i="4"/>
  <c r="OAP30" i="4"/>
  <c r="OAO30" i="4"/>
  <c r="OBX30" i="4"/>
  <c r="OFO30" i="4"/>
  <c r="OFN30" i="4"/>
  <c r="OFM30" i="4"/>
  <c r="OKM30" i="4"/>
  <c r="OKL30" i="4"/>
  <c r="OKN30" i="4"/>
  <c r="OKK30" i="4"/>
  <c r="OMY30" i="4"/>
  <c r="OMX30" i="4"/>
  <c r="OMZ30" i="4"/>
  <c r="OMW30" i="4"/>
  <c r="PAM30" i="4"/>
  <c r="PAL30" i="4"/>
  <c r="PAN30" i="4"/>
  <c r="PAK30" i="4"/>
  <c r="KKT30" i="4"/>
  <c r="KLL30" i="4"/>
  <c r="KLZ30" i="4"/>
  <c r="KMR30" i="4"/>
  <c r="KNF30" i="4"/>
  <c r="KNX30" i="4"/>
  <c r="KOL30" i="4"/>
  <c r="KPR30" i="4"/>
  <c r="KQX30" i="4"/>
  <c r="KSD30" i="4"/>
  <c r="KTJ30" i="4"/>
  <c r="KUP30" i="4"/>
  <c r="KVV30" i="4"/>
  <c r="KXB30" i="4"/>
  <c r="KYH30" i="4"/>
  <c r="KZN30" i="4"/>
  <c r="LAT30" i="4"/>
  <c r="LBZ30" i="4"/>
  <c r="LDF30" i="4"/>
  <c r="LEL30" i="4"/>
  <c r="LFR30" i="4"/>
  <c r="LGX30" i="4"/>
  <c r="LID30" i="4"/>
  <c r="LJJ30" i="4"/>
  <c r="LKP30" i="4"/>
  <c r="LLV30" i="4"/>
  <c r="LNB30" i="4"/>
  <c r="LOH30" i="4"/>
  <c r="LPN30" i="4"/>
  <c r="LQT30" i="4"/>
  <c r="LRZ30" i="4"/>
  <c r="LTF30" i="4"/>
  <c r="LUL30" i="4"/>
  <c r="LVR30" i="4"/>
  <c r="LWQ30" i="4"/>
  <c r="LWX30" i="4"/>
  <c r="LXW30" i="4"/>
  <c r="LYD30" i="4"/>
  <c r="LZC30" i="4"/>
  <c r="LZJ30" i="4"/>
  <c r="MAI30" i="4"/>
  <c r="MAP30" i="4"/>
  <c r="MBO30" i="4"/>
  <c r="MBV30" i="4"/>
  <c r="MCU30" i="4"/>
  <c r="MDB30" i="4"/>
  <c r="MEA30" i="4"/>
  <c r="MEH30" i="4"/>
  <c r="MFG30" i="4"/>
  <c r="MFN30" i="4"/>
  <c r="MGM30" i="4"/>
  <c r="MGT30" i="4"/>
  <c r="MHS30" i="4"/>
  <c r="MHZ30" i="4"/>
  <c r="MIY30" i="4"/>
  <c r="MJF30" i="4"/>
  <c r="MKE30" i="4"/>
  <c r="MKL30" i="4"/>
  <c r="MLK30" i="4"/>
  <c r="MLR30" i="4"/>
  <c r="MMQ30" i="4"/>
  <c r="MMX30" i="4"/>
  <c r="MNW30" i="4"/>
  <c r="MOD30" i="4"/>
  <c r="MPC30" i="4"/>
  <c r="MPJ30" i="4"/>
  <c r="MQI30" i="4"/>
  <c r="MQP30" i="4"/>
  <c r="MRO30" i="4"/>
  <c r="MRV30" i="4"/>
  <c r="MSU30" i="4"/>
  <c r="MTB30" i="4"/>
  <c r="MUA30" i="4"/>
  <c r="MUH30" i="4"/>
  <c r="MUZ30" i="4"/>
  <c r="MVG30" i="4"/>
  <c r="MWF30" i="4"/>
  <c r="MWM30" i="4"/>
  <c r="MWT30" i="4"/>
  <c r="MXL30" i="4"/>
  <c r="MXS30" i="4"/>
  <c r="MXZ30" i="4"/>
  <c r="MYR30" i="4"/>
  <c r="MYY30" i="4"/>
  <c r="MZF30" i="4"/>
  <c r="MZX30" i="4"/>
  <c r="NAE30" i="4"/>
  <c r="NAL30" i="4"/>
  <c r="NBK30" i="4"/>
  <c r="NBR30" i="4"/>
  <c r="NCQ30" i="4"/>
  <c r="NCX30" i="4"/>
  <c r="NDP30" i="4"/>
  <c r="NDW30" i="4"/>
  <c r="NED30" i="4"/>
  <c r="NEV30" i="4"/>
  <c r="NFC30" i="4"/>
  <c r="NFJ30" i="4"/>
  <c r="NGB30" i="4"/>
  <c r="NGI30" i="4"/>
  <c r="NGP30" i="4"/>
  <c r="NHH30" i="4"/>
  <c r="NHO30" i="4"/>
  <c r="NHV30" i="4"/>
  <c r="NIN30" i="4"/>
  <c r="NIU30" i="4"/>
  <c r="NJB30" i="4"/>
  <c r="NJT30" i="4"/>
  <c r="NKA30" i="4"/>
  <c r="NKH30" i="4"/>
  <c r="NKZ30" i="4"/>
  <c r="NLG30" i="4"/>
  <c r="NLN30" i="4"/>
  <c r="NMF30" i="4"/>
  <c r="NMM30" i="4"/>
  <c r="NMT30" i="4"/>
  <c r="NNL30" i="4"/>
  <c r="NNS30" i="4"/>
  <c r="NNZ30" i="4"/>
  <c r="NOR30" i="4"/>
  <c r="NOY30" i="4"/>
  <c r="NPF30" i="4"/>
  <c r="NQE30" i="4"/>
  <c r="NQL30" i="4"/>
  <c r="NRK30" i="4"/>
  <c r="NRR30" i="4"/>
  <c r="NSQ30" i="4"/>
  <c r="NSX30" i="4"/>
  <c r="NTP30" i="4"/>
  <c r="NTW30" i="4"/>
  <c r="NUD30" i="4"/>
  <c r="NUV30" i="4"/>
  <c r="NVC30" i="4"/>
  <c r="NVJ30" i="4"/>
  <c r="NWB30" i="4"/>
  <c r="NWI30" i="4"/>
  <c r="NWP30" i="4"/>
  <c r="NXH30" i="4"/>
  <c r="NXO30" i="4"/>
  <c r="NXV30" i="4"/>
  <c r="NYN30" i="4"/>
  <c r="NYU30" i="4"/>
  <c r="NZT30" i="4"/>
  <c r="OAA30" i="4"/>
  <c r="OAZ30" i="4"/>
  <c r="OBG30" i="4"/>
  <c r="OCF30" i="4"/>
  <c r="OCM30" i="4"/>
  <c r="ODL30" i="4"/>
  <c r="ODS30" i="4"/>
  <c r="OER30" i="4"/>
  <c r="OEY30" i="4"/>
  <c r="OFX30" i="4"/>
  <c r="OGF30" i="4"/>
  <c r="OHB30" i="4"/>
  <c r="OHA30" i="4"/>
  <c r="OOE30" i="4"/>
  <c r="OOD30" i="4"/>
  <c r="OPR30" i="4"/>
  <c r="OPQ30" i="4"/>
  <c r="PHW30" i="4"/>
  <c r="PHV30" i="4"/>
  <c r="PHU30" i="4"/>
  <c r="PKI30" i="4"/>
  <c r="PKH30" i="4"/>
  <c r="PKG30" i="4"/>
  <c r="PUE30" i="4"/>
  <c r="PUD30" i="4"/>
  <c r="PUC30" i="4"/>
  <c r="QKE30" i="4"/>
  <c r="QKC30" i="4"/>
  <c r="QKF30" i="4"/>
  <c r="QKD30" i="4"/>
  <c r="QPQ30" i="4"/>
  <c r="QPS30" i="4"/>
  <c r="QPT30" i="4"/>
  <c r="QPR30" i="4"/>
  <c r="QSU30" i="4"/>
  <c r="QSS30" i="4"/>
  <c r="QSV30" i="4"/>
  <c r="QST30" i="4"/>
  <c r="QVG30" i="4"/>
  <c r="QVE30" i="4"/>
  <c r="QVH30" i="4"/>
  <c r="QVF30" i="4"/>
  <c r="RHO30" i="4"/>
  <c r="RHN30" i="4"/>
  <c r="RHM30" i="4"/>
  <c r="RHP30" i="4"/>
  <c r="RSQ30" i="4"/>
  <c r="RSP30" i="4"/>
  <c r="RSO30" i="4"/>
  <c r="RSR30" i="4"/>
  <c r="LWR30" i="4"/>
  <c r="LXX30" i="4"/>
  <c r="LZD30" i="4"/>
  <c r="MAJ30" i="4"/>
  <c r="MBP30" i="4"/>
  <c r="MCV30" i="4"/>
  <c r="MEB30" i="4"/>
  <c r="MFH30" i="4"/>
  <c r="MGN30" i="4"/>
  <c r="MHT30" i="4"/>
  <c r="MIZ30" i="4"/>
  <c r="MKF30" i="4"/>
  <c r="MLL30" i="4"/>
  <c r="MMR30" i="4"/>
  <c r="MNX30" i="4"/>
  <c r="MPD30" i="4"/>
  <c r="MQJ30" i="4"/>
  <c r="MRP30" i="4"/>
  <c r="MSV30" i="4"/>
  <c r="MUB30" i="4"/>
  <c r="MVH30" i="4"/>
  <c r="MWN30" i="4"/>
  <c r="MXT30" i="4"/>
  <c r="MYZ30" i="4"/>
  <c r="NAF30" i="4"/>
  <c r="NBL30" i="4"/>
  <c r="NCR30" i="4"/>
  <c r="NDX30" i="4"/>
  <c r="NFD30" i="4"/>
  <c r="NGJ30" i="4"/>
  <c r="NHP30" i="4"/>
  <c r="NIV30" i="4"/>
  <c r="NKB30" i="4"/>
  <c r="NLH30" i="4"/>
  <c r="NMN30" i="4"/>
  <c r="NNT30" i="4"/>
  <c r="NOZ30" i="4"/>
  <c r="NQF30" i="4"/>
  <c r="NRL30" i="4"/>
  <c r="NSR30" i="4"/>
  <c r="NTX30" i="4"/>
  <c r="NVD30" i="4"/>
  <c r="NWJ30" i="4"/>
  <c r="NXP30" i="4"/>
  <c r="NYV30" i="4"/>
  <c r="OAB30" i="4"/>
  <c r="OBH30" i="4"/>
  <c r="OCN30" i="4"/>
  <c r="ODT30" i="4"/>
  <c r="OEZ30" i="4"/>
  <c r="OGU30" i="4"/>
  <c r="OGT30" i="4"/>
  <c r="OIH30" i="4"/>
  <c r="OIG30" i="4"/>
  <c r="OPK30" i="4"/>
  <c r="OPJ30" i="4"/>
  <c r="OQX30" i="4"/>
  <c r="OQW30" i="4"/>
  <c r="OSD30" i="4"/>
  <c r="OSC30" i="4"/>
  <c r="OTJ30" i="4"/>
  <c r="OTI30" i="4"/>
  <c r="OUP30" i="4"/>
  <c r="OUO30" i="4"/>
  <c r="OVV30" i="4"/>
  <c r="OVU30" i="4"/>
  <c r="OXB30" i="4"/>
  <c r="OXA30" i="4"/>
  <c r="OYH30" i="4"/>
  <c r="OYG30" i="4"/>
  <c r="OZN30" i="4"/>
  <c r="OZM30" i="4"/>
  <c r="PGQ30" i="4"/>
  <c r="PGP30" i="4"/>
  <c r="PGO30" i="4"/>
  <c r="PMU30" i="4"/>
  <c r="PMT30" i="4"/>
  <c r="PMS30" i="4"/>
  <c r="PPG30" i="4"/>
  <c r="PPF30" i="4"/>
  <c r="PPE30" i="4"/>
  <c r="PSY30" i="4"/>
  <c r="PSX30" i="4"/>
  <c r="PSW30" i="4"/>
  <c r="PXW30" i="4"/>
  <c r="PXV30" i="4"/>
  <c r="PXU30" i="4"/>
  <c r="QAW30" i="4"/>
  <c r="QAY30" i="4"/>
  <c r="QAZ30" i="4"/>
  <c r="QAX30" i="4"/>
  <c r="QDI30" i="4"/>
  <c r="QDK30" i="4"/>
  <c r="QDL30" i="4"/>
  <c r="QDJ30" i="4"/>
  <c r="QFU30" i="4"/>
  <c r="QFW30" i="4"/>
  <c r="QFX30" i="4"/>
  <c r="QFV30" i="4"/>
  <c r="OGD30" i="4"/>
  <c r="OGS30" i="4"/>
  <c r="OHD30" i="4"/>
  <c r="OIA30" i="4"/>
  <c r="OHZ30" i="4"/>
  <c r="OII30" i="4"/>
  <c r="OJN30" i="4"/>
  <c r="OJM30" i="4"/>
  <c r="OKT30" i="4"/>
  <c r="OKS30" i="4"/>
  <c r="OLZ30" i="4"/>
  <c r="OLY30" i="4"/>
  <c r="ONF30" i="4"/>
  <c r="ONE30" i="4"/>
  <c r="OOF30" i="4"/>
  <c r="OPI30" i="4"/>
  <c r="OPT30" i="4"/>
  <c r="OQQ30" i="4"/>
  <c r="OQP30" i="4"/>
  <c r="OQY30" i="4"/>
  <c r="ORW30" i="4"/>
  <c r="ORV30" i="4"/>
  <c r="OSE30" i="4"/>
  <c r="OTC30" i="4"/>
  <c r="OTB30" i="4"/>
  <c r="OTK30" i="4"/>
  <c r="OUI30" i="4"/>
  <c r="OUH30" i="4"/>
  <c r="OUQ30" i="4"/>
  <c r="OVO30" i="4"/>
  <c r="OVN30" i="4"/>
  <c r="OVW30" i="4"/>
  <c r="OWU30" i="4"/>
  <c r="OWT30" i="4"/>
  <c r="OXC30" i="4"/>
  <c r="OYA30" i="4"/>
  <c r="OXZ30" i="4"/>
  <c r="OYI30" i="4"/>
  <c r="OZG30" i="4"/>
  <c r="OZF30" i="4"/>
  <c r="OZO30" i="4"/>
  <c r="PAT30" i="4"/>
  <c r="PAS30" i="4"/>
  <c r="PBZ30" i="4"/>
  <c r="PBY30" i="4"/>
  <c r="PDF30" i="4"/>
  <c r="PDE30" i="4"/>
  <c r="PEL30" i="4"/>
  <c r="PEK30" i="4"/>
  <c r="PEN30" i="4"/>
  <c r="PFK30" i="4"/>
  <c r="PFJ30" i="4"/>
  <c r="PFI30" i="4"/>
  <c r="PGR30" i="4"/>
  <c r="PJC30" i="4"/>
  <c r="PJB30" i="4"/>
  <c r="PJA30" i="4"/>
  <c r="PLO30" i="4"/>
  <c r="PLN30" i="4"/>
  <c r="PLM30" i="4"/>
  <c r="PMV30" i="4"/>
  <c r="PPH30" i="4"/>
  <c r="PRS30" i="4"/>
  <c r="PRR30" i="4"/>
  <c r="PRQ30" i="4"/>
  <c r="PSZ30" i="4"/>
  <c r="PWQ30" i="4"/>
  <c r="PWP30" i="4"/>
  <c r="PWO30" i="4"/>
  <c r="PXX30" i="4"/>
  <c r="QOK30" i="4"/>
  <c r="QOM30" i="4"/>
  <c r="QON30" i="4"/>
  <c r="QOL30" i="4"/>
  <c r="QUA30" i="4"/>
  <c r="QTY30" i="4"/>
  <c r="QUB30" i="4"/>
  <c r="QTZ30" i="4"/>
  <c r="QWM30" i="4"/>
  <c r="QWK30" i="4"/>
  <c r="QWN30" i="4"/>
  <c r="QWL30" i="4"/>
  <c r="RKA30" i="4"/>
  <c r="RJZ30" i="4"/>
  <c r="RJY30" i="4"/>
  <c r="RKB30" i="4"/>
  <c r="PFT30" i="4"/>
  <c r="PGZ30" i="4"/>
  <c r="PIF30" i="4"/>
  <c r="PJL30" i="4"/>
  <c r="PKR30" i="4"/>
  <c r="PLX30" i="4"/>
  <c r="PND30" i="4"/>
  <c r="POJ30" i="4"/>
  <c r="PPP30" i="4"/>
  <c r="PQV30" i="4"/>
  <c r="PSB30" i="4"/>
  <c r="PTH30" i="4"/>
  <c r="PUN30" i="4"/>
  <c r="PVT30" i="4"/>
  <c r="PWZ30" i="4"/>
  <c r="PYF30" i="4"/>
  <c r="QHA30" i="4"/>
  <c r="QHC30" i="4"/>
  <c r="QIG30" i="4"/>
  <c r="QII30" i="4"/>
  <c r="QJM30" i="4"/>
  <c r="QJO30" i="4"/>
  <c r="QLK30" i="4"/>
  <c r="QLI30" i="4"/>
  <c r="QMQ30" i="4"/>
  <c r="QMO30" i="4"/>
  <c r="QQW30" i="4"/>
  <c r="QQY30" i="4"/>
  <c r="QYY30" i="4"/>
  <c r="QYX30" i="4"/>
  <c r="QYW30" i="4"/>
  <c r="RCQ30" i="4"/>
  <c r="RCP30" i="4"/>
  <c r="RCO30" i="4"/>
  <c r="RGI30" i="4"/>
  <c r="RGH30" i="4"/>
  <c r="RGG30" i="4"/>
  <c r="RMM30" i="4"/>
  <c r="RML30" i="4"/>
  <c r="RMK30" i="4"/>
  <c r="RRK30" i="4"/>
  <c r="RRJ30" i="4"/>
  <c r="RRI30" i="4"/>
  <c r="RWI30" i="4"/>
  <c r="RWH30" i="4"/>
  <c r="RWG30" i="4"/>
  <c r="RYE30" i="4"/>
  <c r="RYF30" i="4"/>
  <c r="RYD30" i="4"/>
  <c r="RYC30" i="4"/>
  <c r="RZR30" i="4"/>
  <c r="RZT30" i="4"/>
  <c r="RZS30" i="4"/>
  <c r="RZQ30" i="4"/>
  <c r="SBE30" i="4"/>
  <c r="SBH30" i="4"/>
  <c r="SBG30" i="4"/>
  <c r="SBF30" i="4"/>
  <c r="OHL30" i="4"/>
  <c r="OIR30" i="4"/>
  <c r="OJX30" i="4"/>
  <c r="OKE30" i="4"/>
  <c r="OLD30" i="4"/>
  <c r="OLK30" i="4"/>
  <c r="OMJ30" i="4"/>
  <c r="OMQ30" i="4"/>
  <c r="ONW30" i="4"/>
  <c r="OPC30" i="4"/>
  <c r="OQI30" i="4"/>
  <c r="ORH30" i="4"/>
  <c r="ORO30" i="4"/>
  <c r="OSN30" i="4"/>
  <c r="OSU30" i="4"/>
  <c r="OTT30" i="4"/>
  <c r="OUA30" i="4"/>
  <c r="OUZ30" i="4"/>
  <c r="OVG30" i="4"/>
  <c r="OWF30" i="4"/>
  <c r="OWM30" i="4"/>
  <c r="OXL30" i="4"/>
  <c r="OXS30" i="4"/>
  <c r="OYR30" i="4"/>
  <c r="OYY30" i="4"/>
  <c r="OZX30" i="4"/>
  <c r="PBD30" i="4"/>
  <c r="PBK30" i="4"/>
  <c r="PCJ30" i="4"/>
  <c r="PCQ30" i="4"/>
  <c r="PDP30" i="4"/>
  <c r="PDW30" i="4"/>
  <c r="PEV30" i="4"/>
  <c r="PFC30" i="4"/>
  <c r="PFQ30" i="4"/>
  <c r="PGB30" i="4"/>
  <c r="PGW30" i="4"/>
  <c r="PHH30" i="4"/>
  <c r="PIC30" i="4"/>
  <c r="PIN30" i="4"/>
  <c r="PIU30" i="4"/>
  <c r="PJI30" i="4"/>
  <c r="PJT30" i="4"/>
  <c r="PKA30" i="4"/>
  <c r="PKO30" i="4"/>
  <c r="PKZ30" i="4"/>
  <c r="PLG30" i="4"/>
  <c r="PLU30" i="4"/>
  <c r="PMM30" i="4"/>
  <c r="PNA30" i="4"/>
  <c r="PNL30" i="4"/>
  <c r="PNS30" i="4"/>
  <c r="POG30" i="4"/>
  <c r="POR30" i="4"/>
  <c r="POY30" i="4"/>
  <c r="PPM30" i="4"/>
  <c r="PPX30" i="4"/>
  <c r="PQE30" i="4"/>
  <c r="PQS30" i="4"/>
  <c r="PRK30" i="4"/>
  <c r="PRY30" i="4"/>
  <c r="PSQ30" i="4"/>
  <c r="PTE30" i="4"/>
  <c r="PTW30" i="4"/>
  <c r="PUK30" i="4"/>
  <c r="PVC30" i="4"/>
  <c r="PVQ30" i="4"/>
  <c r="PWI30" i="4"/>
  <c r="PWW30" i="4"/>
  <c r="PXO30" i="4"/>
  <c r="PYC30" i="4"/>
  <c r="PZC30" i="4"/>
  <c r="PZA30" i="4"/>
  <c r="QAI30" i="4"/>
  <c r="QAG30" i="4"/>
  <c r="QBO30" i="4"/>
  <c r="QBM30" i="4"/>
  <c r="QCU30" i="4"/>
  <c r="QCS30" i="4"/>
  <c r="QEA30" i="4"/>
  <c r="QDY30" i="4"/>
  <c r="QFG30" i="4"/>
  <c r="QFE30" i="4"/>
  <c r="QGM30" i="4"/>
  <c r="QGK30" i="4"/>
  <c r="QHB30" i="4"/>
  <c r="QIH30" i="4"/>
  <c r="QJN30" i="4"/>
  <c r="QKS30" i="4"/>
  <c r="QKU30" i="4"/>
  <c r="QLJ30" i="4"/>
  <c r="QMP30" i="4"/>
  <c r="QNW30" i="4"/>
  <c r="QNU30" i="4"/>
  <c r="QPC30" i="4"/>
  <c r="QPA30" i="4"/>
  <c r="QQI30" i="4"/>
  <c r="QQG30" i="4"/>
  <c r="QQX30" i="4"/>
  <c r="QSC30" i="4"/>
  <c r="QSE30" i="4"/>
  <c r="QTI30" i="4"/>
  <c r="QTK30" i="4"/>
  <c r="QUO30" i="4"/>
  <c r="QUQ30" i="4"/>
  <c r="QVU30" i="4"/>
  <c r="QVW30" i="4"/>
  <c r="QYZ30" i="4"/>
  <c r="RBK30" i="4"/>
  <c r="RBJ30" i="4"/>
  <c r="RBI30" i="4"/>
  <c r="RCR30" i="4"/>
  <c r="RFC30" i="4"/>
  <c r="RFB30" i="4"/>
  <c r="RFA30" i="4"/>
  <c r="RGJ30" i="4"/>
  <c r="RIU30" i="4"/>
  <c r="RIT30" i="4"/>
  <c r="RIS30" i="4"/>
  <c r="RLG30" i="4"/>
  <c r="RLF30" i="4"/>
  <c r="RLE30" i="4"/>
  <c r="RMN30" i="4"/>
  <c r="RQE30" i="4"/>
  <c r="RQD30" i="4"/>
  <c r="RQC30" i="4"/>
  <c r="RRL30" i="4"/>
  <c r="RVC30" i="4"/>
  <c r="RVB30" i="4"/>
  <c r="RVA30" i="4"/>
  <c r="RYL30" i="4"/>
  <c r="RYN30" i="4"/>
  <c r="RYM30" i="4"/>
  <c r="RYK30" i="4"/>
  <c r="RZY30" i="4"/>
  <c r="SAB30" i="4"/>
  <c r="SAA30" i="4"/>
  <c r="RZZ30" i="4"/>
  <c r="SDC30" i="4"/>
  <c r="SDB30" i="4"/>
  <c r="SDD30" i="4"/>
  <c r="SDA30" i="4"/>
  <c r="SIA30" i="4"/>
  <c r="SHZ30" i="4"/>
  <c r="SIB30" i="4"/>
  <c r="SHY30" i="4"/>
  <c r="SMY30" i="4"/>
  <c r="SMX30" i="4"/>
  <c r="SMZ30" i="4"/>
  <c r="SMW30" i="4"/>
  <c r="SVO30" i="4"/>
  <c r="SVN30" i="4"/>
  <c r="SVM30" i="4"/>
  <c r="SVP30" i="4"/>
  <c r="QGL30" i="4"/>
  <c r="QHD30" i="4"/>
  <c r="QHS30" i="4"/>
  <c r="QHQ30" i="4"/>
  <c r="QIJ30" i="4"/>
  <c r="QIY30" i="4"/>
  <c r="QIW30" i="4"/>
  <c r="QJP30" i="4"/>
  <c r="QLL30" i="4"/>
  <c r="QLY30" i="4"/>
  <c r="QMA30" i="4"/>
  <c r="QMR30" i="4"/>
  <c r="QNE30" i="4"/>
  <c r="QNG30" i="4"/>
  <c r="QQZ30" i="4"/>
  <c r="QRO30" i="4"/>
  <c r="QRM30" i="4"/>
  <c r="QXS30" i="4"/>
  <c r="QXR30" i="4"/>
  <c r="QXQ30" i="4"/>
  <c r="RAE30" i="4"/>
  <c r="RAD30" i="4"/>
  <c r="RAC30" i="4"/>
  <c r="RDW30" i="4"/>
  <c r="RDV30" i="4"/>
  <c r="RDU30" i="4"/>
  <c r="RFD30" i="4"/>
  <c r="RIV30" i="4"/>
  <c r="RLH30" i="4"/>
  <c r="ROY30" i="4"/>
  <c r="ROX30" i="4"/>
  <c r="ROW30" i="4"/>
  <c r="RQF30" i="4"/>
  <c r="RTW30" i="4"/>
  <c r="RTV30" i="4"/>
  <c r="RTU30" i="4"/>
  <c r="RYS30" i="4"/>
  <c r="RYV30" i="4"/>
  <c r="RYU30" i="4"/>
  <c r="RYT30" i="4"/>
  <c r="SAQ30" i="4"/>
  <c r="SAR30" i="4"/>
  <c r="SAP30" i="4"/>
  <c r="SAO30" i="4"/>
  <c r="SEP30" i="4"/>
  <c r="SEO30" i="4"/>
  <c r="SER30" i="4"/>
  <c r="SEQ30" i="4"/>
  <c r="SJN30" i="4"/>
  <c r="SJM30" i="4"/>
  <c r="SJP30" i="4"/>
  <c r="SJO30" i="4"/>
  <c r="SOL30" i="4"/>
  <c r="SOK30" i="4"/>
  <c r="SON30" i="4"/>
  <c r="SOM30" i="4"/>
  <c r="PZL30" i="4"/>
  <c r="PZZ30" i="4"/>
  <c r="QAR30" i="4"/>
  <c r="QBF30" i="4"/>
  <c r="QBX30" i="4"/>
  <c r="QCL30" i="4"/>
  <c r="QDD30" i="4"/>
  <c r="QDR30" i="4"/>
  <c r="QEJ30" i="4"/>
  <c r="QEX30" i="4"/>
  <c r="QFP30" i="4"/>
  <c r="QGD30" i="4"/>
  <c r="QHJ30" i="4"/>
  <c r="QIB30" i="4"/>
  <c r="QIP30" i="4"/>
  <c r="QJH30" i="4"/>
  <c r="QKN30" i="4"/>
  <c r="QLT30" i="4"/>
  <c r="QMH30" i="4"/>
  <c r="QMZ30" i="4"/>
  <c r="QOF30" i="4"/>
  <c r="QOT30" i="4"/>
  <c r="QPL30" i="4"/>
  <c r="QPZ30" i="4"/>
  <c r="QRF30" i="4"/>
  <c r="QSL30" i="4"/>
  <c r="QTD30" i="4"/>
  <c r="QTR30" i="4"/>
  <c r="QUJ30" i="4"/>
  <c r="QUX30" i="4"/>
  <c r="QVP30" i="4"/>
  <c r="QWD30" i="4"/>
  <c r="QWV30" i="4"/>
  <c r="QXC30" i="4"/>
  <c r="QXJ30" i="4"/>
  <c r="QYB30" i="4"/>
  <c r="QYI30" i="4"/>
  <c r="QYP30" i="4"/>
  <c r="QZH30" i="4"/>
  <c r="QZO30" i="4"/>
  <c r="QZV30" i="4"/>
  <c r="RAU30" i="4"/>
  <c r="RBB30" i="4"/>
  <c r="RCA30" i="4"/>
  <c r="RCH30" i="4"/>
  <c r="RCZ30" i="4"/>
  <c r="RDG30" i="4"/>
  <c r="RDN30" i="4"/>
  <c r="REM30" i="4"/>
  <c r="RET30" i="4"/>
  <c r="RFS30" i="4"/>
  <c r="RFZ30" i="4"/>
  <c r="RGR30" i="4"/>
  <c r="RGY30" i="4"/>
  <c r="RHX30" i="4"/>
  <c r="RIE30" i="4"/>
  <c r="RIL30" i="4"/>
  <c r="RJD30" i="4"/>
  <c r="RJK30" i="4"/>
  <c r="RJR30" i="4"/>
  <c r="RKJ30" i="4"/>
  <c r="RKQ30" i="4"/>
  <c r="RKX30" i="4"/>
  <c r="RLP30" i="4"/>
  <c r="RLW30" i="4"/>
  <c r="RMV30" i="4"/>
  <c r="RNC30" i="4"/>
  <c r="ROB30" i="4"/>
  <c r="ROI30" i="4"/>
  <c r="RPH30" i="4"/>
  <c r="RPO30" i="4"/>
  <c r="RQN30" i="4"/>
  <c r="RQU30" i="4"/>
  <c r="RRT30" i="4"/>
  <c r="RSA30" i="4"/>
  <c r="RSZ30" i="4"/>
  <c r="RTG30" i="4"/>
  <c r="RUF30" i="4"/>
  <c r="RUM30" i="4"/>
  <c r="RVL30" i="4"/>
  <c r="RVS30" i="4"/>
  <c r="RWR30" i="4"/>
  <c r="RWY30" i="4"/>
  <c r="SEI30" i="4"/>
  <c r="SEH30" i="4"/>
  <c r="SFV30" i="4"/>
  <c r="SFU30" i="4"/>
  <c r="SJG30" i="4"/>
  <c r="SJF30" i="4"/>
  <c r="SKT30" i="4"/>
  <c r="SKS30" i="4"/>
  <c r="SOE30" i="4"/>
  <c r="SOD30" i="4"/>
  <c r="SPR30" i="4"/>
  <c r="SPQ30" i="4"/>
  <c r="SUI30" i="4"/>
  <c r="SUH30" i="4"/>
  <c r="SUG30" i="4"/>
  <c r="SZG30" i="4"/>
  <c r="SZF30" i="4"/>
  <c r="SZE30" i="4"/>
  <c r="TOA30" i="4"/>
  <c r="TNY30" i="4"/>
  <c r="TOB30" i="4"/>
  <c r="TNZ30" i="4"/>
  <c r="UXS30" i="4"/>
  <c r="UXR30" i="4"/>
  <c r="UXQ30" i="4"/>
  <c r="UXT30" i="4"/>
  <c r="QXD30" i="4"/>
  <c r="QYJ30" i="4"/>
  <c r="QZP30" i="4"/>
  <c r="RAV30" i="4"/>
  <c r="RCB30" i="4"/>
  <c r="RDH30" i="4"/>
  <c r="REN30" i="4"/>
  <c r="RFT30" i="4"/>
  <c r="RGZ30" i="4"/>
  <c r="RIF30" i="4"/>
  <c r="RJL30" i="4"/>
  <c r="RKR30" i="4"/>
  <c r="RLX30" i="4"/>
  <c r="RND30" i="4"/>
  <c r="ROJ30" i="4"/>
  <c r="RPP30" i="4"/>
  <c r="RQV30" i="4"/>
  <c r="RSB30" i="4"/>
  <c r="RTH30" i="4"/>
  <c r="RUN30" i="4"/>
  <c r="RVT30" i="4"/>
  <c r="RWZ30" i="4"/>
  <c r="SCD30" i="4"/>
  <c r="SCC30" i="4"/>
  <c r="SFO30" i="4"/>
  <c r="SFN30" i="4"/>
  <c r="SHB30" i="4"/>
  <c r="SHA30" i="4"/>
  <c r="SKM30" i="4"/>
  <c r="SKL30" i="4"/>
  <c r="SLZ30" i="4"/>
  <c r="SLY30" i="4"/>
  <c r="SPK30" i="4"/>
  <c r="SPJ30" i="4"/>
  <c r="STC30" i="4"/>
  <c r="STB30" i="4"/>
  <c r="STA30" i="4"/>
  <c r="SYA30" i="4"/>
  <c r="SXZ30" i="4"/>
  <c r="SXY30" i="4"/>
  <c r="TFK30" i="4"/>
  <c r="TFI30" i="4"/>
  <c r="TFL30" i="4"/>
  <c r="TFJ30" i="4"/>
  <c r="TJQ30" i="4"/>
  <c r="TJS30" i="4"/>
  <c r="TJT30" i="4"/>
  <c r="TJR30" i="4"/>
  <c r="TVY30" i="4"/>
  <c r="TWA30" i="4"/>
  <c r="TWB30" i="4"/>
  <c r="TVZ30" i="4"/>
  <c r="UFG30" i="4"/>
  <c r="UFF30" i="4"/>
  <c r="UFE30" i="4"/>
  <c r="UFH30" i="4"/>
  <c r="UPC30" i="4"/>
  <c r="UPB30" i="4"/>
  <c r="UPA30" i="4"/>
  <c r="UPD30" i="4"/>
  <c r="SBW30" i="4"/>
  <c r="SBV30" i="4"/>
  <c r="SCE30" i="4"/>
  <c r="SDJ30" i="4"/>
  <c r="SDI30" i="4"/>
  <c r="SEJ30" i="4"/>
  <c r="SFM30" i="4"/>
  <c r="SFX30" i="4"/>
  <c r="SGU30" i="4"/>
  <c r="SGT30" i="4"/>
  <c r="SHC30" i="4"/>
  <c r="SIH30" i="4"/>
  <c r="SIG30" i="4"/>
  <c r="SJH30" i="4"/>
  <c r="SKK30" i="4"/>
  <c r="SKV30" i="4"/>
  <c r="SLS30" i="4"/>
  <c r="SLR30" i="4"/>
  <c r="SMA30" i="4"/>
  <c r="SNF30" i="4"/>
  <c r="SNE30" i="4"/>
  <c r="SOF30" i="4"/>
  <c r="SPI30" i="4"/>
  <c r="SPT30" i="4"/>
  <c r="SQQ30" i="4"/>
  <c r="SQP30" i="4"/>
  <c r="SRW30" i="4"/>
  <c r="SRV30" i="4"/>
  <c r="SRU30" i="4"/>
  <c r="STD30" i="4"/>
  <c r="SWU30" i="4"/>
  <c r="SWT30" i="4"/>
  <c r="SWS30" i="4"/>
  <c r="SYB30" i="4"/>
  <c r="TRA30" i="4"/>
  <c r="TRC30" i="4"/>
  <c r="TRD30" i="4"/>
  <c r="TRB30" i="4"/>
  <c r="TSY30" i="4"/>
  <c r="TSW30" i="4"/>
  <c r="TSZ30" i="4"/>
  <c r="TSX30" i="4"/>
  <c r="TXW30" i="4"/>
  <c r="TXU30" i="4"/>
  <c r="TXX30" i="4"/>
  <c r="TXV30" i="4"/>
  <c r="SQZ30" i="4"/>
  <c r="SSF30" i="4"/>
  <c r="STL30" i="4"/>
  <c r="SUR30" i="4"/>
  <c r="SVX30" i="4"/>
  <c r="SXD30" i="4"/>
  <c r="SYJ30" i="4"/>
  <c r="TAF30" i="4"/>
  <c r="TAD30" i="4"/>
  <c r="TBS30" i="4"/>
  <c r="TBQ30" i="4"/>
  <c r="TDM30" i="4"/>
  <c r="TDO30" i="4"/>
  <c r="TGQ30" i="4"/>
  <c r="TGO30" i="4"/>
  <c r="THW30" i="4"/>
  <c r="THU30" i="4"/>
  <c r="TJC30" i="4"/>
  <c r="TJA30" i="4"/>
  <c r="TKW30" i="4"/>
  <c r="TKY30" i="4"/>
  <c r="TMC30" i="4"/>
  <c r="TME30" i="4"/>
  <c r="TNI30" i="4"/>
  <c r="TNK30" i="4"/>
  <c r="TPG30" i="4"/>
  <c r="TPE30" i="4"/>
  <c r="TSG30" i="4"/>
  <c r="TSI30" i="4"/>
  <c r="TUE30" i="4"/>
  <c r="TUC30" i="4"/>
  <c r="TXE30" i="4"/>
  <c r="TXG30" i="4"/>
  <c r="TZC30" i="4"/>
  <c r="TZB30" i="4"/>
  <c r="TZA30" i="4"/>
  <c r="UEA30" i="4"/>
  <c r="UDZ30" i="4"/>
  <c r="UDY30" i="4"/>
  <c r="UIY30" i="4"/>
  <c r="UIX30" i="4"/>
  <c r="UIW30" i="4"/>
  <c r="UNW30" i="4"/>
  <c r="UNV30" i="4"/>
  <c r="UNU30" i="4"/>
  <c r="URO30" i="4"/>
  <c r="URN30" i="4"/>
  <c r="URM30" i="4"/>
  <c r="UUA30" i="4"/>
  <c r="UTZ30" i="4"/>
  <c r="UTY30" i="4"/>
  <c r="UWM30" i="4"/>
  <c r="UWL30" i="4"/>
  <c r="UWK30" i="4"/>
  <c r="VEU30" i="4"/>
  <c r="VES30" i="4"/>
  <c r="VEV30" i="4"/>
  <c r="VET30" i="4"/>
  <c r="VJS30" i="4"/>
  <c r="VJR30" i="4"/>
  <c r="VJQ30" i="4"/>
  <c r="VJT30" i="4"/>
  <c r="VUU30" i="4"/>
  <c r="VUT30" i="4"/>
  <c r="VUS30" i="4"/>
  <c r="VUV30" i="4"/>
  <c r="WCE30" i="4"/>
  <c r="WCD30" i="4"/>
  <c r="WCC30" i="4"/>
  <c r="WCF30" i="4"/>
  <c r="SCN30" i="4"/>
  <c r="SDT30" i="4"/>
  <c r="SEZ30" i="4"/>
  <c r="SGF30" i="4"/>
  <c r="SHL30" i="4"/>
  <c r="SIR30" i="4"/>
  <c r="SJX30" i="4"/>
  <c r="SLD30" i="4"/>
  <c r="SMJ30" i="4"/>
  <c r="SNP30" i="4"/>
  <c r="SOV30" i="4"/>
  <c r="SQB30" i="4"/>
  <c r="SQW30" i="4"/>
  <c r="SRH30" i="4"/>
  <c r="SSC30" i="4"/>
  <c r="SSN30" i="4"/>
  <c r="STI30" i="4"/>
  <c r="STT30" i="4"/>
  <c r="SUO30" i="4"/>
  <c r="SUZ30" i="4"/>
  <c r="SVU30" i="4"/>
  <c r="SWF30" i="4"/>
  <c r="SXA30" i="4"/>
  <c r="SXL30" i="4"/>
  <c r="SYG30" i="4"/>
  <c r="SYR30" i="4"/>
  <c r="SZM30" i="4"/>
  <c r="SZU30" i="4"/>
  <c r="TAC30" i="4"/>
  <c r="TBR30" i="4"/>
  <c r="TCY30" i="4"/>
  <c r="TCW30" i="4"/>
  <c r="TDN30" i="4"/>
  <c r="TES30" i="4"/>
  <c r="TEU30" i="4"/>
  <c r="TGP30" i="4"/>
  <c r="THV30" i="4"/>
  <c r="TJB30" i="4"/>
  <c r="TKI30" i="4"/>
  <c r="TKG30" i="4"/>
  <c r="TKX30" i="4"/>
  <c r="TMD30" i="4"/>
  <c r="TNJ30" i="4"/>
  <c r="TOO30" i="4"/>
  <c r="TOQ30" i="4"/>
  <c r="TPF30" i="4"/>
  <c r="TQM30" i="4"/>
  <c r="TQK30" i="4"/>
  <c r="TSH30" i="4"/>
  <c r="TTM30" i="4"/>
  <c r="TTO30" i="4"/>
  <c r="TVK30" i="4"/>
  <c r="TVI30" i="4"/>
  <c r="TYK30" i="4"/>
  <c r="TYM30" i="4"/>
  <c r="UCU30" i="4"/>
  <c r="UCT30" i="4"/>
  <c r="UCS30" i="4"/>
  <c r="UHS30" i="4"/>
  <c r="UHR30" i="4"/>
  <c r="UHQ30" i="4"/>
  <c r="UMQ30" i="4"/>
  <c r="UMP30" i="4"/>
  <c r="UMO30" i="4"/>
  <c r="UZW30" i="4"/>
  <c r="UZU30" i="4"/>
  <c r="UZX30" i="4"/>
  <c r="UZV30" i="4"/>
  <c r="SZN30" i="4"/>
  <c r="SZV30" i="4"/>
  <c r="TAE30" i="4"/>
  <c r="TBA30" i="4"/>
  <c r="TBC30" i="4"/>
  <c r="TBT30" i="4"/>
  <c r="TCX30" i="4"/>
  <c r="TDP30" i="4"/>
  <c r="TEE30" i="4"/>
  <c r="TEC30" i="4"/>
  <c r="TET30" i="4"/>
  <c r="TFY30" i="4"/>
  <c r="TGA30" i="4"/>
  <c r="TGR30" i="4"/>
  <c r="THE30" i="4"/>
  <c r="THG30" i="4"/>
  <c r="THX30" i="4"/>
  <c r="TIK30" i="4"/>
  <c r="TIM30" i="4"/>
  <c r="TJD30" i="4"/>
  <c r="TKH30" i="4"/>
  <c r="TKZ30" i="4"/>
  <c r="TLO30" i="4"/>
  <c r="TLM30" i="4"/>
  <c r="TMF30" i="4"/>
  <c r="TMU30" i="4"/>
  <c r="TMS30" i="4"/>
  <c r="TNL30" i="4"/>
  <c r="TOP30" i="4"/>
  <c r="TPH30" i="4"/>
  <c r="TPU30" i="4"/>
  <c r="TPW30" i="4"/>
  <c r="TQL30" i="4"/>
  <c r="TRS30" i="4"/>
  <c r="TRQ30" i="4"/>
  <c r="TSJ30" i="4"/>
  <c r="TTN30" i="4"/>
  <c r="TUF30" i="4"/>
  <c r="TUS30" i="4"/>
  <c r="TUU30" i="4"/>
  <c r="TVJ30" i="4"/>
  <c r="TWQ30" i="4"/>
  <c r="TWO30" i="4"/>
  <c r="TXH30" i="4"/>
  <c r="TYL30" i="4"/>
  <c r="UBO30" i="4"/>
  <c r="UBN30" i="4"/>
  <c r="UBM30" i="4"/>
  <c r="UCV30" i="4"/>
  <c r="UGM30" i="4"/>
  <c r="UGL30" i="4"/>
  <c r="UGK30" i="4"/>
  <c r="UHT30" i="4"/>
  <c r="ULK30" i="4"/>
  <c r="ULJ30" i="4"/>
  <c r="ULI30" i="4"/>
  <c r="UMR30" i="4"/>
  <c r="UQI30" i="4"/>
  <c r="UQH30" i="4"/>
  <c r="UQG30" i="4"/>
  <c r="USU30" i="4"/>
  <c r="UST30" i="4"/>
  <c r="USS30" i="4"/>
  <c r="UVG30" i="4"/>
  <c r="UVF30" i="4"/>
  <c r="UVE30" i="4"/>
  <c r="VNK30" i="4"/>
  <c r="VNJ30" i="4"/>
  <c r="VNI30" i="4"/>
  <c r="VNL30" i="4"/>
  <c r="VXG30" i="4"/>
  <c r="VXF30" i="4"/>
  <c r="VXE30" i="4"/>
  <c r="VXH30" i="4"/>
  <c r="TBJ30" i="4"/>
  <c r="TCP30" i="4"/>
  <c r="TDV30" i="4"/>
  <c r="TFB30" i="4"/>
  <c r="TGH30" i="4"/>
  <c r="TGZ30" i="4"/>
  <c r="THN30" i="4"/>
  <c r="TIF30" i="4"/>
  <c r="TIT30" i="4"/>
  <c r="TJZ30" i="4"/>
  <c r="TLF30" i="4"/>
  <c r="TLX30" i="4"/>
  <c r="TML30" i="4"/>
  <c r="TND30" i="4"/>
  <c r="TOJ30" i="4"/>
  <c r="TPP30" i="4"/>
  <c r="TQV30" i="4"/>
  <c r="TSB30" i="4"/>
  <c r="TTH30" i="4"/>
  <c r="TUN30" i="4"/>
  <c r="TVT30" i="4"/>
  <c r="TWZ30" i="4"/>
  <c r="TYF30" i="4"/>
  <c r="TZL30" i="4"/>
  <c r="TZS30" i="4"/>
  <c r="UAR30" i="4"/>
  <c r="UAY30" i="4"/>
  <c r="UBX30" i="4"/>
  <c r="UCE30" i="4"/>
  <c r="UDD30" i="4"/>
  <c r="UDK30" i="4"/>
  <c r="UEJ30" i="4"/>
  <c r="UEQ30" i="4"/>
  <c r="UFP30" i="4"/>
  <c r="UFW30" i="4"/>
  <c r="UGV30" i="4"/>
  <c r="UHC30" i="4"/>
  <c r="UIB30" i="4"/>
  <c r="UII30" i="4"/>
  <c r="UJH30" i="4"/>
  <c r="UJO30" i="4"/>
  <c r="UKN30" i="4"/>
  <c r="UKU30" i="4"/>
  <c r="ULT30" i="4"/>
  <c r="UMA30" i="4"/>
  <c r="UMZ30" i="4"/>
  <c r="UNG30" i="4"/>
  <c r="UOF30" i="4"/>
  <c r="UOM30" i="4"/>
  <c r="UPL30" i="4"/>
  <c r="UPS30" i="4"/>
  <c r="UQR30" i="4"/>
  <c r="UQY30" i="4"/>
  <c r="URF30" i="4"/>
  <c r="URX30" i="4"/>
  <c r="USE30" i="4"/>
  <c r="USL30" i="4"/>
  <c r="UTD30" i="4"/>
  <c r="UTK30" i="4"/>
  <c r="UTR30" i="4"/>
  <c r="UUJ30" i="4"/>
  <c r="UUQ30" i="4"/>
  <c r="UUX30" i="4"/>
  <c r="UVP30" i="4"/>
  <c r="UVW30" i="4"/>
  <c r="UWD30" i="4"/>
  <c r="UWV30" i="4"/>
  <c r="UXC30" i="4"/>
  <c r="UXY30" i="4"/>
  <c r="UYA30" i="4"/>
  <c r="UZE30" i="4"/>
  <c r="UZG30" i="4"/>
  <c r="VBC30" i="4"/>
  <c r="VBA30" i="4"/>
  <c r="VEC30" i="4"/>
  <c r="VEE30" i="4"/>
  <c r="VIM30" i="4"/>
  <c r="VIL30" i="4"/>
  <c r="VIK30" i="4"/>
  <c r="VPW30" i="4"/>
  <c r="VPV30" i="4"/>
  <c r="VPU30" i="4"/>
  <c r="VSI30" i="4"/>
  <c r="VSH30" i="4"/>
  <c r="VSG30" i="4"/>
  <c r="WAY30" i="4"/>
  <c r="WAX30" i="4"/>
  <c r="WAW30" i="4"/>
  <c r="WJG30" i="4"/>
  <c r="WJF30" i="4"/>
  <c r="WJE30" i="4"/>
  <c r="WJH30" i="4"/>
  <c r="XEE30" i="4"/>
  <c r="XED30" i="4"/>
  <c r="XEC30" i="4"/>
  <c r="XEF30" i="4"/>
  <c r="TZT30" i="4"/>
  <c r="UAZ30" i="4"/>
  <c r="UCF30" i="4"/>
  <c r="UDL30" i="4"/>
  <c r="UER30" i="4"/>
  <c r="UFX30" i="4"/>
  <c r="UHD30" i="4"/>
  <c r="UIJ30" i="4"/>
  <c r="UJP30" i="4"/>
  <c r="UKV30" i="4"/>
  <c r="UMB30" i="4"/>
  <c r="UNH30" i="4"/>
  <c r="UON30" i="4"/>
  <c r="UPT30" i="4"/>
  <c r="UQZ30" i="4"/>
  <c r="USF30" i="4"/>
  <c r="UTL30" i="4"/>
  <c r="UUR30" i="4"/>
  <c r="UVX30" i="4"/>
  <c r="UXD30" i="4"/>
  <c r="VAK30" i="4"/>
  <c r="VAM30" i="4"/>
  <c r="VCI30" i="4"/>
  <c r="VCG30" i="4"/>
  <c r="VFI30" i="4"/>
  <c r="VFL30" i="4"/>
  <c r="VFK30" i="4"/>
  <c r="VHG30" i="4"/>
  <c r="VHF30" i="4"/>
  <c r="VHE30" i="4"/>
  <c r="VME30" i="4"/>
  <c r="VMD30" i="4"/>
  <c r="VMC30" i="4"/>
  <c r="VTO30" i="4"/>
  <c r="VTN30" i="4"/>
  <c r="VTM30" i="4"/>
  <c r="VWA30" i="4"/>
  <c r="VVZ30" i="4"/>
  <c r="VVY30" i="4"/>
  <c r="VZS30" i="4"/>
  <c r="VZR30" i="4"/>
  <c r="VZQ30" i="4"/>
  <c r="WRW30" i="4"/>
  <c r="WRV30" i="4"/>
  <c r="WRU30" i="4"/>
  <c r="WRX30" i="4"/>
  <c r="UYB30" i="4"/>
  <c r="UYQ30" i="4"/>
  <c r="UYO30" i="4"/>
  <c r="UZH30" i="4"/>
  <c r="VAL30" i="4"/>
  <c r="VBD30" i="4"/>
  <c r="VBQ30" i="4"/>
  <c r="VBS30" i="4"/>
  <c r="VCH30" i="4"/>
  <c r="VDO30" i="4"/>
  <c r="VDM30" i="4"/>
  <c r="VEF30" i="4"/>
  <c r="VFJ30" i="4"/>
  <c r="VGA30" i="4"/>
  <c r="VFZ30" i="4"/>
  <c r="VFY30" i="4"/>
  <c r="VHH30" i="4"/>
  <c r="VKY30" i="4"/>
  <c r="VKX30" i="4"/>
  <c r="VKW30" i="4"/>
  <c r="VMF30" i="4"/>
  <c r="VOQ30" i="4"/>
  <c r="VOP30" i="4"/>
  <c r="VOO30" i="4"/>
  <c r="VRC30" i="4"/>
  <c r="VRB30" i="4"/>
  <c r="VRA30" i="4"/>
  <c r="VTP30" i="4"/>
  <c r="VWB30" i="4"/>
  <c r="VYM30" i="4"/>
  <c r="VYL30" i="4"/>
  <c r="VYK30" i="4"/>
  <c r="VZT30" i="4"/>
  <c r="WEI30" i="4"/>
  <c r="WEG30" i="4"/>
  <c r="WEJ30" i="4"/>
  <c r="WEH30" i="4"/>
  <c r="WZG30" i="4"/>
  <c r="WZF30" i="4"/>
  <c r="WZE30" i="4"/>
  <c r="WZH30" i="4"/>
  <c r="UYH30" i="4"/>
  <c r="UYZ30" i="4"/>
  <c r="VAF30" i="4"/>
  <c r="VBL30" i="4"/>
  <c r="VCR30" i="4"/>
  <c r="VDX30" i="4"/>
  <c r="VFD30" i="4"/>
  <c r="VGJ30" i="4"/>
  <c r="VHP30" i="4"/>
  <c r="VIV30" i="4"/>
  <c r="VKB30" i="4"/>
  <c r="VLH30" i="4"/>
  <c r="VMN30" i="4"/>
  <c r="VNT30" i="4"/>
  <c r="VOZ30" i="4"/>
  <c r="VQF30" i="4"/>
  <c r="VRL30" i="4"/>
  <c r="VRS30" i="4"/>
  <c r="VSR30" i="4"/>
  <c r="VSY30" i="4"/>
  <c r="VTX30" i="4"/>
  <c r="VUE30" i="4"/>
  <c r="VUL30" i="4"/>
  <c r="VVD30" i="4"/>
  <c r="VVK30" i="4"/>
  <c r="VVR30" i="4"/>
  <c r="VWJ30" i="4"/>
  <c r="VWQ30" i="4"/>
  <c r="VWX30" i="4"/>
  <c r="VXW30" i="4"/>
  <c r="VYD30" i="4"/>
  <c r="VZC30" i="4"/>
  <c r="VZJ30" i="4"/>
  <c r="WAI30" i="4"/>
  <c r="WAP30" i="4"/>
  <c r="WBO30" i="4"/>
  <c r="WBV30" i="4"/>
  <c r="WCV30" i="4"/>
  <c r="WDD30" i="4"/>
  <c r="WFO30" i="4"/>
  <c r="WFM30" i="4"/>
  <c r="WIA30" i="4"/>
  <c r="WHZ30" i="4"/>
  <c r="WHY30" i="4"/>
  <c r="WLS30" i="4"/>
  <c r="WLR30" i="4"/>
  <c r="WLQ30" i="4"/>
  <c r="WOE30" i="4"/>
  <c r="WOD30" i="4"/>
  <c r="WOC30" i="4"/>
  <c r="WUI30" i="4"/>
  <c r="WUH30" i="4"/>
  <c r="WUG30" i="4"/>
  <c r="WYA30" i="4"/>
  <c r="WXZ30" i="4"/>
  <c r="WXY30" i="4"/>
  <c r="XCY30" i="4"/>
  <c r="XCX30" i="4"/>
  <c r="XCW30" i="4"/>
  <c r="VFS30" i="4"/>
  <c r="VGG30" i="4"/>
  <c r="VGY30" i="4"/>
  <c r="VHM30" i="4"/>
  <c r="VIE30" i="4"/>
  <c r="VIS30" i="4"/>
  <c r="VJK30" i="4"/>
  <c r="VJY30" i="4"/>
  <c r="VKQ30" i="4"/>
  <c r="VLE30" i="4"/>
  <c r="VLW30" i="4"/>
  <c r="VMK30" i="4"/>
  <c r="VMV30" i="4"/>
  <c r="VNC30" i="4"/>
  <c r="VNQ30" i="4"/>
  <c r="VOI30" i="4"/>
  <c r="VOW30" i="4"/>
  <c r="VPH30" i="4"/>
  <c r="VPO30" i="4"/>
  <c r="VQC30" i="4"/>
  <c r="VQN30" i="4"/>
  <c r="VQU30" i="4"/>
  <c r="VRI30" i="4"/>
  <c r="VRT30" i="4"/>
  <c r="VSO30" i="4"/>
  <c r="VSZ30" i="4"/>
  <c r="VTG30" i="4"/>
  <c r="VUF30" i="4"/>
  <c r="VVL30" i="4"/>
  <c r="VWR30" i="4"/>
  <c r="VXX30" i="4"/>
  <c r="VZD30" i="4"/>
  <c r="WAJ30" i="4"/>
  <c r="WBP30" i="4"/>
  <c r="WDQ30" i="4"/>
  <c r="WDS30" i="4"/>
  <c r="WGU30" i="4"/>
  <c r="WGT30" i="4"/>
  <c r="WGS30" i="4"/>
  <c r="WKM30" i="4"/>
  <c r="WKL30" i="4"/>
  <c r="WKK30" i="4"/>
  <c r="WQQ30" i="4"/>
  <c r="WQP30" i="4"/>
  <c r="WQO30" i="4"/>
  <c r="WTC30" i="4"/>
  <c r="WTB30" i="4"/>
  <c r="WTA30" i="4"/>
  <c r="WWU30" i="4"/>
  <c r="WWT30" i="4"/>
  <c r="WWS30" i="4"/>
  <c r="XBS30" i="4"/>
  <c r="XBR30" i="4"/>
  <c r="XBQ30" i="4"/>
  <c r="WCS30" i="4"/>
  <c r="WDB30" i="4"/>
  <c r="WDR30" i="4"/>
  <c r="WEW30" i="4"/>
  <c r="WEY30" i="4"/>
  <c r="WGV30" i="4"/>
  <c r="WKN30" i="4"/>
  <c r="WMY30" i="4"/>
  <c r="WMX30" i="4"/>
  <c r="WMW30" i="4"/>
  <c r="WPK30" i="4"/>
  <c r="WPJ30" i="4"/>
  <c r="WPI30" i="4"/>
  <c r="WQR30" i="4"/>
  <c r="WTD30" i="4"/>
  <c r="WVO30" i="4"/>
  <c r="WVN30" i="4"/>
  <c r="WVM30" i="4"/>
  <c r="WWV30" i="4"/>
  <c r="XAM30" i="4"/>
  <c r="XAL30" i="4"/>
  <c r="XAK30" i="4"/>
  <c r="XBT30" i="4"/>
  <c r="WDZ30" i="4"/>
  <c r="WFF30" i="4"/>
  <c r="WGL30" i="4"/>
  <c r="WHK30" i="4"/>
  <c r="WHR30" i="4"/>
  <c r="WIQ30" i="4"/>
  <c r="WIX30" i="4"/>
  <c r="WJP30" i="4"/>
  <c r="WJW30" i="4"/>
  <c r="WKD30" i="4"/>
  <c r="WLC30" i="4"/>
  <c r="WLJ30" i="4"/>
  <c r="WMB30" i="4"/>
  <c r="WMI30" i="4"/>
  <c r="WMP30" i="4"/>
  <c r="WNH30" i="4"/>
  <c r="WNO30" i="4"/>
  <c r="WNV30" i="4"/>
  <c r="WON30" i="4"/>
  <c r="WOU30" i="4"/>
  <c r="WPB30" i="4"/>
  <c r="WPT30" i="4"/>
  <c r="WQA30" i="4"/>
  <c r="WQZ30" i="4"/>
  <c r="WRG30" i="4"/>
  <c r="WRN30" i="4"/>
  <c r="WSF30" i="4"/>
  <c r="WSM30" i="4"/>
  <c r="WST30" i="4"/>
  <c r="WTL30" i="4"/>
  <c r="WTS30" i="4"/>
  <c r="WUR30" i="4"/>
  <c r="WUY30" i="4"/>
  <c r="WVF30" i="4"/>
  <c r="WVX30" i="4"/>
  <c r="WWE30" i="4"/>
  <c r="WXD30" i="4"/>
  <c r="WXK30" i="4"/>
  <c r="WYJ30" i="4"/>
  <c r="WYQ30" i="4"/>
  <c r="WZP30" i="4"/>
  <c r="WZW30" i="4"/>
  <c r="XAV30" i="4"/>
  <c r="XBC30" i="4"/>
  <c r="XCB30" i="4"/>
  <c r="XCI30" i="4"/>
  <c r="XDH30" i="4"/>
  <c r="XDO30" i="4"/>
  <c r="XEN30" i="4"/>
  <c r="XEU30" i="4"/>
  <c r="XFB30" i="4"/>
  <c r="WHL30" i="4"/>
  <c r="WIR30" i="4"/>
  <c r="WJX30" i="4"/>
  <c r="WLD30" i="4"/>
  <c r="WMJ30" i="4"/>
  <c r="WNP30" i="4"/>
  <c r="WOV30" i="4"/>
  <c r="WQB30" i="4"/>
  <c r="WRH30" i="4"/>
  <c r="WSN30" i="4"/>
  <c r="WTT30" i="4"/>
  <c r="WUZ30" i="4"/>
  <c r="WWF30" i="4"/>
  <c r="WXL30" i="4"/>
  <c r="WYR30" i="4"/>
  <c r="WZX30" i="4"/>
  <c r="XBD30" i="4"/>
  <c r="XCJ30" i="4"/>
  <c r="XDP30" i="4"/>
  <c r="XEK30" i="4"/>
  <c r="XEV30" i="4"/>
  <c r="XFC30" i="4"/>
  <c r="F24" i="4"/>
  <c r="F25" i="4"/>
  <c r="G8" i="4"/>
  <c r="E22" i="4"/>
  <c r="G24" i="4"/>
  <c r="G25" i="4"/>
  <c r="G22" i="4"/>
  <c r="E25" i="4"/>
  <c r="E26" i="4"/>
  <c r="E23" i="4"/>
  <c r="H24" i="4"/>
  <c r="F26" i="4"/>
  <c r="H28" i="4"/>
  <c r="F7" i="4"/>
  <c r="F9" i="4" s="1"/>
  <c r="E8" i="4"/>
  <c r="H22" i="4"/>
  <c r="F23" i="4"/>
  <c r="G26" i="4"/>
  <c r="H7" i="4"/>
  <c r="H23" i="4"/>
  <c r="H27" i="4"/>
  <c r="E7" i="4"/>
  <c r="H8" i="4"/>
  <c r="G7" i="4"/>
  <c r="G9" i="4" s="1"/>
  <c r="E51" i="3"/>
  <c r="F51" i="3" s="1"/>
  <c r="F53" i="3" s="1"/>
  <c r="E14" i="3"/>
  <c r="F14" i="3" s="1"/>
  <c r="F15" i="3"/>
  <c r="E56" i="3"/>
  <c r="F56" i="3" s="1"/>
  <c r="F58" i="3" s="1"/>
  <c r="F61" i="3"/>
  <c r="F63" i="3" s="1"/>
  <c r="C10" i="4" l="1"/>
  <c r="G50" i="4"/>
  <c r="C12" i="4"/>
  <c r="H12" i="4" s="1"/>
  <c r="F68" i="4"/>
  <c r="E68" i="4"/>
  <c r="G68" i="4"/>
  <c r="H68" i="4" s="1"/>
  <c r="F50" i="4"/>
  <c r="F59" i="4"/>
  <c r="C11" i="4"/>
  <c r="H11" i="4" s="1"/>
  <c r="E9" i="4"/>
  <c r="H9" i="4"/>
  <c r="G59" i="4"/>
  <c r="E59" i="4"/>
  <c r="F31" i="4"/>
  <c r="H10" i="4"/>
  <c r="E50" i="4"/>
  <c r="G31" i="4"/>
  <c r="E31" i="4"/>
  <c r="H31" i="4"/>
  <c r="H32" i="4" s="1"/>
  <c r="H33" i="4" s="1"/>
  <c r="H59" i="4" l="1"/>
  <c r="H50" i="4"/>
  <c r="F12" i="3" l="1"/>
  <c r="F8" i="3" l="1"/>
  <c r="F16" i="3"/>
  <c r="F11" i="3" l="1"/>
  <c r="F10" i="3"/>
  <c r="F9" i="3"/>
  <c r="F17" i="3" l="1"/>
  <c r="F71" i="3" l="1"/>
  <c r="E79" i="4"/>
  <c r="G79" i="4"/>
  <c r="F79" i="4"/>
  <c r="F73" i="3"/>
  <c r="G82" i="4"/>
  <c r="F82" i="4"/>
  <c r="E82" i="4"/>
  <c r="H82" i="4" s="1"/>
  <c r="F76" i="3"/>
  <c r="G80" i="4" l="1"/>
  <c r="F80" i="4"/>
  <c r="E80" i="4"/>
  <c r="H80" i="4" s="1"/>
  <c r="F74" i="3"/>
  <c r="G78" i="4"/>
  <c r="F78" i="4"/>
  <c r="E78" i="4"/>
  <c r="H78" i="4" s="1"/>
  <c r="F72" i="3"/>
  <c r="H79" i="4"/>
  <c r="E77" i="4"/>
  <c r="G77" i="4"/>
  <c r="F77" i="4"/>
  <c r="H77" i="4" l="1"/>
  <c r="G81" i="4"/>
  <c r="G83" i="4" s="1"/>
  <c r="G13" i="4" s="1"/>
  <c r="G14" i="4" s="1"/>
  <c r="G15" i="4" s="1"/>
  <c r="G16" i="4" s="1"/>
  <c r="F81" i="4"/>
  <c r="F83" i="4" s="1"/>
  <c r="E81" i="4"/>
  <c r="F75" i="3"/>
  <c r="F77" i="3" s="1"/>
  <c r="F78" i="3" s="1"/>
  <c r="F18" i="3" s="1"/>
  <c r="F19" i="3" s="1"/>
  <c r="F20" i="3" s="1"/>
  <c r="F21" i="3" s="1"/>
  <c r="H81" i="4" l="1"/>
  <c r="E83" i="4"/>
  <c r="E13" i="4" s="1"/>
  <c r="E14" i="4" s="1"/>
  <c r="E15" i="4" s="1"/>
  <c r="E16" i="4" s="1"/>
  <c r="H83" i="4"/>
  <c r="H13" i="4" s="1"/>
  <c r="H14" i="4" s="1"/>
  <c r="H15" i="4" s="1"/>
  <c r="H16" i="4" s="1"/>
  <c r="F13" i="4"/>
  <c r="F14" i="4" s="1"/>
  <c r="F15" i="4" s="1"/>
  <c r="F16" i="4" s="1"/>
</calcChain>
</file>

<file path=xl/sharedStrings.xml><?xml version="1.0" encoding="utf-8"?>
<sst xmlns="http://schemas.openxmlformats.org/spreadsheetml/2006/main" count="6649" uniqueCount="220">
  <si>
    <t>欄のみに記入</t>
    <phoneticPr fontId="2"/>
  </si>
  <si>
    <t>1．総括表</t>
    <rPh sb="2" eb="5">
      <t>ソウカツヒョウ</t>
    </rPh>
    <phoneticPr fontId="2"/>
  </si>
  <si>
    <t>単位:円</t>
    <rPh sb="0" eb="2">
      <t>タンイ</t>
    </rPh>
    <rPh sb="3" eb="4">
      <t>エン</t>
    </rPh>
    <phoneticPr fontId="2"/>
  </si>
  <si>
    <t>費　目</t>
    <rPh sb="0" eb="1">
      <t>ヒ</t>
    </rPh>
    <rPh sb="2" eb="3">
      <t>メ</t>
    </rPh>
    <phoneticPr fontId="2"/>
  </si>
  <si>
    <t>業務人件費単価（日額）</t>
    <rPh sb="8" eb="10">
      <t>ニチガク</t>
    </rPh>
    <phoneticPr fontId="2"/>
  </si>
  <si>
    <t>人日または回・件数</t>
    <rPh sb="5" eb="6">
      <t>カイ</t>
    </rPh>
    <rPh sb="7" eb="9">
      <t>ケンスウ</t>
    </rPh>
    <phoneticPr fontId="2"/>
  </si>
  <si>
    <t>年度別金額</t>
    <rPh sb="0" eb="2">
      <t>ネンド</t>
    </rPh>
    <rPh sb="2" eb="3">
      <t>ベツ</t>
    </rPh>
    <rPh sb="3" eb="5">
      <t>キンガク</t>
    </rPh>
    <phoneticPr fontId="2"/>
  </si>
  <si>
    <t>合計</t>
    <rPh sb="0" eb="2">
      <t>ゴウケイ</t>
    </rPh>
    <phoneticPr fontId="3"/>
  </si>
  <si>
    <t>契約期間全体</t>
    <rPh sb="0" eb="2">
      <t>ケイヤク</t>
    </rPh>
    <rPh sb="2" eb="4">
      <t>キカン</t>
    </rPh>
    <rPh sb="4" eb="6">
      <t>ゼンタイ</t>
    </rPh>
    <phoneticPr fontId="2"/>
  </si>
  <si>
    <t>2023年度</t>
    <phoneticPr fontId="2"/>
  </si>
  <si>
    <t>2024年度</t>
    <phoneticPr fontId="2"/>
  </si>
  <si>
    <t>2025年度</t>
    <phoneticPr fontId="2"/>
  </si>
  <si>
    <t>2026年度</t>
  </si>
  <si>
    <t xml:space="preserve">     1. 人件費（定額報酬分）</t>
    <rPh sb="8" eb="11">
      <t>ジンケンヒ</t>
    </rPh>
    <rPh sb="12" eb="14">
      <t>テイガク</t>
    </rPh>
    <rPh sb="14" eb="16">
      <t>ホウシュウ</t>
    </rPh>
    <rPh sb="16" eb="17">
      <t>ブン</t>
    </rPh>
    <phoneticPr fontId="2"/>
  </si>
  <si>
    <t>総括</t>
    <rPh sb="0" eb="2">
      <t>ソウカツ</t>
    </rPh>
    <phoneticPr fontId="3"/>
  </si>
  <si>
    <t>事務支援</t>
    <rPh sb="0" eb="4">
      <t>ジムシエン</t>
    </rPh>
    <phoneticPr fontId="3"/>
  </si>
  <si>
    <t>計</t>
    <rPh sb="0" eb="1">
      <t>ケイ</t>
    </rPh>
    <phoneticPr fontId="2"/>
  </si>
  <si>
    <t>2.人件費（出来高払分）</t>
    <rPh sb="2" eb="5">
      <t>ジンケンヒ</t>
    </rPh>
    <rPh sb="6" eb="9">
      <t>デキダカ</t>
    </rPh>
    <rPh sb="9" eb="10">
      <t>バラ</t>
    </rPh>
    <rPh sb="10" eb="11">
      <t>ブン</t>
    </rPh>
    <phoneticPr fontId="2"/>
  </si>
  <si>
    <t>（ア）帰国時プログラム（コンテンツ制作 0.5h)</t>
    <rPh sb="3" eb="6">
      <t>キコクジ</t>
    </rPh>
    <rPh sb="17" eb="19">
      <t>セイサク</t>
    </rPh>
    <phoneticPr fontId="2"/>
  </si>
  <si>
    <t>（イ）外務大臣感謝状授与式関連業務</t>
    <rPh sb="3" eb="5">
      <t>ガイム</t>
    </rPh>
    <rPh sb="5" eb="7">
      <t>ダイジン</t>
    </rPh>
    <rPh sb="7" eb="10">
      <t>カンシャジョウ</t>
    </rPh>
    <rPh sb="10" eb="12">
      <t>ジュヨ</t>
    </rPh>
    <rPh sb="12" eb="13">
      <t>シキ</t>
    </rPh>
    <rPh sb="13" eb="15">
      <t>カンレン</t>
    </rPh>
    <rPh sb="15" eb="17">
      <t>ギョウム</t>
    </rPh>
    <phoneticPr fontId="2"/>
  </si>
  <si>
    <t xml:space="preserve">（ウ）文部科学省表敬訪問関連業務 </t>
    <rPh sb="3" eb="5">
      <t>モンブ</t>
    </rPh>
    <rPh sb="5" eb="8">
      <t>カガクショウ</t>
    </rPh>
    <rPh sb="8" eb="10">
      <t>ヒョウケイ</t>
    </rPh>
    <rPh sb="10" eb="12">
      <t>ホウモン</t>
    </rPh>
    <rPh sb="12" eb="14">
      <t>カンレン</t>
    </rPh>
    <rPh sb="14" eb="16">
      <t>ギョウム</t>
    </rPh>
    <phoneticPr fontId="2"/>
  </si>
  <si>
    <t>　（エ）帰国後研修（一般向け）</t>
    <rPh sb="4" eb="9">
      <t>キコクゴケンシュウ</t>
    </rPh>
    <rPh sb="10" eb="13">
      <t>イッパンム</t>
    </rPh>
    <phoneticPr fontId="2"/>
  </si>
  <si>
    <t>　（エ）帰国後研修（現職教員向け）</t>
    <rPh sb="4" eb="9">
      <t>キコクゴケンシュウ</t>
    </rPh>
    <rPh sb="10" eb="14">
      <t>ゲンショクキョウイン</t>
    </rPh>
    <rPh sb="14" eb="15">
      <t>ム</t>
    </rPh>
    <phoneticPr fontId="2"/>
  </si>
  <si>
    <t>　（オ）テーマ・分野別セミナー、勉強会支援業務</t>
    <phoneticPr fontId="2"/>
  </si>
  <si>
    <t>（カ）社会還元促進費関連業務</t>
    <rPh sb="3" eb="5">
      <t>シャカイ</t>
    </rPh>
    <rPh sb="5" eb="7">
      <t>カンゲン</t>
    </rPh>
    <rPh sb="7" eb="9">
      <t>ソクシン</t>
    </rPh>
    <rPh sb="9" eb="10">
      <t>ヒ</t>
    </rPh>
    <rPh sb="10" eb="12">
      <t>カンレン</t>
    </rPh>
    <rPh sb="12" eb="14">
      <t>ギョウム</t>
    </rPh>
    <phoneticPr fontId="2"/>
  </si>
  <si>
    <t>（キ）派遣前訓練における社会還元に関する講座企画業務</t>
    <rPh sb="3" eb="5">
      <t>ハケン</t>
    </rPh>
    <rPh sb="5" eb="6">
      <t>ゼン</t>
    </rPh>
    <rPh sb="6" eb="8">
      <t>クンレン</t>
    </rPh>
    <rPh sb="12" eb="14">
      <t>シャカイ</t>
    </rPh>
    <rPh sb="14" eb="16">
      <t>カンゲン</t>
    </rPh>
    <rPh sb="17" eb="18">
      <t>カン</t>
    </rPh>
    <rPh sb="20" eb="22">
      <t>コウザ</t>
    </rPh>
    <rPh sb="22" eb="24">
      <t>キカク</t>
    </rPh>
    <rPh sb="24" eb="26">
      <t>ギョウム</t>
    </rPh>
    <phoneticPr fontId="2"/>
  </si>
  <si>
    <t xml:space="preserve">     3. 直接経費</t>
    <rPh sb="8" eb="12">
      <t>チョクセツケイヒ</t>
    </rPh>
    <phoneticPr fontId="2"/>
  </si>
  <si>
    <t>【小計】</t>
    <phoneticPr fontId="2"/>
  </si>
  <si>
    <t>消費税額（10％）</t>
    <phoneticPr fontId="2"/>
  </si>
  <si>
    <t>【合計】</t>
    <phoneticPr fontId="2"/>
  </si>
  <si>
    <t>2．内訳表</t>
    <rPh sb="2" eb="4">
      <t>ウチワケ</t>
    </rPh>
    <rPh sb="4" eb="5">
      <t>ヒョウ</t>
    </rPh>
    <phoneticPr fontId="2"/>
  </si>
  <si>
    <t>（１）人件費（定額報酬分）</t>
    <rPh sb="3" eb="6">
      <t>ジンケンヒ</t>
    </rPh>
    <rPh sb="7" eb="9">
      <t>テイガク</t>
    </rPh>
    <rPh sb="9" eb="11">
      <t>ホウシュウ</t>
    </rPh>
    <rPh sb="11" eb="12">
      <t>ブン</t>
    </rPh>
    <phoneticPr fontId="2"/>
  </si>
  <si>
    <t>業務人件費単価（日額）</t>
    <rPh sb="8" eb="9">
      <t>ニチ</t>
    </rPh>
    <phoneticPr fontId="2"/>
  </si>
  <si>
    <t>人日</t>
    <rPh sb="0" eb="2">
      <t>ニンニチ</t>
    </rPh>
    <phoneticPr fontId="2"/>
  </si>
  <si>
    <t>（ア）帰国時プログラム運営・帰国手続き関連（外務大臣感謝状授与式対面型及び文部科学省表敬訪問を除く）</t>
    <rPh sb="3" eb="5">
      <t>キコク</t>
    </rPh>
    <rPh sb="5" eb="6">
      <t>ジ</t>
    </rPh>
    <rPh sb="11" eb="13">
      <t>ウンエイ</t>
    </rPh>
    <rPh sb="14" eb="16">
      <t>キコク</t>
    </rPh>
    <rPh sb="16" eb="18">
      <t>テツヅ</t>
    </rPh>
    <rPh sb="19" eb="21">
      <t>カンレン</t>
    </rPh>
    <rPh sb="22" eb="24">
      <t>ガイム</t>
    </rPh>
    <rPh sb="24" eb="26">
      <t>ダイジン</t>
    </rPh>
    <rPh sb="26" eb="29">
      <t>カンシャジョウ</t>
    </rPh>
    <rPh sb="29" eb="31">
      <t>ジュヨ</t>
    </rPh>
    <rPh sb="31" eb="32">
      <t>シキ</t>
    </rPh>
    <rPh sb="32" eb="34">
      <t>タイメン</t>
    </rPh>
    <rPh sb="34" eb="35">
      <t>ガタ</t>
    </rPh>
    <rPh sb="35" eb="36">
      <t>オヨ</t>
    </rPh>
    <rPh sb="47" eb="48">
      <t>ノゾ</t>
    </rPh>
    <phoneticPr fontId="3"/>
  </si>
  <si>
    <t>総括</t>
    <rPh sb="0" eb="2">
      <t>ソウカツ</t>
    </rPh>
    <phoneticPr fontId="2"/>
  </si>
  <si>
    <t>事務支援</t>
    <rPh sb="0" eb="2">
      <t>ジム</t>
    </rPh>
    <rPh sb="2" eb="4">
      <t>シエン</t>
    </rPh>
    <phoneticPr fontId="2"/>
  </si>
  <si>
    <t>（イ）帰国隊員ネットワーク運営管理業務</t>
    <rPh sb="3" eb="5">
      <t>キコク</t>
    </rPh>
    <rPh sb="5" eb="7">
      <t>タイイン</t>
    </rPh>
    <rPh sb="13" eb="15">
      <t>ウンエイ</t>
    </rPh>
    <rPh sb="15" eb="17">
      <t>カンリ</t>
    </rPh>
    <rPh sb="17" eb="19">
      <t>ギョウム</t>
    </rPh>
    <phoneticPr fontId="2"/>
  </si>
  <si>
    <t>計</t>
    <phoneticPr fontId="2"/>
  </si>
  <si>
    <t>（２）人件費（出来高払分）　</t>
    <rPh sb="3" eb="6">
      <t>ジンケンヒ</t>
    </rPh>
    <rPh sb="7" eb="10">
      <t>デキダカ</t>
    </rPh>
    <rPh sb="10" eb="11">
      <t>バラ</t>
    </rPh>
    <rPh sb="11" eb="12">
      <t>ブン</t>
    </rPh>
    <phoneticPr fontId="2"/>
  </si>
  <si>
    <t>業務人件費単価（日額）</t>
    <rPh sb="0" eb="2">
      <t>ギョウム</t>
    </rPh>
    <rPh sb="2" eb="5">
      <t>ジンケンヒ</t>
    </rPh>
    <rPh sb="5" eb="7">
      <t>タンカ</t>
    </rPh>
    <rPh sb="8" eb="10">
      <t>ニチガク</t>
    </rPh>
    <phoneticPr fontId="2"/>
  </si>
  <si>
    <t>件数</t>
    <rPh sb="0" eb="2">
      <t>ケンスウ</t>
    </rPh>
    <phoneticPr fontId="2"/>
  </si>
  <si>
    <t>２０２６年度</t>
    <rPh sb="4" eb="6">
      <t>ネンド</t>
    </rPh>
    <phoneticPr fontId="2"/>
  </si>
  <si>
    <t>（ア）帰国時プログラム
（コンテンツ作成 0.5h）</t>
    <rPh sb="3" eb="6">
      <t>キコクジ</t>
    </rPh>
    <rPh sb="18" eb="20">
      <t>サクセイ</t>
    </rPh>
    <phoneticPr fontId="3"/>
  </si>
  <si>
    <t>従事者</t>
    <rPh sb="0" eb="3">
      <t>ジュウジシャ</t>
    </rPh>
    <phoneticPr fontId="2"/>
  </si>
  <si>
    <t>日額報酬単価</t>
    <rPh sb="0" eb="2">
      <t>ニチガク</t>
    </rPh>
    <rPh sb="2" eb="4">
      <t>ホウシュウ</t>
    </rPh>
    <rPh sb="4" eb="6">
      <t>タンカ</t>
    </rPh>
    <phoneticPr fontId="2"/>
  </si>
  <si>
    <t>2026年度</t>
    <rPh sb="4" eb="6">
      <t>ネンド</t>
    </rPh>
    <phoneticPr fontId="2"/>
  </si>
  <si>
    <t>（イ）外務大臣感謝状授与式関連業務</t>
    <rPh sb="3" eb="5">
      <t>ガイム</t>
    </rPh>
    <rPh sb="5" eb="7">
      <t>ダイジン</t>
    </rPh>
    <rPh sb="7" eb="10">
      <t>カンシャジョウ</t>
    </rPh>
    <rPh sb="10" eb="12">
      <t>ジュヨ</t>
    </rPh>
    <rPh sb="12" eb="13">
      <t>シキ</t>
    </rPh>
    <rPh sb="13" eb="15">
      <t>カンレン</t>
    </rPh>
    <rPh sb="15" eb="17">
      <t>ギョウム</t>
    </rPh>
    <phoneticPr fontId="3"/>
  </si>
  <si>
    <t xml:space="preserve">（ウ）文部科学省表敬訪問関連業務 </t>
    <rPh sb="3" eb="5">
      <t>モンブ</t>
    </rPh>
    <rPh sb="5" eb="8">
      <t>カガクショウ</t>
    </rPh>
    <rPh sb="8" eb="10">
      <t>ヒョウケイ</t>
    </rPh>
    <rPh sb="10" eb="12">
      <t>ホウモン</t>
    </rPh>
    <rPh sb="12" eb="14">
      <t>カンレン</t>
    </rPh>
    <rPh sb="14" eb="16">
      <t>ギョウム</t>
    </rPh>
    <phoneticPr fontId="3"/>
  </si>
  <si>
    <t>年度別金額</t>
    <rPh sb="0" eb="3">
      <t>ネンドベツ</t>
    </rPh>
    <rPh sb="3" eb="5">
      <t>キンガク</t>
    </rPh>
    <phoneticPr fontId="2"/>
  </si>
  <si>
    <t>2026年度</t>
    <phoneticPr fontId="2"/>
  </si>
  <si>
    <t>（エ）帰国後研修
（一般向け）</t>
    <rPh sb="3" eb="6">
      <t>キコクゴ</t>
    </rPh>
    <rPh sb="6" eb="8">
      <t>ケンシュウ</t>
    </rPh>
    <rPh sb="10" eb="13">
      <t>イッパンム</t>
    </rPh>
    <phoneticPr fontId="3"/>
  </si>
  <si>
    <t>人日（23年度）</t>
    <rPh sb="0" eb="2">
      <t>ニンニチ</t>
    </rPh>
    <rPh sb="5" eb="7">
      <t>ネンド</t>
    </rPh>
    <phoneticPr fontId="2"/>
  </si>
  <si>
    <t>人日（24年度）</t>
    <rPh sb="0" eb="2">
      <t>ニンニチ</t>
    </rPh>
    <rPh sb="5" eb="7">
      <t>ネンド</t>
    </rPh>
    <phoneticPr fontId="2"/>
  </si>
  <si>
    <t>人日（25年度）</t>
    <rPh sb="0" eb="2">
      <t>ニンニチ</t>
    </rPh>
    <rPh sb="5" eb="7">
      <t>ネンド</t>
    </rPh>
    <phoneticPr fontId="2"/>
  </si>
  <si>
    <t>人日（26年度）</t>
    <rPh sb="0" eb="2">
      <t>ニンニチ</t>
    </rPh>
    <rPh sb="5" eb="7">
      <t>ネンド</t>
    </rPh>
    <phoneticPr fontId="2"/>
  </si>
  <si>
    <t>（エ）帰国後研修
（現職教員）</t>
    <rPh sb="3" eb="6">
      <t>キコクゴ</t>
    </rPh>
    <rPh sb="6" eb="8">
      <t>ケンシュウ</t>
    </rPh>
    <rPh sb="10" eb="12">
      <t>ゲンショク</t>
    </rPh>
    <rPh sb="12" eb="14">
      <t>キョウイン</t>
    </rPh>
    <phoneticPr fontId="3"/>
  </si>
  <si>
    <t>（オ）テーマ・分野別セミナー、勉強会支援業務</t>
    <phoneticPr fontId="3"/>
  </si>
  <si>
    <t>（カ）社会還元促進費関連業務</t>
    <phoneticPr fontId="3"/>
  </si>
  <si>
    <t>（キ）派遣前訓練における社会還元に関する講座企画業務</t>
    <phoneticPr fontId="3"/>
  </si>
  <si>
    <t>（３）直接経費</t>
    <rPh sb="3" eb="7">
      <t>チョクセツケイヒ</t>
    </rPh>
    <phoneticPr fontId="2"/>
  </si>
  <si>
    <t>費目</t>
    <rPh sb="0" eb="2">
      <t>ヒモク</t>
    </rPh>
    <phoneticPr fontId="2"/>
  </si>
  <si>
    <t>備考</t>
    <rPh sb="0" eb="2">
      <t>ビコウ</t>
    </rPh>
    <phoneticPr fontId="2"/>
  </si>
  <si>
    <t>（ア）帰国時プログラム運営支援業務</t>
    <rPh sb="3" eb="5">
      <t>キコク</t>
    </rPh>
    <rPh sb="5" eb="6">
      <t>ジ</t>
    </rPh>
    <rPh sb="11" eb="13">
      <t>ウンエイ</t>
    </rPh>
    <rPh sb="13" eb="15">
      <t>シエン</t>
    </rPh>
    <rPh sb="15" eb="17">
      <t>ギョウム</t>
    </rPh>
    <phoneticPr fontId="3"/>
  </si>
  <si>
    <t xml:space="preserve">交通費
</t>
    <rPh sb="0" eb="2">
      <t>コウツウ</t>
    </rPh>
    <rPh sb="2" eb="3">
      <t>ヒ</t>
    </rPh>
    <phoneticPr fontId="2"/>
  </si>
  <si>
    <t xml:space="preserve">・講師交通費
</t>
    <rPh sb="1" eb="3">
      <t>コウシ</t>
    </rPh>
    <rPh sb="3" eb="5">
      <t>コウツウ</t>
    </rPh>
    <rPh sb="5" eb="6">
      <t>ヒ</t>
    </rPh>
    <phoneticPr fontId="2"/>
  </si>
  <si>
    <t>・講師交通費：1,122円（大宮～市ヶ谷）×36回　※講師が市ヶ谷に来る場合
2023年度12回、2024年度12回、2025年度12回、2026年度2回</t>
    <rPh sb="1" eb="3">
      <t>コウシ</t>
    </rPh>
    <rPh sb="3" eb="5">
      <t>コウツウ</t>
    </rPh>
    <rPh sb="5" eb="6">
      <t>ヒ</t>
    </rPh>
    <rPh sb="12" eb="13">
      <t>エン</t>
    </rPh>
    <rPh sb="14" eb="16">
      <t>オオミヤ</t>
    </rPh>
    <rPh sb="17" eb="20">
      <t>イチガヤ</t>
    </rPh>
    <rPh sb="24" eb="25">
      <t>カイ</t>
    </rPh>
    <rPh sb="27" eb="29">
      <t>コウシ</t>
    </rPh>
    <rPh sb="30" eb="33">
      <t>イチガヤ</t>
    </rPh>
    <rPh sb="34" eb="35">
      <t>ク</t>
    </rPh>
    <rPh sb="36" eb="38">
      <t>バアイ</t>
    </rPh>
    <rPh sb="43" eb="45">
      <t>ネンド</t>
    </rPh>
    <rPh sb="47" eb="48">
      <t>カイ</t>
    </rPh>
    <rPh sb="53" eb="55">
      <t>ネンド</t>
    </rPh>
    <rPh sb="57" eb="58">
      <t>カイ</t>
    </rPh>
    <rPh sb="63" eb="65">
      <t>ネンド</t>
    </rPh>
    <rPh sb="67" eb="68">
      <t>カイネンドメイ</t>
    </rPh>
    <rPh sb="73" eb="75">
      <t>ネンド</t>
    </rPh>
    <rPh sb="76" eb="77">
      <t>カイ</t>
    </rPh>
    <phoneticPr fontId="2"/>
  </si>
  <si>
    <t>講師謝金</t>
    <rPh sb="0" eb="2">
      <t>コウシ</t>
    </rPh>
    <rPh sb="2" eb="4">
      <t>シャキン</t>
    </rPh>
    <phoneticPr fontId="2"/>
  </si>
  <si>
    <t>外部講師謝金</t>
    <rPh sb="0" eb="2">
      <t>ガイブ</t>
    </rPh>
    <rPh sb="2" eb="4">
      <t>コウシ</t>
    </rPh>
    <rPh sb="4" eb="6">
      <t>シャキン</t>
    </rPh>
    <phoneticPr fontId="2"/>
  </si>
  <si>
    <t>・11,300円（1号謝金）×1h
2023年度12回、2024年度12回、2025年度12回、2026年度1回</t>
    <rPh sb="5" eb="6">
      <t>エン</t>
    </rPh>
    <rPh sb="8" eb="9">
      <t>ゴウ</t>
    </rPh>
    <rPh sb="9" eb="11">
      <t>シャキン</t>
    </rPh>
    <rPh sb="52" eb="54">
      <t>ネンド</t>
    </rPh>
    <rPh sb="55" eb="56">
      <t>カイ</t>
    </rPh>
    <phoneticPr fontId="2"/>
  </si>
  <si>
    <t>（イ）外務大臣感謝状授与式関連業務</t>
    <phoneticPr fontId="2"/>
  </si>
  <si>
    <t>・外務大臣感謝状授与式交通費</t>
    <phoneticPr fontId="2"/>
  </si>
  <si>
    <t>・2023年度（100名）：
①1,450円×2（成田空港～市ヶ谷）×100名 =290,000円
②560円×2（市ヶ谷～大宮）×35名=39,200円
③18,380円×2（東京～広島）×65名=2,389,400円
④8,200円（後泊料）×7名=57,400円
・2024年度（200名）：
①1,450円×2（成田空港～市ヶ谷）×200名 =580,000円
②560円×2（市ヶ谷～大宮）×70名=78,400円
③18,380円×2（東京～広島）×130名=4,778,800円
④8,200円（後泊料）×13名=106,600円
・2025年度（150名）：
①1,450円×2（成田空港～市ヶ谷）×150名 =435,000円
②560円×2（市ヶ谷～大宮）×53名=59,360円
③18,380円×2（東京～広島）×97名=3,565,720円
④8,200円（後泊料）×10名=82,000円
・2026年度（50名）
①1,450円×2（成田空港～市ヶ谷）×50名 =145,000円
②560円×2（市ヶ谷～大宮）×18名=20,160円
③18,380円×2（東京～広島）×33名=1,213,080円
④8,200円（後泊料）×4名=82,000円</t>
    <rPh sb="132" eb="133">
      <t>エン</t>
    </rPh>
    <rPh sb="270" eb="271">
      <t>エン</t>
    </rPh>
    <rPh sb="414" eb="416">
      <t>ネンド</t>
    </rPh>
    <rPh sb="419" eb="420">
      <t>メイ</t>
    </rPh>
    <phoneticPr fontId="2"/>
  </si>
  <si>
    <t>（ウ）文部科学省表敬訪問関連業務</t>
    <phoneticPr fontId="2"/>
  </si>
  <si>
    <t>・文部科学省表敬訪問交通費</t>
    <phoneticPr fontId="2"/>
  </si>
  <si>
    <t>・交通費：18,380円（東京～広島）×5名=91,900円
・宿泊費：8200（前泊・後泊）×2×3名=49,200</t>
    <rPh sb="0" eb="1">
      <t>コウツウヒ</t>
    </rPh>
    <rPh sb="18" eb="19">
      <t>メイ</t>
    </rPh>
    <rPh sb="31" eb="34">
      <t>シュクハクヒ</t>
    </rPh>
    <rPh sb="40" eb="42">
      <t>ゼンパク</t>
    </rPh>
    <rPh sb="43" eb="44">
      <t>アト</t>
    </rPh>
    <rPh sb="44" eb="45">
      <t>ハク</t>
    </rPh>
    <rPh sb="50" eb="51">
      <t>メイ</t>
    </rPh>
    <phoneticPr fontId="2"/>
  </si>
  <si>
    <t>（エ）帰国後研修支援業務</t>
    <rPh sb="3" eb="6">
      <t>キコクゴ</t>
    </rPh>
    <rPh sb="6" eb="8">
      <t>ケンシュウ</t>
    </rPh>
    <rPh sb="8" eb="10">
      <t>シエン</t>
    </rPh>
    <rPh sb="10" eb="12">
      <t>ギョウム</t>
    </rPh>
    <phoneticPr fontId="2"/>
  </si>
  <si>
    <t>・講師交通費</t>
    <rPh sb="1" eb="3">
      <t>コウシ</t>
    </rPh>
    <rPh sb="3" eb="5">
      <t>コウツウ</t>
    </rPh>
    <rPh sb="5" eb="6">
      <t>ヒ</t>
    </rPh>
    <phoneticPr fontId="2"/>
  </si>
  <si>
    <t>【講師交通費】
・①1,120円（大宮～市ヶ谷）×2名×11回（一般向け：2023年度2回、2024年度4回、2025年度4回、2026年度1回）＋②1,120円（大宮～市ヶ谷）×1名×3回(現職教員：2023、2024、2025年度）※講師が市ヶ谷に来る場合</t>
    <rPh sb="26" eb="27">
      <t>メイ</t>
    </rPh>
    <rPh sb="30" eb="31">
      <t>カイ</t>
    </rPh>
    <rPh sb="32" eb="35">
      <t>イッパンム</t>
    </rPh>
    <rPh sb="41" eb="43">
      <t>ネンド</t>
    </rPh>
    <rPh sb="44" eb="45">
      <t>カイ</t>
    </rPh>
    <rPh sb="50" eb="52">
      <t>ネンド</t>
    </rPh>
    <rPh sb="53" eb="54">
      <t>カイ</t>
    </rPh>
    <rPh sb="59" eb="61">
      <t>ネンド</t>
    </rPh>
    <rPh sb="62" eb="63">
      <t>カイ</t>
    </rPh>
    <rPh sb="68" eb="70">
      <t>ネンド</t>
    </rPh>
    <rPh sb="71" eb="72">
      <t>カイ</t>
    </rPh>
    <rPh sb="96" eb="100">
      <t>ゲンショクキョウイン</t>
    </rPh>
    <rPh sb="115" eb="117">
      <t>ネンド</t>
    </rPh>
    <phoneticPr fontId="2"/>
  </si>
  <si>
    <t>・11,300円（1号謝金）×3h×2名×11回（2023年度2回、2024年度4回、2025年度4回、2026年度1回）
+
・11,300×4h（大宮～市ヶ谷）×1名×3回(2023、2024、2025年度）</t>
    <rPh sb="56" eb="58">
      <t>ネンド</t>
    </rPh>
    <rPh sb="59" eb="60">
      <t>カイ</t>
    </rPh>
    <phoneticPr fontId="2"/>
  </si>
  <si>
    <t>（オ）テーマ・分野別セミナー実施支援業務</t>
    <rPh sb="7" eb="9">
      <t>ブンヤ</t>
    </rPh>
    <rPh sb="9" eb="10">
      <t>ベツ</t>
    </rPh>
    <rPh sb="14" eb="20">
      <t>ジッシシエンギョウム</t>
    </rPh>
    <phoneticPr fontId="3"/>
  </si>
  <si>
    <t>交通費</t>
    <rPh sb="0" eb="2">
      <t>コウツウ</t>
    </rPh>
    <rPh sb="2" eb="3">
      <t>ヒ</t>
    </rPh>
    <phoneticPr fontId="2"/>
  </si>
  <si>
    <t xml:space="preserve">
講師交通費
</t>
    <rPh sb="1" eb="3">
      <t>コウシ</t>
    </rPh>
    <rPh sb="3" eb="5">
      <t>コウツウ</t>
    </rPh>
    <rPh sb="5" eb="6">
      <t>ヒ</t>
    </rPh>
    <phoneticPr fontId="2"/>
  </si>
  <si>
    <t xml:space="preserve">
1,120円（大宮～市ヶ谷）×2名×19（3+7+7+2）※講師が市ヶ谷に来る場合
</t>
    <rPh sb="6" eb="7">
      <t>エン</t>
    </rPh>
    <rPh sb="8" eb="10">
      <t>オオミヤ</t>
    </rPh>
    <rPh sb="11" eb="14">
      <t>イチガヤ</t>
    </rPh>
    <rPh sb="17" eb="18">
      <t>メイ</t>
    </rPh>
    <phoneticPr fontId="2"/>
  </si>
  <si>
    <t>外部講師謝金</t>
    <rPh sb="0" eb="4">
      <t>ガイブコウシ</t>
    </rPh>
    <rPh sb="4" eb="6">
      <t>シャキン</t>
    </rPh>
    <phoneticPr fontId="2"/>
  </si>
  <si>
    <t>11,300円（1号謝金）×2h×2名×19（3+7+7+2）回</t>
    <rPh sb="6" eb="7">
      <t>エン</t>
    </rPh>
    <rPh sb="9" eb="10">
      <t>ゴウ</t>
    </rPh>
    <rPh sb="10" eb="12">
      <t>シャキン</t>
    </rPh>
    <rPh sb="18" eb="19">
      <t>メイ</t>
    </rPh>
    <rPh sb="31" eb="32">
      <t>カイ</t>
    </rPh>
    <phoneticPr fontId="2"/>
  </si>
  <si>
    <t>（カ）派遣前訓練における社会還元に関する講座企画業務</t>
    <rPh sb="3" eb="6">
      <t>ハケンマエ</t>
    </rPh>
    <rPh sb="6" eb="8">
      <t>クンレン</t>
    </rPh>
    <rPh sb="12" eb="16">
      <t>シャカイカンゲン</t>
    </rPh>
    <phoneticPr fontId="3"/>
  </si>
  <si>
    <t xml:space="preserve">
1,120円（大宮～市ヶ谷）×3名×10（3+3+3+1）回　※講師が市ヶ谷に来る場合
</t>
    <rPh sb="6" eb="7">
      <t>エン</t>
    </rPh>
    <rPh sb="8" eb="10">
      <t>オオミヤ</t>
    </rPh>
    <rPh sb="11" eb="14">
      <t>イチガヤ</t>
    </rPh>
    <rPh sb="17" eb="18">
      <t>メイ</t>
    </rPh>
    <rPh sb="30" eb="31">
      <t>カイ</t>
    </rPh>
    <phoneticPr fontId="2"/>
  </si>
  <si>
    <t>11,300円（1号謝金）×2h分×3名×（3+3+3+1）回</t>
    <rPh sb="6" eb="7">
      <t>エン</t>
    </rPh>
    <rPh sb="9" eb="10">
      <t>ゴウ</t>
    </rPh>
    <rPh sb="10" eb="12">
      <t>シャキン</t>
    </rPh>
    <rPh sb="16" eb="17">
      <t>フン</t>
    </rPh>
    <rPh sb="25" eb="26">
      <t>カイ</t>
    </rPh>
    <phoneticPr fontId="2"/>
  </si>
  <si>
    <t>【合計】</t>
    <rPh sb="1" eb="3">
      <t>ゴウケイ</t>
    </rPh>
    <phoneticPr fontId="2"/>
  </si>
  <si>
    <t>修正いただきたいポイントととしては「帰国情報～」調達修正案シートのとおりですので、同用にご対応をお願いいたします（野田）。</t>
    <rPh sb="0" eb="2">
      <t>シュウセイ</t>
    </rPh>
    <rPh sb="18" eb="20">
      <t>キコク</t>
    </rPh>
    <rPh sb="20" eb="22">
      <t>ジョウホウ</t>
    </rPh>
    <rPh sb="24" eb="26">
      <t>チョウタツ</t>
    </rPh>
    <rPh sb="26" eb="28">
      <t>シュウセイ</t>
    </rPh>
    <rPh sb="28" eb="29">
      <t>アン</t>
    </rPh>
    <rPh sb="41" eb="42">
      <t>ドウ</t>
    </rPh>
    <rPh sb="42" eb="43">
      <t>ヨウ</t>
    </rPh>
    <rPh sb="45" eb="47">
      <t>タイオウ</t>
    </rPh>
    <rPh sb="49" eb="50">
      <t>ネガ</t>
    </rPh>
    <rPh sb="57" eb="59">
      <t>ノダ</t>
    </rPh>
    <phoneticPr fontId="2"/>
  </si>
  <si>
    <t>別添</t>
    <rPh sb="0" eb="2">
      <t>ベッテン</t>
    </rPh>
    <phoneticPr fontId="3"/>
  </si>
  <si>
    <t>「2021-2023年度　ＪＩＣＡ海外協力隊社会還元促進支援業務」
契約充当可能金額　積算根拠</t>
    <rPh sb="10" eb="11">
      <t>ネン</t>
    </rPh>
    <rPh sb="11" eb="12">
      <t>ド</t>
    </rPh>
    <rPh sb="17" eb="19">
      <t>カイガイ</t>
    </rPh>
    <rPh sb="19" eb="22">
      <t>キョウリョクタイ</t>
    </rPh>
    <rPh sb="22" eb="24">
      <t>シャカイ</t>
    </rPh>
    <rPh sb="24" eb="26">
      <t>カンゲン</t>
    </rPh>
    <rPh sb="26" eb="28">
      <t>ソクシン</t>
    </rPh>
    <rPh sb="28" eb="30">
      <t>シエン</t>
    </rPh>
    <rPh sb="30" eb="32">
      <t>ギョウム</t>
    </rPh>
    <rPh sb="34" eb="36">
      <t>ケイヤク</t>
    </rPh>
    <rPh sb="36" eb="38">
      <t>ジュウトウ</t>
    </rPh>
    <rPh sb="38" eb="40">
      <t>カノウ</t>
    </rPh>
    <rPh sb="40" eb="42">
      <t>キンガク</t>
    </rPh>
    <rPh sb="43" eb="45">
      <t>セキサン</t>
    </rPh>
    <rPh sb="45" eb="47">
      <t>コンキョ</t>
    </rPh>
    <phoneticPr fontId="3"/>
  </si>
  <si>
    <t>業務人件費単価（月額）</t>
    <phoneticPr fontId="2"/>
  </si>
  <si>
    <t>MM</t>
    <phoneticPr fontId="2"/>
  </si>
  <si>
    <t>合計（税抜）</t>
    <rPh sb="0" eb="2">
      <t>ゴウケイ</t>
    </rPh>
    <rPh sb="3" eb="4">
      <t>ゼイ</t>
    </rPh>
    <rPh sb="4" eb="5">
      <t>バツ</t>
    </rPh>
    <phoneticPr fontId="3"/>
  </si>
  <si>
    <r>
      <t>2021年度（6.5ヵ月）
※</t>
    </r>
    <r>
      <rPr>
        <sz val="10"/>
        <color rgb="FFFF0000"/>
        <rFont val="ＭＳ Ｐゴシック"/>
        <family val="3"/>
        <charset val="128"/>
      </rPr>
      <t>総括は</t>
    </r>
    <r>
      <rPr>
        <sz val="10"/>
        <rFont val="ＭＳ Ｐゴシック"/>
        <family val="3"/>
        <charset val="128"/>
      </rPr>
      <t>引継業務0.5MM含む</t>
    </r>
    <rPh sb="4" eb="5">
      <t>ネン</t>
    </rPh>
    <rPh sb="5" eb="6">
      <t>ド</t>
    </rPh>
    <rPh sb="11" eb="12">
      <t>ゲツ</t>
    </rPh>
    <rPh sb="15" eb="17">
      <t>ソウカツ</t>
    </rPh>
    <rPh sb="18" eb="20">
      <t>ヒキツ</t>
    </rPh>
    <rPh sb="20" eb="22">
      <t>ギョウム</t>
    </rPh>
    <rPh sb="27" eb="28">
      <t>フク</t>
    </rPh>
    <phoneticPr fontId="2"/>
  </si>
  <si>
    <t>2022年度</t>
    <rPh sb="4" eb="5">
      <t>ネン</t>
    </rPh>
    <rPh sb="5" eb="6">
      <t>ド</t>
    </rPh>
    <phoneticPr fontId="2"/>
  </si>
  <si>
    <t>2023年度（4ヵ月）</t>
    <rPh sb="4" eb="5">
      <t>ネン</t>
    </rPh>
    <rPh sb="5" eb="6">
      <t>ド</t>
    </rPh>
    <rPh sb="9" eb="10">
      <t>ゲツ</t>
    </rPh>
    <phoneticPr fontId="2"/>
  </si>
  <si>
    <t>1-1. 人件費（定額報酬分）</t>
    <rPh sb="5" eb="8">
      <t>ジンケンヒ</t>
    </rPh>
    <rPh sb="9" eb="11">
      <t>テイガク</t>
    </rPh>
    <rPh sb="11" eb="13">
      <t>ホウシュウ</t>
    </rPh>
    <rPh sb="13" eb="14">
      <t>ブン</t>
    </rPh>
    <phoneticPr fontId="2"/>
  </si>
  <si>
    <t>1-2. 管理費（人件費30％）</t>
    <rPh sb="5" eb="8">
      <t>カンリヒ</t>
    </rPh>
    <rPh sb="9" eb="12">
      <t>ジンケンヒ</t>
    </rPh>
    <phoneticPr fontId="2"/>
  </si>
  <si>
    <t>2．人件費（出来高払分）</t>
    <rPh sb="2" eb="5">
      <t>ジンケンヒ</t>
    </rPh>
    <rPh sb="6" eb="9">
      <t>デキダカ</t>
    </rPh>
    <rPh sb="9" eb="10">
      <t>フツ</t>
    </rPh>
    <rPh sb="10" eb="11">
      <t>フン</t>
    </rPh>
    <phoneticPr fontId="2"/>
  </si>
  <si>
    <t>（ア）帰国表敬運営補助業務</t>
    <rPh sb="3" eb="5">
      <t>キコク</t>
    </rPh>
    <rPh sb="5" eb="7">
      <t>ヒョウケイ</t>
    </rPh>
    <rPh sb="7" eb="9">
      <t>ウンエイ</t>
    </rPh>
    <rPh sb="9" eb="11">
      <t>ホジョ</t>
    </rPh>
    <rPh sb="11" eb="13">
      <t>ギョウム</t>
    </rPh>
    <phoneticPr fontId="2"/>
  </si>
  <si>
    <t>（イ）OB／OG会活動支援経費関連支援業務</t>
    <rPh sb="8" eb="9">
      <t>カイ</t>
    </rPh>
    <rPh sb="9" eb="11">
      <t>カツドウ</t>
    </rPh>
    <rPh sb="11" eb="13">
      <t>シエン</t>
    </rPh>
    <rPh sb="13" eb="15">
      <t>ケイヒ</t>
    </rPh>
    <rPh sb="15" eb="17">
      <t>カンレン</t>
    </rPh>
    <rPh sb="17" eb="19">
      <t>シエン</t>
    </rPh>
    <rPh sb="19" eb="21">
      <t>ギョウム</t>
    </rPh>
    <phoneticPr fontId="2"/>
  </si>
  <si>
    <t>（ウ）派遣前訓練における社会還元に関する講座企画業務</t>
    <rPh sb="3" eb="5">
      <t>ハケン</t>
    </rPh>
    <rPh sb="5" eb="6">
      <t>マエ</t>
    </rPh>
    <rPh sb="6" eb="8">
      <t>クンレン</t>
    </rPh>
    <rPh sb="12" eb="16">
      <t>シャカイカンゲン</t>
    </rPh>
    <rPh sb="17" eb="18">
      <t>カン</t>
    </rPh>
    <rPh sb="20" eb="26">
      <t>コウザキカクギョウム</t>
    </rPh>
    <phoneticPr fontId="2"/>
  </si>
  <si>
    <t>3. 直接経費</t>
    <rPh sb="3" eb="7">
      <t>チョクセツケイヒ</t>
    </rPh>
    <phoneticPr fontId="2"/>
  </si>
  <si>
    <t>費目</t>
    <rPh sb="0" eb="2">
      <t>ヒモク</t>
    </rPh>
    <phoneticPr fontId="3"/>
  </si>
  <si>
    <t>業務人件費単価</t>
    <rPh sb="0" eb="7">
      <t>ギョウムジンケンヒタンカ</t>
    </rPh>
    <phoneticPr fontId="2"/>
  </si>
  <si>
    <t>2021年度（6ヵ月）</t>
    <rPh sb="4" eb="5">
      <t>ネン</t>
    </rPh>
    <rPh sb="5" eb="6">
      <t>ド</t>
    </rPh>
    <rPh sb="9" eb="10">
      <t>ゲツ</t>
    </rPh>
    <phoneticPr fontId="2"/>
  </si>
  <si>
    <t>　（ア）帰国時プログラム運営・帰国手続き関連業務（帰国表敬運営補助業務を除く）</t>
    <rPh sb="4" eb="6">
      <t>キコク</t>
    </rPh>
    <rPh sb="6" eb="7">
      <t>ジ</t>
    </rPh>
    <rPh sb="12" eb="14">
      <t>ウンエイ</t>
    </rPh>
    <rPh sb="15" eb="19">
      <t>キコクテツヅ</t>
    </rPh>
    <rPh sb="20" eb="22">
      <t>カンレン</t>
    </rPh>
    <rPh sb="22" eb="24">
      <t>ギョウム</t>
    </rPh>
    <rPh sb="25" eb="27">
      <t>キコク</t>
    </rPh>
    <rPh sb="27" eb="29">
      <t>ヒョウケイ</t>
    </rPh>
    <rPh sb="29" eb="31">
      <t>ウンエイ</t>
    </rPh>
    <rPh sb="31" eb="33">
      <t>ホジョ</t>
    </rPh>
    <rPh sb="33" eb="35">
      <t>ギョウム</t>
    </rPh>
    <rPh sb="36" eb="37">
      <t>ノゾ</t>
    </rPh>
    <phoneticPr fontId="3"/>
  </si>
  <si>
    <t>調達コメント</t>
    <rPh sb="0" eb="2">
      <t>チョウタツ</t>
    </rPh>
    <phoneticPr fontId="2"/>
  </si>
  <si>
    <t>　（イ）テーマ・分野別セミナー実施支援業務</t>
    <rPh sb="8" eb="10">
      <t>ブンヤ</t>
    </rPh>
    <rPh sb="10" eb="11">
      <t>ベツ</t>
    </rPh>
    <rPh sb="15" eb="17">
      <t>ジッシ</t>
    </rPh>
    <rPh sb="17" eb="19">
      <t>シエン</t>
    </rPh>
    <rPh sb="19" eb="21">
      <t>ギョウム</t>
    </rPh>
    <phoneticPr fontId="3"/>
  </si>
  <si>
    <t>伺にも記載している点を踏まえて、修正をお願いします。</t>
    <rPh sb="0" eb="1">
      <t>ウカガイ</t>
    </rPh>
    <rPh sb="3" eb="5">
      <t>キサイ</t>
    </rPh>
    <rPh sb="9" eb="10">
      <t>テン</t>
    </rPh>
    <rPh sb="11" eb="12">
      <t>フ</t>
    </rPh>
    <rPh sb="16" eb="18">
      <t>シュウセイ</t>
    </rPh>
    <rPh sb="20" eb="21">
      <t>ネガ</t>
    </rPh>
    <phoneticPr fontId="2"/>
  </si>
  <si>
    <t>　（ウ）自治体・企業交流会支援業務</t>
    <rPh sb="4" eb="7">
      <t>ジチタイ</t>
    </rPh>
    <rPh sb="8" eb="10">
      <t>キギョウ</t>
    </rPh>
    <rPh sb="10" eb="13">
      <t>コウリュウカイ</t>
    </rPh>
    <rPh sb="13" eb="15">
      <t>シエン</t>
    </rPh>
    <rPh sb="15" eb="17">
      <t>ギョウム</t>
    </rPh>
    <phoneticPr fontId="2"/>
  </si>
  <si>
    <t>本業務で想定する従事者ごとで、単価が異なりますので、想定する従事者ごとの単価を設定、再度積算いただけますでしょうか。</t>
    <rPh sb="0" eb="1">
      <t>ホン</t>
    </rPh>
    <rPh sb="1" eb="3">
      <t>ギョウム</t>
    </rPh>
    <rPh sb="4" eb="6">
      <t>ソウテイ</t>
    </rPh>
    <rPh sb="8" eb="11">
      <t>ジュウジシャ</t>
    </rPh>
    <rPh sb="15" eb="17">
      <t>タンカ</t>
    </rPh>
    <rPh sb="18" eb="19">
      <t>コト</t>
    </rPh>
    <rPh sb="26" eb="28">
      <t>ソウテイ</t>
    </rPh>
    <rPh sb="30" eb="33">
      <t>ジュウジシャ</t>
    </rPh>
    <rPh sb="36" eb="38">
      <t>タンカ</t>
    </rPh>
    <rPh sb="39" eb="41">
      <t>セッテイ</t>
    </rPh>
    <rPh sb="42" eb="44">
      <t>サイド</t>
    </rPh>
    <rPh sb="44" eb="46">
      <t>セキサン</t>
    </rPh>
    <phoneticPr fontId="2"/>
  </si>
  <si>
    <t>　（エ）グローカルプログラム運営支援業務</t>
    <rPh sb="14" eb="16">
      <t>ウンエイ</t>
    </rPh>
    <rPh sb="16" eb="18">
      <t>シエン</t>
    </rPh>
    <rPh sb="18" eb="20">
      <t>ギョウム</t>
    </rPh>
    <phoneticPr fontId="2"/>
  </si>
  <si>
    <t>管理費は、積算上は1-1,とも率を設定し、応札者には、いずれも管理費込みの日額単価で積算させるという方法もありますので、再度ご検討をお願いします。</t>
    <rPh sb="0" eb="3">
      <t>カンリヒ</t>
    </rPh>
    <rPh sb="5" eb="7">
      <t>セキサン</t>
    </rPh>
    <rPh sb="7" eb="8">
      <t>ジョウ</t>
    </rPh>
    <rPh sb="15" eb="16">
      <t>リツ</t>
    </rPh>
    <rPh sb="17" eb="19">
      <t>セッテイ</t>
    </rPh>
    <rPh sb="21" eb="23">
      <t>オウサツ</t>
    </rPh>
    <rPh sb="23" eb="24">
      <t>シャ</t>
    </rPh>
    <rPh sb="31" eb="34">
      <t>カンリヒ</t>
    </rPh>
    <rPh sb="34" eb="35">
      <t>コ</t>
    </rPh>
    <rPh sb="37" eb="39">
      <t>ニチガク</t>
    </rPh>
    <rPh sb="39" eb="41">
      <t>タンカ</t>
    </rPh>
    <rPh sb="42" eb="44">
      <t>セキサン</t>
    </rPh>
    <rPh sb="50" eb="52">
      <t>ホウホウ</t>
    </rPh>
    <rPh sb="60" eb="62">
      <t>サイド</t>
    </rPh>
    <rPh sb="63" eb="65">
      <t>ケントウ</t>
    </rPh>
    <rPh sb="67" eb="68">
      <t>ネガ</t>
    </rPh>
    <phoneticPr fontId="2"/>
  </si>
  <si>
    <t>　（オ）帰国隊員ネットワーク運営管理業務</t>
    <rPh sb="4" eb="6">
      <t>キコク</t>
    </rPh>
    <rPh sb="6" eb="8">
      <t>タイイン</t>
    </rPh>
    <rPh sb="14" eb="16">
      <t>ウンエイ</t>
    </rPh>
    <rPh sb="16" eb="18">
      <t>カンリ</t>
    </rPh>
    <rPh sb="18" eb="20">
      <t>ギョウム</t>
    </rPh>
    <phoneticPr fontId="2"/>
  </si>
  <si>
    <t>⇒（人材育成課）修正いたしました。なお、日額ではなく月額単価に修正しました。</t>
    <rPh sb="0" eb="7">
      <t>ヤジルシ（ジンザイイクセイカ</t>
    </rPh>
    <rPh sb="8" eb="10">
      <t>シュウセイ</t>
    </rPh>
    <rPh sb="20" eb="22">
      <t>ニチガク</t>
    </rPh>
    <rPh sb="26" eb="28">
      <t>ゲツガク</t>
    </rPh>
    <rPh sb="28" eb="30">
      <t>タンカ</t>
    </rPh>
    <rPh sb="31" eb="33">
      <t>シュウセイ</t>
    </rPh>
    <phoneticPr fontId="2"/>
  </si>
  <si>
    <t>小計</t>
    <phoneticPr fontId="2"/>
  </si>
  <si>
    <t>消費税（10％）</t>
    <phoneticPr fontId="2"/>
  </si>
  <si>
    <t>合計</t>
    <phoneticPr fontId="2"/>
  </si>
  <si>
    <t>※各業務従事者単価の設定理由</t>
    <rPh sb="1" eb="4">
      <t>カクギョウム</t>
    </rPh>
    <rPh sb="4" eb="7">
      <t>ジュウジシャ</t>
    </rPh>
    <rPh sb="7" eb="9">
      <t>タンカ</t>
    </rPh>
    <rPh sb="10" eb="12">
      <t>セッテイ</t>
    </rPh>
    <rPh sb="12" eb="14">
      <t>リユウ</t>
    </rPh>
    <phoneticPr fontId="2"/>
  </si>
  <si>
    <t>従事者名</t>
    <rPh sb="0" eb="3">
      <t>ジュウジシャ</t>
    </rPh>
    <rPh sb="3" eb="4">
      <t>メイ</t>
    </rPh>
    <phoneticPr fontId="2"/>
  </si>
  <si>
    <t>設定理由</t>
    <rPh sb="0" eb="2">
      <t>セッテイ</t>
    </rPh>
    <rPh sb="2" eb="4">
      <t>リユウ</t>
    </rPh>
    <phoneticPr fontId="2"/>
  </si>
  <si>
    <t xml:space="preserve">①現在帰国時プログラム運営管理契約を受託しているJOCA総括（2号相当）単価⇒月額832,600円
②現在帰国情報管理契約を受託している育てる会総括単価⇒月額271,600円
③JICA研修委託業務ガイドラインにおける総括単価⇒月額622,000円
④類似業務である研修委託契約（ＪＩＣＥ受託）における総括単価⇒月額1,000,000円
上記①～④の平均：月額681,550円
</t>
    <rPh sb="1" eb="3">
      <t>ゲンザイ</t>
    </rPh>
    <rPh sb="3" eb="5">
      <t>キコク</t>
    </rPh>
    <rPh sb="5" eb="6">
      <t>ジ</t>
    </rPh>
    <rPh sb="11" eb="13">
      <t>ウンエイ</t>
    </rPh>
    <rPh sb="13" eb="15">
      <t>カンリ</t>
    </rPh>
    <rPh sb="15" eb="17">
      <t>ケイヤク</t>
    </rPh>
    <rPh sb="18" eb="20">
      <t>ジュタク</t>
    </rPh>
    <rPh sb="28" eb="30">
      <t>ソウカツ</t>
    </rPh>
    <rPh sb="32" eb="33">
      <t>ゴウ</t>
    </rPh>
    <rPh sb="33" eb="35">
      <t>ソウトウ</t>
    </rPh>
    <rPh sb="36" eb="38">
      <t>タンカ</t>
    </rPh>
    <rPh sb="51" eb="53">
      <t>ゲンザイ</t>
    </rPh>
    <rPh sb="53" eb="55">
      <t>キコク</t>
    </rPh>
    <rPh sb="55" eb="57">
      <t>ジョウホウ</t>
    </rPh>
    <rPh sb="57" eb="59">
      <t>カンリ</t>
    </rPh>
    <rPh sb="59" eb="61">
      <t>ケイヤク</t>
    </rPh>
    <rPh sb="62" eb="64">
      <t>ジュタク</t>
    </rPh>
    <rPh sb="72" eb="74">
      <t>ソウカツ</t>
    </rPh>
    <rPh sb="74" eb="76">
      <t>タンカ</t>
    </rPh>
    <rPh sb="97" eb="99">
      <t>ギョウム</t>
    </rPh>
    <rPh sb="111" eb="113">
      <t>タンカ</t>
    </rPh>
    <rPh sb="126" eb="128">
      <t>ルイジ</t>
    </rPh>
    <rPh sb="128" eb="130">
      <t>ギョウム</t>
    </rPh>
    <rPh sb="144" eb="146">
      <t>ジュタク</t>
    </rPh>
    <rPh sb="153" eb="155">
      <t>タンカ</t>
    </rPh>
    <rPh sb="170" eb="172">
      <t>ジョウキ</t>
    </rPh>
    <phoneticPr fontId="2"/>
  </si>
  <si>
    <t>①現在帰国時プログラム運営管理契約を受託しているJOCA5号相当単価⇒月額607,300円
②現在帰国情報管理契約を受託している育てる会4等級職員4号相当単価⇒月額290,000円
③ICA研修委託業務ガイドラインにおける事務管理者単価⇒月額452,600円
④類似業務である研修委託契約（ＪＩＣＥ受託）における事務（研修プログラムの実施支援・研修員修了生への情報提供）単価⇒月額640,000円
上記①～④の平均：月額497,475円</t>
    <rPh sb="32" eb="34">
      <t>タンカ</t>
    </rPh>
    <rPh sb="77" eb="79">
      <t>タンカ</t>
    </rPh>
    <rPh sb="113" eb="116">
      <t>カンリシャ</t>
    </rPh>
    <rPh sb="116" eb="118">
      <t>タンカ</t>
    </rPh>
    <rPh sb="156" eb="158">
      <t>ジム</t>
    </rPh>
    <rPh sb="185" eb="187">
      <t>タンカ</t>
    </rPh>
    <rPh sb="200" eb="202">
      <t>ジョウキ</t>
    </rPh>
    <rPh sb="206" eb="208">
      <t>ヘイキン</t>
    </rPh>
    <rPh sb="209" eb="211">
      <t>ゲツガク</t>
    </rPh>
    <rPh sb="218" eb="219">
      <t>エン</t>
    </rPh>
    <phoneticPr fontId="2"/>
  </si>
  <si>
    <t>カウンセラー</t>
    <phoneticPr fontId="2"/>
  </si>
  <si>
    <t>人材紹介会社上位5社の相場に基づき、40代後半／カウンセリング業務経験有の人材の場合、日額30,000円相当⇒月額600,000円
人事院「令和２年職種別民間給与実態調査」の「技術職課長代理（48歳～52歳）の一か月給与557,384円と比較しても妥当と判断される。</t>
    <rPh sb="0" eb="2">
      <t>ジンザイ</t>
    </rPh>
    <rPh sb="2" eb="4">
      <t>ショウカイ</t>
    </rPh>
    <rPh sb="4" eb="6">
      <t>カイシャ</t>
    </rPh>
    <rPh sb="6" eb="8">
      <t>ジョウイ</t>
    </rPh>
    <rPh sb="9" eb="10">
      <t>シャ</t>
    </rPh>
    <rPh sb="11" eb="13">
      <t>ソウバ</t>
    </rPh>
    <rPh sb="14" eb="15">
      <t>モト</t>
    </rPh>
    <rPh sb="20" eb="21">
      <t>ダイ</t>
    </rPh>
    <rPh sb="21" eb="23">
      <t>コウハン</t>
    </rPh>
    <rPh sb="31" eb="33">
      <t>ギョウム</t>
    </rPh>
    <rPh sb="33" eb="35">
      <t>ケイケン</t>
    </rPh>
    <rPh sb="35" eb="36">
      <t>アリ</t>
    </rPh>
    <rPh sb="37" eb="39">
      <t>ジンザイ</t>
    </rPh>
    <rPh sb="40" eb="42">
      <t>バアイ</t>
    </rPh>
    <rPh sb="43" eb="45">
      <t>ニチガク</t>
    </rPh>
    <rPh sb="51" eb="52">
      <t>エン</t>
    </rPh>
    <rPh sb="52" eb="54">
      <t>ソウトウ</t>
    </rPh>
    <rPh sb="55" eb="57">
      <t>ゲツガク</t>
    </rPh>
    <rPh sb="64" eb="65">
      <t>エン</t>
    </rPh>
    <rPh sb="66" eb="68">
      <t>ジンジ</t>
    </rPh>
    <rPh sb="68" eb="69">
      <t>イン</t>
    </rPh>
    <rPh sb="88" eb="90">
      <t>ギジュツ</t>
    </rPh>
    <rPh sb="90" eb="91">
      <t>ショク</t>
    </rPh>
    <rPh sb="91" eb="93">
      <t>カチョウ</t>
    </rPh>
    <rPh sb="93" eb="95">
      <t>ダイリ</t>
    </rPh>
    <rPh sb="98" eb="99">
      <t>サイ</t>
    </rPh>
    <rPh sb="102" eb="103">
      <t>サイ</t>
    </rPh>
    <rPh sb="105" eb="106">
      <t>イッ</t>
    </rPh>
    <rPh sb="107" eb="108">
      <t>ゲツ</t>
    </rPh>
    <rPh sb="108" eb="110">
      <t>キュウヨ</t>
    </rPh>
    <rPh sb="117" eb="118">
      <t>エン</t>
    </rPh>
    <rPh sb="119" eb="121">
      <t>ヒカク</t>
    </rPh>
    <rPh sb="124" eb="126">
      <t>ダトウ</t>
    </rPh>
    <rPh sb="127" eb="129">
      <t>ハンダン</t>
    </rPh>
    <phoneticPr fontId="2"/>
  </si>
  <si>
    <t>一件あたり単価</t>
    <rPh sb="0" eb="2">
      <t>イッケン</t>
    </rPh>
    <rPh sb="5" eb="7">
      <t>タンカ</t>
    </rPh>
    <phoneticPr fontId="2"/>
  </si>
  <si>
    <t>2021年度（10件）</t>
    <rPh sb="4" eb="5">
      <t>ネン</t>
    </rPh>
    <rPh sb="5" eb="6">
      <t>ド</t>
    </rPh>
    <rPh sb="9" eb="10">
      <t>ケン</t>
    </rPh>
    <phoneticPr fontId="2"/>
  </si>
  <si>
    <t>2022年度（20件）</t>
    <rPh sb="4" eb="5">
      <t>ネン</t>
    </rPh>
    <rPh sb="5" eb="6">
      <t>ド</t>
    </rPh>
    <rPh sb="9" eb="10">
      <t>ケン</t>
    </rPh>
    <phoneticPr fontId="2"/>
  </si>
  <si>
    <t>2023年度（5件）</t>
    <rPh sb="4" eb="5">
      <t>ネン</t>
    </rPh>
    <rPh sb="5" eb="6">
      <t>ド</t>
    </rPh>
    <rPh sb="8" eb="9">
      <t>ケン</t>
    </rPh>
    <phoneticPr fontId="2"/>
  </si>
  <si>
    <t>①直接人件費</t>
    <rPh sb="1" eb="3">
      <t>チョクセツ</t>
    </rPh>
    <rPh sb="3" eb="6">
      <t>ジンケンヒ</t>
    </rPh>
    <phoneticPr fontId="3"/>
  </si>
  <si>
    <t>業務人件費単価</t>
    <rPh sb="0" eb="2">
      <t>ギョウム</t>
    </rPh>
    <rPh sb="2" eb="5">
      <t>ジンケンヒ</t>
    </rPh>
    <rPh sb="5" eb="7">
      <t>タンカ</t>
    </rPh>
    <phoneticPr fontId="2"/>
  </si>
  <si>
    <t>合計</t>
    <rPh sb="0" eb="2">
      <t>ゴウケイ</t>
    </rPh>
    <phoneticPr fontId="2"/>
  </si>
  <si>
    <t>②管理費（①×30％）</t>
    <rPh sb="1" eb="4">
      <t>カンリヒ</t>
    </rPh>
    <phoneticPr fontId="2"/>
  </si>
  <si>
    <t>（イ）ＯＢ／ＯＧ会活動支援経費関連支援業務</t>
    <rPh sb="8" eb="9">
      <t>カイ</t>
    </rPh>
    <rPh sb="9" eb="11">
      <t>カツドウ</t>
    </rPh>
    <rPh sb="11" eb="13">
      <t>シエン</t>
    </rPh>
    <rPh sb="13" eb="15">
      <t>ケイヒ</t>
    </rPh>
    <rPh sb="15" eb="17">
      <t>カンレン</t>
    </rPh>
    <rPh sb="17" eb="19">
      <t>シエン</t>
    </rPh>
    <rPh sb="19" eb="21">
      <t>ギョウム</t>
    </rPh>
    <phoneticPr fontId="2"/>
  </si>
  <si>
    <t>（ウ）派遣前訓練における社会還元に関する講座企画業務</t>
    <rPh sb="3" eb="5">
      <t>ハケン</t>
    </rPh>
    <rPh sb="5" eb="6">
      <t>マエ</t>
    </rPh>
    <rPh sb="6" eb="8">
      <t>クンレン</t>
    </rPh>
    <rPh sb="12" eb="14">
      <t>シャカイ</t>
    </rPh>
    <rPh sb="14" eb="16">
      <t>カンゲン</t>
    </rPh>
    <rPh sb="17" eb="18">
      <t>カン</t>
    </rPh>
    <rPh sb="20" eb="22">
      <t>コウザ</t>
    </rPh>
    <rPh sb="22" eb="24">
      <t>キカク</t>
    </rPh>
    <rPh sb="24" eb="26">
      <t>ギョウム</t>
    </rPh>
    <phoneticPr fontId="2"/>
  </si>
  <si>
    <t>2021年度（2件）</t>
    <rPh sb="4" eb="5">
      <t>ネン</t>
    </rPh>
    <rPh sb="5" eb="6">
      <t>ド</t>
    </rPh>
    <rPh sb="8" eb="9">
      <t>ケン</t>
    </rPh>
    <phoneticPr fontId="2"/>
  </si>
  <si>
    <t>2022年度（5件）</t>
    <rPh sb="4" eb="5">
      <t>ネン</t>
    </rPh>
    <rPh sb="5" eb="6">
      <t>ド</t>
    </rPh>
    <rPh sb="8" eb="9">
      <t>ケン</t>
    </rPh>
    <phoneticPr fontId="2"/>
  </si>
  <si>
    <t>2023年度（1件）</t>
    <rPh sb="4" eb="5">
      <t>ネン</t>
    </rPh>
    <rPh sb="5" eb="6">
      <t>ド</t>
    </rPh>
    <rPh sb="8" eb="9">
      <t>ケン</t>
    </rPh>
    <phoneticPr fontId="2"/>
  </si>
  <si>
    <t>1泊2日での基幹職による広島出張を基準値とし、交通費・日当・宿泊費合計で、一回60,000円
60,000円×30件（約5割）</t>
    <rPh sb="1" eb="2">
      <t>ハク</t>
    </rPh>
    <rPh sb="3" eb="4">
      <t>ニチ</t>
    </rPh>
    <rPh sb="6" eb="8">
      <t>キカン</t>
    </rPh>
    <rPh sb="8" eb="9">
      <t>ショク</t>
    </rPh>
    <rPh sb="12" eb="14">
      <t>ヒロシマ</t>
    </rPh>
    <rPh sb="14" eb="16">
      <t>シュッチョウ</t>
    </rPh>
    <rPh sb="17" eb="19">
      <t>キジュン</t>
    </rPh>
    <rPh sb="19" eb="20">
      <t>チ</t>
    </rPh>
    <rPh sb="23" eb="26">
      <t>コウツウヒ</t>
    </rPh>
    <rPh sb="27" eb="29">
      <t>ニットウ</t>
    </rPh>
    <rPh sb="30" eb="32">
      <t>シュクハク</t>
    </rPh>
    <rPh sb="32" eb="33">
      <t>ヒ</t>
    </rPh>
    <rPh sb="33" eb="35">
      <t>ゴウケイ</t>
    </rPh>
    <rPh sb="37" eb="39">
      <t>イッカイ</t>
    </rPh>
    <rPh sb="45" eb="46">
      <t>エン</t>
    </rPh>
    <rPh sb="53" eb="54">
      <t>エン</t>
    </rPh>
    <rPh sb="57" eb="58">
      <t>ケン</t>
    </rPh>
    <rPh sb="59" eb="60">
      <t>ヤク</t>
    </rPh>
    <rPh sb="61" eb="62">
      <t>ワリ</t>
    </rPh>
    <phoneticPr fontId="2"/>
  </si>
  <si>
    <t>2021年</t>
    <rPh sb="4" eb="5">
      <t>ネン</t>
    </rPh>
    <phoneticPr fontId="2"/>
  </si>
  <si>
    <t>2023年度</t>
    <rPh sb="4" eb="5">
      <t>ネン</t>
    </rPh>
    <rPh sb="5" eb="6">
      <t>ド</t>
    </rPh>
    <phoneticPr fontId="2"/>
  </si>
  <si>
    <t>講師交通費
帰国報告会交通費
帰国表敬交通費
健康診断交通費</t>
    <rPh sb="0" eb="2">
      <t>コウシ</t>
    </rPh>
    <rPh sb="2" eb="4">
      <t>コウツウ</t>
    </rPh>
    <rPh sb="4" eb="5">
      <t>ヒ</t>
    </rPh>
    <rPh sb="6" eb="8">
      <t>キコク</t>
    </rPh>
    <rPh sb="8" eb="11">
      <t>ホウコクカイ</t>
    </rPh>
    <rPh sb="11" eb="13">
      <t>コウツウ</t>
    </rPh>
    <rPh sb="13" eb="14">
      <t>ヒ</t>
    </rPh>
    <rPh sb="15" eb="17">
      <t>キコク</t>
    </rPh>
    <rPh sb="17" eb="19">
      <t>ヒョウケイ</t>
    </rPh>
    <rPh sb="19" eb="21">
      <t>コウツウ</t>
    </rPh>
    <rPh sb="21" eb="22">
      <t>ヒ</t>
    </rPh>
    <rPh sb="23" eb="25">
      <t>ケンコウ</t>
    </rPh>
    <rPh sb="25" eb="27">
      <t>シンダン</t>
    </rPh>
    <rPh sb="27" eb="30">
      <t>コウツウヒ</t>
    </rPh>
    <phoneticPr fontId="2"/>
  </si>
  <si>
    <t>講師交通費：1,122円（大宮～市ヶ谷）×20回　※講師が市ヶ谷に来る場合
帰国報告会交通費：1122円(大宮～市ヶ谷）×120名
帰国表敬交通費：1122円(大宮～市ヶ谷）×25名＋1680円（片道50km以上を想定し、成田～東京）×10名
健康診断交通費：1540円（大宮～渋谷（現在のJICA指定医療機関の所在地）×47名（対象者の約1割）</t>
    <rPh sb="0" eb="2">
      <t>コウシ</t>
    </rPh>
    <rPh sb="2" eb="4">
      <t>コウツウ</t>
    </rPh>
    <rPh sb="4" eb="5">
      <t>ヒ</t>
    </rPh>
    <rPh sb="11" eb="12">
      <t>エン</t>
    </rPh>
    <rPh sb="13" eb="15">
      <t>オオミヤ</t>
    </rPh>
    <rPh sb="16" eb="19">
      <t>イチガヤ</t>
    </rPh>
    <rPh sb="23" eb="24">
      <t>カイ</t>
    </rPh>
    <rPh sb="26" eb="28">
      <t>コウシ</t>
    </rPh>
    <rPh sb="29" eb="32">
      <t>イチガヤ</t>
    </rPh>
    <rPh sb="33" eb="34">
      <t>ク</t>
    </rPh>
    <rPh sb="35" eb="37">
      <t>バアイ</t>
    </rPh>
    <rPh sb="38" eb="40">
      <t>キコク</t>
    </rPh>
    <rPh sb="40" eb="43">
      <t>ホウコクカイ</t>
    </rPh>
    <rPh sb="43" eb="45">
      <t>コウツウ</t>
    </rPh>
    <rPh sb="45" eb="46">
      <t>ヒ</t>
    </rPh>
    <rPh sb="51" eb="52">
      <t>エン</t>
    </rPh>
    <rPh sb="53" eb="55">
      <t>オオミヤ</t>
    </rPh>
    <rPh sb="56" eb="59">
      <t>イチガヤ</t>
    </rPh>
    <rPh sb="64" eb="65">
      <t>メイ</t>
    </rPh>
    <rPh sb="66" eb="68">
      <t>キコク</t>
    </rPh>
    <rPh sb="68" eb="70">
      <t>ヒョウケイ</t>
    </rPh>
    <rPh sb="70" eb="72">
      <t>コウツウ</t>
    </rPh>
    <rPh sb="72" eb="73">
      <t>ヒ</t>
    </rPh>
    <rPh sb="78" eb="79">
      <t>エン</t>
    </rPh>
    <rPh sb="80" eb="82">
      <t>オオミヤ</t>
    </rPh>
    <rPh sb="83" eb="86">
      <t>イチガヤ</t>
    </rPh>
    <rPh sb="90" eb="91">
      <t>メイ</t>
    </rPh>
    <rPh sb="96" eb="97">
      <t>エン</t>
    </rPh>
    <rPh sb="98" eb="100">
      <t>カタミチ</t>
    </rPh>
    <rPh sb="104" eb="106">
      <t>イジョウ</t>
    </rPh>
    <rPh sb="107" eb="109">
      <t>ソウテイ</t>
    </rPh>
    <rPh sb="111" eb="113">
      <t>ナリタ</t>
    </rPh>
    <rPh sb="114" eb="116">
      <t>トウキョウ</t>
    </rPh>
    <rPh sb="120" eb="121">
      <t>メイ</t>
    </rPh>
    <rPh sb="122" eb="124">
      <t>ケンコウ</t>
    </rPh>
    <rPh sb="124" eb="126">
      <t>シンダン</t>
    </rPh>
    <rPh sb="126" eb="129">
      <t>コウツウヒ</t>
    </rPh>
    <rPh sb="134" eb="135">
      <t>エン</t>
    </rPh>
    <rPh sb="136" eb="138">
      <t>オオミヤ</t>
    </rPh>
    <rPh sb="139" eb="141">
      <t>シブヤ</t>
    </rPh>
    <rPh sb="142" eb="144">
      <t>ゲンザイ</t>
    </rPh>
    <rPh sb="149" eb="151">
      <t>シテイ</t>
    </rPh>
    <rPh sb="151" eb="153">
      <t>イリョウ</t>
    </rPh>
    <rPh sb="153" eb="155">
      <t>キカン</t>
    </rPh>
    <rPh sb="156" eb="158">
      <t>ショザイ</t>
    </rPh>
    <rPh sb="158" eb="159">
      <t>チ</t>
    </rPh>
    <rPh sb="163" eb="164">
      <t>メイ</t>
    </rPh>
    <rPh sb="165" eb="167">
      <t>タイショウ</t>
    </rPh>
    <rPh sb="167" eb="168">
      <t>シャ</t>
    </rPh>
    <rPh sb="169" eb="170">
      <t>ヤク</t>
    </rPh>
    <phoneticPr fontId="2"/>
  </si>
  <si>
    <t>日当</t>
    <rPh sb="0" eb="2">
      <t>ニットウ</t>
    </rPh>
    <phoneticPr fontId="2"/>
  </si>
  <si>
    <t>帰国表敬日当</t>
    <rPh sb="0" eb="2">
      <t>キコク</t>
    </rPh>
    <rPh sb="2" eb="4">
      <t>ヒョウケイ</t>
    </rPh>
    <rPh sb="4" eb="6">
      <t>ニットウ</t>
    </rPh>
    <phoneticPr fontId="2"/>
  </si>
  <si>
    <t>帰国表敬日当：850円（自治体表敬の日当に則る）×10名</t>
    <rPh sb="0" eb="2">
      <t>キコク</t>
    </rPh>
    <rPh sb="2" eb="4">
      <t>ヒョウケイ</t>
    </rPh>
    <rPh sb="4" eb="6">
      <t>ニットウ</t>
    </rPh>
    <rPh sb="10" eb="11">
      <t>エン</t>
    </rPh>
    <rPh sb="12" eb="15">
      <t>ジチタイ</t>
    </rPh>
    <rPh sb="15" eb="17">
      <t>ヒョウケイ</t>
    </rPh>
    <rPh sb="18" eb="20">
      <t>ニットウ</t>
    </rPh>
    <rPh sb="21" eb="22">
      <t>ノット</t>
    </rPh>
    <rPh sb="27" eb="28">
      <t>メイ</t>
    </rPh>
    <phoneticPr fontId="2"/>
  </si>
  <si>
    <t>【午前】11,300円（1号謝金）×1h×1名×22回
【午後】11,300円（1号謝金）×2h×2名×22回</t>
    <rPh sb="1" eb="3">
      <t>ゴゼン</t>
    </rPh>
    <rPh sb="10" eb="11">
      <t>エン</t>
    </rPh>
    <rPh sb="13" eb="14">
      <t>ゴウ</t>
    </rPh>
    <rPh sb="14" eb="16">
      <t>シャキン</t>
    </rPh>
    <rPh sb="22" eb="23">
      <t>メイ</t>
    </rPh>
    <rPh sb="26" eb="27">
      <t>カイ</t>
    </rPh>
    <rPh sb="29" eb="31">
      <t>ゴゴ</t>
    </rPh>
    <rPh sb="50" eb="51">
      <t>メイ</t>
    </rPh>
    <rPh sb="54" eb="55">
      <t>カイ</t>
    </rPh>
    <phoneticPr fontId="2"/>
  </si>
  <si>
    <t>（イ）テーマ・分野別セミナー実施支援業務</t>
    <rPh sb="7" eb="9">
      <t>ブンヤ</t>
    </rPh>
    <rPh sb="9" eb="10">
      <t>ベツ</t>
    </rPh>
    <rPh sb="14" eb="20">
      <t>ジッシシエンギョウム</t>
    </rPh>
    <phoneticPr fontId="3"/>
  </si>
  <si>
    <t xml:space="preserve">
1,122円（大宮～市ヶ谷）×20回　※講師が市ヶ谷に来る場合
</t>
    <rPh sb="6" eb="7">
      <t>エン</t>
    </rPh>
    <rPh sb="8" eb="10">
      <t>オオミヤ</t>
    </rPh>
    <rPh sb="11" eb="14">
      <t>イチガヤ</t>
    </rPh>
    <rPh sb="18" eb="19">
      <t>カイ</t>
    </rPh>
    <phoneticPr fontId="2"/>
  </si>
  <si>
    <t>11,300円（1号謝金）×1.5h×3名×（6+12+4）回</t>
    <rPh sb="6" eb="7">
      <t>エン</t>
    </rPh>
    <rPh sb="9" eb="10">
      <t>ゴウ</t>
    </rPh>
    <rPh sb="10" eb="12">
      <t>シャキン</t>
    </rPh>
    <rPh sb="20" eb="21">
      <t>メイ</t>
    </rPh>
    <rPh sb="30" eb="31">
      <t>カイ</t>
    </rPh>
    <phoneticPr fontId="2"/>
  </si>
  <si>
    <t>（ウ）グローカルプログラム運営支援業務</t>
    <rPh sb="13" eb="19">
      <t>ウンエイシエンギョウム</t>
    </rPh>
    <phoneticPr fontId="2"/>
  </si>
  <si>
    <t xml:space="preserve">
訓練参加者経費
</t>
    <rPh sb="1" eb="3">
      <t>クンレン</t>
    </rPh>
    <rPh sb="3" eb="5">
      <t>サンカ</t>
    </rPh>
    <rPh sb="5" eb="6">
      <t>シャ</t>
    </rPh>
    <rPh sb="6" eb="8">
      <t>ケイヒ</t>
    </rPh>
    <phoneticPr fontId="2"/>
  </si>
  <si>
    <t>宿泊費・訓練手当・本邦支出対応手当・交通費・旅費・PCR検査費</t>
    <phoneticPr fontId="2"/>
  </si>
  <si>
    <t>詳細は別シートの通り</t>
    <rPh sb="0" eb="2">
      <t>ショウサイ</t>
    </rPh>
    <rPh sb="3" eb="4">
      <t>ベツ</t>
    </rPh>
    <rPh sb="8" eb="9">
      <t>トオ</t>
    </rPh>
    <phoneticPr fontId="2"/>
  </si>
  <si>
    <t xml:space="preserve">
コーディネーター経費
</t>
    <rPh sb="9" eb="11">
      <t>ケイヒ</t>
    </rPh>
    <phoneticPr fontId="2"/>
  </si>
  <si>
    <t>宿泊費・日当・旅費・PCR検査費</t>
    <phoneticPr fontId="2"/>
  </si>
  <si>
    <t xml:space="preserve">
調査経費
</t>
    <rPh sb="1" eb="3">
      <t>チョウサ</t>
    </rPh>
    <rPh sb="3" eb="5">
      <t>ケイヒ</t>
    </rPh>
    <phoneticPr fontId="2"/>
  </si>
  <si>
    <t>宿泊費・日当・旅費・車両傭上費</t>
    <phoneticPr fontId="2"/>
  </si>
  <si>
    <t xml:space="preserve">
研修受入先経費
</t>
    <rPh sb="1" eb="3">
      <t>ケンシュウ</t>
    </rPh>
    <rPh sb="3" eb="5">
      <t>ウケイレ</t>
    </rPh>
    <rPh sb="5" eb="6">
      <t>サキ</t>
    </rPh>
    <rPh sb="6" eb="8">
      <t>ケイヒ</t>
    </rPh>
    <phoneticPr fontId="2"/>
  </si>
  <si>
    <t>域内移動費・会場費・謝金</t>
    <phoneticPr fontId="2"/>
  </si>
  <si>
    <t xml:space="preserve">
研修委託先業務諸費
</t>
    <rPh sb="1" eb="3">
      <t>ケンシュウ</t>
    </rPh>
    <rPh sb="3" eb="6">
      <t>イタクサキ</t>
    </rPh>
    <rPh sb="6" eb="8">
      <t>ギョウム</t>
    </rPh>
    <rPh sb="8" eb="10">
      <t>ショヒ</t>
    </rPh>
    <phoneticPr fontId="2"/>
  </si>
  <si>
    <t>業務人件費・謝金</t>
    <phoneticPr fontId="2"/>
  </si>
  <si>
    <t xml:space="preserve">
研修諸経費
</t>
    <rPh sb="1" eb="3">
      <t>ケンシュウ</t>
    </rPh>
    <rPh sb="3" eb="6">
      <t>ショケイヒ</t>
    </rPh>
    <phoneticPr fontId="2"/>
  </si>
  <si>
    <t>新型コロナウイルス対策費・通信費・作業物品・事務用品他諸経費</t>
    <phoneticPr fontId="2"/>
  </si>
  <si>
    <t xml:space="preserve">
「2021-2023年度　JICA海外協力隊社会還元促進支援業務」
</t>
    <rPh sb="11" eb="12">
      <t>ネン</t>
    </rPh>
    <rPh sb="12" eb="13">
      <t>ド</t>
    </rPh>
    <rPh sb="18" eb="20">
      <t>カイガイ</t>
    </rPh>
    <rPh sb="20" eb="23">
      <t>キョウリョクタイ</t>
    </rPh>
    <rPh sb="23" eb="25">
      <t>シャカイ</t>
    </rPh>
    <rPh sb="25" eb="27">
      <t>カンゲン</t>
    </rPh>
    <rPh sb="27" eb="29">
      <t>ソクシン</t>
    </rPh>
    <rPh sb="29" eb="31">
      <t>シエン</t>
    </rPh>
    <rPh sb="31" eb="33">
      <t>ギョウム</t>
    </rPh>
    <phoneticPr fontId="3"/>
  </si>
  <si>
    <t>契約充当可能金額内訳</t>
  </si>
  <si>
    <t>日額単価</t>
    <phoneticPr fontId="2"/>
  </si>
  <si>
    <t>人日</t>
    <rPh sb="0" eb="1">
      <t>ニン</t>
    </rPh>
    <rPh sb="1" eb="2">
      <t>ニチ</t>
    </rPh>
    <phoneticPr fontId="2"/>
  </si>
  <si>
    <t>合計（円）</t>
    <rPh sb="0" eb="2">
      <t>ゴウケイ</t>
    </rPh>
    <rPh sb="3" eb="4">
      <t>エン</t>
    </rPh>
    <phoneticPr fontId="3"/>
  </si>
  <si>
    <t>1-1 直接人件費（報酬定額分）</t>
    <rPh sb="4" eb="6">
      <t>チョクセツ</t>
    </rPh>
    <rPh sb="6" eb="9">
      <t>ジンケンヒ</t>
    </rPh>
    <rPh sb="10" eb="12">
      <t>ホウシュウ</t>
    </rPh>
    <rPh sb="12" eb="14">
      <t>テイガク</t>
    </rPh>
    <rPh sb="14" eb="15">
      <t>ブン</t>
    </rPh>
    <phoneticPr fontId="3"/>
  </si>
  <si>
    <t>　（ア）帰国時プログラム運営・帰国手続き関連業務（帰国表敬運営補助業務を除く）</t>
    <rPh sb="4" eb="6">
      <t>キコク</t>
    </rPh>
    <rPh sb="6" eb="7">
      <t>ジ</t>
    </rPh>
    <rPh sb="12" eb="14">
      <t>ウンエイ</t>
    </rPh>
    <rPh sb="15" eb="17">
      <t>キコク</t>
    </rPh>
    <rPh sb="17" eb="19">
      <t>テツヅ</t>
    </rPh>
    <rPh sb="20" eb="22">
      <t>カンレン</t>
    </rPh>
    <rPh sb="22" eb="24">
      <t>ギョウム</t>
    </rPh>
    <rPh sb="25" eb="27">
      <t>キコク</t>
    </rPh>
    <rPh sb="27" eb="29">
      <t>ヒョウケイ</t>
    </rPh>
    <rPh sb="29" eb="31">
      <t>ウンエイ</t>
    </rPh>
    <rPh sb="31" eb="33">
      <t>ホジョ</t>
    </rPh>
    <rPh sb="33" eb="35">
      <t>ギョウム</t>
    </rPh>
    <rPh sb="36" eb="37">
      <t>ノゾ</t>
    </rPh>
    <phoneticPr fontId="3"/>
  </si>
  <si>
    <t>　（ウ）自治体・企業との交流会支援業務</t>
    <rPh sb="4" eb="7">
      <t>ジチタイ</t>
    </rPh>
    <rPh sb="8" eb="10">
      <t>キギョウ</t>
    </rPh>
    <rPh sb="12" eb="15">
      <t>コウリュウカイ</t>
    </rPh>
    <rPh sb="15" eb="17">
      <t>シエン</t>
    </rPh>
    <rPh sb="17" eb="19">
      <t>ギョウム</t>
    </rPh>
    <phoneticPr fontId="2"/>
  </si>
  <si>
    <t>　（エ）グローカルプログラム運営支援業務</t>
    <phoneticPr fontId="2"/>
  </si>
  <si>
    <t>　（カ）帰国隊員ネットワーク運営管理業務</t>
    <phoneticPr fontId="2"/>
  </si>
  <si>
    <t>1-2 直接人件費(単価契約分)　【※1】</t>
    <rPh sb="4" eb="6">
      <t>チョクセツ</t>
    </rPh>
    <rPh sb="6" eb="9">
      <t>ジンケンヒ</t>
    </rPh>
    <rPh sb="10" eb="12">
      <t>タンカ</t>
    </rPh>
    <rPh sb="12" eb="14">
      <t>ケイヤク</t>
    </rPh>
    <rPh sb="14" eb="15">
      <t>ブン</t>
    </rPh>
    <phoneticPr fontId="3"/>
  </si>
  <si>
    <t xml:space="preserve">  （ア）帰国表敬運営補助業務</t>
    <rPh sb="5" eb="7">
      <t>キコク</t>
    </rPh>
    <rPh sb="7" eb="9">
      <t>ヒョウケイ</t>
    </rPh>
    <rPh sb="9" eb="11">
      <t>ウンエイ</t>
    </rPh>
    <rPh sb="11" eb="13">
      <t>ホジョ</t>
    </rPh>
    <rPh sb="13" eb="15">
      <t>ギョウム</t>
    </rPh>
    <phoneticPr fontId="2"/>
  </si>
  <si>
    <t>　（オ）OB／OG会活動支援経費関連支援業務</t>
    <phoneticPr fontId="2"/>
  </si>
  <si>
    <t>　（キ）派遣前訓練における社会還元に関する講座企画業務</t>
    <rPh sb="21" eb="23">
      <t>コウザ</t>
    </rPh>
    <phoneticPr fontId="2"/>
  </si>
  <si>
    <t>2　管理費30％ （1-2を除く）</t>
    <rPh sb="2" eb="5">
      <t>カンリヒ</t>
    </rPh>
    <rPh sb="14" eb="15">
      <t>ノゾ</t>
    </rPh>
    <phoneticPr fontId="2"/>
  </si>
  <si>
    <t>3　直接経費（実費精算分）【※2】</t>
    <rPh sb="2" eb="4">
      <t>チョクセツ</t>
    </rPh>
    <rPh sb="4" eb="6">
      <t>ケイヒ</t>
    </rPh>
    <phoneticPr fontId="3"/>
  </si>
  <si>
    <t>小計</t>
    <rPh sb="0" eb="2">
      <t>ショウケイ</t>
    </rPh>
    <phoneticPr fontId="3"/>
  </si>
  <si>
    <t>消費税（10％）</t>
    <rPh sb="0" eb="3">
      <t>ショウヒゼイ</t>
    </rPh>
    <phoneticPr fontId="3"/>
  </si>
  <si>
    <t>業務人件費単価
（日額）</t>
    <rPh sb="0" eb="2">
      <t>ギョウム</t>
    </rPh>
    <rPh sb="2" eb="5">
      <t>ジンケンヒ</t>
    </rPh>
    <rPh sb="5" eb="7">
      <t>タンカ</t>
    </rPh>
    <rPh sb="9" eb="11">
      <t>ニチガク</t>
    </rPh>
    <phoneticPr fontId="3"/>
  </si>
  <si>
    <t>人日</t>
    <rPh sb="0" eb="1">
      <t>ニン</t>
    </rPh>
    <rPh sb="1" eb="2">
      <t>ニチ</t>
    </rPh>
    <phoneticPr fontId="3"/>
  </si>
  <si>
    <t>（ア）進路カウンセリング実施業務　（下記無料職業紹介関連業務以外）</t>
    <rPh sb="3" eb="5">
      <t>シンロ</t>
    </rPh>
    <rPh sb="12" eb="14">
      <t>ジッシ</t>
    </rPh>
    <rPh sb="14" eb="16">
      <t>ギョウム</t>
    </rPh>
    <rPh sb="18" eb="20">
      <t>カキ</t>
    </rPh>
    <rPh sb="20" eb="22">
      <t>ムリョウ</t>
    </rPh>
    <rPh sb="22" eb="24">
      <t>ショクギョウ</t>
    </rPh>
    <rPh sb="24" eb="26">
      <t>ショウカイ</t>
    </rPh>
    <rPh sb="26" eb="28">
      <t>カンレン</t>
    </rPh>
    <rPh sb="28" eb="30">
      <t>ギョウム</t>
    </rPh>
    <rPh sb="30" eb="32">
      <t>イガイ</t>
    </rPh>
    <phoneticPr fontId="4"/>
  </si>
  <si>
    <t>計</t>
    <rPh sb="0" eb="1">
      <t>ケイ</t>
    </rPh>
    <phoneticPr fontId="4"/>
  </si>
  <si>
    <t>無料職業紹介関連業務</t>
    <rPh sb="0" eb="6">
      <t>ムリョウショクギョウショウカイ</t>
    </rPh>
    <rPh sb="6" eb="8">
      <t>カンレン</t>
    </rPh>
    <rPh sb="8" eb="10">
      <t>ギョウム</t>
    </rPh>
    <phoneticPr fontId="2"/>
  </si>
  <si>
    <t>（イ）各種データ管理業務</t>
    <rPh sb="3" eb="5">
      <t>カクシュ</t>
    </rPh>
    <rPh sb="8" eb="10">
      <t>カンリ</t>
    </rPh>
    <rPh sb="10" eb="12">
      <t>ギョウム</t>
    </rPh>
    <phoneticPr fontId="4"/>
  </si>
  <si>
    <t>（ウ）帰国後の進路支援制度運用業務</t>
    <rPh sb="3" eb="5">
      <t>キコク</t>
    </rPh>
    <rPh sb="5" eb="6">
      <t>ゴ</t>
    </rPh>
    <rPh sb="7" eb="9">
      <t>シンロ</t>
    </rPh>
    <rPh sb="9" eb="11">
      <t>シエン</t>
    </rPh>
    <rPh sb="11" eb="13">
      <t>セイド</t>
    </rPh>
    <rPh sb="13" eb="15">
      <t>ウンヨウ</t>
    </rPh>
    <rPh sb="15" eb="17">
      <t>ギョウム</t>
    </rPh>
    <phoneticPr fontId="2"/>
  </si>
  <si>
    <t>（エ）現職参加促進補助業務（サポーター宣言WEBサイト更新業務以外）</t>
    <rPh sb="3" eb="5">
      <t>ゲンショク</t>
    </rPh>
    <rPh sb="5" eb="7">
      <t>サンカ</t>
    </rPh>
    <rPh sb="7" eb="9">
      <t>ソクシン</t>
    </rPh>
    <rPh sb="9" eb="11">
      <t>ホジョ</t>
    </rPh>
    <rPh sb="11" eb="13">
      <t>ギョウム</t>
    </rPh>
    <rPh sb="19" eb="31">
      <t>センゲンウェブサイトコウシンギョウム</t>
    </rPh>
    <rPh sb="31" eb="33">
      <t>イガイ</t>
    </rPh>
    <phoneticPr fontId="2"/>
  </si>
  <si>
    <t>（キ）派遣前訓練における社会還元に関する講義企画業務</t>
    <rPh sb="3" eb="5">
      <t>ハケン</t>
    </rPh>
    <rPh sb="5" eb="6">
      <t>マエ</t>
    </rPh>
    <rPh sb="6" eb="8">
      <t>クンレン</t>
    </rPh>
    <rPh sb="12" eb="14">
      <t>シャカイ</t>
    </rPh>
    <rPh sb="14" eb="16">
      <t>カンゲン</t>
    </rPh>
    <rPh sb="17" eb="18">
      <t>カン</t>
    </rPh>
    <rPh sb="20" eb="22">
      <t>コウギ</t>
    </rPh>
    <rPh sb="22" eb="24">
      <t>キカク</t>
    </rPh>
    <rPh sb="24" eb="26">
      <t>ギョウム</t>
    </rPh>
    <phoneticPr fontId="2"/>
  </si>
  <si>
    <t>管理費（30％）</t>
    <rPh sb="0" eb="3">
      <t>カンリヒ</t>
    </rPh>
    <phoneticPr fontId="3"/>
  </si>
  <si>
    <t>合計</t>
    <rPh sb="0" eb="2">
      <t>ゴウケイ</t>
    </rPh>
    <phoneticPr fontId="4"/>
  </si>
  <si>
    <t>【※1】直接人件費（出来高払い分）</t>
    <rPh sb="4" eb="6">
      <t>チョクセツ</t>
    </rPh>
    <rPh sb="6" eb="9">
      <t>ジンケンヒ</t>
    </rPh>
    <rPh sb="10" eb="13">
      <t>デキダカ</t>
    </rPh>
    <rPh sb="13" eb="14">
      <t>バラ</t>
    </rPh>
    <rPh sb="15" eb="16">
      <t>ブン</t>
    </rPh>
    <phoneticPr fontId="2"/>
  </si>
  <si>
    <t>1件あたり人日</t>
    <rPh sb="1" eb="2">
      <t>ケン</t>
    </rPh>
    <rPh sb="5" eb="6">
      <t>ニン</t>
    </rPh>
    <rPh sb="6" eb="7">
      <t>ニチ</t>
    </rPh>
    <phoneticPr fontId="3"/>
  </si>
  <si>
    <t>件数</t>
    <rPh sb="0" eb="2">
      <t>ケンスウ</t>
    </rPh>
    <phoneticPr fontId="4"/>
  </si>
  <si>
    <t>（オ）OB／OG会活動支援経費関連支援業務</t>
    <phoneticPr fontId="2"/>
  </si>
  <si>
    <t>（キ）派遣前訓練における社会還元に関する講座企画業務</t>
    <rPh sb="3" eb="5">
      <t>ハケン</t>
    </rPh>
    <rPh sb="5" eb="6">
      <t>マエ</t>
    </rPh>
    <rPh sb="6" eb="8">
      <t>クンレン</t>
    </rPh>
    <rPh sb="12" eb="16">
      <t>シャカイカンゲン</t>
    </rPh>
    <rPh sb="17" eb="18">
      <t>カン</t>
    </rPh>
    <rPh sb="20" eb="22">
      <t>コウザ</t>
    </rPh>
    <rPh sb="22" eb="24">
      <t>キカク</t>
    </rPh>
    <rPh sb="24" eb="26">
      <t>ギョウム</t>
    </rPh>
    <phoneticPr fontId="2"/>
  </si>
  <si>
    <t>【※2】直接経費内訳（実費精算分）</t>
    <rPh sb="4" eb="6">
      <t>チョクセツ</t>
    </rPh>
    <rPh sb="6" eb="8">
      <t>ケイヒ</t>
    </rPh>
    <rPh sb="8" eb="10">
      <t>ウチワケ</t>
    </rPh>
    <rPh sb="11" eb="13">
      <t>ジッピ</t>
    </rPh>
    <rPh sb="13" eb="15">
      <t>セイサン</t>
    </rPh>
    <rPh sb="15" eb="16">
      <t>ブン</t>
    </rPh>
    <phoneticPr fontId="3"/>
  </si>
  <si>
    <t>金額</t>
    <rPh sb="0" eb="2">
      <t>キンガク</t>
    </rPh>
    <phoneticPr fontId="2"/>
  </si>
  <si>
    <t>（ア）帰国時プログラム運営支援業務</t>
    <rPh sb="3" eb="5">
      <t>キコク</t>
    </rPh>
    <rPh sb="5" eb="6">
      <t>ジ</t>
    </rPh>
    <rPh sb="11" eb="13">
      <t>ウンエイ</t>
    </rPh>
    <rPh sb="13" eb="15">
      <t>シエン</t>
    </rPh>
    <rPh sb="15" eb="17">
      <t>ギョウム</t>
    </rPh>
    <phoneticPr fontId="2"/>
  </si>
  <si>
    <t>交通費・日当（帰国時プログラム講師、オンライン帰国報告会参加隊員、帰国表敬参加隊員、健康診断受診者）</t>
    <rPh sb="0" eb="2">
      <t>コウツウ</t>
    </rPh>
    <rPh sb="2" eb="3">
      <t>ヒ</t>
    </rPh>
    <rPh sb="4" eb="6">
      <t>ニットウ</t>
    </rPh>
    <rPh sb="46" eb="48">
      <t>ジュシン</t>
    </rPh>
    <rPh sb="48" eb="49">
      <t>シャ</t>
    </rPh>
    <phoneticPr fontId="3"/>
  </si>
  <si>
    <t>講師謝金（帰国時プログラム）</t>
    <rPh sb="0" eb="4">
      <t>コウシシャキン</t>
    </rPh>
    <rPh sb="5" eb="7">
      <t>キコク</t>
    </rPh>
    <rPh sb="7" eb="8">
      <t>ジ</t>
    </rPh>
    <phoneticPr fontId="3"/>
  </si>
  <si>
    <t>　　　（イ）テーマ・分野別セミナー実施支援業務　</t>
    <rPh sb="10" eb="12">
      <t>ブンヤ</t>
    </rPh>
    <rPh sb="12" eb="13">
      <t>ベツ</t>
    </rPh>
    <rPh sb="17" eb="19">
      <t>ジッシ</t>
    </rPh>
    <rPh sb="19" eb="21">
      <t>シエン</t>
    </rPh>
    <rPh sb="21" eb="23">
      <t>ギョウム</t>
    </rPh>
    <phoneticPr fontId="2"/>
  </si>
  <si>
    <t>交通費</t>
    <rPh sb="0" eb="3">
      <t>コウツウヒ</t>
    </rPh>
    <phoneticPr fontId="2"/>
  </si>
  <si>
    <t>講師謝金</t>
    <rPh sb="0" eb="4">
      <t>コウシシャキン</t>
    </rPh>
    <phoneticPr fontId="3"/>
  </si>
  <si>
    <t>　（エ）グローカルプログラム運営支援業務</t>
    <rPh sb="14" eb="16">
      <t>ウンエイ</t>
    </rPh>
    <rPh sb="16" eb="18">
      <t>シエン</t>
    </rPh>
    <rPh sb="18" eb="20">
      <t>ギョウム</t>
    </rPh>
    <phoneticPr fontId="3"/>
  </si>
  <si>
    <t>訓練参加者経費（宿泊費・訓練手当・本邦支出対応手当・交通費・旅費・PCR検査費）</t>
    <rPh sb="0" eb="2">
      <t>クンレン</t>
    </rPh>
    <rPh sb="2" eb="4">
      <t>サンカ</t>
    </rPh>
    <rPh sb="4" eb="5">
      <t>シャ</t>
    </rPh>
    <rPh sb="5" eb="7">
      <t>ケイヒ</t>
    </rPh>
    <rPh sb="8" eb="11">
      <t>シュクハクヒ</t>
    </rPh>
    <rPh sb="12" eb="14">
      <t>クンレン</t>
    </rPh>
    <rPh sb="14" eb="16">
      <t>テアテ</t>
    </rPh>
    <rPh sb="17" eb="19">
      <t>ホンポウ</t>
    </rPh>
    <rPh sb="19" eb="21">
      <t>シシュツ</t>
    </rPh>
    <rPh sb="21" eb="23">
      <t>タイオウ</t>
    </rPh>
    <rPh sb="23" eb="25">
      <t>テアテ</t>
    </rPh>
    <rPh sb="26" eb="29">
      <t>コウツウヒ</t>
    </rPh>
    <rPh sb="30" eb="32">
      <t>リョヒ</t>
    </rPh>
    <rPh sb="36" eb="38">
      <t>ケンサ</t>
    </rPh>
    <rPh sb="38" eb="39">
      <t>ヒ</t>
    </rPh>
    <phoneticPr fontId="2"/>
  </si>
  <si>
    <t>コーディネーター経費（宿泊費・日当・旅費・PCR検査費）</t>
    <rPh sb="8" eb="10">
      <t>ケイヒ</t>
    </rPh>
    <rPh sb="11" eb="14">
      <t>シュクハクヒ</t>
    </rPh>
    <rPh sb="15" eb="17">
      <t>ニットウ</t>
    </rPh>
    <rPh sb="18" eb="20">
      <t>リョヒ</t>
    </rPh>
    <rPh sb="24" eb="26">
      <t>ケンサ</t>
    </rPh>
    <rPh sb="26" eb="27">
      <t>ヒ</t>
    </rPh>
    <phoneticPr fontId="3"/>
  </si>
  <si>
    <t>調査経費（宿泊費・日当・旅費・車両傭上費）</t>
    <rPh sb="0" eb="2">
      <t>チョウサ</t>
    </rPh>
    <rPh sb="2" eb="4">
      <t>ケイヒ</t>
    </rPh>
    <rPh sb="5" eb="8">
      <t>シュクハクヒ</t>
    </rPh>
    <rPh sb="9" eb="11">
      <t>ニットウ</t>
    </rPh>
    <rPh sb="12" eb="14">
      <t>リョヒ</t>
    </rPh>
    <rPh sb="15" eb="17">
      <t>シャリョウ</t>
    </rPh>
    <rPh sb="17" eb="19">
      <t>ヨウジョウ</t>
    </rPh>
    <rPh sb="19" eb="20">
      <t>ヒ</t>
    </rPh>
    <phoneticPr fontId="2"/>
  </si>
  <si>
    <t>研修受入先経費（域内移動費・会場費・謝金）</t>
    <rPh sb="0" eb="2">
      <t>ケンシュウ</t>
    </rPh>
    <rPh sb="2" eb="4">
      <t>ウケイレ</t>
    </rPh>
    <rPh sb="4" eb="5">
      <t>サキ</t>
    </rPh>
    <rPh sb="5" eb="7">
      <t>ケイヒ</t>
    </rPh>
    <rPh sb="8" eb="10">
      <t>イキナイ</t>
    </rPh>
    <rPh sb="10" eb="12">
      <t>イドウ</t>
    </rPh>
    <rPh sb="12" eb="13">
      <t>ヒ</t>
    </rPh>
    <rPh sb="14" eb="16">
      <t>カイジョウ</t>
    </rPh>
    <rPh sb="16" eb="17">
      <t>ヒ</t>
    </rPh>
    <rPh sb="18" eb="20">
      <t>シャキン</t>
    </rPh>
    <phoneticPr fontId="3"/>
  </si>
  <si>
    <t>研修委託先業務諸費（業務人件費・謝金）</t>
    <rPh sb="0" eb="2">
      <t>ケンシュウ</t>
    </rPh>
    <rPh sb="2" eb="5">
      <t>イタクサキ</t>
    </rPh>
    <rPh sb="5" eb="7">
      <t>ギョウム</t>
    </rPh>
    <rPh sb="7" eb="9">
      <t>ショヒ</t>
    </rPh>
    <rPh sb="10" eb="12">
      <t>ギョウム</t>
    </rPh>
    <rPh sb="12" eb="15">
      <t>ジンケンヒ</t>
    </rPh>
    <rPh sb="16" eb="18">
      <t>シャキン</t>
    </rPh>
    <phoneticPr fontId="3"/>
  </si>
  <si>
    <t>研修諸経費（新型コロナウイルス対策費、通信費、作業物品・事務用品他諸経費）</t>
    <rPh sb="0" eb="2">
      <t>ケンシュウ</t>
    </rPh>
    <rPh sb="2" eb="5">
      <t>ショケイヒ</t>
    </rPh>
    <rPh sb="6" eb="8">
      <t>シンガタ</t>
    </rPh>
    <rPh sb="15" eb="17">
      <t>タイサク</t>
    </rPh>
    <rPh sb="17" eb="18">
      <t>ヒ</t>
    </rPh>
    <rPh sb="19" eb="22">
      <t>ツウシンヒ</t>
    </rPh>
    <rPh sb="23" eb="25">
      <t>サギョウ</t>
    </rPh>
    <rPh sb="25" eb="27">
      <t>ブッピン</t>
    </rPh>
    <rPh sb="28" eb="30">
      <t>ジム</t>
    </rPh>
    <rPh sb="30" eb="32">
      <t>ヨウヒン</t>
    </rPh>
    <rPh sb="32" eb="33">
      <t>ホカ</t>
    </rPh>
    <rPh sb="33" eb="36">
      <t>ショケイヒ</t>
    </rPh>
    <phoneticPr fontId="2"/>
  </si>
  <si>
    <t>小計（グロプロのみ）</t>
    <rPh sb="0" eb="1">
      <t>ショウ</t>
    </rPh>
    <rPh sb="1" eb="2">
      <t>ケイ</t>
    </rPh>
    <phoneticPr fontId="4"/>
  </si>
  <si>
    <t>「2023-2026年度　ＪＩＣＡ海外協力隊社会還元促進支援業務」
積算フォーマット</t>
    <rPh sb="34" eb="36">
      <t>セキサン</t>
    </rPh>
    <phoneticPr fontId="2"/>
  </si>
  <si>
    <t>別紙</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</si>
</sst>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Red]\(0\)"/>
    <numFmt numFmtId="178" formatCode="0.0_);[Red]\(0.0\)"/>
    <numFmt numFmtId="179" formatCode="0.00_);[Red]\(0.00\)"/>
    <numFmt numFmtId="180" formatCode="0&quot;回&quot;&quot;・&quot;&quot;件&quot;"/>
    <numFmt numFmtId="181" formatCode="0.00&quot;人&quot;&quot;日&quot;"/>
    <numFmt numFmtId="182" formatCode="#,##0.0000;[Red]\-#,##0.0000"/>
  </numFmts>
  <fonts count="16" x14ac:knownFonts="1">
    <font>
      <sz val="12"/>
      <color theme="1"/>
      <name val="ＭＳ ゴシック"/>
      <family val="2"/>
      <charset val="128"/>
    </font>
    <font>
      <sz val="12"/>
      <color theme="1"/>
      <name val="ＭＳ ゴシック"/>
      <family val="2"/>
      <charset val="128"/>
    </font>
    <font>
      <sz val="6"/>
      <name val="ＭＳ ゴシック"/>
      <family val="2"/>
      <charset val="128"/>
    </font>
    <font>
      <sz val="6"/>
      <name val="ＭＳ ゴシック"/>
      <family val="3"/>
      <charset val="128"/>
    </font>
    <font>
      <sz val="6"/>
      <name val="ＭＳ Ｐゴシック"/>
      <family val="3"/>
      <charset val="128"/>
    </font>
    <font>
      <sz val="12"/>
      <color theme="1"/>
      <name val="ＭＳ ゴシック"/>
      <family val="3"/>
      <charset val="128"/>
    </font>
    <font>
      <sz val="12"/>
      <name val="ＭＳ 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0"/>
      <color theme="1"/>
      <name val="ＭＳ Ｐゴシック"/>
      <family val="3"/>
      <charset val="128"/>
    </font>
    <font>
      <b/>
      <sz val="10"/>
      <name val="ＭＳ Ｐゴシック"/>
      <family val="3"/>
      <charset val="128"/>
    </font>
    <font>
      <sz val="10"/>
      <color rgb="FFFF0000"/>
      <name val="ＭＳ Ｐゴシック"/>
      <family val="3"/>
      <charset val="128"/>
    </font>
    <font>
      <sz val="12"/>
      <name val="ＭＳ ゴシック"/>
      <family val="2"/>
      <charset val="128"/>
    </font>
    <font>
      <sz val="10"/>
      <name val="ＭＳ ゴシック"/>
      <family val="2"/>
      <charset val="128"/>
    </font>
    <font>
      <sz val="10"/>
      <color rgb="FF000000"/>
      <name val="游ゴシック"/>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bgColor indexed="64"/>
      </patternFill>
    </fill>
    <fill>
      <patternFill patternType="solid">
        <fgColor rgb="FF00B0F0"/>
        <bgColor indexed="64"/>
      </patternFill>
    </fill>
    <fill>
      <patternFill patternType="solid">
        <fgColor theme="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n">
        <color indexed="64"/>
      </right>
      <top/>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indexed="64"/>
      </right>
      <top style="medium">
        <color rgb="FF000000"/>
      </top>
      <bottom/>
      <diagonal/>
    </border>
    <border>
      <left style="thin">
        <color indexed="64"/>
      </left>
      <right/>
      <top style="medium">
        <color rgb="FF000000"/>
      </top>
      <bottom/>
      <diagonal/>
    </border>
    <border>
      <left/>
      <right style="thin">
        <color indexed="64"/>
      </right>
      <top style="medium">
        <color rgb="FF000000"/>
      </top>
      <bottom/>
      <diagonal/>
    </border>
    <border>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diagonal/>
    </border>
    <border>
      <left style="medium">
        <color rgb="FF000000"/>
      </left>
      <right style="thin">
        <color indexed="64"/>
      </right>
      <top/>
      <bottom style="thin">
        <color indexed="64"/>
      </bottom>
      <diagonal/>
    </border>
    <border>
      <left style="thin">
        <color indexed="64"/>
      </left>
      <right style="medium">
        <color rgb="FF000000"/>
      </right>
      <top/>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diagonal/>
    </border>
    <border>
      <left style="medium">
        <color rgb="FF000000"/>
      </left>
      <right style="thin">
        <color indexed="64"/>
      </right>
      <top/>
      <bottom style="double">
        <color indexed="64"/>
      </bottom>
      <diagonal/>
    </border>
    <border>
      <left style="thin">
        <color indexed="64"/>
      </left>
      <right style="medium">
        <color rgb="FF000000"/>
      </right>
      <top style="thin">
        <color indexed="64"/>
      </top>
      <bottom style="double">
        <color indexed="64"/>
      </bottom>
      <diagonal/>
    </border>
    <border>
      <left style="medium">
        <color rgb="FF000000"/>
      </left>
      <right style="thin">
        <color indexed="64"/>
      </right>
      <top style="double">
        <color indexed="64"/>
      </top>
      <bottom/>
      <diagonal/>
    </border>
    <border>
      <left style="thin">
        <color indexed="64"/>
      </left>
      <right style="medium">
        <color rgb="FF000000"/>
      </right>
      <top/>
      <bottom style="thin">
        <color indexed="64"/>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6" fillId="0" borderId="0" applyFont="0" applyFill="0" applyBorder="0" applyAlignment="0" applyProtection="0">
      <alignment vertical="center"/>
    </xf>
    <xf numFmtId="0" fontId="15" fillId="0" borderId="0"/>
  </cellStyleXfs>
  <cellXfs count="614">
    <xf numFmtId="0" fontId="0" fillId="0" borderId="0" xfId="0">
      <alignment vertical="center"/>
    </xf>
    <xf numFmtId="0" fontId="8" fillId="0" borderId="0" xfId="2" applyFont="1">
      <alignment vertical="center"/>
    </xf>
    <xf numFmtId="0" fontId="8" fillId="0" borderId="0" xfId="2" applyFont="1" applyAlignment="1">
      <alignment vertical="center" wrapText="1"/>
    </xf>
    <xf numFmtId="38" fontId="8" fillId="0" borderId="0" xfId="3" applyFont="1">
      <alignment vertical="center"/>
    </xf>
    <xf numFmtId="0" fontId="7" fillId="0" borderId="0" xfId="2" applyFont="1">
      <alignment vertical="center"/>
    </xf>
    <xf numFmtId="0" fontId="8" fillId="3" borderId="18" xfId="2" applyFont="1" applyFill="1" applyBorder="1" applyAlignment="1">
      <alignment horizontal="center" vertical="center"/>
    </xf>
    <xf numFmtId="0" fontId="8" fillId="2" borderId="0" xfId="2" applyFont="1" applyFill="1" applyAlignment="1">
      <alignment horizontal="center" vertical="center"/>
    </xf>
    <xf numFmtId="0" fontId="8" fillId="2" borderId="1" xfId="2" applyFont="1" applyFill="1" applyBorder="1" applyAlignment="1">
      <alignment horizontal="center" vertical="center"/>
    </xf>
    <xf numFmtId="0" fontId="8" fillId="2" borderId="0" xfId="2" applyFont="1" applyFill="1">
      <alignment vertical="center"/>
    </xf>
    <xf numFmtId="38" fontId="8" fillId="2" borderId="0" xfId="2" applyNumberFormat="1" applyFont="1" applyFill="1">
      <alignment vertical="center"/>
    </xf>
    <xf numFmtId="38" fontId="8" fillId="2" borderId="21" xfId="3" applyFont="1" applyFill="1" applyBorder="1" applyAlignment="1">
      <alignment vertical="center"/>
    </xf>
    <xf numFmtId="38" fontId="8" fillId="2" borderId="0" xfId="1" applyFont="1" applyFill="1">
      <alignment vertical="center"/>
    </xf>
    <xf numFmtId="38" fontId="8" fillId="2" borderId="4" xfId="3" applyFont="1" applyFill="1" applyBorder="1">
      <alignment vertical="center"/>
    </xf>
    <xf numFmtId="38" fontId="8" fillId="0" borderId="4" xfId="3" applyFont="1" applyFill="1" applyBorder="1" applyAlignment="1">
      <alignment vertical="center"/>
    </xf>
    <xf numFmtId="0" fontId="8" fillId="2" borderId="0" xfId="2" applyFont="1" applyFill="1" applyAlignment="1">
      <alignment horizontal="right" vertical="center"/>
    </xf>
    <xf numFmtId="38" fontId="8" fillId="2" borderId="27" xfId="3" applyFont="1" applyFill="1" applyBorder="1">
      <alignment vertical="center"/>
    </xf>
    <xf numFmtId="38" fontId="8" fillId="0" borderId="0" xfId="1" applyFont="1">
      <alignment vertical="center"/>
    </xf>
    <xf numFmtId="38" fontId="8" fillId="2" borderId="8" xfId="3" applyFont="1" applyFill="1" applyBorder="1">
      <alignment vertical="center"/>
    </xf>
    <xf numFmtId="38" fontId="8" fillId="2" borderId="30" xfId="3" applyFont="1" applyFill="1" applyBorder="1">
      <alignment vertical="center"/>
    </xf>
    <xf numFmtId="38" fontId="8" fillId="0" borderId="0" xfId="2" applyNumberFormat="1" applyFont="1">
      <alignment vertical="center"/>
    </xf>
    <xf numFmtId="0" fontId="7" fillId="0" borderId="0" xfId="2" applyFont="1" applyAlignment="1">
      <alignment horizontal="left" vertical="center"/>
    </xf>
    <xf numFmtId="0" fontId="8" fillId="3" borderId="1" xfId="2" applyFont="1" applyFill="1" applyBorder="1" applyAlignment="1">
      <alignment horizontal="center" vertical="center"/>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xf>
    <xf numFmtId="38" fontId="8" fillId="0" borderId="13" xfId="3" applyFont="1" applyBorder="1">
      <alignment vertical="center"/>
    </xf>
    <xf numFmtId="40" fontId="8" fillId="0" borderId="1" xfId="3" applyNumberFormat="1" applyFont="1" applyBorder="1">
      <alignment vertical="center"/>
    </xf>
    <xf numFmtId="176" fontId="8" fillId="0" borderId="1" xfId="2" applyNumberFormat="1" applyFont="1" applyBorder="1" applyAlignment="1">
      <alignment horizontal="right" vertical="center" wrapText="1"/>
    </xf>
    <xf numFmtId="38" fontId="8" fillId="0" borderId="31" xfId="3" applyFont="1" applyBorder="1" applyAlignment="1">
      <alignment horizontal="center" vertical="center"/>
    </xf>
    <xf numFmtId="40" fontId="8" fillId="0" borderId="32" xfId="3" applyNumberFormat="1" applyFont="1" applyBorder="1">
      <alignment vertical="center"/>
    </xf>
    <xf numFmtId="176" fontId="8" fillId="0" borderId="32" xfId="3" applyNumberFormat="1" applyFont="1" applyBorder="1" applyAlignment="1">
      <alignment horizontal="right" vertical="center"/>
    </xf>
    <xf numFmtId="38" fontId="8" fillId="0" borderId="22" xfId="3" applyFont="1" applyBorder="1">
      <alignment vertical="center"/>
    </xf>
    <xf numFmtId="40" fontId="8" fillId="0" borderId="23" xfId="3" applyNumberFormat="1" applyFont="1" applyBorder="1">
      <alignment vertical="center"/>
    </xf>
    <xf numFmtId="176" fontId="8" fillId="0" borderId="23" xfId="2" applyNumberFormat="1" applyFont="1" applyBorder="1" applyAlignment="1">
      <alignment horizontal="right" vertical="center" wrapText="1"/>
    </xf>
    <xf numFmtId="176" fontId="8" fillId="0" borderId="32" xfId="2" applyNumberFormat="1" applyFont="1" applyBorder="1" applyAlignment="1">
      <alignment horizontal="right" vertical="center" wrapText="1"/>
    </xf>
    <xf numFmtId="38" fontId="8" fillId="0" borderId="3" xfId="3" applyFont="1" applyBorder="1" applyAlignment="1">
      <alignment horizontal="center" vertical="center"/>
    </xf>
    <xf numFmtId="40" fontId="8" fillId="0" borderId="4" xfId="3" applyNumberFormat="1" applyFont="1" applyBorder="1">
      <alignment vertical="center"/>
    </xf>
    <xf numFmtId="176" fontId="8" fillId="0" borderId="4" xfId="2" applyNumberFormat="1" applyFont="1" applyBorder="1" applyAlignment="1">
      <alignment horizontal="right" vertical="center" wrapText="1"/>
    </xf>
    <xf numFmtId="0" fontId="8" fillId="2" borderId="34" xfId="2" applyFont="1" applyFill="1" applyBorder="1" applyAlignment="1">
      <alignment horizontal="center" vertical="center" wrapText="1"/>
    </xf>
    <xf numFmtId="0" fontId="8" fillId="2" borderId="32" xfId="2" applyFont="1" applyFill="1" applyBorder="1" applyAlignment="1">
      <alignment horizontal="left" vertical="center" wrapText="1"/>
    </xf>
    <xf numFmtId="38" fontId="8" fillId="2" borderId="32" xfId="3" applyFont="1" applyFill="1" applyBorder="1">
      <alignment vertical="center"/>
    </xf>
    <xf numFmtId="40" fontId="8" fillId="0" borderId="22" xfId="3" applyNumberFormat="1" applyFont="1" applyBorder="1">
      <alignment vertical="center"/>
    </xf>
    <xf numFmtId="176" fontId="8" fillId="0" borderId="11" xfId="3" applyNumberFormat="1" applyFont="1" applyBorder="1" applyAlignment="1">
      <alignment horizontal="right" vertical="center"/>
    </xf>
    <xf numFmtId="0" fontId="8" fillId="0" borderId="0" xfId="2" applyFont="1" applyAlignment="1">
      <alignment horizontal="left" vertical="center"/>
    </xf>
    <xf numFmtId="38" fontId="8" fillId="0" borderId="0" xfId="3" applyFont="1" applyBorder="1" applyAlignment="1">
      <alignment horizontal="center" vertical="center"/>
    </xf>
    <xf numFmtId="40" fontId="8" fillId="0" borderId="0" xfId="3" applyNumberFormat="1" applyFont="1" applyBorder="1">
      <alignment vertical="center"/>
    </xf>
    <xf numFmtId="176" fontId="8" fillId="0" borderId="0" xfId="3" applyNumberFormat="1" applyFont="1" applyBorder="1" applyAlignment="1">
      <alignment horizontal="right" vertical="center"/>
    </xf>
    <xf numFmtId="176" fontId="8" fillId="0" borderId="0" xfId="2" applyNumberFormat="1" applyFont="1" applyAlignment="1">
      <alignment horizontal="right" vertical="center" wrapText="1"/>
    </xf>
    <xf numFmtId="0" fontId="8" fillId="0" borderId="0" xfId="2" applyFont="1" applyAlignment="1">
      <alignment horizontal="left" vertical="center" wrapText="1"/>
    </xf>
    <xf numFmtId="0" fontId="8" fillId="3" borderId="1" xfId="2" applyFont="1" applyFill="1" applyBorder="1">
      <alignment vertical="center"/>
    </xf>
    <xf numFmtId="0" fontId="8" fillId="0" borderId="14" xfId="2" applyFont="1" applyBorder="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38" fontId="8" fillId="2" borderId="1" xfId="3" applyFont="1" applyFill="1" applyBorder="1">
      <alignment vertical="center"/>
    </xf>
    <xf numFmtId="38" fontId="8" fillId="3" borderId="13" xfId="3" applyFont="1" applyFill="1" applyBorder="1" applyAlignment="1">
      <alignment horizontal="center" vertical="center" wrapText="1"/>
    </xf>
    <xf numFmtId="0" fontId="8" fillId="0" borderId="23" xfId="2" applyFont="1" applyBorder="1" applyAlignment="1">
      <alignment horizontal="center" vertical="center" wrapText="1"/>
    </xf>
    <xf numFmtId="38" fontId="8" fillId="0" borderId="23" xfId="3" applyFont="1" applyBorder="1" applyAlignment="1">
      <alignment horizontal="center" vertical="center"/>
    </xf>
    <xf numFmtId="0" fontId="8" fillId="0" borderId="1" xfId="2" applyFont="1" applyBorder="1" applyAlignment="1">
      <alignment horizontal="center" vertical="center" wrapText="1"/>
    </xf>
    <xf numFmtId="0" fontId="8" fillId="2" borderId="19"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0" borderId="4" xfId="2" applyFont="1" applyBorder="1" applyAlignment="1">
      <alignment horizontal="center" vertical="center" wrapText="1"/>
    </xf>
    <xf numFmtId="0" fontId="8" fillId="3" borderId="16" xfId="2" applyFont="1" applyFill="1" applyBorder="1">
      <alignment vertical="center"/>
    </xf>
    <xf numFmtId="0" fontId="8" fillId="3" borderId="17" xfId="2" applyFont="1" applyFill="1" applyBorder="1">
      <alignment vertical="center"/>
    </xf>
    <xf numFmtId="0" fontId="8" fillId="3" borderId="38" xfId="2" applyFont="1" applyFill="1" applyBorder="1" applyAlignment="1">
      <alignment horizontal="center" vertical="center"/>
    </xf>
    <xf numFmtId="0" fontId="8" fillId="2" borderId="37" xfId="2" applyFont="1" applyFill="1" applyBorder="1">
      <alignment vertical="center"/>
    </xf>
    <xf numFmtId="0" fontId="11" fillId="2" borderId="19" xfId="2" applyFont="1" applyFill="1" applyBorder="1">
      <alignment vertical="center"/>
    </xf>
    <xf numFmtId="0" fontId="11" fillId="2" borderId="2" xfId="2" applyFont="1" applyFill="1" applyBorder="1">
      <alignment vertical="center"/>
    </xf>
    <xf numFmtId="0" fontId="8" fillId="2" borderId="4" xfId="2" applyFont="1" applyFill="1" applyBorder="1">
      <alignment vertical="center"/>
    </xf>
    <xf numFmtId="38" fontId="8" fillId="2" borderId="20" xfId="3" applyFont="1" applyFill="1" applyBorder="1" applyAlignment="1">
      <alignment vertical="center"/>
    </xf>
    <xf numFmtId="38" fontId="8" fillId="2" borderId="12" xfId="3" applyFont="1" applyFill="1" applyBorder="1" applyAlignment="1">
      <alignment vertical="center"/>
    </xf>
    <xf numFmtId="38" fontId="8" fillId="2" borderId="1" xfId="3" applyFont="1" applyFill="1" applyBorder="1" applyAlignment="1">
      <alignment vertical="center"/>
    </xf>
    <xf numFmtId="0" fontId="8" fillId="2" borderId="19" xfId="2" applyFont="1" applyFill="1" applyBorder="1" applyAlignment="1">
      <alignment vertical="center" wrapText="1"/>
    </xf>
    <xf numFmtId="0" fontId="8" fillId="2" borderId="2" xfId="2" applyFont="1" applyFill="1" applyBorder="1" applyAlignment="1">
      <alignment vertical="center" wrapText="1"/>
    </xf>
    <xf numFmtId="38" fontId="11" fillId="2" borderId="19" xfId="3" applyFont="1" applyFill="1" applyBorder="1" applyAlignment="1">
      <alignment vertical="center"/>
    </xf>
    <xf numFmtId="38" fontId="8" fillId="2" borderId="2" xfId="3" applyFont="1" applyFill="1" applyBorder="1" applyAlignment="1">
      <alignment vertical="center"/>
    </xf>
    <xf numFmtId="38" fontId="8" fillId="2" borderId="4" xfId="3" applyFont="1" applyFill="1" applyBorder="1" applyAlignment="1">
      <alignment vertical="center"/>
    </xf>
    <xf numFmtId="0" fontId="8" fillId="2" borderId="20" xfId="2" applyFont="1" applyFill="1" applyBorder="1">
      <alignment vertical="center"/>
    </xf>
    <xf numFmtId="0" fontId="8" fillId="2" borderId="12" xfId="2" applyFont="1" applyFill="1" applyBorder="1">
      <alignment vertical="center"/>
    </xf>
    <xf numFmtId="0" fontId="11" fillId="2" borderId="39" xfId="2" applyFont="1" applyFill="1" applyBorder="1">
      <alignment vertical="center"/>
    </xf>
    <xf numFmtId="0" fontId="8" fillId="2" borderId="35" xfId="2" applyFont="1" applyFill="1" applyBorder="1">
      <alignment vertical="center"/>
    </xf>
    <xf numFmtId="0" fontId="8" fillId="2" borderId="11" xfId="2" applyFont="1" applyFill="1" applyBorder="1">
      <alignment vertical="center"/>
    </xf>
    <xf numFmtId="38" fontId="8" fillId="2" borderId="11" xfId="3" applyFont="1" applyFill="1" applyBorder="1">
      <alignment vertical="center"/>
    </xf>
    <xf numFmtId="0" fontId="8" fillId="2" borderId="27" xfId="2" applyFont="1" applyFill="1" applyBorder="1" applyAlignment="1">
      <alignment vertical="center" wrapText="1"/>
    </xf>
    <xf numFmtId="38" fontId="8" fillId="0" borderId="22" xfId="3" applyFont="1" applyBorder="1" applyAlignment="1">
      <alignment horizontal="center" vertical="center"/>
    </xf>
    <xf numFmtId="177" fontId="8" fillId="0" borderId="1" xfId="3" applyNumberFormat="1" applyFont="1" applyBorder="1">
      <alignment vertical="center"/>
    </xf>
    <xf numFmtId="177" fontId="8" fillId="0" borderId="1" xfId="3" applyNumberFormat="1" applyFont="1" applyBorder="1" applyAlignment="1">
      <alignment horizontal="right" vertical="center"/>
    </xf>
    <xf numFmtId="0" fontId="8" fillId="2" borderId="39" xfId="2" applyFont="1" applyFill="1" applyBorder="1">
      <alignment vertical="center"/>
    </xf>
    <xf numFmtId="38" fontId="8" fillId="2" borderId="11" xfId="3" applyFont="1" applyFill="1" applyBorder="1" applyAlignment="1">
      <alignment vertical="center"/>
    </xf>
    <xf numFmtId="38" fontId="8" fillId="2" borderId="33" xfId="3" applyFont="1" applyFill="1" applyBorder="1">
      <alignment vertical="center"/>
    </xf>
    <xf numFmtId="38" fontId="8" fillId="0" borderId="41" xfId="2" applyNumberFormat="1" applyFont="1" applyBorder="1">
      <alignment vertical="center"/>
    </xf>
    <xf numFmtId="40" fontId="8" fillId="0" borderId="13" xfId="3" applyNumberFormat="1" applyFont="1" applyBorder="1">
      <alignment vertical="center"/>
    </xf>
    <xf numFmtId="38" fontId="8" fillId="0" borderId="1" xfId="3" applyFont="1" applyFill="1" applyBorder="1" applyAlignment="1">
      <alignment horizontal="right" vertical="center"/>
    </xf>
    <xf numFmtId="0" fontId="8" fillId="0" borderId="4" xfId="2" applyFont="1" applyBorder="1" applyAlignment="1">
      <alignment horizontal="right" vertical="center" wrapText="1"/>
    </xf>
    <xf numFmtId="38" fontId="8" fillId="0" borderId="4" xfId="3" applyFont="1" applyFill="1" applyBorder="1" applyAlignment="1">
      <alignment horizontal="right" vertical="center"/>
    </xf>
    <xf numFmtId="0" fontId="8" fillId="0" borderId="1" xfId="2" applyFont="1" applyBorder="1" applyAlignment="1">
      <alignment horizontal="right" vertical="center"/>
    </xf>
    <xf numFmtId="0" fontId="8" fillId="0" borderId="11" xfId="2" applyFont="1" applyBorder="1" applyAlignment="1">
      <alignment horizontal="right" vertical="center"/>
    </xf>
    <xf numFmtId="38" fontId="8" fillId="0" borderId="10" xfId="3" applyFont="1" applyBorder="1" applyAlignment="1">
      <alignment horizontal="center" vertical="center"/>
    </xf>
    <xf numFmtId="38" fontId="8" fillId="0" borderId="12" xfId="3" applyFont="1" applyBorder="1" applyAlignment="1">
      <alignment horizontal="center" vertical="center"/>
    </xf>
    <xf numFmtId="38" fontId="8" fillId="2" borderId="19" xfId="3" applyFont="1" applyFill="1" applyBorder="1" applyAlignment="1">
      <alignment vertical="center"/>
    </xf>
    <xf numFmtId="178" fontId="8" fillId="0" borderId="0" xfId="2" applyNumberFormat="1" applyFont="1">
      <alignment vertical="center"/>
    </xf>
    <xf numFmtId="178" fontId="9" fillId="0" borderId="0" xfId="2" applyNumberFormat="1" applyFont="1" applyAlignment="1">
      <alignment horizontal="center" vertical="center" wrapText="1"/>
    </xf>
    <xf numFmtId="178" fontId="8" fillId="3" borderId="18" xfId="2" applyNumberFormat="1" applyFont="1" applyFill="1" applyBorder="1" applyAlignment="1">
      <alignment horizontal="center" vertical="center"/>
    </xf>
    <xf numFmtId="178" fontId="8" fillId="3" borderId="1" xfId="2" applyNumberFormat="1" applyFont="1" applyFill="1" applyBorder="1" applyAlignment="1">
      <alignment horizontal="center" vertical="center"/>
    </xf>
    <xf numFmtId="178" fontId="8" fillId="4" borderId="1" xfId="2" applyNumberFormat="1" applyFont="1" applyFill="1" applyBorder="1" applyAlignment="1">
      <alignment horizontal="center" vertical="center"/>
    </xf>
    <xf numFmtId="178" fontId="8" fillId="3" borderId="9" xfId="2" applyNumberFormat="1" applyFont="1" applyFill="1" applyBorder="1" applyAlignment="1">
      <alignment horizontal="center" vertical="center"/>
    </xf>
    <xf numFmtId="178" fontId="8" fillId="0" borderId="1" xfId="2" applyNumberFormat="1" applyFont="1" applyBorder="1">
      <alignment vertical="center"/>
    </xf>
    <xf numFmtId="178" fontId="8" fillId="2" borderId="10" xfId="3" applyNumberFormat="1" applyFont="1" applyFill="1" applyBorder="1" applyAlignment="1">
      <alignment vertical="center"/>
    </xf>
    <xf numFmtId="178" fontId="8" fillId="2" borderId="1" xfId="3" applyNumberFormat="1" applyFont="1" applyFill="1" applyBorder="1" applyAlignment="1">
      <alignment vertical="center"/>
    </xf>
    <xf numFmtId="177" fontId="8" fillId="2" borderId="21" xfId="3" applyNumberFormat="1" applyFont="1" applyFill="1" applyBorder="1" applyAlignment="1">
      <alignment vertical="center"/>
    </xf>
    <xf numFmtId="178" fontId="8" fillId="2" borderId="10" xfId="2" applyNumberFormat="1" applyFont="1" applyFill="1" applyBorder="1" applyAlignment="1">
      <alignment vertical="center" wrapText="1"/>
    </xf>
    <xf numFmtId="177" fontId="8" fillId="2" borderId="4" xfId="3" applyNumberFormat="1" applyFont="1" applyFill="1" applyBorder="1">
      <alignment vertical="center"/>
    </xf>
    <xf numFmtId="178" fontId="8" fillId="2" borderId="1" xfId="2" applyNumberFormat="1" applyFont="1" applyFill="1" applyBorder="1" applyAlignment="1">
      <alignment vertical="center" wrapText="1"/>
    </xf>
    <xf numFmtId="178" fontId="8" fillId="0" borderId="4" xfId="2" applyNumberFormat="1" applyFont="1" applyBorder="1">
      <alignment vertical="center"/>
    </xf>
    <xf numFmtId="178" fontId="8" fillId="2" borderId="36" xfId="2" applyNumberFormat="1" applyFont="1" applyFill="1" applyBorder="1" applyAlignment="1">
      <alignment horizontal="center" vertical="center" wrapText="1"/>
    </xf>
    <xf numFmtId="178" fontId="8" fillId="2" borderId="3" xfId="2" applyNumberFormat="1" applyFont="1" applyFill="1" applyBorder="1" applyAlignment="1">
      <alignment horizontal="center" vertical="center" wrapText="1"/>
    </xf>
    <xf numFmtId="178" fontId="8" fillId="0" borderId="33" xfId="2" applyNumberFormat="1" applyFont="1" applyBorder="1">
      <alignment vertical="center"/>
    </xf>
    <xf numFmtId="178" fontId="8" fillId="2" borderId="47" xfId="2" applyNumberFormat="1" applyFont="1" applyFill="1" applyBorder="1" applyAlignment="1">
      <alignment vertical="center" wrapText="1"/>
    </xf>
    <xf numFmtId="178" fontId="8" fillId="2" borderId="48" xfId="2" applyNumberFormat="1" applyFont="1" applyFill="1" applyBorder="1" applyAlignment="1">
      <alignment vertical="center" wrapText="1"/>
    </xf>
    <xf numFmtId="178" fontId="8" fillId="2" borderId="33" xfId="2" applyNumberFormat="1" applyFont="1" applyFill="1" applyBorder="1" applyAlignment="1">
      <alignment vertical="center" wrapText="1"/>
    </xf>
    <xf numFmtId="178" fontId="8" fillId="2" borderId="47" xfId="2" applyNumberFormat="1" applyFont="1" applyFill="1" applyBorder="1">
      <alignment vertical="center"/>
    </xf>
    <xf numFmtId="178" fontId="8" fillId="2" borderId="48" xfId="2" applyNumberFormat="1" applyFont="1" applyFill="1" applyBorder="1">
      <alignment vertical="center"/>
    </xf>
    <xf numFmtId="178" fontId="8" fillId="2" borderId="33" xfId="2" applyNumberFormat="1" applyFont="1" applyFill="1" applyBorder="1">
      <alignment vertical="center"/>
    </xf>
    <xf numFmtId="178" fontId="8" fillId="0" borderId="50" xfId="2" applyNumberFormat="1" applyFont="1" applyBorder="1">
      <alignment vertical="center"/>
    </xf>
    <xf numFmtId="178" fontId="8" fillId="2" borderId="51" xfId="2" applyNumberFormat="1" applyFont="1" applyFill="1" applyBorder="1">
      <alignment vertical="center"/>
    </xf>
    <xf numFmtId="178" fontId="8" fillId="2" borderId="52" xfId="2" applyNumberFormat="1" applyFont="1" applyFill="1" applyBorder="1">
      <alignment vertical="center"/>
    </xf>
    <xf numFmtId="178" fontId="8" fillId="2" borderId="50" xfId="2" applyNumberFormat="1" applyFont="1" applyFill="1" applyBorder="1">
      <alignment vertical="center"/>
    </xf>
    <xf numFmtId="178" fontId="8" fillId="2" borderId="0" xfId="2" applyNumberFormat="1" applyFont="1" applyFill="1" applyAlignment="1">
      <alignment horizontal="left" vertical="center"/>
    </xf>
    <xf numFmtId="178" fontId="8" fillId="2" borderId="0" xfId="3" applyNumberFormat="1" applyFont="1" applyFill="1" applyBorder="1" applyAlignment="1">
      <alignment vertical="center"/>
    </xf>
    <xf numFmtId="178" fontId="8" fillId="0" borderId="0" xfId="2" applyNumberFormat="1" applyFont="1" applyAlignment="1">
      <alignment horizontal="right" vertical="center"/>
    </xf>
    <xf numFmtId="178" fontId="8" fillId="3" borderId="20" xfId="2" applyNumberFormat="1" applyFont="1" applyFill="1" applyBorder="1">
      <alignment vertical="center"/>
    </xf>
    <xf numFmtId="178" fontId="8" fillId="3" borderId="1" xfId="2" applyNumberFormat="1" applyFont="1" applyFill="1" applyBorder="1">
      <alignment vertical="center"/>
    </xf>
    <xf numFmtId="178" fontId="8" fillId="3" borderId="12" xfId="2" applyNumberFormat="1" applyFont="1" applyFill="1" applyBorder="1" applyAlignment="1">
      <alignment horizontal="center" vertical="center"/>
    </xf>
    <xf numFmtId="178" fontId="8" fillId="2" borderId="37" xfId="2" applyNumberFormat="1" applyFont="1" applyFill="1" applyBorder="1">
      <alignment vertical="center"/>
    </xf>
    <xf numFmtId="178" fontId="8" fillId="2" borderId="0" xfId="2" applyNumberFormat="1" applyFont="1" applyFill="1" applyAlignment="1">
      <alignment horizontal="center" vertical="center"/>
    </xf>
    <xf numFmtId="177" fontId="8" fillId="2" borderId="1" xfId="3" applyNumberFormat="1" applyFont="1" applyFill="1" applyBorder="1" applyAlignment="1">
      <alignment vertical="center"/>
    </xf>
    <xf numFmtId="177" fontId="8" fillId="0" borderId="1" xfId="3" applyNumberFormat="1" applyFont="1" applyFill="1" applyBorder="1" applyAlignment="1">
      <alignment horizontal="right" vertical="center"/>
    </xf>
    <xf numFmtId="178" fontId="8" fillId="2" borderId="0" xfId="2" applyNumberFormat="1" applyFont="1" applyFill="1">
      <alignment vertical="center"/>
    </xf>
    <xf numFmtId="178" fontId="8" fillId="5" borderId="0" xfId="2" applyNumberFormat="1" applyFont="1" applyFill="1">
      <alignment vertical="center"/>
    </xf>
    <xf numFmtId="178" fontId="8" fillId="5" borderId="0" xfId="1" applyNumberFormat="1" applyFont="1" applyFill="1">
      <alignment vertical="center"/>
    </xf>
    <xf numFmtId="178" fontId="8" fillId="2" borderId="19" xfId="3" applyNumberFormat="1" applyFont="1" applyFill="1" applyBorder="1" applyAlignment="1">
      <alignment vertical="center"/>
    </xf>
    <xf numFmtId="178" fontId="8" fillId="2" borderId="36" xfId="3" applyNumberFormat="1" applyFont="1" applyFill="1" applyBorder="1" applyAlignment="1">
      <alignment vertical="center"/>
    </xf>
    <xf numFmtId="177" fontId="8" fillId="2" borderId="4" xfId="3" applyNumberFormat="1" applyFont="1" applyFill="1" applyBorder="1" applyAlignment="1">
      <alignment vertical="center"/>
    </xf>
    <xf numFmtId="177" fontId="8" fillId="0" borderId="4" xfId="3" applyNumberFormat="1" applyFont="1" applyFill="1" applyBorder="1" applyAlignment="1">
      <alignment horizontal="right" vertical="center"/>
    </xf>
    <xf numFmtId="177" fontId="8" fillId="2" borderId="9" xfId="3" applyNumberFormat="1" applyFont="1" applyFill="1" applyBorder="1" applyAlignment="1">
      <alignment vertical="center"/>
    </xf>
    <xf numFmtId="178" fontId="8" fillId="2" borderId="19" xfId="2" applyNumberFormat="1" applyFont="1" applyFill="1" applyBorder="1" applyAlignment="1">
      <alignment vertical="center" wrapText="1"/>
    </xf>
    <xf numFmtId="177" fontId="8" fillId="0" borderId="4" xfId="2" applyNumberFormat="1" applyFont="1" applyBorder="1" applyAlignment="1">
      <alignment horizontal="right" vertical="center" wrapText="1"/>
    </xf>
    <xf numFmtId="178" fontId="8" fillId="2" borderId="19" xfId="2" applyNumberFormat="1" applyFont="1" applyFill="1" applyBorder="1" applyAlignment="1">
      <alignment horizontal="left" vertical="center" wrapText="1"/>
    </xf>
    <xf numFmtId="178" fontId="8" fillId="2" borderId="36" xfId="2" applyNumberFormat="1" applyFont="1" applyFill="1" applyBorder="1" applyAlignment="1">
      <alignment horizontal="left" vertical="center" wrapText="1"/>
    </xf>
    <xf numFmtId="178" fontId="8" fillId="2" borderId="4" xfId="3" applyNumberFormat="1" applyFont="1" applyFill="1" applyBorder="1" applyAlignment="1">
      <alignment vertical="center"/>
    </xf>
    <xf numFmtId="178" fontId="8" fillId="2" borderId="1" xfId="2" applyNumberFormat="1" applyFont="1" applyFill="1" applyBorder="1" applyAlignment="1">
      <alignment horizontal="left" vertical="center" wrapText="1"/>
    </xf>
    <xf numFmtId="177" fontId="8" fillId="0" borderId="1" xfId="2" applyNumberFormat="1" applyFont="1" applyBorder="1" applyAlignment="1">
      <alignment horizontal="right" vertical="center" wrapText="1"/>
    </xf>
    <xf numFmtId="177" fontId="8" fillId="2" borderId="1" xfId="3" applyNumberFormat="1" applyFont="1" applyFill="1" applyBorder="1">
      <alignment vertical="center"/>
    </xf>
    <xf numFmtId="178" fontId="8" fillId="2" borderId="53" xfId="2" applyNumberFormat="1" applyFont="1" applyFill="1" applyBorder="1" applyAlignment="1">
      <alignment horizontal="center" vertical="center" wrapText="1"/>
    </xf>
    <xf numFmtId="178" fontId="8" fillId="2" borderId="56" xfId="2" applyNumberFormat="1" applyFont="1" applyFill="1" applyBorder="1" applyAlignment="1">
      <alignment horizontal="center" vertical="center" wrapText="1"/>
    </xf>
    <xf numFmtId="178" fontId="8" fillId="2" borderId="50" xfId="2" applyNumberFormat="1" applyFont="1" applyFill="1" applyBorder="1" applyAlignment="1">
      <alignment horizontal="center" vertical="center" wrapText="1"/>
    </xf>
    <xf numFmtId="178" fontId="8" fillId="2" borderId="0" xfId="2" applyNumberFormat="1" applyFont="1" applyFill="1" applyAlignment="1">
      <alignment vertical="center" wrapText="1"/>
    </xf>
    <xf numFmtId="178" fontId="8" fillId="2" borderId="0" xfId="3" applyNumberFormat="1" applyFont="1" applyFill="1" applyBorder="1">
      <alignment vertical="center"/>
    </xf>
    <xf numFmtId="178" fontId="8" fillId="2" borderId="0" xfId="2" applyNumberFormat="1" applyFont="1" applyFill="1" applyAlignment="1">
      <alignment horizontal="right" vertical="center"/>
    </xf>
    <xf numFmtId="178" fontId="7" fillId="0" borderId="0" xfId="2" applyNumberFormat="1" applyFont="1" applyAlignment="1">
      <alignment horizontal="left" vertical="center"/>
    </xf>
    <xf numFmtId="178" fontId="8" fillId="0" borderId="0" xfId="3" applyNumberFormat="1" applyFont="1">
      <alignment vertical="center"/>
    </xf>
    <xf numFmtId="178" fontId="8" fillId="0" borderId="0" xfId="1" applyNumberFormat="1" applyFont="1">
      <alignment vertical="center"/>
    </xf>
    <xf numFmtId="178" fontId="8" fillId="2" borderId="0" xfId="1" applyNumberFormat="1" applyFont="1" applyFill="1">
      <alignment vertical="center"/>
    </xf>
    <xf numFmtId="178" fontId="8" fillId="0" borderId="1" xfId="2" applyNumberFormat="1" applyFont="1" applyBorder="1" applyAlignment="1">
      <alignment horizontal="center" vertical="center"/>
    </xf>
    <xf numFmtId="178" fontId="8" fillId="0" borderId="18" xfId="2" applyNumberFormat="1" applyFont="1" applyBorder="1">
      <alignment vertical="center"/>
    </xf>
    <xf numFmtId="178" fontId="8" fillId="0" borderId="56" xfId="2" applyNumberFormat="1" applyFont="1" applyBorder="1">
      <alignment vertical="center"/>
    </xf>
    <xf numFmtId="177" fontId="8" fillId="0" borderId="4" xfId="3" applyNumberFormat="1" applyFont="1" applyBorder="1" applyAlignment="1">
      <alignment horizontal="right" vertical="center"/>
    </xf>
    <xf numFmtId="178" fontId="8" fillId="0" borderId="50" xfId="2" applyNumberFormat="1" applyFont="1" applyBorder="1" applyAlignment="1">
      <alignment horizontal="center" vertical="center"/>
    </xf>
    <xf numFmtId="177" fontId="8" fillId="0" borderId="50" xfId="3" applyNumberFormat="1" applyFont="1" applyBorder="1" applyAlignment="1">
      <alignment horizontal="right" vertical="center"/>
    </xf>
    <xf numFmtId="177" fontId="8" fillId="0" borderId="50" xfId="2" applyNumberFormat="1" applyFont="1" applyBorder="1" applyAlignment="1">
      <alignment horizontal="right" vertical="center" wrapText="1"/>
    </xf>
    <xf numFmtId="178" fontId="8" fillId="0" borderId="0" xfId="2" applyNumberFormat="1" applyFont="1" applyAlignment="1">
      <alignment horizontal="center" vertical="center"/>
    </xf>
    <xf numFmtId="177" fontId="8" fillId="0" borderId="0" xfId="3" applyNumberFormat="1" applyFont="1" applyBorder="1" applyAlignment="1">
      <alignment horizontal="right" vertical="center"/>
    </xf>
    <xf numFmtId="177" fontId="8" fillId="0" borderId="0" xfId="2" applyNumberFormat="1" applyFont="1" applyAlignment="1">
      <alignment horizontal="right" vertical="center" wrapText="1"/>
    </xf>
    <xf numFmtId="178" fontId="8" fillId="0" borderId="0" xfId="2" applyNumberFormat="1" applyFont="1" applyAlignment="1">
      <alignment vertical="center" wrapText="1"/>
    </xf>
    <xf numFmtId="178" fontId="8" fillId="0" borderId="11" xfId="2" applyNumberFormat="1" applyFont="1" applyBorder="1" applyAlignment="1">
      <alignment vertical="center" wrapText="1"/>
    </xf>
    <xf numFmtId="178" fontId="8" fillId="3" borderId="1" xfId="2" applyNumberFormat="1" applyFont="1" applyFill="1" applyBorder="1" applyAlignment="1">
      <alignment horizontal="center" vertical="center" wrapText="1"/>
    </xf>
    <xf numFmtId="178" fontId="8" fillId="2" borderId="20" xfId="3" applyNumberFormat="1" applyFont="1" applyFill="1" applyBorder="1" applyAlignment="1">
      <alignment vertical="center" wrapText="1"/>
    </xf>
    <xf numFmtId="178" fontId="8" fillId="3" borderId="10" xfId="2" applyNumberFormat="1" applyFont="1" applyFill="1" applyBorder="1" applyAlignment="1">
      <alignment horizontal="center" vertical="center"/>
    </xf>
    <xf numFmtId="178" fontId="8" fillId="3" borderId="13" xfId="2" applyNumberFormat="1" applyFont="1" applyFill="1" applyBorder="1" applyAlignment="1">
      <alignment horizontal="center" vertical="center"/>
    </xf>
    <xf numFmtId="178" fontId="8" fillId="2" borderId="3" xfId="3" applyNumberFormat="1" applyFont="1" applyFill="1" applyBorder="1" applyAlignment="1">
      <alignment horizontal="left" vertical="center"/>
    </xf>
    <xf numFmtId="178" fontId="8" fillId="2" borderId="64" xfId="3" applyNumberFormat="1" applyFont="1" applyFill="1" applyBorder="1" applyAlignment="1">
      <alignment horizontal="left" vertical="center"/>
    </xf>
    <xf numFmtId="177" fontId="8" fillId="0" borderId="42" xfId="2" applyNumberFormat="1" applyFont="1" applyBorder="1" applyAlignment="1">
      <alignment horizontal="right" vertical="center"/>
    </xf>
    <xf numFmtId="177" fontId="8" fillId="0" borderId="59" xfId="2" applyNumberFormat="1" applyFont="1" applyBorder="1" applyAlignment="1">
      <alignment horizontal="right" vertical="center"/>
    </xf>
    <xf numFmtId="177" fontId="8" fillId="0" borderId="65" xfId="2" applyNumberFormat="1" applyFont="1" applyBorder="1" applyAlignment="1">
      <alignment horizontal="right" vertical="center"/>
    </xf>
    <xf numFmtId="177" fontId="8" fillId="0" borderId="0" xfId="2" applyNumberFormat="1" applyFont="1" applyAlignment="1">
      <alignment horizontal="right" vertical="center"/>
    </xf>
    <xf numFmtId="178" fontId="8" fillId="0" borderId="0" xfId="2" applyNumberFormat="1" applyFont="1" applyAlignment="1">
      <alignment horizontal="left" vertical="center"/>
    </xf>
    <xf numFmtId="178" fontId="8" fillId="0" borderId="13" xfId="2" applyNumberFormat="1" applyFont="1" applyBorder="1" applyAlignment="1">
      <alignment horizontal="center" vertical="center"/>
    </xf>
    <xf numFmtId="179" fontId="8" fillId="2" borderId="13" xfId="3" applyNumberFormat="1" applyFont="1" applyFill="1" applyBorder="1" applyAlignment="1">
      <alignment vertical="center"/>
    </xf>
    <xf numFmtId="179" fontId="8" fillId="2" borderId="3" xfId="3" applyNumberFormat="1" applyFont="1" applyFill="1" applyBorder="1" applyAlignment="1">
      <alignment vertical="center"/>
    </xf>
    <xf numFmtId="178" fontId="8" fillId="0" borderId="70" xfId="2" applyNumberFormat="1" applyFont="1" applyBorder="1" applyAlignment="1">
      <alignment horizontal="center" vertical="center"/>
    </xf>
    <xf numFmtId="178" fontId="8" fillId="2" borderId="13" xfId="2" applyNumberFormat="1" applyFont="1" applyFill="1" applyBorder="1" applyAlignment="1">
      <alignment horizontal="left" vertical="center" wrapText="1"/>
    </xf>
    <xf numFmtId="178" fontId="8" fillId="2" borderId="4" xfId="2" applyNumberFormat="1" applyFont="1" applyFill="1" applyBorder="1" applyAlignment="1">
      <alignment horizontal="left" vertical="center" wrapText="1"/>
    </xf>
    <xf numFmtId="178" fontId="8" fillId="2" borderId="64" xfId="2" applyNumberFormat="1" applyFont="1" applyFill="1" applyBorder="1" applyAlignment="1">
      <alignment horizontal="left" vertical="center" wrapText="1"/>
    </xf>
    <xf numFmtId="178" fontId="8" fillId="2" borderId="71" xfId="2" applyNumberFormat="1" applyFont="1" applyFill="1" applyBorder="1" applyAlignment="1">
      <alignment horizontal="left" vertical="center" wrapText="1"/>
    </xf>
    <xf numFmtId="178" fontId="8" fillId="2" borderId="4" xfId="2" applyNumberFormat="1" applyFont="1" applyFill="1" applyBorder="1" applyAlignment="1">
      <alignment vertical="center" wrapText="1"/>
    </xf>
    <xf numFmtId="178" fontId="8" fillId="4" borderId="1" xfId="2" applyNumberFormat="1" applyFont="1" applyFill="1" applyBorder="1" applyAlignment="1">
      <alignment horizontal="center" vertical="center" wrapText="1"/>
    </xf>
    <xf numFmtId="178" fontId="12" fillId="5" borderId="0" xfId="2" applyNumberFormat="1" applyFont="1" applyFill="1">
      <alignment vertical="center"/>
    </xf>
    <xf numFmtId="178" fontId="8" fillId="0" borderId="9" xfId="2" applyNumberFormat="1" applyFont="1" applyBorder="1">
      <alignment vertical="center"/>
    </xf>
    <xf numFmtId="177" fontId="8" fillId="0" borderId="64" xfId="2" applyNumberFormat="1" applyFont="1" applyBorder="1" applyAlignment="1">
      <alignment horizontal="right" vertical="center"/>
    </xf>
    <xf numFmtId="177" fontId="8" fillId="0" borderId="9" xfId="3" applyNumberFormat="1" applyFont="1" applyBorder="1" applyAlignment="1">
      <alignment horizontal="right" vertical="center"/>
    </xf>
    <xf numFmtId="177" fontId="8" fillId="0" borderId="9" xfId="2" applyNumberFormat="1" applyFont="1" applyBorder="1" applyAlignment="1">
      <alignment horizontal="right" vertical="center" wrapText="1"/>
    </xf>
    <xf numFmtId="38" fontId="8" fillId="2" borderId="10" xfId="1" applyFont="1" applyFill="1" applyBorder="1" applyAlignment="1">
      <alignment vertical="center"/>
    </xf>
    <xf numFmtId="38" fontId="8" fillId="2" borderId="1" xfId="1" applyFont="1" applyFill="1" applyBorder="1" applyAlignment="1">
      <alignment vertical="center" wrapText="1"/>
    </xf>
    <xf numFmtId="38" fontId="8" fillId="2" borderId="3" xfId="1" applyFont="1" applyFill="1" applyBorder="1" applyAlignment="1">
      <alignment vertical="center" wrapText="1"/>
    </xf>
    <xf numFmtId="38" fontId="8" fillId="2" borderId="3" xfId="1" applyFont="1" applyFill="1" applyBorder="1" applyAlignment="1">
      <alignment horizontal="right" vertical="center" wrapText="1"/>
    </xf>
    <xf numFmtId="38" fontId="8" fillId="2" borderId="32" xfId="1" applyFont="1" applyFill="1" applyBorder="1" applyAlignment="1">
      <alignment horizontal="right" vertical="center" wrapText="1"/>
    </xf>
    <xf numFmtId="38" fontId="8" fillId="2" borderId="4" xfId="1" applyFont="1" applyFill="1" applyBorder="1">
      <alignment vertical="center"/>
    </xf>
    <xf numFmtId="38" fontId="8" fillId="2" borderId="33" xfId="1" applyFont="1" applyFill="1" applyBorder="1" applyAlignment="1">
      <alignment vertical="center" wrapText="1"/>
    </xf>
    <xf numFmtId="38" fontId="8" fillId="2" borderId="49" xfId="1" applyFont="1" applyFill="1" applyBorder="1" applyAlignment="1">
      <alignment vertical="center" wrapText="1"/>
    </xf>
    <xf numFmtId="38" fontId="8" fillId="2" borderId="33" xfId="1" applyFont="1" applyFill="1" applyBorder="1">
      <alignment vertical="center"/>
    </xf>
    <xf numFmtId="38" fontId="8" fillId="2" borderId="33" xfId="1" applyFont="1" applyFill="1" applyBorder="1" applyAlignment="1">
      <alignment vertical="center"/>
    </xf>
    <xf numFmtId="38" fontId="8" fillId="2" borderId="50" xfId="1" applyFont="1" applyFill="1" applyBorder="1" applyAlignment="1">
      <alignment vertical="center"/>
    </xf>
    <xf numFmtId="38" fontId="8" fillId="2" borderId="1" xfId="1" applyFont="1" applyFill="1" applyBorder="1" applyAlignment="1">
      <alignment vertical="center"/>
    </xf>
    <xf numFmtId="38" fontId="8" fillId="0" borderId="9" xfId="1" applyFont="1" applyFill="1" applyBorder="1" applyAlignment="1">
      <alignment horizontal="right" vertical="center"/>
    </xf>
    <xf numFmtId="38" fontId="8" fillId="2" borderId="9" xfId="1" applyFont="1" applyFill="1" applyBorder="1" applyAlignment="1">
      <alignment horizontal="right" vertical="center"/>
    </xf>
    <xf numFmtId="38" fontId="8" fillId="2" borderId="21" xfId="1" applyFont="1" applyFill="1" applyBorder="1" applyAlignment="1">
      <alignment vertical="center"/>
    </xf>
    <xf numFmtId="38" fontId="8" fillId="0" borderId="4" xfId="1" applyFont="1" applyFill="1" applyBorder="1" applyAlignment="1">
      <alignment horizontal="right" vertical="center" wrapText="1"/>
    </xf>
    <xf numFmtId="38" fontId="8" fillId="2" borderId="4" xfId="1" applyFont="1" applyFill="1" applyBorder="1" applyAlignment="1">
      <alignment horizontal="right" vertical="center" wrapText="1"/>
    </xf>
    <xf numFmtId="38" fontId="8" fillId="2" borderId="13" xfId="1" applyFont="1" applyFill="1" applyBorder="1" applyAlignment="1">
      <alignment vertical="center" wrapText="1"/>
    </xf>
    <xf numFmtId="38" fontId="8" fillId="0" borderId="11" xfId="1" applyFont="1" applyBorder="1">
      <alignment vertical="center"/>
    </xf>
    <xf numFmtId="38" fontId="8" fillId="2" borderId="4" xfId="1" applyFont="1" applyFill="1" applyBorder="1" applyAlignment="1">
      <alignment vertical="center" wrapText="1"/>
    </xf>
    <xf numFmtId="38" fontId="8" fillId="0" borderId="9" xfId="1" applyFont="1" applyBorder="1">
      <alignment vertical="center"/>
    </xf>
    <xf numFmtId="38" fontId="8" fillId="0" borderId="1" xfId="1" applyFont="1" applyBorder="1">
      <alignment vertical="center"/>
    </xf>
    <xf numFmtId="38" fontId="8" fillId="2" borderId="32" xfId="1" applyFont="1" applyFill="1" applyBorder="1" applyAlignment="1">
      <alignment horizontal="center" vertical="center" wrapText="1"/>
    </xf>
    <xf numFmtId="38" fontId="8" fillId="0" borderId="1" xfId="1" applyFont="1" applyFill="1" applyBorder="1" applyAlignment="1">
      <alignment horizontal="right" vertical="center"/>
    </xf>
    <xf numFmtId="38" fontId="8" fillId="2" borderId="36" xfId="1" applyFont="1" applyFill="1" applyBorder="1" applyAlignment="1">
      <alignment vertical="center"/>
    </xf>
    <xf numFmtId="38" fontId="8" fillId="2" borderId="4" xfId="1" applyFont="1" applyFill="1" applyBorder="1" applyAlignment="1">
      <alignment vertical="center"/>
    </xf>
    <xf numFmtId="38" fontId="8" fillId="0" borderId="4" xfId="1" applyFont="1" applyFill="1" applyBorder="1" applyAlignment="1">
      <alignment horizontal="right" vertical="center"/>
    </xf>
    <xf numFmtId="38" fontId="8" fillId="2" borderId="11" xfId="1" applyFont="1" applyFill="1" applyBorder="1" applyAlignment="1">
      <alignment vertical="center"/>
    </xf>
    <xf numFmtId="38" fontId="8" fillId="2" borderId="36" xfId="1" applyFont="1" applyFill="1" applyBorder="1" applyAlignment="1">
      <alignment vertical="center" wrapText="1"/>
    </xf>
    <xf numFmtId="38" fontId="8" fillId="2" borderId="36" xfId="1" applyFont="1" applyFill="1" applyBorder="1" applyAlignment="1">
      <alignment horizontal="left" vertical="center" wrapText="1"/>
    </xf>
    <xf numFmtId="38" fontId="8" fillId="0" borderId="4" xfId="1" applyFont="1" applyFill="1" applyBorder="1" applyAlignment="1">
      <alignment vertical="center"/>
    </xf>
    <xf numFmtId="38" fontId="8" fillId="2" borderId="1" xfId="1" applyFont="1" applyFill="1" applyBorder="1" applyAlignment="1">
      <alignment horizontal="left" vertical="center" wrapText="1"/>
    </xf>
    <xf numFmtId="38" fontId="8" fillId="0" borderId="1" xfId="1" applyFont="1" applyFill="1" applyBorder="1" applyAlignment="1">
      <alignment vertical="center"/>
    </xf>
    <xf numFmtId="38" fontId="8" fillId="0" borderId="1" xfId="1" applyFont="1" applyFill="1" applyBorder="1" applyAlignment="1">
      <alignment horizontal="right" vertical="center" wrapText="1"/>
    </xf>
    <xf numFmtId="38" fontId="8" fillId="2" borderId="1" xfId="1" applyFont="1" applyFill="1" applyBorder="1">
      <alignment vertical="center"/>
    </xf>
    <xf numFmtId="38" fontId="8" fillId="2" borderId="54" xfId="1" applyFont="1" applyFill="1" applyBorder="1" applyAlignment="1">
      <alignment vertical="center"/>
    </xf>
    <xf numFmtId="38" fontId="8" fillId="2" borderId="55" xfId="1" applyFont="1" applyFill="1" applyBorder="1" applyAlignment="1">
      <alignment vertical="center"/>
    </xf>
    <xf numFmtId="38" fontId="8" fillId="0" borderId="55" xfId="1" applyFont="1" applyFill="1" applyBorder="1" applyAlignment="1">
      <alignment horizontal="right" vertical="center" wrapText="1"/>
    </xf>
    <xf numFmtId="38" fontId="8" fillId="2" borderId="56" xfId="1" applyFont="1" applyFill="1" applyBorder="1">
      <alignment vertical="center"/>
    </xf>
    <xf numFmtId="38" fontId="8" fillId="2" borderId="63" xfId="1" applyFont="1" applyFill="1" applyBorder="1">
      <alignment vertical="center"/>
    </xf>
    <xf numFmtId="38" fontId="8" fillId="2" borderId="70" xfId="1" applyFont="1" applyFill="1" applyBorder="1" applyAlignment="1">
      <alignment vertical="center"/>
    </xf>
    <xf numFmtId="38" fontId="8" fillId="2" borderId="69" xfId="1" applyFont="1" applyFill="1" applyBorder="1" applyAlignment="1">
      <alignment vertical="center"/>
    </xf>
    <xf numFmtId="38" fontId="8" fillId="0" borderId="43" xfId="1" applyFont="1" applyBorder="1" applyAlignment="1">
      <alignment horizontal="right" vertical="center"/>
    </xf>
    <xf numFmtId="38" fontId="8" fillId="0" borderId="57" xfId="1" applyFont="1" applyBorder="1" applyAlignment="1">
      <alignment horizontal="right" vertical="center"/>
    </xf>
    <xf numFmtId="38" fontId="8" fillId="0" borderId="37" xfId="1" applyFont="1" applyBorder="1" applyAlignment="1">
      <alignment horizontal="right" vertical="center"/>
    </xf>
    <xf numFmtId="38" fontId="8" fillId="0" borderId="51" xfId="1" applyFont="1" applyBorder="1" applyAlignment="1">
      <alignment horizontal="right" vertical="center"/>
    </xf>
    <xf numFmtId="38" fontId="8" fillId="0" borderId="50" xfId="1" applyFont="1" applyBorder="1" applyAlignment="1">
      <alignment horizontal="right" vertical="center"/>
    </xf>
    <xf numFmtId="38" fontId="8" fillId="0" borderId="50" xfId="1" applyFont="1" applyBorder="1" applyAlignment="1">
      <alignment horizontal="right" vertical="center" wrapText="1"/>
    </xf>
    <xf numFmtId="38" fontId="8" fillId="2" borderId="1" xfId="1" applyFont="1" applyFill="1" applyBorder="1" applyAlignment="1">
      <alignment horizontal="right" vertical="center" wrapText="1"/>
    </xf>
    <xf numFmtId="38" fontId="8" fillId="2" borderId="13" xfId="1" applyFont="1" applyFill="1" applyBorder="1" applyAlignment="1">
      <alignment horizontal="right" vertical="center" wrapText="1"/>
    </xf>
    <xf numFmtId="38" fontId="8" fillId="0" borderId="1" xfId="1" applyFont="1" applyBorder="1" applyAlignment="1">
      <alignment vertical="center" wrapText="1"/>
    </xf>
    <xf numFmtId="38" fontId="8" fillId="0" borderId="4" xfId="1" applyFont="1" applyBorder="1" applyAlignment="1">
      <alignment vertical="center" wrapText="1"/>
    </xf>
    <xf numFmtId="38" fontId="8" fillId="0" borderId="4" xfId="1" applyFont="1" applyBorder="1">
      <alignment vertical="center"/>
    </xf>
    <xf numFmtId="38" fontId="8" fillId="0" borderId="9" xfId="1" applyFont="1" applyBorder="1" applyAlignment="1">
      <alignment vertical="center" wrapText="1"/>
    </xf>
    <xf numFmtId="38" fontId="8" fillId="0" borderId="71" xfId="1" applyFont="1" applyBorder="1" applyAlignment="1">
      <alignment vertical="center" wrapText="1"/>
    </xf>
    <xf numFmtId="38" fontId="8" fillId="0" borderId="71" xfId="1" applyFont="1" applyBorder="1">
      <alignment vertical="center"/>
    </xf>
    <xf numFmtId="38" fontId="8" fillId="0" borderId="50" xfId="1" applyFont="1" applyBorder="1" applyAlignment="1">
      <alignment vertical="center" wrapText="1"/>
    </xf>
    <xf numFmtId="38" fontId="8" fillId="0" borderId="50" xfId="1" applyFont="1" applyBorder="1">
      <alignment vertical="center"/>
    </xf>
    <xf numFmtId="38" fontId="8" fillId="0" borderId="0" xfId="1" applyFont="1" applyAlignment="1">
      <alignment vertical="center" wrapText="1"/>
    </xf>
    <xf numFmtId="38" fontId="8" fillId="4" borderId="1" xfId="1" applyFont="1" applyFill="1" applyBorder="1" applyAlignment="1">
      <alignment horizontal="center" vertical="center" wrapText="1"/>
    </xf>
    <xf numFmtId="38" fontId="8" fillId="3" borderId="76" xfId="1" applyFont="1" applyFill="1" applyBorder="1" applyAlignment="1">
      <alignment horizontal="center" vertical="center"/>
    </xf>
    <xf numFmtId="38" fontId="8" fillId="2" borderId="1" xfId="1" applyFont="1" applyFill="1" applyBorder="1" applyAlignment="1">
      <alignment horizontal="right" vertical="center"/>
    </xf>
    <xf numFmtId="38" fontId="8" fillId="2" borderId="10" xfId="1" applyFont="1" applyFill="1" applyBorder="1" applyAlignment="1">
      <alignment vertical="center" wrapText="1"/>
    </xf>
    <xf numFmtId="38" fontId="8" fillId="2" borderId="79" xfId="1" applyFont="1" applyFill="1" applyBorder="1">
      <alignment vertical="center"/>
    </xf>
    <xf numFmtId="38" fontId="8" fillId="2" borderId="82" xfId="1" applyFont="1" applyFill="1" applyBorder="1">
      <alignment vertical="center"/>
    </xf>
    <xf numFmtId="38" fontId="8" fillId="2" borderId="56" xfId="1" applyFont="1" applyFill="1" applyBorder="1" applyAlignment="1">
      <alignment vertical="center"/>
    </xf>
    <xf numFmtId="38" fontId="8" fillId="2" borderId="84" xfId="1" applyFont="1" applyFill="1" applyBorder="1" applyAlignment="1">
      <alignment vertical="center"/>
    </xf>
    <xf numFmtId="38" fontId="8" fillId="2" borderId="30" xfId="1" applyFont="1" applyFill="1" applyBorder="1" applyAlignment="1">
      <alignment vertical="center"/>
    </xf>
    <xf numFmtId="38" fontId="8" fillId="2" borderId="85" xfId="1" applyFont="1" applyFill="1" applyBorder="1" applyAlignment="1">
      <alignment vertical="center"/>
    </xf>
    <xf numFmtId="38" fontId="8" fillId="2" borderId="0" xfId="1" applyFont="1" applyFill="1" applyBorder="1" applyAlignment="1">
      <alignment horizontal="left" vertical="center"/>
    </xf>
    <xf numFmtId="38" fontId="8" fillId="2" borderId="0" xfId="1" applyFont="1" applyFill="1" applyBorder="1" applyAlignment="1">
      <alignment vertical="center" wrapText="1"/>
    </xf>
    <xf numFmtId="38" fontId="8" fillId="0" borderId="0" xfId="1" applyFont="1" applyFill="1" applyBorder="1" applyAlignment="1">
      <alignment horizontal="right" vertical="center" wrapText="1"/>
    </xf>
    <xf numFmtId="38" fontId="8" fillId="0" borderId="0" xfId="1" applyFont="1" applyFill="1" applyBorder="1" applyAlignment="1">
      <alignment horizontal="right" vertical="center"/>
    </xf>
    <xf numFmtId="38" fontId="8" fillId="2" borderId="0" xfId="1" applyFont="1" applyFill="1" applyBorder="1" applyAlignment="1">
      <alignment vertical="center"/>
    </xf>
    <xf numFmtId="38" fontId="8" fillId="2" borderId="0" xfId="1" applyFont="1" applyFill="1" applyBorder="1" applyAlignment="1">
      <alignment horizontal="center" vertical="center"/>
    </xf>
    <xf numFmtId="38" fontId="8" fillId="2" borderId="0" xfId="1" applyFont="1" applyFill="1" applyBorder="1" applyAlignment="1">
      <alignment horizontal="center" vertical="center" wrapText="1"/>
    </xf>
    <xf numFmtId="38" fontId="8" fillId="2" borderId="0" xfId="1" applyFont="1" applyFill="1" applyBorder="1">
      <alignment vertical="center"/>
    </xf>
    <xf numFmtId="38" fontId="7" fillId="0" borderId="0" xfId="1" applyFont="1" applyAlignment="1">
      <alignment horizontal="left" vertical="center"/>
    </xf>
    <xf numFmtId="38" fontId="7" fillId="0" borderId="0" xfId="1" applyFont="1" applyAlignment="1">
      <alignment horizontal="left" vertical="center" wrapText="1"/>
    </xf>
    <xf numFmtId="38" fontId="8" fillId="0" borderId="0" xfId="1" applyFont="1" applyBorder="1" applyAlignment="1">
      <alignment vertical="center"/>
    </xf>
    <xf numFmtId="38" fontId="8" fillId="0" borderId="0" xfId="1" applyFont="1" applyBorder="1" applyAlignment="1">
      <alignment vertical="center" wrapText="1"/>
    </xf>
    <xf numFmtId="38" fontId="8" fillId="0" borderId="1" xfId="1" applyFont="1" applyFill="1" applyBorder="1" applyAlignment="1">
      <alignment horizontal="center" vertical="center"/>
    </xf>
    <xf numFmtId="38" fontId="8" fillId="0" borderId="0" xfId="1" applyFont="1" applyBorder="1" applyAlignment="1">
      <alignment horizontal="center" vertical="center"/>
    </xf>
    <xf numFmtId="179" fontId="8" fillId="0" borderId="1" xfId="1" applyNumberFormat="1" applyFont="1" applyFill="1" applyBorder="1" applyAlignment="1">
      <alignment vertical="center"/>
    </xf>
    <xf numFmtId="179" fontId="8" fillId="2" borderId="0" xfId="1" applyNumberFormat="1" applyFont="1" applyFill="1" applyBorder="1" applyAlignment="1">
      <alignment vertical="center" wrapText="1"/>
    </xf>
    <xf numFmtId="38" fontId="8" fillId="0" borderId="91" xfId="1" applyFont="1" applyBorder="1" applyAlignment="1">
      <alignment vertical="center"/>
    </xf>
    <xf numFmtId="38" fontId="8" fillId="0" borderId="92" xfId="1" applyFont="1" applyBorder="1" applyAlignment="1">
      <alignment vertical="center"/>
    </xf>
    <xf numFmtId="38" fontId="8" fillId="0" borderId="34" xfId="1" applyFont="1" applyBorder="1" applyAlignment="1">
      <alignment horizontal="left" vertical="center" wrapText="1"/>
    </xf>
    <xf numFmtId="40" fontId="8" fillId="0" borderId="92" xfId="1" applyNumberFormat="1" applyFont="1" applyBorder="1" applyAlignment="1">
      <alignment vertical="center"/>
    </xf>
    <xf numFmtId="40" fontId="8" fillId="2" borderId="0" xfId="1" applyNumberFormat="1" applyFont="1" applyFill="1" applyBorder="1" applyAlignment="1">
      <alignment vertical="center"/>
    </xf>
    <xf numFmtId="38" fontId="8" fillId="2" borderId="3" xfId="1" applyFont="1" applyFill="1" applyBorder="1" applyAlignment="1">
      <alignment horizontal="right" vertical="center"/>
    </xf>
    <xf numFmtId="40" fontId="8" fillId="2" borderId="0" xfId="1" applyNumberFormat="1" applyFont="1" applyFill="1" applyBorder="1" applyAlignment="1">
      <alignment vertical="center" wrapText="1"/>
    </xf>
    <xf numFmtId="179" fontId="8" fillId="0" borderId="11" xfId="1" applyNumberFormat="1" applyFont="1" applyFill="1" applyBorder="1" applyAlignment="1">
      <alignment vertical="center"/>
    </xf>
    <xf numFmtId="38" fontId="8" fillId="2" borderId="80" xfId="1" applyFont="1" applyFill="1" applyBorder="1" applyAlignment="1">
      <alignment vertical="center"/>
    </xf>
    <xf numFmtId="38" fontId="8" fillId="2" borderId="32" xfId="1" applyFont="1" applyFill="1" applyBorder="1" applyAlignment="1">
      <alignment vertical="center"/>
    </xf>
    <xf numFmtId="179" fontId="8" fillId="0" borderId="32" xfId="1" applyNumberFormat="1" applyFont="1" applyFill="1" applyBorder="1" applyAlignment="1">
      <alignment vertical="center"/>
    </xf>
    <xf numFmtId="38" fontId="8" fillId="0" borderId="23" xfId="1" applyFont="1" applyFill="1" applyBorder="1" applyAlignment="1">
      <alignment vertical="center"/>
    </xf>
    <xf numFmtId="38" fontId="8" fillId="2" borderId="37" xfId="1" applyFont="1" applyFill="1" applyBorder="1" applyAlignment="1">
      <alignment horizontal="left" vertical="center" wrapText="1"/>
    </xf>
    <xf numFmtId="38" fontId="8" fillId="2" borderId="9" xfId="1" applyFont="1" applyFill="1" applyBorder="1" applyAlignment="1">
      <alignment vertical="center"/>
    </xf>
    <xf numFmtId="38" fontId="8" fillId="0" borderId="0" xfId="1" applyFont="1" applyBorder="1" applyAlignment="1">
      <alignment horizontal="center" vertical="center" wrapText="1"/>
    </xf>
    <xf numFmtId="177" fontId="8" fillId="0" borderId="102" xfId="1" applyNumberFormat="1" applyFont="1" applyFill="1" applyBorder="1" applyAlignment="1">
      <alignment horizontal="right" vertical="center" wrapText="1"/>
    </xf>
    <xf numFmtId="180" fontId="8" fillId="0" borderId="1" xfId="1" applyNumberFormat="1" applyFont="1" applyFill="1" applyBorder="1" applyAlignment="1">
      <alignment horizontal="right" vertical="center" wrapText="1"/>
    </xf>
    <xf numFmtId="40" fontId="8" fillId="0" borderId="0" xfId="1" applyNumberFormat="1" applyFont="1" applyBorder="1" applyAlignment="1">
      <alignment horizontal="center" vertical="center"/>
    </xf>
    <xf numFmtId="40" fontId="8" fillId="2" borderId="0" xfId="1" applyNumberFormat="1" applyFont="1" applyFill="1" applyBorder="1" applyAlignment="1">
      <alignment horizontal="left" vertical="center"/>
    </xf>
    <xf numFmtId="40" fontId="8" fillId="0" borderId="0" xfId="1" applyNumberFormat="1" applyFont="1" applyBorder="1" applyAlignment="1">
      <alignment horizontal="center" vertical="center" wrapText="1"/>
    </xf>
    <xf numFmtId="40" fontId="8" fillId="4" borderId="1" xfId="1" applyNumberFormat="1" applyFont="1" applyFill="1" applyBorder="1" applyAlignment="1">
      <alignment horizontal="center" vertical="center" wrapText="1"/>
    </xf>
    <xf numFmtId="181" fontId="8" fillId="0" borderId="1" xfId="1" applyNumberFormat="1" applyFont="1" applyFill="1" applyBorder="1" applyAlignment="1">
      <alignment horizontal="right" vertical="center" wrapText="1"/>
    </xf>
    <xf numFmtId="38" fontId="13" fillId="0" borderId="0" xfId="1" applyFont="1" applyAlignment="1">
      <alignment horizontal="center" vertical="center"/>
    </xf>
    <xf numFmtId="38" fontId="13" fillId="0" borderId="0" xfId="1" applyFont="1">
      <alignment vertical="center"/>
    </xf>
    <xf numFmtId="38" fontId="13" fillId="0" borderId="0" xfId="1" applyFont="1" applyFill="1">
      <alignment vertical="center"/>
    </xf>
    <xf numFmtId="38" fontId="14" fillId="0" borderId="32" xfId="1" applyFont="1" applyBorder="1">
      <alignment vertical="center"/>
    </xf>
    <xf numFmtId="38" fontId="13" fillId="0" borderId="32" xfId="1" applyFont="1" applyBorder="1">
      <alignment vertical="center"/>
    </xf>
    <xf numFmtId="179" fontId="8" fillId="0" borderId="0" xfId="1" applyNumberFormat="1" applyFont="1" applyBorder="1" applyAlignment="1">
      <alignment vertical="center" wrapText="1"/>
    </xf>
    <xf numFmtId="40" fontId="8" fillId="0" borderId="0" xfId="1" applyNumberFormat="1" applyFont="1" applyBorder="1" applyAlignment="1">
      <alignment vertical="center" wrapText="1"/>
    </xf>
    <xf numFmtId="38" fontId="13" fillId="0" borderId="0" xfId="1" applyFont="1" applyAlignment="1">
      <alignment vertical="center" wrapText="1"/>
    </xf>
    <xf numFmtId="38" fontId="6" fillId="0" borderId="0" xfId="1" applyFont="1" applyAlignment="1">
      <alignment vertical="center" wrapText="1"/>
    </xf>
    <xf numFmtId="38" fontId="8" fillId="0" borderId="32" xfId="1" applyFont="1" applyFill="1" applyBorder="1" applyAlignment="1">
      <alignment vertical="center"/>
    </xf>
    <xf numFmtId="38" fontId="8" fillId="2" borderId="88" xfId="1" applyFont="1" applyFill="1" applyBorder="1" applyAlignment="1">
      <alignment horizontal="right" vertical="center"/>
    </xf>
    <xf numFmtId="178" fontId="8" fillId="0" borderId="1" xfId="2" applyNumberFormat="1" applyFont="1" applyBorder="1" applyAlignment="1">
      <alignment horizontal="left" vertical="center" wrapText="1"/>
    </xf>
    <xf numFmtId="38" fontId="8" fillId="0" borderId="13" xfId="1" applyFont="1" applyFill="1" applyBorder="1" applyAlignment="1">
      <alignment horizontal="right" vertical="center" wrapText="1"/>
    </xf>
    <xf numFmtId="178" fontId="8" fillId="0" borderId="4" xfId="2" applyNumberFormat="1" applyFont="1" applyBorder="1" applyAlignment="1">
      <alignment horizontal="left" vertical="center" wrapText="1"/>
    </xf>
    <xf numFmtId="38" fontId="8" fillId="0" borderId="3" xfId="1" applyFont="1" applyFill="1" applyBorder="1" applyAlignment="1">
      <alignment horizontal="right" vertical="center" wrapText="1"/>
    </xf>
    <xf numFmtId="38" fontId="8" fillId="0" borderId="3" xfId="1" applyFont="1" applyFill="1" applyBorder="1" applyAlignment="1">
      <alignment horizontal="right" vertical="center"/>
    </xf>
    <xf numFmtId="178" fontId="8" fillId="0" borderId="106" xfId="2" applyNumberFormat="1" applyFont="1" applyBorder="1" applyAlignment="1">
      <alignment horizontal="left" vertical="center" wrapText="1"/>
    </xf>
    <xf numFmtId="38" fontId="8" fillId="0" borderId="8" xfId="1" applyFont="1" applyFill="1" applyBorder="1" applyAlignment="1">
      <alignment vertical="center" wrapText="1"/>
    </xf>
    <xf numFmtId="38" fontId="8" fillId="0" borderId="8" xfId="1" applyFont="1" applyFill="1" applyBorder="1" applyAlignment="1">
      <alignment vertical="center"/>
    </xf>
    <xf numFmtId="178" fontId="8" fillId="0" borderId="107" xfId="2" applyNumberFormat="1" applyFont="1" applyBorder="1">
      <alignment vertical="center"/>
    </xf>
    <xf numFmtId="178" fontId="8" fillId="0" borderId="6" xfId="2" applyNumberFormat="1" applyFont="1" applyBorder="1">
      <alignment vertical="center"/>
    </xf>
    <xf numFmtId="178" fontId="8" fillId="0" borderId="108" xfId="2" applyNumberFormat="1" applyFont="1" applyBorder="1">
      <alignment vertical="center"/>
    </xf>
    <xf numFmtId="178" fontId="8" fillId="3" borderId="103" xfId="2" applyNumberFormat="1" applyFont="1" applyFill="1" applyBorder="1" applyAlignment="1">
      <alignment horizontal="center" vertical="center" wrapText="1"/>
    </xf>
    <xf numFmtId="38" fontId="8" fillId="3" borderId="38" xfId="1" applyFont="1" applyFill="1" applyBorder="1" applyAlignment="1">
      <alignment horizontal="center" vertical="center" wrapText="1"/>
    </xf>
    <xf numFmtId="38" fontId="8" fillId="3" borderId="112" xfId="1" applyFont="1" applyFill="1" applyBorder="1" applyAlignment="1">
      <alignment horizontal="center" vertical="center"/>
    </xf>
    <xf numFmtId="38" fontId="8" fillId="3" borderId="116" xfId="1" applyFont="1" applyFill="1" applyBorder="1" applyAlignment="1">
      <alignment horizontal="center" vertical="center"/>
    </xf>
    <xf numFmtId="38" fontId="8" fillId="3" borderId="118" xfId="1" applyFont="1" applyFill="1" applyBorder="1" applyAlignment="1">
      <alignment horizontal="center" vertical="center"/>
    </xf>
    <xf numFmtId="38" fontId="8" fillId="2" borderId="120" xfId="1" applyFont="1" applyFill="1" applyBorder="1" applyAlignment="1">
      <alignment vertical="center"/>
    </xf>
    <xf numFmtId="38" fontId="8" fillId="2" borderId="123" xfId="1" applyFont="1" applyFill="1" applyBorder="1" applyAlignment="1">
      <alignment vertical="center"/>
    </xf>
    <xf numFmtId="38" fontId="8" fillId="2" borderId="125" xfId="1" applyFont="1" applyFill="1" applyBorder="1" applyAlignment="1">
      <alignment vertical="center"/>
    </xf>
    <xf numFmtId="38" fontId="8" fillId="2" borderId="126" xfId="1" applyFont="1" applyFill="1" applyBorder="1" applyAlignment="1">
      <alignment horizontal="center" vertical="center" wrapText="1"/>
    </xf>
    <xf numFmtId="38" fontId="8" fillId="2" borderId="127" xfId="1" applyFont="1" applyFill="1" applyBorder="1" applyAlignment="1">
      <alignment vertical="center"/>
    </xf>
    <xf numFmtId="38" fontId="8" fillId="2" borderId="128" xfId="1" applyFont="1" applyFill="1" applyBorder="1" applyAlignment="1">
      <alignment vertical="center"/>
    </xf>
    <xf numFmtId="179" fontId="8" fillId="2" borderId="128" xfId="1" applyNumberFormat="1" applyFont="1" applyFill="1" applyBorder="1" applyAlignment="1">
      <alignment vertical="center" wrapText="1"/>
    </xf>
    <xf numFmtId="38" fontId="13" fillId="0" borderId="0" xfId="1" applyFont="1" applyBorder="1">
      <alignment vertical="center"/>
    </xf>
    <xf numFmtId="182" fontId="13" fillId="0" borderId="0" xfId="1" applyNumberFormat="1" applyFont="1" applyBorder="1">
      <alignment vertical="center"/>
    </xf>
    <xf numFmtId="40" fontId="8" fillId="0" borderId="0" xfId="1" applyNumberFormat="1" applyFont="1" applyBorder="1" applyAlignment="1">
      <alignment vertical="center"/>
    </xf>
    <xf numFmtId="38" fontId="8" fillId="0" borderId="0" xfId="1" applyFont="1" applyBorder="1" applyAlignment="1">
      <alignment horizontal="right" vertical="center"/>
    </xf>
    <xf numFmtId="40" fontId="8" fillId="0" borderId="32" xfId="1" applyNumberFormat="1" applyFont="1" applyBorder="1">
      <alignment vertical="center"/>
    </xf>
    <xf numFmtId="38" fontId="8" fillId="0" borderId="49" xfId="1" applyFont="1" applyBorder="1" applyAlignment="1">
      <alignment horizontal="right" vertical="center" wrapText="1"/>
    </xf>
    <xf numFmtId="38" fontId="8" fillId="0" borderId="15" xfId="1" applyFont="1" applyBorder="1" applyAlignment="1">
      <alignment horizontal="right" vertical="center" wrapText="1"/>
    </xf>
    <xf numFmtId="181" fontId="14" fillId="0" borderId="1" xfId="1" applyNumberFormat="1" applyFont="1" applyBorder="1" applyAlignment="1">
      <alignment vertical="center" wrapText="1"/>
    </xf>
    <xf numFmtId="38" fontId="8" fillId="0" borderId="106" xfId="1" applyFont="1" applyFill="1" applyBorder="1" applyAlignment="1">
      <alignment vertical="center"/>
    </xf>
    <xf numFmtId="38" fontId="8" fillId="2" borderId="20" xfId="1" applyFont="1" applyFill="1" applyBorder="1" applyAlignment="1">
      <alignment vertical="center"/>
    </xf>
    <xf numFmtId="38" fontId="8" fillId="0" borderId="130" xfId="1" applyFont="1" applyBorder="1" applyAlignment="1">
      <alignment vertical="center"/>
    </xf>
    <xf numFmtId="38" fontId="8" fillId="4" borderId="10" xfId="1" applyFont="1" applyFill="1" applyBorder="1" applyAlignment="1">
      <alignment horizontal="center" vertical="center" wrapText="1"/>
    </xf>
    <xf numFmtId="38" fontId="8" fillId="3" borderId="13" xfId="1" applyFont="1" applyFill="1" applyBorder="1" applyAlignment="1">
      <alignment horizontal="center" vertical="center" wrapText="1"/>
    </xf>
    <xf numFmtId="38" fontId="8" fillId="0" borderId="2" xfId="1" applyFont="1" applyFill="1" applyBorder="1" applyAlignment="1">
      <alignment horizontal="right" vertical="center"/>
    </xf>
    <xf numFmtId="38" fontId="8" fillId="3" borderId="74" xfId="1" applyFont="1" applyFill="1" applyBorder="1" applyAlignment="1">
      <alignment horizontal="center" vertical="center"/>
    </xf>
    <xf numFmtId="38" fontId="8" fillId="3" borderId="44" xfId="1" applyFont="1" applyFill="1" applyBorder="1" applyAlignment="1">
      <alignment horizontal="center" vertical="center" wrapText="1"/>
    </xf>
    <xf numFmtId="38" fontId="8" fillId="3" borderId="46" xfId="1" applyFont="1" applyFill="1" applyBorder="1" applyAlignment="1">
      <alignment horizontal="center" vertical="center"/>
    </xf>
    <xf numFmtId="38" fontId="8" fillId="0" borderId="59" xfId="1" applyFont="1" applyBorder="1" applyAlignment="1">
      <alignment horizontal="right" vertical="center" wrapText="1"/>
    </xf>
    <xf numFmtId="38" fontId="9" fillId="0" borderId="0" xfId="1" applyFont="1" applyAlignment="1">
      <alignment horizontal="center" vertical="center" wrapText="1"/>
    </xf>
    <xf numFmtId="38" fontId="8" fillId="3" borderId="1" xfId="1" applyFont="1" applyFill="1" applyBorder="1" applyAlignment="1">
      <alignment horizontal="center" vertical="center" wrapText="1"/>
    </xf>
    <xf numFmtId="38" fontId="8" fillId="8" borderId="10" xfId="1" applyFont="1" applyFill="1" applyBorder="1" applyAlignment="1">
      <alignment vertical="center"/>
    </xf>
    <xf numFmtId="179" fontId="8" fillId="8" borderId="1" xfId="1" applyNumberFormat="1" applyFont="1" applyFill="1" applyBorder="1" applyAlignment="1">
      <alignment vertical="center"/>
    </xf>
    <xf numFmtId="179" fontId="8" fillId="8" borderId="11" xfId="1" applyNumberFormat="1" applyFont="1" applyFill="1" applyBorder="1" applyAlignment="1">
      <alignment vertical="center"/>
    </xf>
    <xf numFmtId="38" fontId="8" fillId="4" borderId="11" xfId="1" applyFont="1" applyFill="1" applyBorder="1" applyAlignment="1">
      <alignment horizontal="center" vertical="center" wrapText="1"/>
    </xf>
    <xf numFmtId="40" fontId="8" fillId="8" borderId="1" xfId="1" applyNumberFormat="1" applyFont="1" applyFill="1" applyBorder="1" applyAlignment="1">
      <alignment vertical="center"/>
    </xf>
    <xf numFmtId="38" fontId="7" fillId="0" borderId="0" xfId="1" applyFont="1" applyAlignment="1">
      <alignment vertical="center" wrapText="1"/>
    </xf>
    <xf numFmtId="38" fontId="7" fillId="8" borderId="0" xfId="1" applyFont="1" applyFill="1" applyAlignment="1">
      <alignment horizontal="right" vertical="center" wrapText="1"/>
    </xf>
    <xf numFmtId="178" fontId="8" fillId="0" borderId="5" xfId="2" applyNumberFormat="1" applyFont="1" applyBorder="1" applyAlignment="1">
      <alignment horizontal="center" vertical="center"/>
    </xf>
    <xf numFmtId="178" fontId="8" fillId="0" borderId="7" xfId="2" applyNumberFormat="1" applyFont="1" applyBorder="1" applyAlignment="1">
      <alignment horizontal="center" vertical="center"/>
    </xf>
    <xf numFmtId="177" fontId="8" fillId="0" borderId="107" xfId="2" applyNumberFormat="1" applyFont="1" applyBorder="1" applyAlignment="1">
      <alignment horizontal="center" vertical="center" wrapText="1"/>
    </xf>
    <xf numFmtId="177" fontId="8" fillId="0" borderId="7" xfId="2" applyNumberFormat="1" applyFont="1" applyBorder="1" applyAlignment="1">
      <alignment horizontal="center" vertical="center" wrapText="1"/>
    </xf>
    <xf numFmtId="38" fontId="8" fillId="0" borderId="107" xfId="1" applyFont="1" applyFill="1" applyBorder="1" applyAlignment="1">
      <alignment vertical="center"/>
    </xf>
    <xf numFmtId="38" fontId="8" fillId="0" borderId="6" xfId="1" applyFont="1" applyFill="1" applyBorder="1" applyAlignment="1">
      <alignment vertical="center"/>
    </xf>
    <xf numFmtId="38" fontId="8" fillId="0" borderId="7" xfId="1" applyFont="1" applyFill="1" applyBorder="1" applyAlignment="1">
      <alignment vertical="center"/>
    </xf>
    <xf numFmtId="178" fontId="8" fillId="0" borderId="77" xfId="2" applyNumberFormat="1" applyFont="1" applyBorder="1" applyAlignment="1">
      <alignment horizontal="left" vertical="center" wrapText="1"/>
    </xf>
    <xf numFmtId="178" fontId="8" fillId="0" borderId="75" xfId="2" applyNumberFormat="1" applyFont="1" applyBorder="1" applyAlignment="1">
      <alignment horizontal="left" vertical="center" wrapText="1"/>
    </xf>
    <xf numFmtId="178" fontId="8" fillId="0" borderId="10" xfId="2" applyNumberFormat="1" applyFont="1" applyBorder="1" applyAlignment="1">
      <alignment horizontal="left" vertical="center" wrapText="1"/>
    </xf>
    <xf numFmtId="178" fontId="8" fillId="0" borderId="13" xfId="2" applyNumberFormat="1" applyFont="1" applyBorder="1" applyAlignment="1">
      <alignment horizontal="left" vertical="center" wrapText="1"/>
    </xf>
    <xf numFmtId="38" fontId="8" fillId="0" borderId="10" xfId="1" applyFont="1" applyFill="1" applyBorder="1" applyAlignment="1">
      <alignment horizontal="right" vertical="center"/>
    </xf>
    <xf numFmtId="38" fontId="8" fillId="0" borderId="12" xfId="1" applyFont="1" applyFill="1" applyBorder="1" applyAlignment="1">
      <alignment horizontal="right" vertical="center"/>
    </xf>
    <xf numFmtId="38" fontId="8" fillId="0" borderId="13" xfId="1" applyFont="1" applyFill="1" applyBorder="1" applyAlignment="1">
      <alignment horizontal="right" vertical="center"/>
    </xf>
    <xf numFmtId="178" fontId="8" fillId="0" borderId="12" xfId="2" applyNumberFormat="1" applyFont="1" applyBorder="1" applyAlignment="1">
      <alignment horizontal="left" vertical="center" wrapText="1"/>
    </xf>
    <xf numFmtId="178" fontId="8" fillId="0" borderId="105" xfId="2" applyNumberFormat="1" applyFont="1" applyBorder="1" applyAlignment="1">
      <alignment horizontal="left" vertical="center" wrapText="1"/>
    </xf>
    <xf numFmtId="178" fontId="8" fillId="0" borderId="78" xfId="2" applyNumberFormat="1" applyFont="1" applyBorder="1" applyAlignment="1">
      <alignment horizontal="left" vertical="center" wrapText="1"/>
    </xf>
    <xf numFmtId="177" fontId="8" fillId="0" borderId="10" xfId="2" applyNumberFormat="1" applyFont="1" applyBorder="1" applyAlignment="1">
      <alignment horizontal="left" vertical="top" wrapText="1"/>
    </xf>
    <xf numFmtId="177" fontId="8" fillId="0" borderId="12" xfId="2" applyNumberFormat="1" applyFont="1" applyBorder="1" applyAlignment="1">
      <alignment horizontal="left" vertical="top" wrapText="1"/>
    </xf>
    <xf numFmtId="177" fontId="8" fillId="0" borderId="105" xfId="2" applyNumberFormat="1" applyFont="1" applyBorder="1" applyAlignment="1">
      <alignment horizontal="left" vertical="top" wrapText="1"/>
    </xf>
    <xf numFmtId="177" fontId="8" fillId="0" borderId="36" xfId="2" applyNumberFormat="1" applyFont="1" applyBorder="1" applyAlignment="1">
      <alignment horizontal="left" vertical="center" wrapText="1"/>
    </xf>
    <xf numFmtId="177" fontId="8" fillId="0" borderId="3" xfId="2" applyNumberFormat="1" applyFont="1" applyBorder="1" applyAlignment="1">
      <alignment horizontal="left" vertical="center" wrapText="1"/>
    </xf>
    <xf numFmtId="177" fontId="8" fillId="0" borderId="10" xfId="2" applyNumberFormat="1" applyFont="1" applyBorder="1" applyAlignment="1">
      <alignment horizontal="left" vertical="center" wrapText="1"/>
    </xf>
    <xf numFmtId="177" fontId="8" fillId="0" borderId="12" xfId="2" applyNumberFormat="1" applyFont="1" applyBorder="1" applyAlignment="1">
      <alignment horizontal="left" vertical="center" wrapText="1"/>
    </xf>
    <xf numFmtId="177" fontId="8" fillId="0" borderId="105" xfId="2" applyNumberFormat="1" applyFont="1" applyBorder="1" applyAlignment="1">
      <alignment horizontal="left" vertical="center" wrapText="1"/>
    </xf>
    <xf numFmtId="177" fontId="8" fillId="0" borderId="13" xfId="2" applyNumberFormat="1" applyFont="1" applyBorder="1" applyAlignment="1">
      <alignment horizontal="left" vertical="center" wrapText="1"/>
    </xf>
    <xf numFmtId="177" fontId="8" fillId="0" borderId="10" xfId="2" quotePrefix="1" applyNumberFormat="1" applyFont="1" applyBorder="1" applyAlignment="1">
      <alignment horizontal="left" vertical="center" wrapText="1"/>
    </xf>
    <xf numFmtId="177" fontId="8" fillId="0" borderId="12" xfId="2" quotePrefix="1" applyNumberFormat="1" applyFont="1" applyBorder="1" applyAlignment="1">
      <alignment horizontal="left" vertical="center" wrapText="1"/>
    </xf>
    <xf numFmtId="177" fontId="8" fillId="0" borderId="105" xfId="2" quotePrefix="1" applyNumberFormat="1" applyFont="1" applyBorder="1" applyAlignment="1">
      <alignment horizontal="left" vertical="center" wrapText="1"/>
    </xf>
    <xf numFmtId="178" fontId="8" fillId="3" borderId="44" xfId="2" applyNumberFormat="1" applyFont="1" applyFill="1" applyBorder="1" applyAlignment="1">
      <alignment horizontal="center" vertical="center"/>
    </xf>
    <xf numFmtId="178" fontId="8" fillId="3" borderId="17" xfId="2" applyNumberFormat="1" applyFont="1" applyFill="1" applyBorder="1" applyAlignment="1">
      <alignment horizontal="center" vertical="center"/>
    </xf>
    <xf numFmtId="178" fontId="8" fillId="3" borderId="45" xfId="2" applyNumberFormat="1" applyFont="1" applyFill="1" applyBorder="1" applyAlignment="1">
      <alignment horizontal="center" vertical="center"/>
    </xf>
    <xf numFmtId="178" fontId="8" fillId="3" borderId="104" xfId="2" applyNumberFormat="1" applyFont="1" applyFill="1" applyBorder="1" applyAlignment="1">
      <alignment horizontal="center" vertical="center"/>
    </xf>
    <xf numFmtId="38" fontId="8" fillId="0" borderId="4" xfId="1" applyFont="1" applyBorder="1" applyAlignment="1">
      <alignment horizontal="right" vertical="center"/>
    </xf>
    <xf numFmtId="38" fontId="8" fillId="0" borderId="9" xfId="1" applyFont="1" applyBorder="1" applyAlignment="1">
      <alignment horizontal="right" vertical="center"/>
    </xf>
    <xf numFmtId="38" fontId="8" fillId="0" borderId="30" xfId="1" applyFont="1" applyBorder="1" applyAlignment="1">
      <alignment horizontal="right" vertical="center"/>
    </xf>
    <xf numFmtId="38" fontId="8" fillId="0" borderId="79" xfId="1" applyFont="1" applyBorder="1" applyAlignment="1">
      <alignment horizontal="right" vertical="center"/>
    </xf>
    <xf numFmtId="38" fontId="8" fillId="0" borderId="76" xfId="1" applyFont="1" applyBorder="1" applyAlignment="1">
      <alignment horizontal="right" vertical="center"/>
    </xf>
    <xf numFmtId="38" fontId="8" fillId="0" borderId="85" xfId="1" applyFont="1" applyBorder="1" applyAlignment="1">
      <alignment horizontal="right" vertical="center"/>
    </xf>
    <xf numFmtId="38" fontId="8" fillId="2" borderId="87" xfId="1" applyFont="1" applyFill="1" applyBorder="1" applyAlignment="1">
      <alignment horizontal="center" vertical="center" wrapText="1"/>
    </xf>
    <xf numFmtId="38" fontId="8" fillId="2" borderId="89" xfId="1" applyFont="1" applyFill="1" applyBorder="1" applyAlignment="1">
      <alignment horizontal="center" vertical="center" wrapText="1"/>
    </xf>
    <xf numFmtId="38" fontId="8" fillId="2" borderId="94" xfId="1" applyFont="1" applyFill="1" applyBorder="1" applyAlignment="1">
      <alignment horizontal="center" vertical="center"/>
    </xf>
    <xf numFmtId="38" fontId="8" fillId="2" borderId="95" xfId="1" applyFont="1" applyFill="1" applyBorder="1" applyAlignment="1">
      <alignment horizontal="center" vertical="center"/>
    </xf>
    <xf numFmtId="179" fontId="8" fillId="2" borderId="94" xfId="1" applyNumberFormat="1" applyFont="1" applyFill="1" applyBorder="1" applyAlignment="1">
      <alignment horizontal="center" vertical="center" wrapText="1"/>
    </xf>
    <xf numFmtId="179" fontId="8" fillId="2" borderId="96" xfId="1" applyNumberFormat="1" applyFont="1" applyFill="1" applyBorder="1" applyAlignment="1">
      <alignment horizontal="center" vertical="center" wrapText="1"/>
    </xf>
    <xf numFmtId="179" fontId="8" fillId="2" borderId="95" xfId="1" applyNumberFormat="1" applyFont="1" applyFill="1" applyBorder="1" applyAlignment="1">
      <alignment horizontal="center" vertical="center" wrapText="1"/>
    </xf>
    <xf numFmtId="38" fontId="8" fillId="0" borderId="77" xfId="1" applyFont="1" applyFill="1" applyBorder="1" applyAlignment="1">
      <alignment horizontal="center" vertical="center" wrapText="1"/>
    </xf>
    <xf numFmtId="38" fontId="8" fillId="0" borderId="78" xfId="1" applyFont="1" applyFill="1" applyBorder="1" applyAlignment="1">
      <alignment horizontal="center" vertical="center" wrapText="1"/>
    </xf>
    <xf numFmtId="38" fontId="8" fillId="0" borderId="90" xfId="1" applyFont="1" applyFill="1" applyBorder="1" applyAlignment="1">
      <alignment horizontal="center" vertical="center" wrapText="1"/>
    </xf>
    <xf numFmtId="38" fontId="8" fillId="0" borderId="4"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30" xfId="1" applyFont="1" applyBorder="1" applyAlignment="1">
      <alignment horizontal="center" vertical="center" wrapText="1"/>
    </xf>
    <xf numFmtId="38" fontId="8" fillId="0" borderId="27" xfId="1" applyFont="1" applyBorder="1" applyAlignment="1">
      <alignment horizontal="center" vertical="center" wrapText="1"/>
    </xf>
    <xf numFmtId="38" fontId="8" fillId="3" borderId="72" xfId="1" applyFont="1" applyFill="1" applyBorder="1" applyAlignment="1">
      <alignment horizontal="center" vertical="center" wrapText="1"/>
    </xf>
    <xf numFmtId="38" fontId="8" fillId="3" borderId="75" xfId="1" applyFont="1" applyFill="1" applyBorder="1" applyAlignment="1">
      <alignment horizontal="center" vertical="center" wrapText="1"/>
    </xf>
    <xf numFmtId="38" fontId="8" fillId="3" borderId="43" xfId="1" applyFont="1" applyFill="1" applyBorder="1" applyAlignment="1">
      <alignment horizontal="center" vertical="center"/>
    </xf>
    <xf numFmtId="38" fontId="8" fillId="3" borderId="73" xfId="1" applyFont="1" applyFill="1" applyBorder="1" applyAlignment="1">
      <alignment horizontal="center" vertical="center"/>
    </xf>
    <xf numFmtId="38" fontId="8" fillId="3" borderId="42" xfId="1" applyFont="1" applyFill="1" applyBorder="1" applyAlignment="1">
      <alignment horizontal="center" vertical="center"/>
    </xf>
    <xf numFmtId="38" fontId="8" fillId="3" borderId="14" xfId="1" applyFont="1" applyFill="1" applyBorder="1" applyAlignment="1">
      <alignment horizontal="center" vertical="center"/>
    </xf>
    <xf numFmtId="38" fontId="8" fillId="3" borderId="35" xfId="1" applyFont="1" applyFill="1" applyBorder="1" applyAlignment="1">
      <alignment horizontal="center" vertical="center"/>
    </xf>
    <xf numFmtId="38" fontId="8" fillId="3" borderId="46" xfId="1" applyFont="1" applyFill="1" applyBorder="1" applyAlignment="1">
      <alignment horizontal="center" vertical="center"/>
    </xf>
    <xf numFmtId="38" fontId="8" fillId="3" borderId="44" xfId="1" applyFont="1" applyFill="1" applyBorder="1" applyAlignment="1">
      <alignment horizontal="center" vertical="center" wrapText="1"/>
    </xf>
    <xf numFmtId="38" fontId="8" fillId="3" borderId="17" xfId="1" applyFont="1" applyFill="1" applyBorder="1" applyAlignment="1">
      <alignment horizontal="center" vertical="center" wrapText="1"/>
    </xf>
    <xf numFmtId="38" fontId="8" fillId="3" borderId="45" xfId="1" applyFont="1" applyFill="1" applyBorder="1" applyAlignment="1">
      <alignment horizontal="center" vertical="center" wrapText="1"/>
    </xf>
    <xf numFmtId="38" fontId="8" fillId="4" borderId="43" xfId="1" applyFont="1" applyFill="1" applyBorder="1" applyAlignment="1">
      <alignment horizontal="center" vertical="center"/>
    </xf>
    <xf numFmtId="38" fontId="8" fillId="4" borderId="73" xfId="1" applyFont="1" applyFill="1" applyBorder="1" applyAlignment="1">
      <alignment horizontal="center" vertical="center"/>
    </xf>
    <xf numFmtId="38" fontId="8" fillId="4" borderId="42" xfId="1" applyFont="1" applyFill="1" applyBorder="1" applyAlignment="1">
      <alignment horizontal="center" vertical="center"/>
    </xf>
    <xf numFmtId="38" fontId="8" fillId="3" borderId="74" xfId="1" applyFont="1" applyFill="1" applyBorder="1" applyAlignment="1">
      <alignment horizontal="center" vertical="center"/>
    </xf>
    <xf numFmtId="38" fontId="8" fillId="3" borderId="86" xfId="1" applyFont="1" applyFill="1" applyBorder="1" applyAlignment="1">
      <alignment horizontal="center" vertical="center"/>
    </xf>
    <xf numFmtId="38" fontId="8" fillId="4" borderId="44" xfId="1" applyFont="1" applyFill="1" applyBorder="1" applyAlignment="1">
      <alignment horizontal="center" vertical="center"/>
    </xf>
    <xf numFmtId="38" fontId="8" fillId="4" borderId="17" xfId="1" applyFont="1" applyFill="1" applyBorder="1" applyAlignment="1">
      <alignment horizontal="center" vertical="center"/>
    </xf>
    <xf numFmtId="38" fontId="8" fillId="4" borderId="45" xfId="1" applyFont="1" applyFill="1" applyBorder="1" applyAlignment="1">
      <alignment horizontal="center" vertical="center"/>
    </xf>
    <xf numFmtId="38" fontId="8" fillId="2" borderId="77" xfId="1" applyFont="1" applyFill="1" applyBorder="1" applyAlignment="1">
      <alignment horizontal="center" vertical="center" wrapText="1"/>
    </xf>
    <xf numFmtId="38" fontId="8" fillId="2" borderId="78" xfId="1" applyFont="1" applyFill="1" applyBorder="1" applyAlignment="1">
      <alignment horizontal="center" vertical="center" wrapText="1"/>
    </xf>
    <xf numFmtId="38" fontId="8" fillId="2" borderId="90" xfId="1" applyFont="1" applyFill="1" applyBorder="1" applyAlignment="1">
      <alignment horizontal="center" vertical="center" wrapText="1"/>
    </xf>
    <xf numFmtId="38" fontId="8" fillId="3" borderId="133" xfId="1" applyFont="1" applyFill="1" applyBorder="1" applyAlignment="1">
      <alignment horizontal="center" vertical="center"/>
    </xf>
    <xf numFmtId="38" fontId="8" fillId="3" borderId="129" xfId="1" applyFont="1" applyFill="1" applyBorder="1" applyAlignment="1">
      <alignment horizontal="center" vertical="center"/>
    </xf>
    <xf numFmtId="38" fontId="8" fillId="2" borderId="19" xfId="1" applyFont="1" applyFill="1" applyBorder="1" applyAlignment="1">
      <alignment horizontal="center" vertical="center" wrapText="1"/>
    </xf>
    <xf numFmtId="38" fontId="8" fillId="2" borderId="132" xfId="1" applyFont="1" applyFill="1" applyBorder="1" applyAlignment="1">
      <alignment horizontal="center" vertical="center" wrapText="1"/>
    </xf>
    <xf numFmtId="38" fontId="8" fillId="2" borderId="28" xfId="1" applyFont="1" applyFill="1" applyBorder="1" applyAlignment="1">
      <alignment horizontal="center" vertical="center" wrapText="1"/>
    </xf>
    <xf numFmtId="38" fontId="8" fillId="3" borderId="131" xfId="1" applyFont="1" applyFill="1" applyBorder="1" applyAlignment="1">
      <alignment horizontal="center" vertical="center" wrapText="1"/>
    </xf>
    <xf numFmtId="38" fontId="8" fillId="3" borderId="39" xfId="1" applyFont="1" applyFill="1" applyBorder="1" applyAlignment="1">
      <alignment horizontal="center" vertical="center" wrapText="1"/>
    </xf>
    <xf numFmtId="38" fontId="8" fillId="3" borderId="131" xfId="1" applyFont="1" applyFill="1" applyBorder="1" applyAlignment="1">
      <alignment horizontal="center" vertical="center"/>
    </xf>
    <xf numFmtId="38" fontId="8" fillId="3" borderId="39" xfId="1" applyFont="1" applyFill="1" applyBorder="1" applyAlignment="1">
      <alignment horizontal="center" vertical="center"/>
    </xf>
    <xf numFmtId="38" fontId="8" fillId="3" borderId="109" xfId="1" applyFont="1" applyFill="1" applyBorder="1" applyAlignment="1">
      <alignment horizontal="center" vertical="center" wrapText="1"/>
    </xf>
    <xf numFmtId="38" fontId="8" fillId="3" borderId="117" xfId="1" applyFont="1" applyFill="1" applyBorder="1" applyAlignment="1">
      <alignment horizontal="center" vertical="center" wrapText="1"/>
    </xf>
    <xf numFmtId="38" fontId="8" fillId="3" borderId="110" xfId="1" applyFont="1" applyFill="1" applyBorder="1" applyAlignment="1">
      <alignment horizontal="center" vertical="center"/>
    </xf>
    <xf numFmtId="38" fontId="8" fillId="3" borderId="111" xfId="1" applyFont="1" applyFill="1" applyBorder="1" applyAlignment="1">
      <alignment horizontal="center" vertical="center"/>
    </xf>
    <xf numFmtId="38" fontId="8" fillId="4" borderId="113" xfId="1" applyFont="1" applyFill="1" applyBorder="1" applyAlignment="1">
      <alignment horizontal="center" vertical="center" wrapText="1"/>
    </xf>
    <xf numFmtId="38" fontId="8" fillId="4" borderId="114" xfId="1" applyFont="1" applyFill="1" applyBorder="1" applyAlignment="1">
      <alignment horizontal="center" vertical="center" wrapText="1"/>
    </xf>
    <xf numFmtId="38" fontId="8" fillId="4" borderId="115" xfId="1" applyFont="1" applyFill="1" applyBorder="1" applyAlignment="1">
      <alignment horizontal="center" vertical="center" wrapText="1"/>
    </xf>
    <xf numFmtId="38" fontId="8" fillId="4" borderId="113" xfId="1" applyFont="1" applyFill="1" applyBorder="1" applyAlignment="1">
      <alignment horizontal="center" vertical="center"/>
    </xf>
    <xf numFmtId="38" fontId="8" fillId="4" borderId="114" xfId="1" applyFont="1" applyFill="1" applyBorder="1" applyAlignment="1">
      <alignment horizontal="center" vertical="center"/>
    </xf>
    <xf numFmtId="38" fontId="8" fillId="4" borderId="115" xfId="1" applyFont="1" applyFill="1" applyBorder="1" applyAlignment="1">
      <alignment horizontal="center" vertical="center"/>
    </xf>
    <xf numFmtId="38" fontId="8" fillId="2" borderId="119" xfId="1" applyFont="1" applyFill="1" applyBorder="1" applyAlignment="1">
      <alignment horizontal="left" vertical="top" wrapText="1"/>
    </xf>
    <xf numFmtId="38" fontId="8" fillId="2" borderId="121" xfId="1" applyFont="1" applyFill="1" applyBorder="1" applyAlignment="1">
      <alignment horizontal="left" vertical="top" wrapText="1"/>
    </xf>
    <xf numFmtId="38" fontId="8" fillId="2" borderId="122" xfId="1" applyFont="1" applyFill="1" applyBorder="1" applyAlignment="1">
      <alignment horizontal="left" vertical="top" wrapText="1"/>
    </xf>
    <xf numFmtId="38" fontId="8" fillId="0" borderId="124" xfId="1" applyFont="1" applyFill="1" applyBorder="1" applyAlignment="1">
      <alignment horizontal="left" vertical="center" wrapText="1"/>
    </xf>
    <xf numFmtId="38" fontId="8" fillId="0" borderId="121" xfId="1" applyFont="1" applyFill="1" applyBorder="1" applyAlignment="1">
      <alignment horizontal="left" vertical="center" wrapText="1"/>
    </xf>
    <xf numFmtId="38" fontId="8" fillId="0" borderId="122" xfId="1" applyFont="1" applyFill="1" applyBorder="1" applyAlignment="1">
      <alignment horizontal="left" vertical="center" wrapText="1"/>
    </xf>
    <xf numFmtId="38" fontId="8" fillId="2" borderId="97" xfId="1" applyFont="1" applyFill="1" applyBorder="1" applyAlignment="1">
      <alignment horizontal="center" vertical="center" wrapText="1"/>
    </xf>
    <xf numFmtId="38" fontId="8" fillId="2" borderId="98" xfId="1" applyFont="1" applyFill="1" applyBorder="1" applyAlignment="1">
      <alignment horizontal="center" vertical="center" wrapText="1"/>
    </xf>
    <xf numFmtId="38" fontId="8" fillId="2" borderId="99" xfId="1" applyFont="1" applyFill="1" applyBorder="1" applyAlignment="1">
      <alignment horizontal="center" vertical="center" wrapText="1"/>
    </xf>
    <xf numFmtId="38" fontId="8" fillId="0" borderId="81" xfId="1" applyFont="1" applyBorder="1" applyAlignment="1">
      <alignment horizontal="right" vertical="center" wrapText="1"/>
    </xf>
    <xf numFmtId="38" fontId="8" fillId="0" borderId="53" xfId="1" applyFont="1" applyBorder="1" applyAlignment="1">
      <alignment horizontal="right" vertical="center" wrapText="1"/>
    </xf>
    <xf numFmtId="38" fontId="8" fillId="0" borderId="55" xfId="1" applyFont="1" applyBorder="1" applyAlignment="1">
      <alignment horizontal="right" vertical="center" wrapText="1"/>
    </xf>
    <xf numFmtId="38" fontId="8" fillId="0" borderId="83" xfId="1" applyFont="1" applyBorder="1" applyAlignment="1">
      <alignment horizontal="right" vertical="center" wrapText="1"/>
    </xf>
    <xf numFmtId="38" fontId="8" fillId="0" borderId="58" xfId="1" applyFont="1" applyBorder="1" applyAlignment="1">
      <alignment horizontal="right" vertical="center" wrapText="1"/>
    </xf>
    <xf numFmtId="38" fontId="8" fillId="0" borderId="59" xfId="1" applyFont="1" applyBorder="1" applyAlignment="1">
      <alignment horizontal="right" vertical="center" wrapText="1"/>
    </xf>
    <xf numFmtId="38" fontId="8" fillId="0" borderId="93" xfId="1" applyFont="1" applyBorder="1" applyAlignment="1">
      <alignment horizontal="right" vertical="center" wrapText="1"/>
    </xf>
    <xf numFmtId="38" fontId="8" fillId="0" borderId="61" xfId="1" applyFont="1" applyBorder="1" applyAlignment="1">
      <alignment horizontal="right" vertical="center" wrapText="1"/>
    </xf>
    <xf numFmtId="38" fontId="8" fillId="0" borderId="62" xfId="1" applyFont="1" applyBorder="1" applyAlignment="1">
      <alignment horizontal="right" vertical="center" wrapText="1"/>
    </xf>
    <xf numFmtId="38" fontId="12" fillId="2" borderId="79" xfId="1" applyFont="1" applyFill="1" applyBorder="1" applyAlignment="1">
      <alignment horizontal="right" vertical="center"/>
    </xf>
    <xf numFmtId="38" fontId="12" fillId="2" borderId="86" xfId="1" applyFont="1" applyFill="1" applyBorder="1" applyAlignment="1">
      <alignment horizontal="right" vertical="center"/>
    </xf>
    <xf numFmtId="181" fontId="8" fillId="0" borderId="10" xfId="1" applyNumberFormat="1" applyFont="1" applyFill="1" applyBorder="1" applyAlignment="1">
      <alignment horizontal="center" vertical="center" wrapText="1"/>
    </xf>
    <xf numFmtId="181" fontId="8" fillId="0" borderId="13" xfId="1" applyNumberFormat="1" applyFont="1" applyFill="1" applyBorder="1" applyAlignment="1">
      <alignment horizontal="center" vertical="center" wrapText="1"/>
    </xf>
    <xf numFmtId="38" fontId="8" fillId="2" borderId="36" xfId="1" applyFont="1" applyFill="1" applyBorder="1" applyAlignment="1">
      <alignment horizontal="center" vertical="center" wrapText="1"/>
    </xf>
    <xf numFmtId="38" fontId="8" fillId="2" borderId="3" xfId="1" applyFont="1" applyFill="1" applyBorder="1" applyAlignment="1">
      <alignment horizontal="center" vertical="center" wrapText="1"/>
    </xf>
    <xf numFmtId="38" fontId="8" fillId="2" borderId="14" xfId="1" applyFont="1" applyFill="1" applyBorder="1" applyAlignment="1">
      <alignment horizontal="center" vertical="center" wrapText="1"/>
    </xf>
    <xf numFmtId="38" fontId="8" fillId="2" borderId="46" xfId="1" applyFont="1" applyFill="1" applyBorder="1" applyAlignment="1">
      <alignment horizontal="center" vertical="center" wrapText="1"/>
    </xf>
    <xf numFmtId="180" fontId="8" fillId="0" borderId="10" xfId="1" applyNumberFormat="1" applyFont="1" applyFill="1" applyBorder="1" applyAlignment="1">
      <alignment horizontal="center" vertical="center" wrapText="1"/>
    </xf>
    <xf numFmtId="180" fontId="8" fillId="0" borderId="13" xfId="1" applyNumberFormat="1" applyFont="1" applyFill="1" applyBorder="1" applyAlignment="1">
      <alignment horizontal="center" vertical="center" wrapText="1"/>
    </xf>
    <xf numFmtId="38" fontId="8" fillId="2" borderId="4" xfId="1" applyFont="1" applyFill="1" applyBorder="1" applyAlignment="1">
      <alignment horizontal="right" vertical="center"/>
    </xf>
    <xf numFmtId="38" fontId="8" fillId="2" borderId="11" xfId="1" applyFont="1" applyFill="1" applyBorder="1" applyAlignment="1">
      <alignment horizontal="right" vertical="center"/>
    </xf>
    <xf numFmtId="38" fontId="8" fillId="2" borderId="79" xfId="1" applyFont="1" applyFill="1" applyBorder="1" applyAlignment="1">
      <alignment horizontal="right" vertical="center"/>
    </xf>
    <xf numFmtId="38" fontId="8" fillId="2" borderId="86" xfId="1" applyFont="1" applyFill="1" applyBorder="1" applyAlignment="1">
      <alignment horizontal="right" vertical="center"/>
    </xf>
    <xf numFmtId="38" fontId="8" fillId="0" borderId="64" xfId="1" applyFont="1" applyBorder="1" applyAlignment="1">
      <alignment horizontal="center" vertical="center" wrapText="1"/>
    </xf>
    <xf numFmtId="38" fontId="8" fillId="0" borderId="46" xfId="1" applyFont="1" applyBorder="1" applyAlignment="1">
      <alignment horizontal="center" vertical="center" wrapText="1"/>
    </xf>
    <xf numFmtId="38" fontId="12" fillId="2" borderId="4" xfId="1" applyFont="1" applyFill="1" applyBorder="1" applyAlignment="1">
      <alignment horizontal="right" vertical="center"/>
    </xf>
    <xf numFmtId="38" fontId="12" fillId="2" borderId="11" xfId="1" applyFont="1" applyFill="1" applyBorder="1" applyAlignment="1">
      <alignment horizontal="right" vertical="center"/>
    </xf>
    <xf numFmtId="38" fontId="8" fillId="2" borderId="10" xfId="1" applyFont="1" applyFill="1" applyBorder="1" applyAlignment="1">
      <alignment horizontal="center" vertical="center" wrapText="1"/>
    </xf>
    <xf numFmtId="38" fontId="8" fillId="2" borderId="13" xfId="1" applyFont="1" applyFill="1" applyBorder="1" applyAlignment="1">
      <alignment horizontal="center" vertical="center" wrapText="1"/>
    </xf>
    <xf numFmtId="179" fontId="8" fillId="0" borderId="100" xfId="1" applyNumberFormat="1" applyFont="1" applyFill="1" applyBorder="1" applyAlignment="1">
      <alignment horizontal="center" vertical="center" wrapText="1"/>
    </xf>
    <xf numFmtId="179" fontId="8" fillId="0" borderId="101" xfId="1" applyNumberFormat="1" applyFont="1" applyFill="1" applyBorder="1" applyAlignment="1">
      <alignment horizontal="center" vertical="center" wrapText="1"/>
    </xf>
    <xf numFmtId="38" fontId="9" fillId="0" borderId="0" xfId="1" applyFont="1" applyAlignment="1">
      <alignment horizontal="center" vertical="center" wrapText="1"/>
    </xf>
    <xf numFmtId="38" fontId="8" fillId="3" borderId="43" xfId="1" applyFont="1" applyFill="1" applyBorder="1" applyAlignment="1">
      <alignment horizontal="center" vertical="center" wrapText="1"/>
    </xf>
    <xf numFmtId="38" fontId="8" fillId="3" borderId="42" xfId="1" applyFont="1" applyFill="1" applyBorder="1" applyAlignment="1">
      <alignment horizontal="center" vertical="center" wrapText="1"/>
    </xf>
    <xf numFmtId="38" fontId="8" fillId="3" borderId="14" xfId="1" applyFont="1" applyFill="1" applyBorder="1" applyAlignment="1">
      <alignment horizontal="center" vertical="center" wrapText="1"/>
    </xf>
    <xf numFmtId="38" fontId="8" fillId="3" borderId="46" xfId="1" applyFont="1" applyFill="1" applyBorder="1" applyAlignment="1">
      <alignment horizontal="center" vertical="center" wrapText="1"/>
    </xf>
    <xf numFmtId="38" fontId="8" fillId="4" borderId="43" xfId="1" applyFont="1" applyFill="1" applyBorder="1" applyAlignment="1">
      <alignment horizontal="center" vertical="center" wrapText="1"/>
    </xf>
    <xf numFmtId="38" fontId="8" fillId="4" borderId="73" xfId="1" applyFont="1" applyFill="1" applyBorder="1" applyAlignment="1">
      <alignment horizontal="center" vertical="center" wrapText="1"/>
    </xf>
    <xf numFmtId="38" fontId="8" fillId="4" borderId="42" xfId="1" applyFont="1" applyFill="1" applyBorder="1" applyAlignment="1">
      <alignment horizontal="center" vertical="center" wrapText="1"/>
    </xf>
    <xf numFmtId="38" fontId="8" fillId="3" borderId="1" xfId="1" applyFont="1" applyFill="1" applyBorder="1" applyAlignment="1">
      <alignment horizontal="center" vertical="center" wrapText="1"/>
    </xf>
    <xf numFmtId="38" fontId="7" fillId="0" borderId="0" xfId="1" applyFont="1" applyAlignment="1">
      <alignment horizontal="center" vertical="center" wrapText="1"/>
    </xf>
    <xf numFmtId="38" fontId="8" fillId="0" borderId="77" xfId="1" applyFont="1" applyBorder="1" applyAlignment="1">
      <alignment horizontal="left" vertical="center" wrapText="1"/>
    </xf>
    <xf numFmtId="38" fontId="8" fillId="0" borderId="78" xfId="1" applyFont="1" applyBorder="1" applyAlignment="1">
      <alignment horizontal="left" vertical="center" wrapText="1"/>
    </xf>
    <xf numFmtId="38" fontId="8" fillId="0" borderId="75" xfId="1" applyFont="1" applyBorder="1" applyAlignment="1">
      <alignment horizontal="left" vertical="center" wrapText="1"/>
    </xf>
    <xf numFmtId="177" fontId="8" fillId="2" borderId="10" xfId="2" applyNumberFormat="1" applyFont="1" applyFill="1" applyBorder="1" applyAlignment="1">
      <alignment horizontal="left" vertical="center" wrapText="1"/>
    </xf>
    <xf numFmtId="177" fontId="8" fillId="2" borderId="13" xfId="2" applyNumberFormat="1" applyFont="1" applyFill="1" applyBorder="1" applyAlignment="1">
      <alignment horizontal="left" vertical="center" wrapText="1"/>
    </xf>
    <xf numFmtId="177" fontId="8" fillId="2" borderId="36" xfId="2" applyNumberFormat="1" applyFont="1" applyFill="1" applyBorder="1" applyAlignment="1">
      <alignment horizontal="left" vertical="center" wrapText="1"/>
    </xf>
    <xf numFmtId="177" fontId="8" fillId="2" borderId="3" xfId="2" applyNumberFormat="1" applyFont="1" applyFill="1" applyBorder="1" applyAlignment="1">
      <alignment horizontal="left" vertical="center" wrapText="1"/>
    </xf>
    <xf numFmtId="178" fontId="8" fillId="4" borderId="10" xfId="2" applyNumberFormat="1" applyFont="1" applyFill="1" applyBorder="1" applyAlignment="1">
      <alignment horizontal="center" vertical="center"/>
    </xf>
    <xf numFmtId="178" fontId="8" fillId="4" borderId="13" xfId="2" applyNumberFormat="1" applyFont="1" applyFill="1" applyBorder="1" applyAlignment="1">
      <alignment horizontal="center" vertical="center"/>
    </xf>
    <xf numFmtId="178" fontId="8" fillId="0" borderId="51" xfId="2" applyNumberFormat="1" applyFont="1" applyBorder="1" applyAlignment="1">
      <alignment horizontal="center" vertical="center"/>
    </xf>
    <xf numFmtId="178" fontId="8" fillId="0" borderId="65" xfId="2" applyNumberFormat="1" applyFont="1" applyBorder="1" applyAlignment="1">
      <alignment horizontal="center" vertical="center"/>
    </xf>
    <xf numFmtId="178" fontId="8" fillId="2" borderId="10" xfId="2" applyNumberFormat="1" applyFont="1" applyFill="1" applyBorder="1" applyAlignment="1">
      <alignment horizontal="left" vertical="center" wrapText="1"/>
    </xf>
    <xf numFmtId="178" fontId="8" fillId="2" borderId="13" xfId="2" applyNumberFormat="1" applyFont="1" applyFill="1" applyBorder="1" applyAlignment="1">
      <alignment horizontal="left" vertical="center" wrapText="1"/>
    </xf>
    <xf numFmtId="38" fontId="8" fillId="2" borderId="57" xfId="1" applyFont="1" applyFill="1" applyBorder="1" applyAlignment="1">
      <alignment horizontal="center" vertical="center"/>
    </xf>
    <xf numFmtId="38" fontId="8" fillId="2" borderId="58" xfId="1" applyFont="1" applyFill="1" applyBorder="1" applyAlignment="1">
      <alignment horizontal="center" vertical="center"/>
    </xf>
    <xf numFmtId="38" fontId="8" fillId="2" borderId="59" xfId="1" applyFont="1" applyFill="1" applyBorder="1" applyAlignment="1">
      <alignment horizontal="center" vertical="center"/>
    </xf>
    <xf numFmtId="178" fontId="8" fillId="3" borderId="10" xfId="2" applyNumberFormat="1" applyFont="1" applyFill="1" applyBorder="1" applyAlignment="1">
      <alignment horizontal="center" vertical="center"/>
    </xf>
    <xf numFmtId="178" fontId="8" fillId="3" borderId="12" xfId="2" applyNumberFormat="1" applyFont="1" applyFill="1" applyBorder="1" applyAlignment="1">
      <alignment horizontal="center" vertical="center"/>
    </xf>
    <xf numFmtId="178" fontId="8" fillId="3" borderId="13" xfId="2" applyNumberFormat="1" applyFont="1" applyFill="1" applyBorder="1" applyAlignment="1">
      <alignment horizontal="center" vertical="center"/>
    </xf>
    <xf numFmtId="178" fontId="8" fillId="2" borderId="10" xfId="2" applyNumberFormat="1" applyFont="1" applyFill="1" applyBorder="1" applyAlignment="1">
      <alignment horizontal="center" vertical="center"/>
    </xf>
    <xf numFmtId="178" fontId="8" fillId="2" borderId="13" xfId="2" applyNumberFormat="1" applyFont="1" applyFill="1" applyBorder="1" applyAlignment="1">
      <alignment horizontal="center" vertical="center"/>
    </xf>
    <xf numFmtId="38" fontId="8" fillId="2" borderId="60" xfId="1" applyFont="1" applyFill="1" applyBorder="1" applyAlignment="1">
      <alignment horizontal="center" vertical="center"/>
    </xf>
    <xf numFmtId="38" fontId="8" fillId="2" borderId="61" xfId="1" applyFont="1" applyFill="1" applyBorder="1" applyAlignment="1">
      <alignment horizontal="center" vertical="center"/>
    </xf>
    <xf numFmtId="38" fontId="8" fillId="2" borderId="62" xfId="1" applyFont="1" applyFill="1" applyBorder="1" applyAlignment="1">
      <alignment horizontal="center" vertical="center"/>
    </xf>
    <xf numFmtId="178" fontId="8" fillId="6" borderId="10" xfId="2" applyNumberFormat="1" applyFont="1" applyFill="1" applyBorder="1" applyAlignment="1">
      <alignment horizontal="center" vertical="center" wrapText="1"/>
    </xf>
    <xf numFmtId="178" fontId="8" fillId="6" borderId="13" xfId="2" applyNumberFormat="1" applyFont="1" applyFill="1" applyBorder="1" applyAlignment="1">
      <alignment horizontal="center" vertical="center" wrapText="1"/>
    </xf>
    <xf numFmtId="178" fontId="8" fillId="6" borderId="10" xfId="2" applyNumberFormat="1" applyFont="1" applyFill="1" applyBorder="1" applyAlignment="1">
      <alignment horizontal="center" vertical="center"/>
    </xf>
    <xf numFmtId="178" fontId="8" fillId="6" borderId="12" xfId="2" applyNumberFormat="1" applyFont="1" applyFill="1" applyBorder="1" applyAlignment="1">
      <alignment horizontal="center" vertical="center"/>
    </xf>
    <xf numFmtId="178" fontId="8" fillId="6" borderId="13" xfId="2" applyNumberFormat="1" applyFont="1" applyFill="1" applyBorder="1" applyAlignment="1">
      <alignment horizontal="center" vertical="center"/>
    </xf>
    <xf numFmtId="178" fontId="8" fillId="2" borderId="10" xfId="2" applyNumberFormat="1" applyFont="1" applyFill="1" applyBorder="1" applyAlignment="1">
      <alignment horizontal="center" vertical="center" wrapText="1"/>
    </xf>
    <xf numFmtId="178" fontId="8" fillId="2" borderId="13" xfId="2" applyNumberFormat="1" applyFont="1" applyFill="1" applyBorder="1" applyAlignment="1">
      <alignment horizontal="center" vertical="center" wrapText="1"/>
    </xf>
    <xf numFmtId="178" fontId="8" fillId="2" borderId="12" xfId="2" applyNumberFormat="1" applyFont="1" applyFill="1" applyBorder="1" applyAlignment="1">
      <alignment horizontal="left" vertical="center" wrapText="1"/>
    </xf>
    <xf numFmtId="178" fontId="7" fillId="0" borderId="0" xfId="2" applyNumberFormat="1" applyFont="1" applyAlignment="1">
      <alignment horizontal="right" vertical="center" wrapText="1"/>
    </xf>
    <xf numFmtId="178" fontId="9" fillId="0" borderId="0" xfId="2" applyNumberFormat="1" applyFont="1" applyAlignment="1">
      <alignment horizontal="center" vertical="center" wrapText="1"/>
    </xf>
    <xf numFmtId="178" fontId="8" fillId="3" borderId="42" xfId="2" applyNumberFormat="1" applyFont="1" applyFill="1" applyBorder="1" applyAlignment="1">
      <alignment horizontal="center" vertical="center"/>
    </xf>
    <xf numFmtId="178" fontId="8" fillId="3" borderId="46" xfId="2" applyNumberFormat="1" applyFont="1" applyFill="1" applyBorder="1" applyAlignment="1">
      <alignment horizontal="center" vertical="center"/>
    </xf>
    <xf numFmtId="178" fontId="8" fillId="3" borderId="43" xfId="2" applyNumberFormat="1" applyFont="1" applyFill="1" applyBorder="1" applyAlignment="1">
      <alignment horizontal="center" vertical="center"/>
    </xf>
    <xf numFmtId="178" fontId="8" fillId="3" borderId="14" xfId="2" applyNumberFormat="1" applyFont="1" applyFill="1" applyBorder="1" applyAlignment="1">
      <alignment horizontal="center" vertical="center"/>
    </xf>
    <xf numFmtId="178" fontId="8" fillId="4" borderId="44" xfId="2" applyNumberFormat="1" applyFont="1" applyFill="1" applyBorder="1" applyAlignment="1">
      <alignment horizontal="center" vertical="center"/>
    </xf>
    <xf numFmtId="178" fontId="8" fillId="4" borderId="17" xfId="2" applyNumberFormat="1" applyFont="1" applyFill="1" applyBorder="1" applyAlignment="1">
      <alignment horizontal="center" vertical="center"/>
    </xf>
    <xf numFmtId="178" fontId="8" fillId="4" borderId="45" xfId="2" applyNumberFormat="1" applyFont="1" applyFill="1" applyBorder="1" applyAlignment="1">
      <alignment horizontal="center" vertical="center"/>
    </xf>
    <xf numFmtId="178" fontId="8" fillId="7" borderId="0" xfId="2" applyNumberFormat="1" applyFont="1" applyFill="1" applyAlignment="1">
      <alignment horizontal="left" vertical="center" wrapText="1"/>
    </xf>
    <xf numFmtId="177" fontId="8" fillId="0" borderId="51" xfId="2" applyNumberFormat="1" applyFont="1" applyBorder="1" applyAlignment="1">
      <alignment horizontal="center" vertical="center" wrapText="1"/>
    </xf>
    <xf numFmtId="177" fontId="8" fillId="0" borderId="65" xfId="2" applyNumberFormat="1" applyFont="1" applyBorder="1" applyAlignment="1">
      <alignment horizontal="center" vertical="center" wrapText="1"/>
    </xf>
    <xf numFmtId="178" fontId="8" fillId="2" borderId="4" xfId="2" applyNumberFormat="1" applyFont="1" applyFill="1" applyBorder="1" applyAlignment="1">
      <alignment horizontal="left" vertical="center" wrapText="1"/>
    </xf>
    <xf numFmtId="178" fontId="8" fillId="2" borderId="9" xfId="2" applyNumberFormat="1" applyFont="1" applyFill="1" applyBorder="1" applyAlignment="1">
      <alignment horizontal="left" vertical="center" wrapText="1"/>
    </xf>
    <xf numFmtId="178" fontId="8" fillId="2" borderId="11" xfId="2" applyNumberFormat="1" applyFont="1" applyFill="1" applyBorder="1" applyAlignment="1">
      <alignment horizontal="left" vertical="center" wrapText="1"/>
    </xf>
    <xf numFmtId="178" fontId="8" fillId="2" borderId="68" xfId="2" applyNumberFormat="1" applyFont="1" applyFill="1" applyBorder="1" applyAlignment="1">
      <alignment horizontal="left" vertical="center" wrapText="1"/>
    </xf>
    <xf numFmtId="177" fontId="8" fillId="2" borderId="66" xfId="2" applyNumberFormat="1" applyFont="1" applyFill="1" applyBorder="1" applyAlignment="1">
      <alignment horizontal="left" vertical="center" wrapText="1"/>
    </xf>
    <xf numFmtId="177" fontId="8" fillId="2" borderId="67" xfId="2" applyNumberFormat="1"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2" xfId="2" applyFont="1" applyFill="1" applyBorder="1" applyAlignment="1">
      <alignment horizontal="left" vertical="center" wrapText="1"/>
    </xf>
    <xf numFmtId="0" fontId="8" fillId="2" borderId="13" xfId="2" applyFont="1" applyFill="1" applyBorder="1" applyAlignment="1">
      <alignment horizontal="left" vertical="center" wrapText="1"/>
    </xf>
    <xf numFmtId="38" fontId="8" fillId="0" borderId="10" xfId="3" applyFont="1" applyBorder="1" applyAlignment="1">
      <alignment horizontal="center" vertical="center"/>
    </xf>
    <xf numFmtId="38" fontId="8" fillId="0" borderId="12" xfId="3" applyFont="1" applyBorder="1" applyAlignment="1">
      <alignment horizontal="center" vertical="center"/>
    </xf>
    <xf numFmtId="38" fontId="8" fillId="0" borderId="13" xfId="3" applyFont="1" applyBorder="1" applyAlignment="1">
      <alignment horizontal="center" vertical="center"/>
    </xf>
    <xf numFmtId="38" fontId="8" fillId="3" borderId="10" xfId="3" applyFont="1" applyFill="1" applyBorder="1" applyAlignment="1">
      <alignment horizontal="center" vertical="center" wrapText="1"/>
    </xf>
    <xf numFmtId="38" fontId="8" fillId="3" borderId="13" xfId="3" applyFont="1" applyFill="1" applyBorder="1" applyAlignment="1">
      <alignment horizontal="center" vertical="center" wrapText="1"/>
    </xf>
    <xf numFmtId="38" fontId="8" fillId="0" borderId="10" xfId="3" applyFont="1" applyBorder="1" applyAlignment="1">
      <alignment horizontal="right" vertical="center"/>
    </xf>
    <xf numFmtId="38" fontId="8" fillId="0" borderId="13" xfId="3" applyFont="1" applyBorder="1" applyAlignment="1">
      <alignment horizontal="right" vertical="center"/>
    </xf>
    <xf numFmtId="0" fontId="7" fillId="0" borderId="0" xfId="2" applyFont="1" applyAlignment="1">
      <alignment horizontal="right" vertical="center" wrapText="1"/>
    </xf>
    <xf numFmtId="0" fontId="9" fillId="0" borderId="0" xfId="2" applyFont="1" applyAlignment="1">
      <alignment horizontal="center" vertical="center" wrapText="1"/>
    </xf>
    <xf numFmtId="0" fontId="11" fillId="2" borderId="40" xfId="2" applyFont="1" applyFill="1" applyBorder="1" applyAlignment="1">
      <alignment horizontal="left" vertical="center" wrapText="1"/>
    </xf>
    <xf numFmtId="0" fontId="11" fillId="2" borderId="31" xfId="2" applyFont="1" applyFill="1" applyBorder="1" applyAlignment="1">
      <alignment horizontal="left" vertical="center" wrapText="1"/>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7" fillId="0" borderId="0" xfId="2" applyFont="1" applyAlignment="1">
      <alignment horizontal="center" vertical="center" wrapText="1"/>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15" xfId="2" applyFont="1" applyFill="1" applyBorder="1" applyAlignment="1">
      <alignment horizontal="center" vertical="center"/>
    </xf>
    <xf numFmtId="0" fontId="8" fillId="0" borderId="4" xfId="2" applyFont="1" applyBorder="1" applyAlignment="1">
      <alignment horizontal="center" vertical="center" wrapText="1"/>
    </xf>
    <xf numFmtId="0" fontId="8" fillId="0" borderId="9"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33" xfId="2" applyFont="1" applyBorder="1" applyAlignment="1">
      <alignment horizontal="center" vertical="center" wrapText="1"/>
    </xf>
    <xf numFmtId="0" fontId="8" fillId="2" borderId="33" xfId="2" applyFont="1" applyFill="1" applyBorder="1" applyAlignment="1">
      <alignment horizontal="center" vertical="center"/>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8" fillId="2" borderId="4"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0" fillId="0" borderId="10"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10" fillId="2" borderId="10" xfId="2" applyFont="1" applyFill="1" applyBorder="1" applyAlignment="1">
      <alignment horizontal="left" vertical="center" wrapText="1"/>
    </xf>
    <xf numFmtId="0" fontId="10" fillId="2" borderId="12" xfId="2" applyFont="1" applyFill="1" applyBorder="1" applyAlignment="1">
      <alignment horizontal="left" vertical="center" wrapText="1"/>
    </xf>
    <xf numFmtId="0" fontId="10" fillId="2" borderId="13" xfId="2" applyFont="1" applyFill="1" applyBorder="1" applyAlignment="1">
      <alignment horizontal="left" vertical="center" wrapText="1"/>
    </xf>
    <xf numFmtId="0" fontId="10" fillId="2" borderId="10" xfId="2" applyFont="1" applyFill="1" applyBorder="1" applyAlignment="1">
      <alignment horizontal="left" vertical="center"/>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0" fontId="10" fillId="2" borderId="36"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8" fillId="0" borderId="0" xfId="2" applyFont="1" applyAlignment="1">
      <alignment vertical="center" wrapText="1"/>
    </xf>
    <xf numFmtId="0" fontId="8" fillId="3" borderId="10" xfId="2" applyFont="1" applyFill="1" applyBorder="1" applyAlignment="1">
      <alignment horizontal="center" vertical="center"/>
    </xf>
    <xf numFmtId="0" fontId="8" fillId="3" borderId="12" xfId="2" applyFont="1" applyFill="1" applyBorder="1" applyAlignment="1">
      <alignment horizontal="center" vertical="center"/>
    </xf>
    <xf numFmtId="0" fontId="8" fillId="3" borderId="13" xfId="2" applyFont="1" applyFill="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A49467D6-D839-40A0-9DB6-EBEA0D2642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704850</xdr:colOff>
      <xdr:row>2</xdr:row>
      <xdr:rowOff>466725</xdr:rowOff>
    </xdr:from>
    <xdr:to>
      <xdr:col>12</xdr:col>
      <xdr:colOff>209550</xdr:colOff>
      <xdr:row>3</xdr:row>
      <xdr:rowOff>209550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563850" y="819150"/>
          <a:ext cx="2190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各業務従事者単価設定根拠</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371475</xdr:colOff>
      <xdr:row>4</xdr:row>
      <xdr:rowOff>28575</xdr:rowOff>
    </xdr:from>
    <xdr:to>
      <xdr:col>16</xdr:col>
      <xdr:colOff>351308</xdr:colOff>
      <xdr:row>11</xdr:row>
      <xdr:rowOff>251772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401550" y="1181100"/>
          <a:ext cx="8190383" cy="26806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281B-A85C-4D58-A3DC-F0F42358BCE0}">
  <dimension ref="A2:R117"/>
  <sheetViews>
    <sheetView tabSelected="1" zoomScale="85" zoomScaleNormal="85" workbookViewId="0">
      <selection activeCell="B3" sqref="B3:N3"/>
    </sheetView>
  </sheetViews>
  <sheetFormatPr defaultColWidth="9" defaultRowHeight="14.4" x14ac:dyDescent="0.2"/>
  <cols>
    <col min="1" max="1" width="25.19921875" style="313" customWidth="1"/>
    <col min="2" max="2" width="20.09765625" style="307" customWidth="1"/>
    <col min="3" max="3" width="12.59765625" style="307" customWidth="1"/>
    <col min="4" max="4" width="11" style="307" customWidth="1"/>
    <col min="5" max="5" width="13.59765625" style="313" customWidth="1"/>
    <col min="6" max="6" width="13.19921875" style="313" customWidth="1"/>
    <col min="7" max="7" width="12.09765625" style="313" customWidth="1"/>
    <col min="8" max="9" width="12.19921875" style="313" customWidth="1"/>
    <col min="10" max="14" width="18.09765625" style="307" customWidth="1"/>
    <col min="15" max="15" width="12.69921875" style="306" customWidth="1"/>
    <col min="16" max="16" width="12.69921875" style="307" bestFit="1" customWidth="1"/>
    <col min="17" max="17" width="12.09765625" style="307" bestFit="1" customWidth="1"/>
    <col min="18" max="18" width="9" style="307"/>
    <col min="19" max="19" width="10.5" style="307" bestFit="1" customWidth="1"/>
    <col min="20" max="16384" width="9" style="307"/>
  </cols>
  <sheetData>
    <row r="2" spans="1:17" ht="16.95" customHeight="1" x14ac:dyDescent="0.2">
      <c r="A2" s="257"/>
      <c r="B2" s="366"/>
      <c r="C2" s="510" t="s">
        <v>0</v>
      </c>
      <c r="D2" s="510"/>
      <c r="E2" s="365"/>
      <c r="F2" s="365"/>
      <c r="G2" s="365"/>
      <c r="H2" s="365"/>
      <c r="I2" s="365"/>
      <c r="J2" s="365"/>
      <c r="K2" s="365"/>
      <c r="L2" s="365"/>
      <c r="M2" s="365"/>
      <c r="N2" s="365" t="s">
        <v>219</v>
      </c>
      <c r="O2" s="307"/>
    </row>
    <row r="3" spans="1:17" ht="45" customHeight="1" x14ac:dyDescent="0.2">
      <c r="A3" s="257"/>
      <c r="B3" s="501" t="s">
        <v>218</v>
      </c>
      <c r="C3" s="501"/>
      <c r="D3" s="501"/>
      <c r="E3" s="501"/>
      <c r="F3" s="501"/>
      <c r="G3" s="501"/>
      <c r="H3" s="501"/>
      <c r="I3" s="501"/>
      <c r="J3" s="501"/>
      <c r="K3" s="501"/>
      <c r="L3" s="501"/>
      <c r="M3" s="501"/>
      <c r="N3" s="501"/>
      <c r="O3" s="307"/>
    </row>
    <row r="4" spans="1:17" ht="19.8" thickBot="1" x14ac:dyDescent="0.25">
      <c r="A4" s="257" t="s">
        <v>1</v>
      </c>
      <c r="B4" s="358"/>
      <c r="C4" s="358"/>
      <c r="D4" s="358"/>
      <c r="E4" s="358"/>
      <c r="F4" s="358"/>
      <c r="G4" s="358"/>
      <c r="H4" s="358"/>
      <c r="I4" s="358"/>
      <c r="J4" s="358"/>
      <c r="K4" s="358"/>
      <c r="L4" s="358"/>
      <c r="M4" s="358"/>
      <c r="N4" s="358" t="s">
        <v>2</v>
      </c>
      <c r="O4" s="307"/>
      <c r="P4" s="340"/>
      <c r="Q4" s="340"/>
    </row>
    <row r="5" spans="1:17" ht="14.25" customHeight="1" x14ac:dyDescent="0.2">
      <c r="A5" s="420" t="s">
        <v>3</v>
      </c>
      <c r="B5" s="502" t="s">
        <v>4</v>
      </c>
      <c r="C5" s="503"/>
      <c r="D5" s="506" t="s">
        <v>5</v>
      </c>
      <c r="E5" s="507"/>
      <c r="F5" s="507"/>
      <c r="G5" s="507"/>
      <c r="H5" s="507"/>
      <c r="I5" s="508"/>
      <c r="J5" s="436" t="s">
        <v>6</v>
      </c>
      <c r="K5" s="437"/>
      <c r="L5" s="437"/>
      <c r="M5" s="438"/>
      <c r="N5" s="354" t="s">
        <v>7</v>
      </c>
      <c r="O5" s="307"/>
      <c r="P5" s="340"/>
      <c r="Q5" s="272"/>
    </row>
    <row r="6" spans="1:17" x14ac:dyDescent="0.2">
      <c r="A6" s="421"/>
      <c r="B6" s="504"/>
      <c r="C6" s="505"/>
      <c r="D6" s="509" t="s">
        <v>8</v>
      </c>
      <c r="E6" s="509"/>
      <c r="F6" s="258" t="s">
        <v>9</v>
      </c>
      <c r="G6" s="258" t="s">
        <v>10</v>
      </c>
      <c r="H6" s="258" t="s">
        <v>11</v>
      </c>
      <c r="I6" s="258" t="s">
        <v>12</v>
      </c>
      <c r="J6" s="258" t="s">
        <v>9</v>
      </c>
      <c r="K6" s="258" t="s">
        <v>10</v>
      </c>
      <c r="L6" s="258" t="s">
        <v>11</v>
      </c>
      <c r="M6" s="258" t="s">
        <v>12</v>
      </c>
      <c r="N6" s="259"/>
      <c r="O6" s="307"/>
      <c r="P6" s="340"/>
      <c r="Q6" s="272"/>
    </row>
    <row r="7" spans="1:17" x14ac:dyDescent="0.2">
      <c r="A7" s="511" t="s">
        <v>13</v>
      </c>
      <c r="B7" s="199" t="s">
        <v>14</v>
      </c>
      <c r="C7" s="199">
        <f>C36</f>
        <v>0</v>
      </c>
      <c r="D7" s="481">
        <f>SUM(F7:I7)</f>
        <v>0</v>
      </c>
      <c r="E7" s="482"/>
      <c r="F7" s="347">
        <f>F36+F39</f>
        <v>0</v>
      </c>
      <c r="G7" s="305">
        <f t="shared" ref="G7:I9" si="0">G36+G39</f>
        <v>0</v>
      </c>
      <c r="H7" s="347">
        <f t="shared" si="0"/>
        <v>0</v>
      </c>
      <c r="I7" s="347">
        <f t="shared" si="0"/>
        <v>0</v>
      </c>
      <c r="J7" s="260">
        <f>$C$7*F7</f>
        <v>0</v>
      </c>
      <c r="K7" s="260">
        <f>$C$7*G7</f>
        <v>0</v>
      </c>
      <c r="L7" s="260">
        <f>$C$7*H7</f>
        <v>0</v>
      </c>
      <c r="M7" s="260">
        <f>$C$7*I7</f>
        <v>0</v>
      </c>
      <c r="N7" s="262">
        <f>SUM(J7:M7)</f>
        <v>0</v>
      </c>
      <c r="O7" s="307"/>
      <c r="P7" s="340"/>
      <c r="Q7" s="340"/>
    </row>
    <row r="8" spans="1:17" x14ac:dyDescent="0.2">
      <c r="A8" s="512"/>
      <c r="B8" s="261" t="s">
        <v>15</v>
      </c>
      <c r="C8" s="199">
        <f>C37</f>
        <v>0</v>
      </c>
      <c r="D8" s="481">
        <f>SUM(F8:I8)</f>
        <v>0</v>
      </c>
      <c r="E8" s="482"/>
      <c r="F8" s="305">
        <f>F37+F40</f>
        <v>0</v>
      </c>
      <c r="G8" s="305">
        <f t="shared" si="0"/>
        <v>0</v>
      </c>
      <c r="H8" s="305">
        <f t="shared" si="0"/>
        <v>0</v>
      </c>
      <c r="I8" s="305">
        <f t="shared" si="0"/>
        <v>0</v>
      </c>
      <c r="J8" s="260">
        <f>$C$8*F8</f>
        <v>0</v>
      </c>
      <c r="K8" s="260">
        <f>$C$8*G8</f>
        <v>0</v>
      </c>
      <c r="L8" s="260">
        <f>$C$8*H8</f>
        <v>0</v>
      </c>
      <c r="M8" s="260">
        <f>$C$8*I8</f>
        <v>0</v>
      </c>
      <c r="N8" s="262">
        <f>SUM(J8:M8)</f>
        <v>0</v>
      </c>
      <c r="O8" s="307"/>
      <c r="P8" s="340"/>
      <c r="Q8" s="340"/>
    </row>
    <row r="9" spans="1:17" x14ac:dyDescent="0.2">
      <c r="A9" s="513"/>
      <c r="B9" s="497" t="s">
        <v>16</v>
      </c>
      <c r="C9" s="498"/>
      <c r="D9" s="481">
        <f>SUM(F9:I9)</f>
        <v>1187.73</v>
      </c>
      <c r="E9" s="482"/>
      <c r="F9" s="305">
        <f>F38+F41</f>
        <v>178.68</v>
      </c>
      <c r="G9" s="305">
        <f t="shared" si="0"/>
        <v>301.98</v>
      </c>
      <c r="H9" s="305">
        <f t="shared" si="0"/>
        <v>541.5</v>
      </c>
      <c r="I9" s="305">
        <f t="shared" si="0"/>
        <v>165.57</v>
      </c>
      <c r="J9" s="260">
        <f>J7+J8</f>
        <v>0</v>
      </c>
      <c r="K9" s="260">
        <f>K7+K8</f>
        <v>0</v>
      </c>
      <c r="L9" s="260">
        <f>L7+L8</f>
        <v>0</v>
      </c>
      <c r="M9" s="260">
        <f>M7+M8</f>
        <v>0</v>
      </c>
      <c r="N9" s="262">
        <f>SUM(J9:M9)</f>
        <v>0</v>
      </c>
      <c r="O9" s="307"/>
      <c r="P9" s="340"/>
      <c r="Q9" s="341"/>
    </row>
    <row r="10" spans="1:17" ht="14.25" customHeight="1" x14ac:dyDescent="0.2">
      <c r="A10" s="493" t="s">
        <v>17</v>
      </c>
      <c r="B10" s="483" t="s">
        <v>18</v>
      </c>
      <c r="C10" s="484"/>
      <c r="D10" s="487">
        <f t="shared" ref="D10:D25" si="1">SUM(F10:I10)</f>
        <v>26</v>
      </c>
      <c r="E10" s="488"/>
      <c r="F10" s="300">
        <f t="shared" ref="F10:M10" si="2">F48</f>
        <v>6</v>
      </c>
      <c r="G10" s="300">
        <f t="shared" si="2"/>
        <v>9</v>
      </c>
      <c r="H10" s="300">
        <f t="shared" si="2"/>
        <v>9</v>
      </c>
      <c r="I10" s="300">
        <f t="shared" si="2"/>
        <v>2</v>
      </c>
      <c r="J10" s="489">
        <f t="shared" si="2"/>
        <v>0</v>
      </c>
      <c r="K10" s="489">
        <f t="shared" si="2"/>
        <v>0</v>
      </c>
      <c r="L10" s="495">
        <f t="shared" si="2"/>
        <v>0</v>
      </c>
      <c r="M10" s="495">
        <f t="shared" si="2"/>
        <v>0</v>
      </c>
      <c r="N10" s="479">
        <f>SUM(J10:M11)</f>
        <v>0</v>
      </c>
      <c r="O10" s="307"/>
      <c r="P10" s="340"/>
      <c r="Q10" s="341"/>
    </row>
    <row r="11" spans="1:17" x14ac:dyDescent="0.2">
      <c r="A11" s="493"/>
      <c r="B11" s="485"/>
      <c r="C11" s="486"/>
      <c r="D11" s="481">
        <f t="shared" si="1"/>
        <v>91</v>
      </c>
      <c r="E11" s="482"/>
      <c r="F11" s="305">
        <f>$D$51*F48</f>
        <v>21</v>
      </c>
      <c r="G11" s="305">
        <f>$D$51*G48</f>
        <v>31.5</v>
      </c>
      <c r="H11" s="305">
        <f t="shared" ref="H11" si="3">$D$51*H48</f>
        <v>31.5</v>
      </c>
      <c r="I11" s="305">
        <f>$D$51*I48</f>
        <v>7</v>
      </c>
      <c r="J11" s="490"/>
      <c r="K11" s="490"/>
      <c r="L11" s="496"/>
      <c r="M11" s="496"/>
      <c r="N11" s="480"/>
      <c r="O11" s="307"/>
      <c r="P11" s="340"/>
      <c r="Q11" s="341"/>
    </row>
    <row r="12" spans="1:17" ht="18" customHeight="1" x14ac:dyDescent="0.2">
      <c r="A12" s="493"/>
      <c r="B12" s="483" t="s">
        <v>19</v>
      </c>
      <c r="C12" s="484"/>
      <c r="D12" s="487">
        <f t="shared" si="1"/>
        <v>11</v>
      </c>
      <c r="E12" s="488"/>
      <c r="F12" s="300">
        <f>F55</f>
        <v>2</v>
      </c>
      <c r="G12" s="300">
        <f t="shared" ref="G12" si="4">G55</f>
        <v>4</v>
      </c>
      <c r="H12" s="300">
        <f>H55</f>
        <v>4</v>
      </c>
      <c r="I12" s="300">
        <f>I55</f>
        <v>1</v>
      </c>
      <c r="J12" s="489">
        <f>J55</f>
        <v>0</v>
      </c>
      <c r="K12" s="489">
        <f>K55</f>
        <v>0</v>
      </c>
      <c r="L12" s="489">
        <f t="shared" ref="L12:M12" si="5">L55</f>
        <v>0</v>
      </c>
      <c r="M12" s="489">
        <f t="shared" si="5"/>
        <v>0</v>
      </c>
      <c r="N12" s="491">
        <f>SUM(J12:M13)</f>
        <v>0</v>
      </c>
      <c r="O12" s="307"/>
      <c r="P12" s="340"/>
      <c r="Q12" s="341"/>
    </row>
    <row r="13" spans="1:17" ht="18" customHeight="1" x14ac:dyDescent="0.2">
      <c r="A13" s="493"/>
      <c r="B13" s="485"/>
      <c r="C13" s="486"/>
      <c r="D13" s="481">
        <f t="shared" si="1"/>
        <v>88</v>
      </c>
      <c r="E13" s="482"/>
      <c r="F13" s="305">
        <f>$D$58*F55</f>
        <v>16</v>
      </c>
      <c r="G13" s="305">
        <f>$D$58*G55</f>
        <v>32</v>
      </c>
      <c r="H13" s="305">
        <f t="shared" ref="H13" si="6">$D$58*H55</f>
        <v>32</v>
      </c>
      <c r="I13" s="305">
        <f>$D$58*I55</f>
        <v>8</v>
      </c>
      <c r="J13" s="490"/>
      <c r="K13" s="490"/>
      <c r="L13" s="490"/>
      <c r="M13" s="490"/>
      <c r="N13" s="492"/>
      <c r="O13" s="307"/>
      <c r="P13" s="340"/>
      <c r="Q13" s="341"/>
    </row>
    <row r="14" spans="1:17" ht="18" customHeight="1" x14ac:dyDescent="0.2">
      <c r="A14" s="493"/>
      <c r="B14" s="483" t="s">
        <v>20</v>
      </c>
      <c r="C14" s="484"/>
      <c r="D14" s="487">
        <f t="shared" si="1"/>
        <v>3</v>
      </c>
      <c r="E14" s="488"/>
      <c r="F14" s="300">
        <f>F62</f>
        <v>1</v>
      </c>
      <c r="G14" s="300">
        <f>G62</f>
        <v>1</v>
      </c>
      <c r="H14" s="300">
        <f>H62</f>
        <v>1</v>
      </c>
      <c r="I14" s="300">
        <f>I62</f>
        <v>0</v>
      </c>
      <c r="J14" s="489">
        <f>J62</f>
        <v>0</v>
      </c>
      <c r="K14" s="489">
        <f t="shared" ref="K14:L14" si="7">K62</f>
        <v>0</v>
      </c>
      <c r="L14" s="489">
        <f t="shared" si="7"/>
        <v>0</v>
      </c>
      <c r="M14" s="489">
        <f>M62</f>
        <v>0</v>
      </c>
      <c r="N14" s="479">
        <f t="shared" ref="N14" si="8">SUM(J14:M15)</f>
        <v>0</v>
      </c>
      <c r="O14" s="307"/>
      <c r="P14" s="340"/>
      <c r="Q14" s="341"/>
    </row>
    <row r="15" spans="1:17" ht="18" customHeight="1" x14ac:dyDescent="0.2">
      <c r="A15" s="493"/>
      <c r="B15" s="485"/>
      <c r="C15" s="486"/>
      <c r="D15" s="481">
        <f t="shared" si="1"/>
        <v>15</v>
      </c>
      <c r="E15" s="482"/>
      <c r="F15" s="305">
        <f>$D$65*F62</f>
        <v>5</v>
      </c>
      <c r="G15" s="305">
        <f>$D$65*G62</f>
        <v>5</v>
      </c>
      <c r="H15" s="305">
        <f>$D$65*H62</f>
        <v>5</v>
      </c>
      <c r="I15" s="305">
        <f>$D$65*I62</f>
        <v>0</v>
      </c>
      <c r="J15" s="490"/>
      <c r="K15" s="490"/>
      <c r="L15" s="490"/>
      <c r="M15" s="490"/>
      <c r="N15" s="480"/>
      <c r="O15" s="307"/>
    </row>
    <row r="16" spans="1:17" ht="18" customHeight="1" x14ac:dyDescent="0.2">
      <c r="A16" s="493"/>
      <c r="B16" s="483" t="s">
        <v>21</v>
      </c>
      <c r="C16" s="484"/>
      <c r="D16" s="487">
        <f t="shared" si="1"/>
        <v>11</v>
      </c>
      <c r="E16" s="488"/>
      <c r="F16" s="300">
        <f t="shared" ref="F16:K16" si="9">I69</f>
        <v>2</v>
      </c>
      <c r="G16" s="300">
        <f t="shared" si="9"/>
        <v>4</v>
      </c>
      <c r="H16" s="300">
        <f t="shared" si="9"/>
        <v>4</v>
      </c>
      <c r="I16" s="300">
        <f t="shared" si="9"/>
        <v>1</v>
      </c>
      <c r="J16" s="489">
        <f t="shared" si="9"/>
        <v>0</v>
      </c>
      <c r="K16" s="489">
        <f t="shared" si="9"/>
        <v>0</v>
      </c>
      <c r="L16" s="495">
        <f>O69</f>
        <v>0</v>
      </c>
      <c r="M16" s="495">
        <f>P69</f>
        <v>0</v>
      </c>
      <c r="N16" s="491">
        <f>SUM(J16:M17)</f>
        <v>0</v>
      </c>
      <c r="O16" s="307"/>
    </row>
    <row r="17" spans="1:15" ht="18" customHeight="1" x14ac:dyDescent="0.2">
      <c r="A17" s="493"/>
      <c r="B17" s="485"/>
      <c r="C17" s="486"/>
      <c r="D17" s="481">
        <f t="shared" si="1"/>
        <v>73.820000000000007</v>
      </c>
      <c r="E17" s="482"/>
      <c r="F17" s="305">
        <f>($D$72*I69)</f>
        <v>9.6</v>
      </c>
      <c r="G17" s="305">
        <f>($E$72*J69)</f>
        <v>28.4</v>
      </c>
      <c r="H17" s="305">
        <f>($F$72*K69)</f>
        <v>28.4</v>
      </c>
      <c r="I17" s="305">
        <f>($G$72*L69)</f>
        <v>7.42</v>
      </c>
      <c r="J17" s="490"/>
      <c r="K17" s="490"/>
      <c r="L17" s="496"/>
      <c r="M17" s="496"/>
      <c r="N17" s="492"/>
      <c r="O17" s="307"/>
    </row>
    <row r="18" spans="1:15" ht="18" customHeight="1" x14ac:dyDescent="0.2">
      <c r="A18" s="493"/>
      <c r="B18" s="483" t="s">
        <v>22</v>
      </c>
      <c r="C18" s="484"/>
      <c r="D18" s="487">
        <f t="shared" si="1"/>
        <v>3</v>
      </c>
      <c r="E18" s="488"/>
      <c r="F18" s="300">
        <f t="shared" ref="F18:K18" si="10">I75</f>
        <v>1</v>
      </c>
      <c r="G18" s="300">
        <f t="shared" si="10"/>
        <v>1</v>
      </c>
      <c r="H18" s="300">
        <f t="shared" si="10"/>
        <v>1</v>
      </c>
      <c r="I18" s="300">
        <f t="shared" si="10"/>
        <v>0</v>
      </c>
      <c r="J18" s="489">
        <f t="shared" si="10"/>
        <v>0</v>
      </c>
      <c r="K18" s="489">
        <f t="shared" si="10"/>
        <v>0</v>
      </c>
      <c r="L18" s="495">
        <f>O75</f>
        <v>0</v>
      </c>
      <c r="M18" s="495">
        <f>P75</f>
        <v>0</v>
      </c>
      <c r="N18" s="479">
        <f>SUM(J18:M19)</f>
        <v>0</v>
      </c>
      <c r="O18" s="307"/>
    </row>
    <row r="19" spans="1:15" ht="18" customHeight="1" x14ac:dyDescent="0.2">
      <c r="A19" s="493"/>
      <c r="B19" s="485"/>
      <c r="C19" s="486"/>
      <c r="D19" s="481">
        <f t="shared" si="1"/>
        <v>22.68</v>
      </c>
      <c r="E19" s="482"/>
      <c r="F19" s="305">
        <f>$D$78*I75</f>
        <v>7.5600000000000005</v>
      </c>
      <c r="G19" s="305">
        <f>$E$78*J75</f>
        <v>7.5600000000000005</v>
      </c>
      <c r="H19" s="305">
        <f>$F$78*K75</f>
        <v>7.5600000000000005</v>
      </c>
      <c r="I19" s="305">
        <f>$G$78*L75</f>
        <v>0</v>
      </c>
      <c r="J19" s="490"/>
      <c r="K19" s="490"/>
      <c r="L19" s="496"/>
      <c r="M19" s="496"/>
      <c r="N19" s="480"/>
      <c r="O19" s="307"/>
    </row>
    <row r="20" spans="1:15" ht="18" customHeight="1" x14ac:dyDescent="0.2">
      <c r="A20" s="493"/>
      <c r="B20" s="483" t="s">
        <v>23</v>
      </c>
      <c r="C20" s="484"/>
      <c r="D20" s="487">
        <f t="shared" si="1"/>
        <v>19</v>
      </c>
      <c r="E20" s="488"/>
      <c r="F20" s="300">
        <f t="shared" ref="F20:K20" si="11">F82</f>
        <v>3</v>
      </c>
      <c r="G20" s="300">
        <f t="shared" si="11"/>
        <v>7</v>
      </c>
      <c r="H20" s="300">
        <f t="shared" si="11"/>
        <v>7</v>
      </c>
      <c r="I20" s="300">
        <f t="shared" si="11"/>
        <v>2</v>
      </c>
      <c r="J20" s="489">
        <f t="shared" si="11"/>
        <v>0</v>
      </c>
      <c r="K20" s="489">
        <f t="shared" si="11"/>
        <v>0</v>
      </c>
      <c r="L20" s="489">
        <f>L82</f>
        <v>0</v>
      </c>
      <c r="M20" s="489">
        <f>M82</f>
        <v>0</v>
      </c>
      <c r="N20" s="491">
        <f>SUM(J20:M21)</f>
        <v>0</v>
      </c>
      <c r="O20" s="307"/>
    </row>
    <row r="21" spans="1:15" ht="18" customHeight="1" x14ac:dyDescent="0.2">
      <c r="A21" s="493"/>
      <c r="B21" s="485"/>
      <c r="C21" s="486"/>
      <c r="D21" s="481">
        <f t="shared" si="1"/>
        <v>190</v>
      </c>
      <c r="E21" s="482"/>
      <c r="F21" s="305">
        <f>$D$85*F82</f>
        <v>30</v>
      </c>
      <c r="G21" s="305">
        <f>$D$85*G82</f>
        <v>70</v>
      </c>
      <c r="H21" s="305">
        <f>$D$85*H82</f>
        <v>70</v>
      </c>
      <c r="I21" s="305">
        <f>$D$85*I82</f>
        <v>20</v>
      </c>
      <c r="J21" s="490"/>
      <c r="K21" s="490"/>
      <c r="L21" s="490"/>
      <c r="M21" s="490"/>
      <c r="N21" s="492"/>
      <c r="O21" s="307"/>
    </row>
    <row r="22" spans="1:15" ht="18" customHeight="1" x14ac:dyDescent="0.2">
      <c r="A22" s="493"/>
      <c r="B22" s="483" t="s">
        <v>24</v>
      </c>
      <c r="C22" s="484"/>
      <c r="D22" s="487">
        <f t="shared" si="1"/>
        <v>100</v>
      </c>
      <c r="E22" s="488"/>
      <c r="F22" s="300">
        <f t="shared" ref="F22:M22" si="12">F89</f>
        <v>30</v>
      </c>
      <c r="G22" s="300">
        <f t="shared" si="12"/>
        <v>30</v>
      </c>
      <c r="H22" s="300">
        <f t="shared" si="12"/>
        <v>30</v>
      </c>
      <c r="I22" s="300">
        <f t="shared" si="12"/>
        <v>10</v>
      </c>
      <c r="J22" s="489">
        <f t="shared" si="12"/>
        <v>0</v>
      </c>
      <c r="K22" s="489">
        <f t="shared" si="12"/>
        <v>0</v>
      </c>
      <c r="L22" s="489">
        <f t="shared" si="12"/>
        <v>0</v>
      </c>
      <c r="M22" s="489">
        <f t="shared" si="12"/>
        <v>0</v>
      </c>
      <c r="N22" s="479">
        <f>SUM(J22:M23)</f>
        <v>0</v>
      </c>
      <c r="O22" s="307"/>
    </row>
    <row r="23" spans="1:15" ht="18" customHeight="1" x14ac:dyDescent="0.2">
      <c r="A23" s="493"/>
      <c r="B23" s="485"/>
      <c r="C23" s="486"/>
      <c r="D23" s="481">
        <f t="shared" si="1"/>
        <v>150</v>
      </c>
      <c r="E23" s="482"/>
      <c r="F23" s="305">
        <f>$D$92*F89</f>
        <v>45</v>
      </c>
      <c r="G23" s="305">
        <f>$D$92*G89</f>
        <v>45</v>
      </c>
      <c r="H23" s="305">
        <f>$D$92*H89</f>
        <v>45</v>
      </c>
      <c r="I23" s="305">
        <f>$D$92*I89</f>
        <v>15</v>
      </c>
      <c r="J23" s="490"/>
      <c r="K23" s="490"/>
      <c r="L23" s="490"/>
      <c r="M23" s="490"/>
      <c r="N23" s="480"/>
      <c r="O23" s="307"/>
    </row>
    <row r="24" spans="1:15" ht="18" customHeight="1" x14ac:dyDescent="0.2">
      <c r="A24" s="493"/>
      <c r="B24" s="483" t="s">
        <v>25</v>
      </c>
      <c r="C24" s="484"/>
      <c r="D24" s="487">
        <f t="shared" si="1"/>
        <v>10</v>
      </c>
      <c r="E24" s="488"/>
      <c r="F24" s="300">
        <f>F96</f>
        <v>3</v>
      </c>
      <c r="G24" s="300">
        <f>G96</f>
        <v>3</v>
      </c>
      <c r="H24" s="300">
        <f>H96</f>
        <v>3</v>
      </c>
      <c r="I24" s="300">
        <f>I96</f>
        <v>1</v>
      </c>
      <c r="J24" s="489">
        <f>J96</f>
        <v>0</v>
      </c>
      <c r="K24" s="489">
        <f t="shared" ref="K24:M24" si="13">K96</f>
        <v>0</v>
      </c>
      <c r="L24" s="489">
        <f t="shared" si="13"/>
        <v>0</v>
      </c>
      <c r="M24" s="489">
        <f t="shared" si="13"/>
        <v>0</v>
      </c>
      <c r="N24" s="491">
        <f>SUM(J24:M25)</f>
        <v>0</v>
      </c>
      <c r="O24" s="307"/>
    </row>
    <row r="25" spans="1:15" ht="18" customHeight="1" x14ac:dyDescent="0.2">
      <c r="A25" s="493"/>
      <c r="B25" s="485"/>
      <c r="C25" s="486"/>
      <c r="D25" s="481">
        <f t="shared" si="1"/>
        <v>55</v>
      </c>
      <c r="E25" s="482"/>
      <c r="F25" s="305">
        <f>$D$99*F96</f>
        <v>16.5</v>
      </c>
      <c r="G25" s="305">
        <f t="shared" ref="G25:H25" si="14">$D$99*G96</f>
        <v>16.5</v>
      </c>
      <c r="H25" s="305">
        <f t="shared" si="14"/>
        <v>16.5</v>
      </c>
      <c r="I25" s="305">
        <f>$D$99*I96</f>
        <v>5.5</v>
      </c>
      <c r="J25" s="490"/>
      <c r="K25" s="490"/>
      <c r="L25" s="490"/>
      <c r="M25" s="490"/>
      <c r="N25" s="492"/>
      <c r="O25" s="307"/>
    </row>
    <row r="26" spans="1:15" x14ac:dyDescent="0.2">
      <c r="A26" s="494"/>
      <c r="B26" s="497" t="s">
        <v>16</v>
      </c>
      <c r="C26" s="498"/>
      <c r="D26" s="499"/>
      <c r="E26" s="500"/>
      <c r="F26" s="299"/>
      <c r="G26" s="299"/>
      <c r="H26" s="299"/>
      <c r="I26" s="299"/>
      <c r="J26" s="289">
        <f>SUM(J10:J25)</f>
        <v>0</v>
      </c>
      <c r="K26" s="289">
        <f>SUM(K10:K25)</f>
        <v>0</v>
      </c>
      <c r="L26" s="289">
        <f>SUM(L10:L25)</f>
        <v>0</v>
      </c>
      <c r="M26" s="289">
        <f>SUM(M10:M25)</f>
        <v>0</v>
      </c>
      <c r="N26" s="262">
        <f>SUM(J26:M26)</f>
        <v>0</v>
      </c>
      <c r="O26" s="307"/>
    </row>
    <row r="27" spans="1:15" ht="15" thickBot="1" x14ac:dyDescent="0.25">
      <c r="A27" s="286" t="s">
        <v>26</v>
      </c>
      <c r="B27" s="467"/>
      <c r="C27" s="468"/>
      <c r="D27" s="468"/>
      <c r="E27" s="468"/>
      <c r="F27" s="468"/>
      <c r="G27" s="468"/>
      <c r="H27" s="468"/>
      <c r="I27" s="469"/>
      <c r="J27" s="202">
        <f>E115</f>
        <v>3641988</v>
      </c>
      <c r="K27" s="202">
        <f>F115</f>
        <v>6748588</v>
      </c>
      <c r="L27" s="202">
        <f>G115</f>
        <v>5346868</v>
      </c>
      <c r="M27" s="202">
        <f>H115</f>
        <v>1872348</v>
      </c>
      <c r="N27" s="262">
        <f>SUM(J27:M27)</f>
        <v>17609792</v>
      </c>
      <c r="O27" s="307"/>
    </row>
    <row r="28" spans="1:15" ht="15.6" thickTop="1" thickBot="1" x14ac:dyDescent="0.25">
      <c r="A28" s="470" t="s">
        <v>27</v>
      </c>
      <c r="B28" s="471"/>
      <c r="C28" s="471"/>
      <c r="D28" s="471"/>
      <c r="E28" s="471"/>
      <c r="F28" s="471"/>
      <c r="G28" s="471"/>
      <c r="H28" s="472"/>
      <c r="I28" s="345"/>
      <c r="J28" s="205">
        <f>SUM(J9,J26,J27)</f>
        <v>3641988</v>
      </c>
      <c r="K28" s="205">
        <f>SUM(K9,K26,K27)</f>
        <v>6748588</v>
      </c>
      <c r="L28" s="205">
        <f>SUM(L9,L26,L27)</f>
        <v>5346868</v>
      </c>
      <c r="M28" s="205">
        <f>SUM(M9,M26,M27)</f>
        <v>1872348</v>
      </c>
      <c r="N28" s="263">
        <f>SUM(J28:M28)</f>
        <v>17609792</v>
      </c>
      <c r="O28" s="307"/>
    </row>
    <row r="29" spans="1:15" ht="15.6" thickTop="1" thickBot="1" x14ac:dyDescent="0.25">
      <c r="A29" s="473" t="s">
        <v>28</v>
      </c>
      <c r="B29" s="474"/>
      <c r="C29" s="474"/>
      <c r="D29" s="474"/>
      <c r="E29" s="474"/>
      <c r="F29" s="474"/>
      <c r="G29" s="474"/>
      <c r="H29" s="475"/>
      <c r="I29" s="357"/>
      <c r="J29" s="264">
        <f>ROUNDDOWN(J28*0.1,0)</f>
        <v>364198</v>
      </c>
      <c r="K29" s="264">
        <f t="shared" ref="K29:L29" si="15">ROUNDDOWN(K28*0.1,0)</f>
        <v>674858</v>
      </c>
      <c r="L29" s="264">
        <f t="shared" si="15"/>
        <v>534686</v>
      </c>
      <c r="M29" s="264">
        <f>ROUNDDOWN(M28*0.1,0)</f>
        <v>187234</v>
      </c>
      <c r="N29" s="265">
        <f>SUM(J29:M29)</f>
        <v>1760976</v>
      </c>
      <c r="O29" s="307"/>
    </row>
    <row r="30" spans="1:15" ht="15.6" thickTop="1" thickBot="1" x14ac:dyDescent="0.25">
      <c r="A30" s="476" t="s">
        <v>29</v>
      </c>
      <c r="B30" s="477"/>
      <c r="C30" s="477"/>
      <c r="D30" s="477"/>
      <c r="E30" s="477"/>
      <c r="F30" s="477"/>
      <c r="G30" s="477"/>
      <c r="H30" s="478"/>
      <c r="I30" s="346"/>
      <c r="J30" s="266">
        <f>J28+J29</f>
        <v>4006186</v>
      </c>
      <c r="K30" s="266">
        <f>K28+K29</f>
        <v>7423446</v>
      </c>
      <c r="L30" s="266">
        <f>L28+L29</f>
        <v>5881554</v>
      </c>
      <c r="M30" s="266">
        <f>M28+M29</f>
        <v>2059582</v>
      </c>
      <c r="N30" s="267">
        <f>SUM(J30:M30)</f>
        <v>19370768</v>
      </c>
      <c r="O30" s="307"/>
    </row>
    <row r="31" spans="1:15" x14ac:dyDescent="0.2">
      <c r="A31" s="257"/>
      <c r="B31" s="268"/>
      <c r="C31" s="268"/>
      <c r="D31" s="302"/>
      <c r="E31" s="269"/>
      <c r="F31" s="269"/>
      <c r="G31" s="269"/>
      <c r="H31" s="270"/>
      <c r="I31" s="270"/>
      <c r="J31" s="271"/>
      <c r="K31" s="271"/>
      <c r="L31" s="271"/>
      <c r="M31" s="271"/>
      <c r="N31" s="272"/>
      <c r="O31" s="307"/>
    </row>
    <row r="32" spans="1:15" x14ac:dyDescent="0.2">
      <c r="A32" s="257" t="s">
        <v>30</v>
      </c>
      <c r="B32" s="268"/>
      <c r="C32" s="268"/>
      <c r="D32" s="268"/>
      <c r="E32" s="269"/>
      <c r="F32" s="269"/>
      <c r="G32" s="269"/>
      <c r="H32" s="270"/>
      <c r="I32" s="270"/>
      <c r="J32" s="271"/>
      <c r="K32" s="271"/>
      <c r="L32" s="271"/>
      <c r="M32" s="271"/>
      <c r="N32" s="272"/>
      <c r="O32" s="307"/>
    </row>
    <row r="33" spans="1:15" ht="15" thickBot="1" x14ac:dyDescent="0.25">
      <c r="A33" s="257" t="s">
        <v>31</v>
      </c>
      <c r="B33" s="268"/>
      <c r="C33" s="268"/>
      <c r="D33" s="268"/>
      <c r="E33" s="269"/>
      <c r="F33" s="269"/>
      <c r="G33" s="269"/>
      <c r="H33" s="270"/>
      <c r="I33" s="270"/>
      <c r="J33" s="271"/>
      <c r="K33" s="271"/>
      <c r="L33" s="271"/>
      <c r="M33" s="271"/>
      <c r="N33" s="272"/>
      <c r="O33" s="307"/>
    </row>
    <row r="34" spans="1:15" x14ac:dyDescent="0.2">
      <c r="A34" s="451" t="s">
        <v>3</v>
      </c>
      <c r="B34" s="453" t="s">
        <v>32</v>
      </c>
      <c r="C34" s="454"/>
      <c r="D34" s="330"/>
      <c r="E34" s="455" t="s">
        <v>33</v>
      </c>
      <c r="F34" s="456"/>
      <c r="G34" s="456"/>
      <c r="H34" s="456"/>
      <c r="I34" s="457"/>
      <c r="J34" s="458" t="s">
        <v>6</v>
      </c>
      <c r="K34" s="459"/>
      <c r="L34" s="459"/>
      <c r="M34" s="460"/>
      <c r="N34" s="331" t="s">
        <v>7</v>
      </c>
      <c r="O34" s="307"/>
    </row>
    <row r="35" spans="1:15" x14ac:dyDescent="0.2">
      <c r="A35" s="452"/>
      <c r="B35" s="425"/>
      <c r="C35" s="427"/>
      <c r="D35" s="356"/>
      <c r="E35" s="359" t="s">
        <v>8</v>
      </c>
      <c r="F35" s="258" t="s">
        <v>9</v>
      </c>
      <c r="G35" s="258" t="s">
        <v>10</v>
      </c>
      <c r="H35" s="258" t="s">
        <v>11</v>
      </c>
      <c r="I35" s="258" t="s">
        <v>12</v>
      </c>
      <c r="J35" s="258" t="s">
        <v>9</v>
      </c>
      <c r="K35" s="258" t="s">
        <v>10</v>
      </c>
      <c r="L35" s="258" t="s">
        <v>11</v>
      </c>
      <c r="M35" s="258" t="s">
        <v>12</v>
      </c>
      <c r="N35" s="332"/>
      <c r="O35" s="307"/>
    </row>
    <row r="36" spans="1:15" ht="18" customHeight="1" x14ac:dyDescent="0.2">
      <c r="A36" s="461" t="s">
        <v>34</v>
      </c>
      <c r="B36" s="199" t="s">
        <v>35</v>
      </c>
      <c r="C36" s="360">
        <v>0</v>
      </c>
      <c r="D36" s="210"/>
      <c r="E36" s="282">
        <f>SUM(F36:I36)</f>
        <v>0</v>
      </c>
      <c r="F36" s="361">
        <v>0</v>
      </c>
      <c r="G36" s="361">
        <v>0</v>
      </c>
      <c r="H36" s="361">
        <v>0</v>
      </c>
      <c r="I36" s="361">
        <v>0</v>
      </c>
      <c r="J36" s="231">
        <f>$C$36*F36</f>
        <v>0</v>
      </c>
      <c r="K36" s="231">
        <f>$C$36*G36</f>
        <v>0</v>
      </c>
      <c r="L36" s="231">
        <f>$C$36*H36</f>
        <v>0</v>
      </c>
      <c r="M36" s="231">
        <f>$C$36*I36</f>
        <v>0</v>
      </c>
      <c r="N36" s="333">
        <f t="shared" ref="N36:N41" si="16">SUM(J36:M36)</f>
        <v>0</v>
      </c>
      <c r="O36" s="307"/>
    </row>
    <row r="37" spans="1:15" ht="18" customHeight="1" x14ac:dyDescent="0.2">
      <c r="A37" s="462"/>
      <c r="B37" s="223" t="s">
        <v>36</v>
      </c>
      <c r="C37" s="360">
        <v>0</v>
      </c>
      <c r="D37" s="224"/>
      <c r="E37" s="282">
        <f>SUM(F37:I37)</f>
        <v>0</v>
      </c>
      <c r="F37" s="361">
        <v>0</v>
      </c>
      <c r="G37" s="361">
        <v>0</v>
      </c>
      <c r="H37" s="361">
        <v>0</v>
      </c>
      <c r="I37" s="361">
        <v>0</v>
      </c>
      <c r="J37" s="231">
        <f>$C$37*F37</f>
        <v>0</v>
      </c>
      <c r="K37" s="231">
        <f>$C$37*G37</f>
        <v>0</v>
      </c>
      <c r="L37" s="231">
        <f>$C$37*H37</f>
        <v>0</v>
      </c>
      <c r="M37" s="231">
        <f>$C$37*I37</f>
        <v>0</v>
      </c>
      <c r="N37" s="333">
        <f t="shared" si="16"/>
        <v>0</v>
      </c>
      <c r="O37" s="307"/>
    </row>
    <row r="38" spans="1:15" ht="18" customHeight="1" thickBot="1" x14ac:dyDescent="0.25">
      <c r="A38" s="463"/>
      <c r="B38" s="292" t="s">
        <v>16</v>
      </c>
      <c r="C38" s="293"/>
      <c r="D38" s="293"/>
      <c r="E38" s="294">
        <v>1051.24</v>
      </c>
      <c r="F38" s="294">
        <v>148.46</v>
      </c>
      <c r="G38" s="294">
        <v>255.18</v>
      </c>
      <c r="H38" s="294">
        <v>494.7</v>
      </c>
      <c r="I38" s="294">
        <v>152.9</v>
      </c>
      <c r="J38" s="315">
        <f>J37+J36</f>
        <v>0</v>
      </c>
      <c r="K38" s="315">
        <f t="shared" ref="K38" si="17">K37+K36</f>
        <v>0</v>
      </c>
      <c r="L38" s="315">
        <f>L37+L36</f>
        <v>0</v>
      </c>
      <c r="M38" s="315">
        <f>M37+M36</f>
        <v>0</v>
      </c>
      <c r="N38" s="334">
        <f t="shared" si="16"/>
        <v>0</v>
      </c>
      <c r="O38" s="307"/>
    </row>
    <row r="39" spans="1:15" ht="15" thickTop="1" x14ac:dyDescent="0.2">
      <c r="A39" s="464" t="s">
        <v>37</v>
      </c>
      <c r="B39" s="296" t="s">
        <v>35</v>
      </c>
      <c r="C39" s="226">
        <f>C36</f>
        <v>0</v>
      </c>
      <c r="D39" s="297"/>
      <c r="E39" s="291">
        <f>SUM(F39:I39)</f>
        <v>0</v>
      </c>
      <c r="F39" s="362">
        <v>0</v>
      </c>
      <c r="G39" s="362">
        <v>0</v>
      </c>
      <c r="H39" s="362">
        <v>0</v>
      </c>
      <c r="I39" s="362">
        <v>0</v>
      </c>
      <c r="J39" s="295">
        <f>$C$39*F39</f>
        <v>0</v>
      </c>
      <c r="K39" s="295">
        <f>$C$39*G39</f>
        <v>0</v>
      </c>
      <c r="L39" s="295">
        <f>$C$39*H39</f>
        <v>0</v>
      </c>
      <c r="M39" s="295">
        <f>$C$39*I39</f>
        <v>0</v>
      </c>
      <c r="N39" s="335">
        <f t="shared" si="16"/>
        <v>0</v>
      </c>
      <c r="O39" s="307"/>
    </row>
    <row r="40" spans="1:15" x14ac:dyDescent="0.2">
      <c r="A40" s="465"/>
      <c r="B40" s="210" t="s">
        <v>36</v>
      </c>
      <c r="C40" s="210">
        <f>C37</f>
        <v>0</v>
      </c>
      <c r="D40" s="210"/>
      <c r="E40" s="282">
        <f>SUM(F40:I40)</f>
        <v>0</v>
      </c>
      <c r="F40" s="362">
        <v>0</v>
      </c>
      <c r="G40" s="362">
        <v>0</v>
      </c>
      <c r="H40" s="362">
        <v>0</v>
      </c>
      <c r="I40" s="362">
        <v>0</v>
      </c>
      <c r="J40" s="231">
        <f>$C$40*F40</f>
        <v>0</v>
      </c>
      <c r="K40" s="231">
        <f>$C$40*G40</f>
        <v>0</v>
      </c>
      <c r="L40" s="231">
        <f>$C$40*H40</f>
        <v>0</v>
      </c>
      <c r="M40" s="231">
        <f>$C$40*I40</f>
        <v>0</v>
      </c>
      <c r="N40" s="333">
        <f t="shared" si="16"/>
        <v>0</v>
      </c>
      <c r="O40" s="307"/>
    </row>
    <row r="41" spans="1:15" ht="15" thickBot="1" x14ac:dyDescent="0.25">
      <c r="A41" s="466"/>
      <c r="B41" s="309" t="s">
        <v>16</v>
      </c>
      <c r="C41" s="310"/>
      <c r="D41" s="310"/>
      <c r="E41" s="344">
        <v>136.49</v>
      </c>
      <c r="F41" s="344">
        <v>30.22</v>
      </c>
      <c r="G41" s="344">
        <v>46.8</v>
      </c>
      <c r="H41" s="344">
        <v>46.8</v>
      </c>
      <c r="I41" s="344">
        <v>12.67</v>
      </c>
      <c r="J41" s="315">
        <f>J39+J40</f>
        <v>0</v>
      </c>
      <c r="K41" s="315">
        <f>K39+K40</f>
        <v>0</v>
      </c>
      <c r="L41" s="315">
        <f>L39+L40</f>
        <v>0</v>
      </c>
      <c r="M41" s="315">
        <f>M39+M40</f>
        <v>0</v>
      </c>
      <c r="N41" s="334">
        <f t="shared" si="16"/>
        <v>0</v>
      </c>
      <c r="O41" s="307"/>
    </row>
    <row r="42" spans="1:15" ht="15" customHeight="1" thickTop="1" thickBot="1" x14ac:dyDescent="0.25">
      <c r="A42" s="336" t="s">
        <v>38</v>
      </c>
      <c r="B42" s="337"/>
      <c r="C42" s="338"/>
      <c r="D42" s="338"/>
      <c r="E42" s="339">
        <f>E38+E41</f>
        <v>1187.73</v>
      </c>
      <c r="F42" s="339">
        <f>F38+F41</f>
        <v>178.68</v>
      </c>
      <c r="G42" s="339">
        <f>G38+G41</f>
        <v>301.98</v>
      </c>
      <c r="H42" s="339">
        <f>H38+H41</f>
        <v>541.5</v>
      </c>
      <c r="I42" s="339">
        <f>I38+I41</f>
        <v>165.57</v>
      </c>
      <c r="J42" s="337">
        <f>SUM(J38,J41)</f>
        <v>0</v>
      </c>
      <c r="K42" s="337">
        <f>SUM(K38,K41)</f>
        <v>0</v>
      </c>
      <c r="L42" s="337">
        <f>SUM(L38,L41)</f>
        <v>0</v>
      </c>
      <c r="M42" s="337">
        <f>SUM(M38,M41)</f>
        <v>0</v>
      </c>
      <c r="N42" s="337">
        <f>SUM(N38,N41)</f>
        <v>0</v>
      </c>
      <c r="O42" s="307"/>
    </row>
    <row r="43" spans="1:15" x14ac:dyDescent="0.2">
      <c r="A43" s="269"/>
      <c r="B43" s="273"/>
      <c r="C43" s="273"/>
      <c r="D43" s="273"/>
      <c r="E43" s="274"/>
      <c r="F43" s="274"/>
      <c r="G43" s="274"/>
      <c r="H43" s="274"/>
      <c r="I43" s="274"/>
      <c r="J43" s="273"/>
      <c r="K43" s="273"/>
      <c r="L43" s="273"/>
      <c r="M43" s="273"/>
      <c r="N43" s="275"/>
      <c r="O43" s="307"/>
    </row>
    <row r="44" spans="1:15" ht="16.2" x14ac:dyDescent="0.2">
      <c r="A44" s="257"/>
      <c r="B44" s="276"/>
      <c r="C44" s="276"/>
      <c r="D44" s="276"/>
      <c r="E44" s="277"/>
      <c r="F44" s="277"/>
      <c r="G44" s="277"/>
      <c r="H44" s="257"/>
      <c r="I44" s="257"/>
      <c r="J44" s="16"/>
      <c r="K44" s="16"/>
      <c r="L44" s="16"/>
      <c r="M44" s="16"/>
      <c r="N44" s="16"/>
      <c r="O44" s="307"/>
    </row>
    <row r="45" spans="1:15" ht="15" thickBot="1" x14ac:dyDescent="0.25">
      <c r="A45" s="257" t="s">
        <v>39</v>
      </c>
      <c r="B45" s="278"/>
      <c r="C45" s="278"/>
      <c r="D45" s="278"/>
      <c r="E45" s="279"/>
      <c r="F45" s="279"/>
      <c r="G45" s="279"/>
      <c r="H45" s="279"/>
      <c r="I45" s="279"/>
      <c r="J45" s="278"/>
      <c r="K45" s="16"/>
      <c r="L45" s="16"/>
      <c r="M45" s="16"/>
      <c r="N45" s="16"/>
      <c r="O45" s="307"/>
    </row>
    <row r="46" spans="1:15" x14ac:dyDescent="0.2">
      <c r="A46" s="420" t="s">
        <v>3</v>
      </c>
      <c r="B46" s="422" t="s">
        <v>40</v>
      </c>
      <c r="C46" s="423"/>
      <c r="D46" s="424"/>
      <c r="E46" s="428" t="s">
        <v>41</v>
      </c>
      <c r="F46" s="429"/>
      <c r="G46" s="429"/>
      <c r="H46" s="429"/>
      <c r="I46" s="430"/>
      <c r="J46" s="436" t="s">
        <v>6</v>
      </c>
      <c r="K46" s="437"/>
      <c r="L46" s="437"/>
      <c r="M46" s="438"/>
      <c r="N46" s="434" t="s">
        <v>7</v>
      </c>
      <c r="O46" s="307"/>
    </row>
    <row r="47" spans="1:15" x14ac:dyDescent="0.2">
      <c r="A47" s="421"/>
      <c r="B47" s="425"/>
      <c r="C47" s="426"/>
      <c r="D47" s="427"/>
      <c r="E47" s="359" t="s">
        <v>8</v>
      </c>
      <c r="F47" s="258" t="s">
        <v>9</v>
      </c>
      <c r="G47" s="258" t="s">
        <v>10</v>
      </c>
      <c r="H47" s="258" t="s">
        <v>11</v>
      </c>
      <c r="I47" s="258" t="s">
        <v>42</v>
      </c>
      <c r="J47" s="363" t="s">
        <v>9</v>
      </c>
      <c r="K47" s="363" t="s">
        <v>10</v>
      </c>
      <c r="L47" s="363" t="s">
        <v>11</v>
      </c>
      <c r="M47" s="258" t="s">
        <v>42</v>
      </c>
      <c r="N47" s="435"/>
      <c r="O47" s="307"/>
    </row>
    <row r="48" spans="1:15" ht="14.25" customHeight="1" x14ac:dyDescent="0.2">
      <c r="A48" s="439" t="s">
        <v>43</v>
      </c>
      <c r="B48" s="231" t="s">
        <v>44</v>
      </c>
      <c r="C48" s="231" t="s">
        <v>45</v>
      </c>
      <c r="D48" s="280" t="s">
        <v>33</v>
      </c>
      <c r="E48" s="416">
        <f>SUM(F48,G48,H48:I51)</f>
        <v>26</v>
      </c>
      <c r="F48" s="416">
        <v>6</v>
      </c>
      <c r="G48" s="416">
        <v>9</v>
      </c>
      <c r="H48" s="416">
        <v>9</v>
      </c>
      <c r="I48" s="416">
        <v>2</v>
      </c>
      <c r="J48" s="400">
        <f>($C$49*$D$49+$C$50*$D$50)*F48</f>
        <v>0</v>
      </c>
      <c r="K48" s="400">
        <f>($C$49*$D$49+$C$50*$D$50)*G48</f>
        <v>0</v>
      </c>
      <c r="L48" s="400">
        <f>($C$49*$D$49+$C$50*$D$50)*H48</f>
        <v>0</v>
      </c>
      <c r="M48" s="400">
        <f>($C$49*$D$49+$C$50*$D$50)*I48</f>
        <v>0</v>
      </c>
      <c r="N48" s="403">
        <f>SUM(J48:M51)</f>
        <v>0</v>
      </c>
      <c r="O48" s="307"/>
    </row>
    <row r="49" spans="1:15" x14ac:dyDescent="0.2">
      <c r="A49" s="440"/>
      <c r="B49" s="199" t="s">
        <v>35</v>
      </c>
      <c r="C49" s="210">
        <f>C36</f>
        <v>0</v>
      </c>
      <c r="D49" s="364">
        <v>0</v>
      </c>
      <c r="E49" s="417"/>
      <c r="F49" s="417"/>
      <c r="G49" s="417"/>
      <c r="H49" s="417"/>
      <c r="I49" s="417"/>
      <c r="J49" s="401"/>
      <c r="K49" s="401"/>
      <c r="L49" s="401"/>
      <c r="M49" s="401"/>
      <c r="N49" s="404"/>
      <c r="O49" s="307"/>
    </row>
    <row r="50" spans="1:15" x14ac:dyDescent="0.2">
      <c r="A50" s="440"/>
      <c r="B50" s="199" t="s">
        <v>36</v>
      </c>
      <c r="C50" s="210">
        <f>C37</f>
        <v>0</v>
      </c>
      <c r="D50" s="364">
        <v>0</v>
      </c>
      <c r="E50" s="417"/>
      <c r="F50" s="417"/>
      <c r="G50" s="417"/>
      <c r="H50" s="417"/>
      <c r="I50" s="417"/>
      <c r="J50" s="401"/>
      <c r="K50" s="401"/>
      <c r="L50" s="401"/>
      <c r="M50" s="401"/>
      <c r="N50" s="404"/>
      <c r="O50" s="307"/>
    </row>
    <row r="51" spans="1:15" ht="15" thickBot="1" x14ac:dyDescent="0.25">
      <c r="A51" s="441"/>
      <c r="B51" s="284" t="s">
        <v>16</v>
      </c>
      <c r="C51" s="285"/>
      <c r="D51" s="287">
        <v>3.5</v>
      </c>
      <c r="E51" s="418"/>
      <c r="F51" s="418"/>
      <c r="G51" s="418"/>
      <c r="H51" s="418"/>
      <c r="I51" s="418"/>
      <c r="J51" s="402"/>
      <c r="K51" s="402"/>
      <c r="L51" s="402"/>
      <c r="M51" s="402"/>
      <c r="N51" s="405"/>
      <c r="O51" s="307"/>
    </row>
    <row r="52" spans="1:15" ht="15" thickBot="1" x14ac:dyDescent="0.25">
      <c r="A52" s="257"/>
      <c r="B52" s="278"/>
      <c r="C52" s="278"/>
      <c r="D52" s="278"/>
      <c r="E52" s="279"/>
      <c r="F52" s="279"/>
      <c r="G52" s="279"/>
      <c r="H52" s="279"/>
      <c r="I52" s="279"/>
      <c r="J52" s="278"/>
      <c r="K52" s="16"/>
      <c r="L52" s="16"/>
      <c r="M52" s="16"/>
      <c r="N52" s="16"/>
      <c r="O52" s="307"/>
    </row>
    <row r="53" spans="1:15" x14ac:dyDescent="0.2">
      <c r="A53" s="420" t="s">
        <v>3</v>
      </c>
      <c r="B53" s="422" t="s">
        <v>40</v>
      </c>
      <c r="C53" s="423"/>
      <c r="D53" s="424"/>
      <c r="E53" s="428" t="s">
        <v>41</v>
      </c>
      <c r="F53" s="429"/>
      <c r="G53" s="429"/>
      <c r="H53" s="429"/>
      <c r="I53" s="430"/>
      <c r="J53" s="431" t="s">
        <v>6</v>
      </c>
      <c r="K53" s="432"/>
      <c r="L53" s="432"/>
      <c r="M53" s="433"/>
      <c r="N53" s="434" t="s">
        <v>7</v>
      </c>
      <c r="O53" s="307"/>
    </row>
    <row r="54" spans="1:15" x14ac:dyDescent="0.2">
      <c r="A54" s="421"/>
      <c r="B54" s="425"/>
      <c r="C54" s="426"/>
      <c r="D54" s="427"/>
      <c r="E54" s="359" t="s">
        <v>8</v>
      </c>
      <c r="F54" s="258" t="s">
        <v>9</v>
      </c>
      <c r="G54" s="258" t="s">
        <v>10</v>
      </c>
      <c r="H54" s="258" t="s">
        <v>11</v>
      </c>
      <c r="I54" s="258" t="s">
        <v>46</v>
      </c>
      <c r="J54" s="258" t="s">
        <v>9</v>
      </c>
      <c r="K54" s="258" t="s">
        <v>10</v>
      </c>
      <c r="L54" s="258" t="s">
        <v>11</v>
      </c>
      <c r="M54" s="258" t="s">
        <v>46</v>
      </c>
      <c r="N54" s="435"/>
      <c r="O54" s="307"/>
    </row>
    <row r="55" spans="1:15" ht="14.25" customHeight="1" x14ac:dyDescent="0.2">
      <c r="A55" s="439" t="s">
        <v>47</v>
      </c>
      <c r="B55" s="231" t="s">
        <v>44</v>
      </c>
      <c r="C55" s="231" t="s">
        <v>45</v>
      </c>
      <c r="D55" s="280" t="s">
        <v>33</v>
      </c>
      <c r="E55" s="416">
        <f>SUM(F55,G55,H55:I58)</f>
        <v>11</v>
      </c>
      <c r="F55" s="416">
        <v>2</v>
      </c>
      <c r="G55" s="416">
        <v>4</v>
      </c>
      <c r="H55" s="416">
        <v>4</v>
      </c>
      <c r="I55" s="416">
        <v>1</v>
      </c>
      <c r="J55" s="400">
        <f>($C$56*$D$56+$C$57*$D$57)*F55</f>
        <v>0</v>
      </c>
      <c r="K55" s="400">
        <f>($C$56*$D$56+$C$57*$D$57)*G55</f>
        <v>0</v>
      </c>
      <c r="L55" s="400">
        <f>($C$56*$D$56+$C$57*$D$57)*H55</f>
        <v>0</v>
      </c>
      <c r="M55" s="400">
        <f>($C$56*$D$56+$C$57*$D$57)*I55</f>
        <v>0</v>
      </c>
      <c r="N55" s="403">
        <f>SUM(J55:M58)</f>
        <v>0</v>
      </c>
      <c r="O55" s="307"/>
    </row>
    <row r="56" spans="1:15" x14ac:dyDescent="0.2">
      <c r="A56" s="440"/>
      <c r="B56" s="199" t="s">
        <v>35</v>
      </c>
      <c r="C56" s="210">
        <f>C36</f>
        <v>0</v>
      </c>
      <c r="D56" s="364">
        <v>0</v>
      </c>
      <c r="E56" s="417"/>
      <c r="F56" s="417"/>
      <c r="G56" s="417"/>
      <c r="H56" s="417"/>
      <c r="I56" s="417"/>
      <c r="J56" s="401"/>
      <c r="K56" s="401"/>
      <c r="L56" s="401"/>
      <c r="M56" s="401"/>
      <c r="N56" s="404"/>
      <c r="O56" s="307"/>
    </row>
    <row r="57" spans="1:15" x14ac:dyDescent="0.2">
      <c r="A57" s="440"/>
      <c r="B57" s="199" t="s">
        <v>36</v>
      </c>
      <c r="C57" s="210">
        <f>C37</f>
        <v>0</v>
      </c>
      <c r="D57" s="364">
        <v>0</v>
      </c>
      <c r="E57" s="417"/>
      <c r="F57" s="417"/>
      <c r="G57" s="417"/>
      <c r="H57" s="417"/>
      <c r="I57" s="417"/>
      <c r="J57" s="401"/>
      <c r="K57" s="401"/>
      <c r="L57" s="401"/>
      <c r="M57" s="401"/>
      <c r="N57" s="404"/>
      <c r="O57" s="307"/>
    </row>
    <row r="58" spans="1:15" ht="15" thickBot="1" x14ac:dyDescent="0.25">
      <c r="A58" s="441"/>
      <c r="B58" s="284" t="s">
        <v>16</v>
      </c>
      <c r="C58" s="285"/>
      <c r="D58" s="287">
        <v>8</v>
      </c>
      <c r="E58" s="418"/>
      <c r="F58" s="418"/>
      <c r="G58" s="418"/>
      <c r="H58" s="418"/>
      <c r="I58" s="418"/>
      <c r="J58" s="402"/>
      <c r="K58" s="402"/>
      <c r="L58" s="402"/>
      <c r="M58" s="402"/>
      <c r="N58" s="405"/>
      <c r="O58" s="307"/>
    </row>
    <row r="59" spans="1:15" ht="15" thickBot="1" x14ac:dyDescent="0.25">
      <c r="A59" s="274"/>
      <c r="B59" s="281"/>
      <c r="C59" s="281"/>
      <c r="D59" s="301"/>
      <c r="E59" s="303"/>
      <c r="F59" s="303"/>
      <c r="G59" s="298"/>
      <c r="H59" s="298"/>
      <c r="I59" s="298"/>
      <c r="J59" s="281"/>
      <c r="K59" s="281"/>
      <c r="L59" s="281"/>
      <c r="M59" s="281"/>
      <c r="N59" s="281"/>
      <c r="O59" s="307"/>
    </row>
    <row r="60" spans="1:15" x14ac:dyDescent="0.2">
      <c r="A60" s="420" t="s">
        <v>3</v>
      </c>
      <c r="B60" s="422" t="s">
        <v>40</v>
      </c>
      <c r="C60" s="423"/>
      <c r="D60" s="424"/>
      <c r="E60" s="428" t="s">
        <v>41</v>
      </c>
      <c r="F60" s="429"/>
      <c r="G60" s="429"/>
      <c r="H60" s="429"/>
      <c r="I60" s="430"/>
      <c r="J60" s="431" t="s">
        <v>6</v>
      </c>
      <c r="K60" s="432"/>
      <c r="L60" s="432"/>
      <c r="M60" s="433"/>
      <c r="N60" s="434" t="s">
        <v>7</v>
      </c>
      <c r="O60" s="307"/>
    </row>
    <row r="61" spans="1:15" x14ac:dyDescent="0.2">
      <c r="A61" s="421"/>
      <c r="B61" s="425"/>
      <c r="C61" s="426"/>
      <c r="D61" s="427"/>
      <c r="E61" s="359" t="s">
        <v>8</v>
      </c>
      <c r="F61" s="258" t="s">
        <v>9</v>
      </c>
      <c r="G61" s="258" t="s">
        <v>10</v>
      </c>
      <c r="H61" s="258" t="s">
        <v>11</v>
      </c>
      <c r="I61" s="258" t="s">
        <v>46</v>
      </c>
      <c r="J61" s="258" t="s">
        <v>9</v>
      </c>
      <c r="K61" s="258" t="s">
        <v>10</v>
      </c>
      <c r="L61" s="258" t="s">
        <v>11</v>
      </c>
      <c r="M61" s="258" t="s">
        <v>46</v>
      </c>
      <c r="N61" s="435"/>
      <c r="O61" s="307"/>
    </row>
    <row r="62" spans="1:15" x14ac:dyDescent="0.2">
      <c r="A62" s="439" t="s">
        <v>48</v>
      </c>
      <c r="B62" s="231" t="s">
        <v>44</v>
      </c>
      <c r="C62" s="231" t="s">
        <v>45</v>
      </c>
      <c r="D62" s="280" t="s">
        <v>33</v>
      </c>
      <c r="E62" s="416">
        <f>SUM(F62:I65)</f>
        <v>3</v>
      </c>
      <c r="F62" s="416">
        <v>1</v>
      </c>
      <c r="G62" s="416">
        <v>1</v>
      </c>
      <c r="H62" s="416">
        <v>1</v>
      </c>
      <c r="I62" s="416">
        <v>0</v>
      </c>
      <c r="J62" s="400">
        <f>($C$63*$D$63+$C$64*$D$64)*F62</f>
        <v>0</v>
      </c>
      <c r="K62" s="400">
        <f>($C$63*$D$63+$C$64*$D$64)*G62</f>
        <v>0</v>
      </c>
      <c r="L62" s="400">
        <f>($C$63*$D$63+$C$64*$D$64)*H62</f>
        <v>0</v>
      </c>
      <c r="M62" s="400">
        <f>($C$63*$D$63+$C$64*$D$64)*I62</f>
        <v>0</v>
      </c>
      <c r="N62" s="403">
        <f>SUM(J62:M65)</f>
        <v>0</v>
      </c>
      <c r="O62" s="307"/>
    </row>
    <row r="63" spans="1:15" x14ac:dyDescent="0.2">
      <c r="A63" s="440"/>
      <c r="B63" s="199" t="s">
        <v>35</v>
      </c>
      <c r="C63" s="210">
        <f>C36</f>
        <v>0</v>
      </c>
      <c r="D63" s="364">
        <v>0</v>
      </c>
      <c r="E63" s="417"/>
      <c r="F63" s="417"/>
      <c r="G63" s="417"/>
      <c r="H63" s="417"/>
      <c r="I63" s="417"/>
      <c r="J63" s="401"/>
      <c r="K63" s="401"/>
      <c r="L63" s="401"/>
      <c r="M63" s="401"/>
      <c r="N63" s="404"/>
    </row>
    <row r="64" spans="1:15" x14ac:dyDescent="0.2">
      <c r="A64" s="440"/>
      <c r="B64" s="199" t="s">
        <v>36</v>
      </c>
      <c r="C64" s="210">
        <f>C37</f>
        <v>0</v>
      </c>
      <c r="D64" s="364">
        <v>0</v>
      </c>
      <c r="E64" s="417"/>
      <c r="F64" s="417"/>
      <c r="G64" s="417"/>
      <c r="H64" s="417"/>
      <c r="I64" s="417"/>
      <c r="J64" s="401"/>
      <c r="K64" s="401"/>
      <c r="L64" s="401"/>
      <c r="M64" s="401"/>
      <c r="N64" s="404"/>
    </row>
    <row r="65" spans="1:18" ht="15" thickBot="1" x14ac:dyDescent="0.25">
      <c r="A65" s="441"/>
      <c r="B65" s="285" t="s">
        <v>16</v>
      </c>
      <c r="C65" s="285"/>
      <c r="D65" s="287">
        <v>5</v>
      </c>
      <c r="E65" s="418"/>
      <c r="F65" s="418"/>
      <c r="G65" s="418"/>
      <c r="H65" s="418"/>
      <c r="I65" s="418"/>
      <c r="J65" s="402"/>
      <c r="K65" s="402"/>
      <c r="L65" s="402"/>
      <c r="M65" s="402"/>
      <c r="N65" s="405"/>
    </row>
    <row r="66" spans="1:18" ht="15" thickBot="1" x14ac:dyDescent="0.25">
      <c r="A66" s="274"/>
      <c r="B66" s="278"/>
      <c r="C66" s="278"/>
      <c r="D66" s="342"/>
      <c r="E66" s="298"/>
      <c r="F66" s="298"/>
      <c r="G66" s="298"/>
      <c r="H66" s="298"/>
      <c r="I66" s="298"/>
      <c r="J66" s="343"/>
      <c r="K66" s="343"/>
      <c r="L66" s="343"/>
      <c r="M66" s="343"/>
      <c r="N66" s="343"/>
    </row>
    <row r="67" spans="1:18" x14ac:dyDescent="0.2">
      <c r="A67" s="447" t="s">
        <v>3</v>
      </c>
      <c r="B67" s="449" t="s">
        <v>40</v>
      </c>
      <c r="C67" s="423"/>
      <c r="D67" s="423"/>
      <c r="E67" s="423"/>
      <c r="F67" s="423"/>
      <c r="G67" s="424"/>
      <c r="H67" s="428" t="s">
        <v>41</v>
      </c>
      <c r="I67" s="429"/>
      <c r="J67" s="429"/>
      <c r="K67" s="429"/>
      <c r="L67" s="430"/>
      <c r="M67" s="428" t="s">
        <v>49</v>
      </c>
      <c r="N67" s="429"/>
      <c r="O67" s="429"/>
      <c r="P67" s="430"/>
      <c r="Q67" s="434" t="s">
        <v>7</v>
      </c>
    </row>
    <row r="68" spans="1:18" x14ac:dyDescent="0.2">
      <c r="A68" s="448"/>
      <c r="B68" s="450"/>
      <c r="C68" s="426"/>
      <c r="D68" s="426"/>
      <c r="E68" s="426"/>
      <c r="F68" s="426"/>
      <c r="G68" s="427"/>
      <c r="H68" s="352" t="s">
        <v>8</v>
      </c>
      <c r="I68" s="258" t="s">
        <v>9</v>
      </c>
      <c r="J68" s="258" t="s">
        <v>10</v>
      </c>
      <c r="K68" s="258" t="s">
        <v>11</v>
      </c>
      <c r="L68" s="258" t="s">
        <v>50</v>
      </c>
      <c r="M68" s="258" t="s">
        <v>9</v>
      </c>
      <c r="N68" s="258" t="s">
        <v>10</v>
      </c>
      <c r="O68" s="258" t="s">
        <v>11</v>
      </c>
      <c r="P68" s="258" t="s">
        <v>50</v>
      </c>
      <c r="Q68" s="435"/>
      <c r="R68" s="306"/>
    </row>
    <row r="69" spans="1:18" x14ac:dyDescent="0.2">
      <c r="A69" s="444" t="s">
        <v>51</v>
      </c>
      <c r="B69" s="348" t="s">
        <v>44</v>
      </c>
      <c r="C69" s="231" t="s">
        <v>45</v>
      </c>
      <c r="D69" s="280" t="s">
        <v>52</v>
      </c>
      <c r="E69" s="280" t="s">
        <v>53</v>
      </c>
      <c r="F69" s="280" t="s">
        <v>54</v>
      </c>
      <c r="G69" s="280" t="s">
        <v>55</v>
      </c>
      <c r="H69" s="416">
        <f>SUM(I69:L72)</f>
        <v>11</v>
      </c>
      <c r="I69" s="416">
        <v>2</v>
      </c>
      <c r="J69" s="416">
        <v>4</v>
      </c>
      <c r="K69" s="416">
        <v>4</v>
      </c>
      <c r="L69" s="416">
        <v>1</v>
      </c>
      <c r="M69" s="400">
        <f>($C$70*$D$70+$C$71*$D$71)*I69</f>
        <v>0</v>
      </c>
      <c r="N69" s="400">
        <f>($C$70*$E$70+$C$71*$E$71)*J69</f>
        <v>0</v>
      </c>
      <c r="O69" s="400">
        <f>($C$70*$F$70+$C$71*$F$71)*K69</f>
        <v>0</v>
      </c>
      <c r="P69" s="400">
        <f>($C$70*$G$70+$C$71*$G$71)*L69</f>
        <v>0</v>
      </c>
      <c r="Q69" s="403">
        <f>SUM(M69:P72)</f>
        <v>0</v>
      </c>
      <c r="R69" s="306"/>
    </row>
    <row r="70" spans="1:18" x14ac:dyDescent="0.2">
      <c r="A70" s="445"/>
      <c r="B70" s="349" t="s">
        <v>35</v>
      </c>
      <c r="C70" s="210">
        <f>C36</f>
        <v>0</v>
      </c>
      <c r="D70" s="364">
        <v>0</v>
      </c>
      <c r="E70" s="364">
        <v>0</v>
      </c>
      <c r="F70" s="364">
        <v>0</v>
      </c>
      <c r="G70" s="364">
        <v>0</v>
      </c>
      <c r="H70" s="417"/>
      <c r="I70" s="417"/>
      <c r="J70" s="417"/>
      <c r="K70" s="417"/>
      <c r="L70" s="417"/>
      <c r="M70" s="401"/>
      <c r="N70" s="401"/>
      <c r="O70" s="401"/>
      <c r="P70" s="401"/>
      <c r="Q70" s="404"/>
      <c r="R70" s="306"/>
    </row>
    <row r="71" spans="1:18" x14ac:dyDescent="0.2">
      <c r="A71" s="445"/>
      <c r="B71" s="349" t="s">
        <v>36</v>
      </c>
      <c r="C71" s="210">
        <f>C37</f>
        <v>0</v>
      </c>
      <c r="D71" s="364">
        <v>0</v>
      </c>
      <c r="E71" s="364">
        <v>0</v>
      </c>
      <c r="F71" s="364">
        <v>0</v>
      </c>
      <c r="G71" s="364">
        <v>0</v>
      </c>
      <c r="H71" s="417"/>
      <c r="I71" s="417"/>
      <c r="J71" s="417"/>
      <c r="K71" s="417"/>
      <c r="L71" s="417"/>
      <c r="M71" s="401"/>
      <c r="N71" s="401"/>
      <c r="O71" s="401"/>
      <c r="P71" s="401"/>
      <c r="Q71" s="404"/>
      <c r="R71" s="306"/>
    </row>
    <row r="72" spans="1:18" ht="15" thickBot="1" x14ac:dyDescent="0.25">
      <c r="A72" s="446"/>
      <c r="B72" s="350" t="s">
        <v>16</v>
      </c>
      <c r="C72" s="285"/>
      <c r="D72" s="287">
        <v>4.8</v>
      </c>
      <c r="E72" s="287">
        <v>7.1</v>
      </c>
      <c r="F72" s="287">
        <v>7.1</v>
      </c>
      <c r="G72" s="287">
        <v>7.42</v>
      </c>
      <c r="H72" s="418"/>
      <c r="I72" s="418"/>
      <c r="J72" s="418"/>
      <c r="K72" s="418"/>
      <c r="L72" s="418"/>
      <c r="M72" s="402"/>
      <c r="N72" s="402"/>
      <c r="O72" s="402"/>
      <c r="P72" s="402"/>
      <c r="Q72" s="405"/>
      <c r="R72" s="306"/>
    </row>
    <row r="73" spans="1:18" x14ac:dyDescent="0.2">
      <c r="A73" s="420" t="s">
        <v>3</v>
      </c>
      <c r="B73" s="422" t="s">
        <v>40</v>
      </c>
      <c r="C73" s="423"/>
      <c r="D73" s="423"/>
      <c r="E73" s="423"/>
      <c r="F73" s="423"/>
      <c r="G73" s="424"/>
      <c r="H73" s="428" t="s">
        <v>41</v>
      </c>
      <c r="I73" s="429"/>
      <c r="J73" s="429"/>
      <c r="K73" s="429"/>
      <c r="L73" s="430"/>
      <c r="M73" s="437" t="s">
        <v>49</v>
      </c>
      <c r="N73" s="437"/>
      <c r="O73" s="437"/>
      <c r="P73" s="437"/>
      <c r="Q73" s="442" t="s">
        <v>7</v>
      </c>
    </row>
    <row r="74" spans="1:18" x14ac:dyDescent="0.2">
      <c r="A74" s="421"/>
      <c r="B74" s="425"/>
      <c r="C74" s="426"/>
      <c r="D74" s="426"/>
      <c r="E74" s="426"/>
      <c r="F74" s="426"/>
      <c r="G74" s="427"/>
      <c r="H74" s="359" t="s">
        <v>8</v>
      </c>
      <c r="I74" s="258" t="s">
        <v>9</v>
      </c>
      <c r="J74" s="258" t="s">
        <v>10</v>
      </c>
      <c r="K74" s="258" t="s">
        <v>11</v>
      </c>
      <c r="L74" s="258" t="s">
        <v>50</v>
      </c>
      <c r="M74" s="258" t="s">
        <v>9</v>
      </c>
      <c r="N74" s="258" t="s">
        <v>10</v>
      </c>
      <c r="O74" s="258" t="s">
        <v>11</v>
      </c>
      <c r="P74" s="351" t="s">
        <v>50</v>
      </c>
      <c r="Q74" s="443"/>
    </row>
    <row r="75" spans="1:18" x14ac:dyDescent="0.2">
      <c r="A75" s="439" t="s">
        <v>56</v>
      </c>
      <c r="B75" s="231" t="s">
        <v>44</v>
      </c>
      <c r="C75" s="231" t="s">
        <v>45</v>
      </c>
      <c r="D75" s="280" t="s">
        <v>52</v>
      </c>
      <c r="E75" s="280" t="s">
        <v>53</v>
      </c>
      <c r="F75" s="280" t="s">
        <v>54</v>
      </c>
      <c r="G75" s="280" t="s">
        <v>55</v>
      </c>
      <c r="H75" s="416">
        <f>SUM(I75:L78)</f>
        <v>3</v>
      </c>
      <c r="I75" s="416">
        <v>1</v>
      </c>
      <c r="J75" s="416">
        <v>1</v>
      </c>
      <c r="K75" s="416">
        <v>1</v>
      </c>
      <c r="L75" s="416">
        <v>0</v>
      </c>
      <c r="M75" s="400">
        <f>($C$76*$D$76+$C$77*$D$77)*I75</f>
        <v>0</v>
      </c>
      <c r="N75" s="400">
        <f>($C$76*$E$76+$C$77*$E$77)*J75</f>
        <v>0</v>
      </c>
      <c r="O75" s="400">
        <f>($C$76*$F$76+$C$77*$F$77)*K75</f>
        <v>0</v>
      </c>
      <c r="P75" s="400">
        <f>($C$76*$G$76+$C$77*$G$77)*L75</f>
        <v>0</v>
      </c>
      <c r="Q75" s="403">
        <f>SUM(M75:P78)</f>
        <v>0</v>
      </c>
      <c r="R75" s="306"/>
    </row>
    <row r="76" spans="1:18" x14ac:dyDescent="0.2">
      <c r="A76" s="440"/>
      <c r="B76" s="199" t="s">
        <v>35</v>
      </c>
      <c r="C76" s="210">
        <f>C36</f>
        <v>0</v>
      </c>
      <c r="D76" s="364">
        <v>0</v>
      </c>
      <c r="E76" s="364">
        <v>0</v>
      </c>
      <c r="F76" s="364">
        <v>0</v>
      </c>
      <c r="G76" s="364">
        <v>0</v>
      </c>
      <c r="H76" s="417"/>
      <c r="I76" s="417"/>
      <c r="J76" s="417"/>
      <c r="K76" s="417"/>
      <c r="L76" s="417"/>
      <c r="M76" s="401"/>
      <c r="N76" s="401"/>
      <c r="O76" s="401"/>
      <c r="P76" s="401"/>
      <c r="Q76" s="404"/>
      <c r="R76" s="306"/>
    </row>
    <row r="77" spans="1:18" x14ac:dyDescent="0.2">
      <c r="A77" s="440"/>
      <c r="B77" s="199" t="s">
        <v>36</v>
      </c>
      <c r="C77" s="210">
        <f>C37</f>
        <v>0</v>
      </c>
      <c r="D77" s="364">
        <v>0</v>
      </c>
      <c r="E77" s="364">
        <v>0</v>
      </c>
      <c r="F77" s="364">
        <v>0</v>
      </c>
      <c r="G77" s="364">
        <v>0</v>
      </c>
      <c r="H77" s="417"/>
      <c r="I77" s="417"/>
      <c r="J77" s="417"/>
      <c r="K77" s="417"/>
      <c r="L77" s="417"/>
      <c r="M77" s="401"/>
      <c r="N77" s="401"/>
      <c r="O77" s="401"/>
      <c r="P77" s="401"/>
      <c r="Q77" s="404"/>
      <c r="R77" s="306"/>
    </row>
    <row r="78" spans="1:18" ht="15" thickBot="1" x14ac:dyDescent="0.25">
      <c r="A78" s="441"/>
      <c r="B78" s="285" t="s">
        <v>16</v>
      </c>
      <c r="C78" s="285"/>
      <c r="D78" s="287">
        <v>7.5600000000000005</v>
      </c>
      <c r="E78" s="287">
        <v>7.5600000000000005</v>
      </c>
      <c r="F78" s="287">
        <v>7.5600000000000005</v>
      </c>
      <c r="G78" s="287">
        <v>0</v>
      </c>
      <c r="H78" s="418"/>
      <c r="I78" s="418"/>
      <c r="J78" s="418"/>
      <c r="K78" s="418"/>
      <c r="L78" s="418"/>
      <c r="M78" s="402"/>
      <c r="N78" s="402"/>
      <c r="O78" s="402"/>
      <c r="P78" s="402"/>
      <c r="Q78" s="405"/>
      <c r="R78" s="306"/>
    </row>
    <row r="79" spans="1:18" ht="15" thickBot="1" x14ac:dyDescent="0.25">
      <c r="A79" s="274"/>
      <c r="B79" s="278"/>
      <c r="C79" s="278"/>
      <c r="D79" s="342"/>
      <c r="E79" s="298"/>
      <c r="F79" s="298"/>
      <c r="G79" s="298"/>
      <c r="H79" s="298"/>
      <c r="I79" s="298"/>
      <c r="J79" s="343"/>
      <c r="K79" s="343"/>
      <c r="L79" s="343"/>
      <c r="M79" s="343"/>
      <c r="N79" s="343"/>
    </row>
    <row r="80" spans="1:18" x14ac:dyDescent="0.2">
      <c r="A80" s="420" t="s">
        <v>3</v>
      </c>
      <c r="B80" s="422" t="s">
        <v>40</v>
      </c>
      <c r="C80" s="423"/>
      <c r="D80" s="424"/>
      <c r="E80" s="428" t="s">
        <v>41</v>
      </c>
      <c r="F80" s="429"/>
      <c r="G80" s="429"/>
      <c r="H80" s="429"/>
      <c r="I80" s="430"/>
      <c r="J80" s="436" t="s">
        <v>6</v>
      </c>
      <c r="K80" s="437"/>
      <c r="L80" s="437"/>
      <c r="M80" s="438"/>
      <c r="N80" s="434" t="s">
        <v>7</v>
      </c>
    </row>
    <row r="81" spans="1:15" x14ac:dyDescent="0.2">
      <c r="A81" s="421"/>
      <c r="B81" s="425"/>
      <c r="C81" s="426"/>
      <c r="D81" s="427"/>
      <c r="E81" s="359" t="s">
        <v>8</v>
      </c>
      <c r="F81" s="258" t="s">
        <v>9</v>
      </c>
      <c r="G81" s="258" t="s">
        <v>10</v>
      </c>
      <c r="H81" s="258" t="s">
        <v>11</v>
      </c>
      <c r="I81" s="258" t="s">
        <v>50</v>
      </c>
      <c r="J81" s="258" t="s">
        <v>9</v>
      </c>
      <c r="K81" s="258" t="s">
        <v>10</v>
      </c>
      <c r="L81" s="258" t="s">
        <v>11</v>
      </c>
      <c r="M81" s="258" t="s">
        <v>50</v>
      </c>
      <c r="N81" s="435"/>
    </row>
    <row r="82" spans="1:15" x14ac:dyDescent="0.2">
      <c r="A82" s="439" t="s">
        <v>57</v>
      </c>
      <c r="B82" s="231" t="s">
        <v>44</v>
      </c>
      <c r="C82" s="231" t="s">
        <v>45</v>
      </c>
      <c r="D82" s="280" t="s">
        <v>33</v>
      </c>
      <c r="E82" s="416">
        <f>SUM(F82:I85)</f>
        <v>19</v>
      </c>
      <c r="F82" s="416">
        <v>3</v>
      </c>
      <c r="G82" s="416">
        <v>7</v>
      </c>
      <c r="H82" s="416">
        <v>7</v>
      </c>
      <c r="I82" s="416">
        <v>2</v>
      </c>
      <c r="J82" s="400">
        <f>($C$83*$D$83+$C$84*$D$84)*F82</f>
        <v>0</v>
      </c>
      <c r="K82" s="400">
        <f>($C$83*$D$83+$C$84*$D$84)*G82</f>
        <v>0</v>
      </c>
      <c r="L82" s="400">
        <f>($C$83*$D$83+$C$84*$D$84)*H82</f>
        <v>0</v>
      </c>
      <c r="M82" s="400">
        <f>($C$83*$D$83+$C$84*$D$84)*I82</f>
        <v>0</v>
      </c>
      <c r="N82" s="403">
        <f>SUM(J82:M85)</f>
        <v>0</v>
      </c>
    </row>
    <row r="83" spans="1:15" x14ac:dyDescent="0.2">
      <c r="A83" s="440"/>
      <c r="B83" s="199" t="s">
        <v>35</v>
      </c>
      <c r="C83" s="210">
        <f>C36</f>
        <v>0</v>
      </c>
      <c r="D83" s="364">
        <v>0</v>
      </c>
      <c r="E83" s="417"/>
      <c r="F83" s="417"/>
      <c r="G83" s="417"/>
      <c r="H83" s="417"/>
      <c r="I83" s="417"/>
      <c r="J83" s="401"/>
      <c r="K83" s="401"/>
      <c r="L83" s="401"/>
      <c r="M83" s="401"/>
      <c r="N83" s="404"/>
    </row>
    <row r="84" spans="1:15" x14ac:dyDescent="0.2">
      <c r="A84" s="440"/>
      <c r="B84" s="199" t="s">
        <v>36</v>
      </c>
      <c r="C84" s="210">
        <f>C37</f>
        <v>0</v>
      </c>
      <c r="D84" s="364">
        <v>0</v>
      </c>
      <c r="E84" s="417"/>
      <c r="F84" s="417"/>
      <c r="G84" s="417"/>
      <c r="H84" s="417"/>
      <c r="I84" s="417"/>
      <c r="J84" s="401"/>
      <c r="K84" s="401"/>
      <c r="L84" s="401"/>
      <c r="M84" s="401"/>
      <c r="N84" s="404"/>
    </row>
    <row r="85" spans="1:15" ht="15" thickBot="1" x14ac:dyDescent="0.25">
      <c r="A85" s="441"/>
      <c r="B85" s="285" t="s">
        <v>16</v>
      </c>
      <c r="C85" s="285"/>
      <c r="D85" s="287">
        <v>10</v>
      </c>
      <c r="E85" s="418"/>
      <c r="F85" s="418"/>
      <c r="G85" s="418"/>
      <c r="H85" s="418"/>
      <c r="I85" s="418"/>
      <c r="J85" s="402"/>
      <c r="K85" s="402"/>
      <c r="L85" s="402"/>
      <c r="M85" s="402"/>
      <c r="N85" s="405"/>
      <c r="O85" s="307"/>
    </row>
    <row r="86" spans="1:15" ht="15" thickBot="1" x14ac:dyDescent="0.25">
      <c r="A86" s="274"/>
      <c r="B86" s="281"/>
      <c r="C86" s="281"/>
      <c r="D86" s="301"/>
      <c r="E86" s="303"/>
      <c r="F86" s="303"/>
      <c r="G86" s="298"/>
      <c r="H86" s="298"/>
      <c r="I86" s="298"/>
      <c r="J86" s="281"/>
      <c r="K86" s="281"/>
      <c r="L86" s="281"/>
      <c r="M86" s="281"/>
      <c r="N86" s="281"/>
      <c r="O86" s="307"/>
    </row>
    <row r="87" spans="1:15" x14ac:dyDescent="0.2">
      <c r="A87" s="420" t="s">
        <v>3</v>
      </c>
      <c r="B87" s="422" t="s">
        <v>40</v>
      </c>
      <c r="C87" s="423"/>
      <c r="D87" s="424"/>
      <c r="E87" s="428" t="s">
        <v>41</v>
      </c>
      <c r="F87" s="429"/>
      <c r="G87" s="429"/>
      <c r="H87" s="429"/>
      <c r="I87" s="430"/>
      <c r="J87" s="436" t="s">
        <v>6</v>
      </c>
      <c r="K87" s="437"/>
      <c r="L87" s="437"/>
      <c r="M87" s="438"/>
      <c r="N87" s="434" t="s">
        <v>7</v>
      </c>
      <c r="O87" s="307"/>
    </row>
    <row r="88" spans="1:15" ht="30" customHeight="1" x14ac:dyDescent="0.2">
      <c r="A88" s="421"/>
      <c r="B88" s="425"/>
      <c r="C88" s="426"/>
      <c r="D88" s="427"/>
      <c r="E88" s="359" t="s">
        <v>8</v>
      </c>
      <c r="F88" s="258" t="s">
        <v>9</v>
      </c>
      <c r="G88" s="258" t="s">
        <v>10</v>
      </c>
      <c r="H88" s="258" t="s">
        <v>11</v>
      </c>
      <c r="I88" s="258" t="s">
        <v>50</v>
      </c>
      <c r="J88" s="258" t="s">
        <v>9</v>
      </c>
      <c r="K88" s="258" t="s">
        <v>10</v>
      </c>
      <c r="L88" s="258" t="s">
        <v>11</v>
      </c>
      <c r="M88" s="258" t="s">
        <v>50</v>
      </c>
      <c r="N88" s="435"/>
      <c r="O88" s="307"/>
    </row>
    <row r="89" spans="1:15" ht="18.75" customHeight="1" x14ac:dyDescent="0.2">
      <c r="A89" s="413" t="s">
        <v>58</v>
      </c>
      <c r="B89" s="231" t="s">
        <v>44</v>
      </c>
      <c r="C89" s="231" t="s">
        <v>45</v>
      </c>
      <c r="D89" s="280" t="s">
        <v>33</v>
      </c>
      <c r="E89" s="416">
        <f>SUM(F89:I92)</f>
        <v>100</v>
      </c>
      <c r="F89" s="416">
        <v>30</v>
      </c>
      <c r="G89" s="416">
        <v>30</v>
      </c>
      <c r="H89" s="416">
        <v>30</v>
      </c>
      <c r="I89" s="416">
        <v>10</v>
      </c>
      <c r="J89" s="400">
        <f>($C$90*$D$90+$C$91*$D$91)*F89</f>
        <v>0</v>
      </c>
      <c r="K89" s="400">
        <f>($C$90*$D$90+$C$91*$D$91)*G89</f>
        <v>0</v>
      </c>
      <c r="L89" s="400">
        <f>($C$90*$D$90+$C$91*$D$91)*H89</f>
        <v>0</v>
      </c>
      <c r="M89" s="400">
        <f>($C$90*$D$90+$C$91*$D$91)*I89</f>
        <v>0</v>
      </c>
      <c r="N89" s="403">
        <f>SUM(J89:M92)</f>
        <v>0</v>
      </c>
      <c r="O89" s="307"/>
    </row>
    <row r="90" spans="1:15" ht="13.5" customHeight="1" x14ac:dyDescent="0.2">
      <c r="A90" s="414"/>
      <c r="B90" s="199" t="s">
        <v>35</v>
      </c>
      <c r="C90" s="210">
        <f>C36</f>
        <v>0</v>
      </c>
      <c r="D90" s="364">
        <v>0</v>
      </c>
      <c r="E90" s="417"/>
      <c r="F90" s="417"/>
      <c r="G90" s="417"/>
      <c r="H90" s="417"/>
      <c r="I90" s="417"/>
      <c r="J90" s="401"/>
      <c r="K90" s="401"/>
      <c r="L90" s="401"/>
      <c r="M90" s="401"/>
      <c r="N90" s="404"/>
      <c r="O90" s="307"/>
    </row>
    <row r="91" spans="1:15" x14ac:dyDescent="0.2">
      <c r="A91" s="414"/>
      <c r="B91" s="199" t="s">
        <v>36</v>
      </c>
      <c r="C91" s="224">
        <f>C37</f>
        <v>0</v>
      </c>
      <c r="D91" s="364">
        <v>0</v>
      </c>
      <c r="E91" s="417"/>
      <c r="F91" s="417"/>
      <c r="G91" s="417"/>
      <c r="H91" s="417"/>
      <c r="I91" s="417"/>
      <c r="J91" s="401"/>
      <c r="K91" s="401"/>
      <c r="L91" s="401"/>
      <c r="M91" s="401"/>
      <c r="N91" s="404"/>
      <c r="O91" s="307"/>
    </row>
    <row r="92" spans="1:15" ht="15" thickBot="1" x14ac:dyDescent="0.25">
      <c r="A92" s="415"/>
      <c r="B92" s="285" t="s">
        <v>16</v>
      </c>
      <c r="C92" s="285"/>
      <c r="D92" s="287">
        <v>1.5</v>
      </c>
      <c r="E92" s="418"/>
      <c r="F92" s="418"/>
      <c r="G92" s="418"/>
      <c r="H92" s="418"/>
      <c r="I92" s="418"/>
      <c r="J92" s="402"/>
      <c r="K92" s="402"/>
      <c r="L92" s="402"/>
      <c r="M92" s="402"/>
      <c r="N92" s="405"/>
      <c r="O92" s="307"/>
    </row>
    <row r="93" spans="1:15" ht="15" thickBot="1" x14ac:dyDescent="0.25">
      <c r="A93" s="274"/>
      <c r="B93" s="281"/>
      <c r="C93" s="281"/>
      <c r="D93" s="301"/>
      <c r="E93" s="303"/>
      <c r="F93" s="303"/>
      <c r="G93" s="298"/>
      <c r="H93" s="298"/>
      <c r="I93" s="298"/>
      <c r="J93" s="281"/>
      <c r="K93" s="281"/>
      <c r="L93" s="281"/>
      <c r="M93" s="281"/>
      <c r="N93" s="281"/>
      <c r="O93" s="307"/>
    </row>
    <row r="94" spans="1:15" x14ac:dyDescent="0.2">
      <c r="A94" s="420" t="s">
        <v>3</v>
      </c>
      <c r="B94" s="422" t="s">
        <v>40</v>
      </c>
      <c r="C94" s="423"/>
      <c r="D94" s="424"/>
      <c r="E94" s="428" t="s">
        <v>41</v>
      </c>
      <c r="F94" s="429"/>
      <c r="G94" s="429"/>
      <c r="H94" s="429"/>
      <c r="I94" s="430"/>
      <c r="J94" s="431" t="s">
        <v>6</v>
      </c>
      <c r="K94" s="432"/>
      <c r="L94" s="432"/>
      <c r="M94" s="433"/>
      <c r="N94" s="434" t="s">
        <v>7</v>
      </c>
      <c r="O94" s="307"/>
    </row>
    <row r="95" spans="1:15" x14ac:dyDescent="0.2">
      <c r="A95" s="421"/>
      <c r="B95" s="425"/>
      <c r="C95" s="426"/>
      <c r="D95" s="427"/>
      <c r="E95" s="359" t="s">
        <v>8</v>
      </c>
      <c r="F95" s="304" t="s">
        <v>9</v>
      </c>
      <c r="G95" s="258" t="s">
        <v>10</v>
      </c>
      <c r="H95" s="258" t="s">
        <v>11</v>
      </c>
      <c r="I95" s="258" t="s">
        <v>50</v>
      </c>
      <c r="J95" s="258" t="s">
        <v>9</v>
      </c>
      <c r="K95" s="258" t="s">
        <v>10</v>
      </c>
      <c r="L95" s="258" t="s">
        <v>11</v>
      </c>
      <c r="M95" s="258" t="s">
        <v>50</v>
      </c>
      <c r="N95" s="435"/>
      <c r="O95" s="307"/>
    </row>
    <row r="96" spans="1:15" x14ac:dyDescent="0.2">
      <c r="A96" s="413" t="s">
        <v>59</v>
      </c>
      <c r="B96" s="231" t="s">
        <v>44</v>
      </c>
      <c r="C96" s="231" t="s">
        <v>45</v>
      </c>
      <c r="D96" s="280" t="s">
        <v>33</v>
      </c>
      <c r="E96" s="416">
        <f>SUM(F96,G96,H96:I99)</f>
        <v>10</v>
      </c>
      <c r="F96" s="416">
        <v>3</v>
      </c>
      <c r="G96" s="416">
        <v>3</v>
      </c>
      <c r="H96" s="416">
        <v>3</v>
      </c>
      <c r="I96" s="416">
        <v>1</v>
      </c>
      <c r="J96" s="400">
        <f>($C$97*$D$97+$C$98*$D$98)*F96</f>
        <v>0</v>
      </c>
      <c r="K96" s="400">
        <f>($C$97*$D$97+$C$98*$D$98)*G96</f>
        <v>0</v>
      </c>
      <c r="L96" s="400">
        <f>($C$97*$D$97+$C$98*$D$98)*H96</f>
        <v>0</v>
      </c>
      <c r="M96" s="400">
        <f>($C$97*$D$97+$C$98*$D$98)*I96</f>
        <v>0</v>
      </c>
      <c r="N96" s="403">
        <f>SUM(J96:M99)</f>
        <v>0</v>
      </c>
      <c r="O96" s="307"/>
    </row>
    <row r="97" spans="1:15" ht="14.25" customHeight="1" x14ac:dyDescent="0.2">
      <c r="A97" s="414"/>
      <c r="B97" s="199" t="s">
        <v>35</v>
      </c>
      <c r="C97" s="210">
        <f>C36</f>
        <v>0</v>
      </c>
      <c r="D97" s="364">
        <v>0</v>
      </c>
      <c r="E97" s="417"/>
      <c r="F97" s="417"/>
      <c r="G97" s="417"/>
      <c r="H97" s="417"/>
      <c r="I97" s="417"/>
      <c r="J97" s="401"/>
      <c r="K97" s="401"/>
      <c r="L97" s="401"/>
      <c r="M97" s="401"/>
      <c r="N97" s="404"/>
      <c r="O97" s="307"/>
    </row>
    <row r="98" spans="1:15" x14ac:dyDescent="0.2">
      <c r="A98" s="414"/>
      <c r="B98" s="199" t="s">
        <v>36</v>
      </c>
      <c r="C98" s="224">
        <f>C37</f>
        <v>0</v>
      </c>
      <c r="D98" s="364">
        <v>0</v>
      </c>
      <c r="E98" s="417"/>
      <c r="F98" s="417"/>
      <c r="G98" s="417"/>
      <c r="H98" s="417"/>
      <c r="I98" s="417"/>
      <c r="J98" s="401"/>
      <c r="K98" s="401"/>
      <c r="L98" s="401"/>
      <c r="M98" s="401"/>
      <c r="N98" s="404"/>
      <c r="O98" s="307"/>
    </row>
    <row r="99" spans="1:15" ht="15" thickBot="1" x14ac:dyDescent="0.25">
      <c r="A99" s="415"/>
      <c r="B99" s="285" t="s">
        <v>16</v>
      </c>
      <c r="C99" s="285"/>
      <c r="D99" s="287">
        <v>5.5</v>
      </c>
      <c r="E99" s="418"/>
      <c r="F99" s="418"/>
      <c r="G99" s="419"/>
      <c r="H99" s="418"/>
      <c r="I99" s="419"/>
      <c r="J99" s="402"/>
      <c r="K99" s="402"/>
      <c r="L99" s="402"/>
      <c r="M99" s="402"/>
      <c r="N99" s="405"/>
      <c r="O99" s="307"/>
    </row>
    <row r="100" spans="1:15" ht="15.6" thickTop="1" thickBot="1" x14ac:dyDescent="0.25">
      <c r="A100" s="406" t="s">
        <v>38</v>
      </c>
      <c r="B100" s="407"/>
      <c r="C100" s="408"/>
      <c r="D100" s="409"/>
      <c r="E100" s="410"/>
      <c r="F100" s="411"/>
      <c r="G100" s="411"/>
      <c r="H100" s="411"/>
      <c r="I100" s="412"/>
      <c r="J100" s="316">
        <f>SUM(J48,J55,J62,M69,M75,J82,J89,J96)</f>
        <v>0</v>
      </c>
      <c r="K100" s="316">
        <f>SUM(K48,K55,K62,N69,N75,K82,K89,K96)</f>
        <v>0</v>
      </c>
      <c r="L100" s="316">
        <f>SUM(L48,L55,L62,O69,O75,L82,L89,L96)</f>
        <v>0</v>
      </c>
      <c r="M100" s="316">
        <f>SUM(M48,M55,M62,P69,P75,M82,M89,M96)</f>
        <v>0</v>
      </c>
      <c r="N100" s="316">
        <f>SUM(N48,N55,N62,Q69,Q75,N82,N89,N96)</f>
        <v>0</v>
      </c>
      <c r="O100" s="307"/>
    </row>
    <row r="101" spans="1:15" s="306" customFormat="1" x14ac:dyDescent="0.2">
      <c r="A101" s="274"/>
      <c r="B101" s="272"/>
      <c r="C101" s="272"/>
      <c r="D101" s="288"/>
      <c r="E101" s="290"/>
      <c r="F101" s="312"/>
      <c r="G101" s="283"/>
      <c r="H101" s="311"/>
      <c r="I101" s="311"/>
      <c r="J101" s="272"/>
      <c r="K101" s="272"/>
      <c r="L101" s="270"/>
      <c r="M101" s="270"/>
      <c r="N101" s="275"/>
    </row>
    <row r="102" spans="1:15" s="306" customFormat="1" x14ac:dyDescent="0.2">
      <c r="A102" s="274"/>
      <c r="B102" s="272"/>
      <c r="C102" s="272"/>
      <c r="D102" s="288"/>
      <c r="E102" s="283"/>
      <c r="F102" s="311"/>
      <c r="G102" s="283"/>
      <c r="H102" s="311"/>
      <c r="I102" s="311"/>
      <c r="J102" s="272"/>
      <c r="K102" s="272"/>
      <c r="L102" s="270"/>
      <c r="M102" s="270"/>
      <c r="N102" s="275"/>
    </row>
    <row r="103" spans="1:15" s="306" customFormat="1" ht="15" thickBot="1" x14ac:dyDescent="0.25">
      <c r="A103" s="98" t="s">
        <v>60</v>
      </c>
      <c r="B103" s="171"/>
      <c r="C103" s="171"/>
      <c r="D103" s="171"/>
      <c r="E103" s="171"/>
      <c r="F103" s="171"/>
      <c r="G103" s="171"/>
      <c r="H103" s="98"/>
      <c r="I103" s="98"/>
      <c r="J103" s="308"/>
      <c r="K103" s="98"/>
      <c r="L103" s="98"/>
      <c r="M103" s="98"/>
      <c r="N103" s="308"/>
    </row>
    <row r="104" spans="1:15" s="306" customFormat="1" x14ac:dyDescent="0.2">
      <c r="A104" s="328" t="s">
        <v>61</v>
      </c>
      <c r="B104" s="396" t="s">
        <v>61</v>
      </c>
      <c r="C104" s="397"/>
      <c r="D104" s="398"/>
      <c r="E104" s="329" t="s">
        <v>9</v>
      </c>
      <c r="F104" s="329" t="s">
        <v>10</v>
      </c>
      <c r="G104" s="329" t="s">
        <v>11</v>
      </c>
      <c r="H104" s="355" t="s">
        <v>46</v>
      </c>
      <c r="I104" s="396" t="s">
        <v>7</v>
      </c>
      <c r="J104" s="397"/>
      <c r="K104" s="398"/>
      <c r="L104" s="396" t="s">
        <v>62</v>
      </c>
      <c r="M104" s="397"/>
      <c r="N104" s="397"/>
      <c r="O104" s="399"/>
    </row>
    <row r="105" spans="1:15" s="306" customFormat="1" ht="37.5" customHeight="1" x14ac:dyDescent="0.2">
      <c r="A105" s="374" t="s">
        <v>63</v>
      </c>
      <c r="B105" s="317" t="s">
        <v>64</v>
      </c>
      <c r="C105" s="376" t="s">
        <v>65</v>
      </c>
      <c r="D105" s="377"/>
      <c r="E105" s="232">
        <f>1122*2*12</f>
        <v>26928</v>
      </c>
      <c r="F105" s="318">
        <f>1122*2*12</f>
        <v>26928</v>
      </c>
      <c r="G105" s="318">
        <f>1122*2*12</f>
        <v>26928</v>
      </c>
      <c r="H105" s="318">
        <f>1122*2*2</f>
        <v>4488</v>
      </c>
      <c r="I105" s="378">
        <f t="shared" ref="I105:I114" si="18">SUM(E105:H105)</f>
        <v>85272</v>
      </c>
      <c r="J105" s="379"/>
      <c r="K105" s="380"/>
      <c r="L105" s="376" t="s">
        <v>66</v>
      </c>
      <c r="M105" s="381"/>
      <c r="N105" s="381"/>
      <c r="O105" s="382"/>
    </row>
    <row r="106" spans="1:15" s="306" customFormat="1" ht="38.25" customHeight="1" x14ac:dyDescent="0.2">
      <c r="A106" s="383"/>
      <c r="B106" s="319" t="s">
        <v>67</v>
      </c>
      <c r="C106" s="387" t="s">
        <v>68</v>
      </c>
      <c r="D106" s="388"/>
      <c r="E106" s="214">
        <f>11300*12</f>
        <v>135600</v>
      </c>
      <c r="F106" s="214">
        <f>11300*12</f>
        <v>135600</v>
      </c>
      <c r="G106" s="225">
        <f>11300*12</f>
        <v>135600</v>
      </c>
      <c r="H106" s="225">
        <f>11300*2</f>
        <v>22600</v>
      </c>
      <c r="I106" s="378">
        <f t="shared" si="18"/>
        <v>429400</v>
      </c>
      <c r="J106" s="379"/>
      <c r="K106" s="380"/>
      <c r="L106" s="393" t="s">
        <v>69</v>
      </c>
      <c r="M106" s="390"/>
      <c r="N106" s="390"/>
      <c r="O106" s="391"/>
    </row>
    <row r="107" spans="1:15" s="306" customFormat="1" ht="270" customHeight="1" x14ac:dyDescent="0.2">
      <c r="A107" s="322" t="s">
        <v>70</v>
      </c>
      <c r="B107" s="317" t="s">
        <v>64</v>
      </c>
      <c r="C107" s="389" t="s">
        <v>71</v>
      </c>
      <c r="D107" s="392"/>
      <c r="E107" s="214">
        <f>290000+39200+2389400+57400</f>
        <v>2776000</v>
      </c>
      <c r="F107" s="320">
        <f>580000+78400+4778800+106600</f>
        <v>5543800</v>
      </c>
      <c r="G107" s="321">
        <f>435000+59360+3565720+82000</f>
        <v>4142080</v>
      </c>
      <c r="H107" s="353">
        <f>145000+20160+1213080+82000</f>
        <v>1460240</v>
      </c>
      <c r="I107" s="378">
        <f t="shared" si="18"/>
        <v>13922120</v>
      </c>
      <c r="J107" s="379"/>
      <c r="K107" s="380"/>
      <c r="L107" s="393" t="s">
        <v>72</v>
      </c>
      <c r="M107" s="394"/>
      <c r="N107" s="394"/>
      <c r="O107" s="395"/>
    </row>
    <row r="108" spans="1:15" s="306" customFormat="1" ht="38.25" customHeight="1" x14ac:dyDescent="0.2">
      <c r="A108" s="322" t="s">
        <v>73</v>
      </c>
      <c r="B108" s="317" t="s">
        <v>64</v>
      </c>
      <c r="C108" s="389" t="s">
        <v>74</v>
      </c>
      <c r="D108" s="392"/>
      <c r="E108" s="214">
        <f>91900+49200</f>
        <v>141100</v>
      </c>
      <c r="F108" s="214">
        <f t="shared" ref="F108:H108" si="19">91900+49200</f>
        <v>141100</v>
      </c>
      <c r="G108" s="214">
        <f t="shared" si="19"/>
        <v>141100</v>
      </c>
      <c r="H108" s="214">
        <f t="shared" si="19"/>
        <v>141100</v>
      </c>
      <c r="I108" s="378">
        <f t="shared" si="18"/>
        <v>564400</v>
      </c>
      <c r="J108" s="379"/>
      <c r="K108" s="380"/>
      <c r="L108" s="393" t="s">
        <v>75</v>
      </c>
      <c r="M108" s="394"/>
      <c r="N108" s="394"/>
      <c r="O108" s="395"/>
    </row>
    <row r="109" spans="1:15" s="306" customFormat="1" ht="233.25" customHeight="1" x14ac:dyDescent="0.2">
      <c r="A109" s="374" t="s">
        <v>76</v>
      </c>
      <c r="B109" s="317" t="s">
        <v>64</v>
      </c>
      <c r="C109" s="376" t="s">
        <v>77</v>
      </c>
      <c r="D109" s="377"/>
      <c r="E109" s="214">
        <f>(1120*2*2*3)+(1120*2*1*1)</f>
        <v>15680</v>
      </c>
      <c r="F109" s="320">
        <f>(1120*2*2*4)+(1120*2*1*1)</f>
        <v>20160</v>
      </c>
      <c r="G109" s="321">
        <f>(1120*2*2*4)+(1120*2*1*1)</f>
        <v>20160</v>
      </c>
      <c r="H109" s="321">
        <f>(1120*2*2*1)</f>
        <v>4480</v>
      </c>
      <c r="I109" s="378">
        <f t="shared" si="18"/>
        <v>60480</v>
      </c>
      <c r="J109" s="379"/>
      <c r="K109" s="380"/>
      <c r="L109" s="384" t="s">
        <v>78</v>
      </c>
      <c r="M109" s="385"/>
      <c r="N109" s="385"/>
      <c r="O109" s="386"/>
    </row>
    <row r="110" spans="1:15" s="306" customFormat="1" ht="54" customHeight="1" x14ac:dyDescent="0.2">
      <c r="A110" s="383"/>
      <c r="B110" s="319" t="s">
        <v>67</v>
      </c>
      <c r="C110" s="387" t="s">
        <v>68</v>
      </c>
      <c r="D110" s="388"/>
      <c r="E110" s="214">
        <f>(11300*3*2*2)+(11300*4*1*1)</f>
        <v>180800</v>
      </c>
      <c r="F110" s="320">
        <f>(11300*3*2*4)+(11300*4*1*1)</f>
        <v>316400</v>
      </c>
      <c r="G110" s="321">
        <f>(11300*3*2*4)+(11300*4*1*1)</f>
        <v>316400</v>
      </c>
      <c r="H110" s="321">
        <f>(11300*3*2*1)</f>
        <v>67800</v>
      </c>
      <c r="I110" s="378">
        <f t="shared" si="18"/>
        <v>881400</v>
      </c>
      <c r="J110" s="379"/>
      <c r="K110" s="380"/>
      <c r="L110" s="389" t="s">
        <v>79</v>
      </c>
      <c r="M110" s="390"/>
      <c r="N110" s="390"/>
      <c r="O110" s="391"/>
    </row>
    <row r="111" spans="1:15" s="306" customFormat="1" ht="30" customHeight="1" x14ac:dyDescent="0.2">
      <c r="A111" s="374" t="s">
        <v>80</v>
      </c>
      <c r="B111" s="317" t="s">
        <v>81</v>
      </c>
      <c r="C111" s="376" t="s">
        <v>82</v>
      </c>
      <c r="D111" s="377"/>
      <c r="E111" s="232">
        <f>(1120*2*2)*3</f>
        <v>13440</v>
      </c>
      <c r="F111" s="232">
        <f>(1120*2*2)*7</f>
        <v>31360</v>
      </c>
      <c r="G111" s="232">
        <f>(1120*2*2)*7</f>
        <v>31360</v>
      </c>
      <c r="H111" s="232">
        <f>(1120*2*2)*2</f>
        <v>8960</v>
      </c>
      <c r="I111" s="378">
        <f t="shared" si="18"/>
        <v>85120</v>
      </c>
      <c r="J111" s="379"/>
      <c r="K111" s="380"/>
      <c r="L111" s="376" t="s">
        <v>83</v>
      </c>
      <c r="M111" s="381"/>
      <c r="N111" s="381"/>
      <c r="O111" s="382"/>
    </row>
    <row r="112" spans="1:15" s="306" customFormat="1" ht="35.25" customHeight="1" x14ac:dyDescent="0.2">
      <c r="A112" s="375"/>
      <c r="B112" s="317" t="s">
        <v>67</v>
      </c>
      <c r="C112" s="376" t="s">
        <v>84</v>
      </c>
      <c r="D112" s="377"/>
      <c r="E112" s="232">
        <f>(11300*2*2)*3</f>
        <v>135600</v>
      </c>
      <c r="F112" s="232">
        <f>(11300*2*2)*7</f>
        <v>316400</v>
      </c>
      <c r="G112" s="232">
        <f>(11300*2*2)*7</f>
        <v>316400</v>
      </c>
      <c r="H112" s="232">
        <f>(11300*2*2)*2</f>
        <v>90400</v>
      </c>
      <c r="I112" s="378">
        <f t="shared" si="18"/>
        <v>858800</v>
      </c>
      <c r="J112" s="379"/>
      <c r="K112" s="380"/>
      <c r="L112" s="376" t="s">
        <v>85</v>
      </c>
      <c r="M112" s="381"/>
      <c r="N112" s="381"/>
      <c r="O112" s="382"/>
    </row>
    <row r="113" spans="1:15" s="306" customFormat="1" ht="30" customHeight="1" x14ac:dyDescent="0.2">
      <c r="A113" s="374" t="s">
        <v>86</v>
      </c>
      <c r="B113" s="317" t="s">
        <v>81</v>
      </c>
      <c r="C113" s="376" t="s">
        <v>82</v>
      </c>
      <c r="D113" s="377"/>
      <c r="E113" s="232">
        <f>1120*2*2*3</f>
        <v>13440</v>
      </c>
      <c r="F113" s="232">
        <f t="shared" ref="F113:G113" si="20">1120*2*2*3</f>
        <v>13440</v>
      </c>
      <c r="G113" s="232">
        <f t="shared" si="20"/>
        <v>13440</v>
      </c>
      <c r="H113" s="232">
        <f>1120*2*2*1</f>
        <v>4480</v>
      </c>
      <c r="I113" s="378">
        <f t="shared" si="18"/>
        <v>44800</v>
      </c>
      <c r="J113" s="379"/>
      <c r="K113" s="380"/>
      <c r="L113" s="376" t="s">
        <v>87</v>
      </c>
      <c r="M113" s="381"/>
      <c r="N113" s="381"/>
      <c r="O113" s="382"/>
    </row>
    <row r="114" spans="1:15" s="306" customFormat="1" ht="35.25" customHeight="1" thickBot="1" x14ac:dyDescent="0.25">
      <c r="A114" s="375"/>
      <c r="B114" s="317" t="s">
        <v>67</v>
      </c>
      <c r="C114" s="376" t="s">
        <v>84</v>
      </c>
      <c r="D114" s="377"/>
      <c r="E114" s="232">
        <f>(11300*2*3)*3</f>
        <v>203400</v>
      </c>
      <c r="F114" s="232">
        <f t="shared" ref="F114:G114" si="21">(11300*2*3)*3</f>
        <v>203400</v>
      </c>
      <c r="G114" s="232">
        <f t="shared" si="21"/>
        <v>203400</v>
      </c>
      <c r="H114" s="232">
        <f>(11300*2*3)*1</f>
        <v>67800</v>
      </c>
      <c r="I114" s="378">
        <f t="shared" si="18"/>
        <v>678000</v>
      </c>
      <c r="J114" s="379"/>
      <c r="K114" s="380"/>
      <c r="L114" s="376" t="s">
        <v>88</v>
      </c>
      <c r="M114" s="381"/>
      <c r="N114" s="381"/>
      <c r="O114" s="382"/>
    </row>
    <row r="115" spans="1:15" s="306" customFormat="1" ht="15" thickBot="1" x14ac:dyDescent="0.25">
      <c r="A115" s="367" t="s">
        <v>89</v>
      </c>
      <c r="B115" s="368"/>
      <c r="C115" s="369"/>
      <c r="D115" s="370"/>
      <c r="E115" s="323">
        <f>SUM(E105:E114)</f>
        <v>3641988</v>
      </c>
      <c r="F115" s="323">
        <f>SUM(F105:F114)</f>
        <v>6748588</v>
      </c>
      <c r="G115" s="324">
        <f>SUM(G105:G114)</f>
        <v>5346868</v>
      </c>
      <c r="H115" s="323">
        <f>SUM(H105:H114)</f>
        <v>1872348</v>
      </c>
      <c r="I115" s="371">
        <f>SUM(I105:K114)</f>
        <v>17609792</v>
      </c>
      <c r="J115" s="372"/>
      <c r="K115" s="373"/>
      <c r="L115" s="325"/>
      <c r="M115" s="326"/>
      <c r="N115" s="326"/>
      <c r="O115" s="327"/>
    </row>
    <row r="117" spans="1:15" s="306" customFormat="1" x14ac:dyDescent="0.2">
      <c r="A117" s="313"/>
      <c r="B117" s="307"/>
      <c r="C117" s="307"/>
      <c r="D117" s="307"/>
      <c r="E117" s="313"/>
      <c r="F117" s="313"/>
      <c r="G117" s="313"/>
      <c r="H117" s="314"/>
      <c r="I117" s="314"/>
      <c r="J117" s="307"/>
      <c r="K117" s="307"/>
      <c r="L117" s="307"/>
      <c r="M117" s="307"/>
      <c r="N117" s="307"/>
    </row>
  </sheetData>
  <mergeCells count="260">
    <mergeCell ref="B3:N3"/>
    <mergeCell ref="A5:A6"/>
    <mergeCell ref="B5:C6"/>
    <mergeCell ref="D5:I5"/>
    <mergeCell ref="J5:M5"/>
    <mergeCell ref="D6:E6"/>
    <mergeCell ref="C2:D2"/>
    <mergeCell ref="A7:A9"/>
    <mergeCell ref="D7:E7"/>
    <mergeCell ref="D8:E8"/>
    <mergeCell ref="B9:C9"/>
    <mergeCell ref="D9:E9"/>
    <mergeCell ref="N12:N13"/>
    <mergeCell ref="D13:E13"/>
    <mergeCell ref="J10:J11"/>
    <mergeCell ref="K10:K11"/>
    <mergeCell ref="L10:L11"/>
    <mergeCell ref="M10:M11"/>
    <mergeCell ref="N10:N11"/>
    <mergeCell ref="D11:E11"/>
    <mergeCell ref="N14:N15"/>
    <mergeCell ref="D15:E15"/>
    <mergeCell ref="D10:E10"/>
    <mergeCell ref="D12:E12"/>
    <mergeCell ref="J12:J13"/>
    <mergeCell ref="K12:K13"/>
    <mergeCell ref="L12:L13"/>
    <mergeCell ref="M12:M13"/>
    <mergeCell ref="N16:N17"/>
    <mergeCell ref="D17:E17"/>
    <mergeCell ref="B14:C15"/>
    <mergeCell ref="D14:E14"/>
    <mergeCell ref="J14:J15"/>
    <mergeCell ref="K14:K15"/>
    <mergeCell ref="L14:L15"/>
    <mergeCell ref="M14:M15"/>
    <mergeCell ref="N18:N19"/>
    <mergeCell ref="D19:E19"/>
    <mergeCell ref="B16:C17"/>
    <mergeCell ref="D16:E16"/>
    <mergeCell ref="J16:J17"/>
    <mergeCell ref="K16:K17"/>
    <mergeCell ref="L16:L17"/>
    <mergeCell ref="M16:M17"/>
    <mergeCell ref="D21:E21"/>
    <mergeCell ref="B18:C19"/>
    <mergeCell ref="D18:E18"/>
    <mergeCell ref="J18:J19"/>
    <mergeCell ref="K18:K19"/>
    <mergeCell ref="L18:L19"/>
    <mergeCell ref="M18:M19"/>
    <mergeCell ref="B26:C26"/>
    <mergeCell ref="D26:E26"/>
    <mergeCell ref="B20:C21"/>
    <mergeCell ref="D20:E20"/>
    <mergeCell ref="J20:J21"/>
    <mergeCell ref="K20:K21"/>
    <mergeCell ref="L20:L21"/>
    <mergeCell ref="M20:M21"/>
    <mergeCell ref="B27:I27"/>
    <mergeCell ref="A28:H28"/>
    <mergeCell ref="A29:H29"/>
    <mergeCell ref="A30:H30"/>
    <mergeCell ref="N22:N23"/>
    <mergeCell ref="D23:E23"/>
    <mergeCell ref="B24:C25"/>
    <mergeCell ref="D24:E24"/>
    <mergeCell ref="J24:J25"/>
    <mergeCell ref="K24:K25"/>
    <mergeCell ref="L24:L25"/>
    <mergeCell ref="M24:M25"/>
    <mergeCell ref="N24:N25"/>
    <mergeCell ref="D25:E25"/>
    <mergeCell ref="B22:C23"/>
    <mergeCell ref="D22:E22"/>
    <mergeCell ref="J22:J23"/>
    <mergeCell ref="K22:K23"/>
    <mergeCell ref="L22:L23"/>
    <mergeCell ref="M22:M23"/>
    <mergeCell ref="A10:A26"/>
    <mergeCell ref="B10:C11"/>
    <mergeCell ref="B12:C13"/>
    <mergeCell ref="N20:N21"/>
    <mergeCell ref="A46:A47"/>
    <mergeCell ref="B46:D47"/>
    <mergeCell ref="E46:I46"/>
    <mergeCell ref="J46:M46"/>
    <mergeCell ref="N46:N47"/>
    <mergeCell ref="A34:A35"/>
    <mergeCell ref="B34:C35"/>
    <mergeCell ref="E34:I34"/>
    <mergeCell ref="J34:M34"/>
    <mergeCell ref="A36:A38"/>
    <mergeCell ref="A39:A41"/>
    <mergeCell ref="J48:J51"/>
    <mergeCell ref="K48:K51"/>
    <mergeCell ref="L48:L51"/>
    <mergeCell ref="M48:M51"/>
    <mergeCell ref="N48:N51"/>
    <mergeCell ref="A53:A54"/>
    <mergeCell ref="B53:D54"/>
    <mergeCell ref="E53:I53"/>
    <mergeCell ref="J53:M53"/>
    <mergeCell ref="N53:N54"/>
    <mergeCell ref="A48:A51"/>
    <mergeCell ref="E48:E51"/>
    <mergeCell ref="F48:F51"/>
    <mergeCell ref="G48:G51"/>
    <mergeCell ref="H48:H51"/>
    <mergeCell ref="I48:I51"/>
    <mergeCell ref="J55:J58"/>
    <mergeCell ref="K55:K58"/>
    <mergeCell ref="L55:L58"/>
    <mergeCell ref="M55:M58"/>
    <mergeCell ref="N55:N58"/>
    <mergeCell ref="A60:A61"/>
    <mergeCell ref="B60:D61"/>
    <mergeCell ref="E60:I60"/>
    <mergeCell ref="J60:M60"/>
    <mergeCell ref="N60:N61"/>
    <mergeCell ref="A55:A58"/>
    <mergeCell ref="E55:E58"/>
    <mergeCell ref="F55:F58"/>
    <mergeCell ref="G55:G58"/>
    <mergeCell ref="H55:H58"/>
    <mergeCell ref="I55:I58"/>
    <mergeCell ref="J62:J65"/>
    <mergeCell ref="K62:K65"/>
    <mergeCell ref="L62:L65"/>
    <mergeCell ref="M62:M65"/>
    <mergeCell ref="N62:N65"/>
    <mergeCell ref="A67:A68"/>
    <mergeCell ref="B67:G68"/>
    <mergeCell ref="H67:L67"/>
    <mergeCell ref="M67:P67"/>
    <mergeCell ref="A62:A65"/>
    <mergeCell ref="E62:E65"/>
    <mergeCell ref="F62:F65"/>
    <mergeCell ref="G62:G65"/>
    <mergeCell ref="H62:H65"/>
    <mergeCell ref="I62:I65"/>
    <mergeCell ref="P69:P72"/>
    <mergeCell ref="Q69:Q72"/>
    <mergeCell ref="A73:A74"/>
    <mergeCell ref="B73:G74"/>
    <mergeCell ref="H73:L73"/>
    <mergeCell ref="M73:P73"/>
    <mergeCell ref="Q73:Q74"/>
    <mergeCell ref="Q67:Q68"/>
    <mergeCell ref="A69:A72"/>
    <mergeCell ref="H69:H72"/>
    <mergeCell ref="I69:I72"/>
    <mergeCell ref="J69:J72"/>
    <mergeCell ref="K69:K72"/>
    <mergeCell ref="L69:L72"/>
    <mergeCell ref="M69:M72"/>
    <mergeCell ref="N69:N72"/>
    <mergeCell ref="O69:O72"/>
    <mergeCell ref="M75:M78"/>
    <mergeCell ref="N75:N78"/>
    <mergeCell ref="O75:O78"/>
    <mergeCell ref="P75:P78"/>
    <mergeCell ref="Q75:Q78"/>
    <mergeCell ref="A80:A81"/>
    <mergeCell ref="B80:D81"/>
    <mergeCell ref="E80:I80"/>
    <mergeCell ref="J80:M80"/>
    <mergeCell ref="N80:N81"/>
    <mergeCell ref="A75:A78"/>
    <mergeCell ref="H75:H78"/>
    <mergeCell ref="I75:I78"/>
    <mergeCell ref="J75:J78"/>
    <mergeCell ref="K75:K78"/>
    <mergeCell ref="L75:L78"/>
    <mergeCell ref="J82:J85"/>
    <mergeCell ref="K82:K85"/>
    <mergeCell ref="L82:L85"/>
    <mergeCell ref="M82:M85"/>
    <mergeCell ref="N82:N85"/>
    <mergeCell ref="A87:A88"/>
    <mergeCell ref="B87:D88"/>
    <mergeCell ref="E87:I87"/>
    <mergeCell ref="J87:M87"/>
    <mergeCell ref="N87:N88"/>
    <mergeCell ref="A82:A85"/>
    <mergeCell ref="E82:E85"/>
    <mergeCell ref="F82:F85"/>
    <mergeCell ref="G82:G85"/>
    <mergeCell ref="H82:H85"/>
    <mergeCell ref="I82:I85"/>
    <mergeCell ref="J89:J92"/>
    <mergeCell ref="K89:K92"/>
    <mergeCell ref="L89:L92"/>
    <mergeCell ref="M89:M92"/>
    <mergeCell ref="N89:N92"/>
    <mergeCell ref="A94:A95"/>
    <mergeCell ref="B94:D95"/>
    <mergeCell ref="E94:I94"/>
    <mergeCell ref="J94:M94"/>
    <mergeCell ref="N94:N95"/>
    <mergeCell ref="A89:A92"/>
    <mergeCell ref="E89:E92"/>
    <mergeCell ref="F89:F92"/>
    <mergeCell ref="G89:G92"/>
    <mergeCell ref="H89:H92"/>
    <mergeCell ref="I89:I92"/>
    <mergeCell ref="A105:A106"/>
    <mergeCell ref="C105:D105"/>
    <mergeCell ref="I105:K105"/>
    <mergeCell ref="L105:O105"/>
    <mergeCell ref="C106:D106"/>
    <mergeCell ref="I106:K106"/>
    <mergeCell ref="L106:O106"/>
    <mergeCell ref="J96:J99"/>
    <mergeCell ref="K96:K99"/>
    <mergeCell ref="L96:L99"/>
    <mergeCell ref="M96:M99"/>
    <mergeCell ref="N96:N99"/>
    <mergeCell ref="A100:B100"/>
    <mergeCell ref="C100:D100"/>
    <mergeCell ref="E100:I100"/>
    <mergeCell ref="A96:A99"/>
    <mergeCell ref="E96:E99"/>
    <mergeCell ref="F96:F99"/>
    <mergeCell ref="G96:G99"/>
    <mergeCell ref="H96:H99"/>
    <mergeCell ref="I96:I99"/>
    <mergeCell ref="C107:D107"/>
    <mergeCell ref="I107:K107"/>
    <mergeCell ref="L107:O107"/>
    <mergeCell ref="C108:D108"/>
    <mergeCell ref="I108:K108"/>
    <mergeCell ref="L108:O108"/>
    <mergeCell ref="B104:D104"/>
    <mergeCell ref="I104:K104"/>
    <mergeCell ref="L104:O104"/>
    <mergeCell ref="A111:A112"/>
    <mergeCell ref="C111:D111"/>
    <mergeCell ref="I111:K111"/>
    <mergeCell ref="L111:O111"/>
    <mergeCell ref="C112:D112"/>
    <mergeCell ref="I112:K112"/>
    <mergeCell ref="L112:O112"/>
    <mergeCell ref="A109:A110"/>
    <mergeCell ref="C109:D109"/>
    <mergeCell ref="I109:K109"/>
    <mergeCell ref="L109:O109"/>
    <mergeCell ref="C110:D110"/>
    <mergeCell ref="I110:K110"/>
    <mergeCell ref="L110:O110"/>
    <mergeCell ref="A115:B115"/>
    <mergeCell ref="C115:D115"/>
    <mergeCell ref="I115:K115"/>
    <mergeCell ref="A113:A114"/>
    <mergeCell ref="C113:D113"/>
    <mergeCell ref="I113:K113"/>
    <mergeCell ref="L113:O113"/>
    <mergeCell ref="C114:D114"/>
    <mergeCell ref="I114:K114"/>
    <mergeCell ref="L114:O114"/>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84"/>
  <sheetViews>
    <sheetView workbookViewId="0">
      <selection sqref="A1:A3"/>
    </sheetView>
  </sheetViews>
  <sheetFormatPr defaultRowHeight="12" x14ac:dyDescent="0.2"/>
  <cols>
    <col min="1" max="1" width="33.69921875" style="98" customWidth="1"/>
    <col min="2" max="2" width="27.09765625" style="171" customWidth="1"/>
    <col min="3" max="3" width="16.69921875" style="171" customWidth="1"/>
    <col min="4" max="4" width="13.19921875" style="171" customWidth="1"/>
    <col min="5" max="5" width="16.69921875" style="171" customWidth="1"/>
    <col min="6" max="6" width="17.19921875" style="171" customWidth="1"/>
    <col min="7" max="7" width="18" style="158" customWidth="1"/>
    <col min="8" max="8" width="25.59765625" style="98" customWidth="1"/>
    <col min="9" max="9" width="53.09765625" style="98" hidden="1" customWidth="1"/>
    <col min="10" max="10" width="34.69921875" style="98" customWidth="1"/>
    <col min="11" max="11" width="24.59765625" style="98" customWidth="1"/>
    <col min="12" max="13" width="10.59765625" style="98" bestFit="1" customWidth="1"/>
    <col min="14" max="14" width="9.09765625" style="98" bestFit="1" customWidth="1"/>
    <col min="15" max="15" width="9" style="98"/>
    <col min="16" max="16" width="9" style="98" customWidth="1"/>
    <col min="17" max="17" width="16.5" style="98" customWidth="1"/>
    <col min="18" max="18" width="14.19921875" style="98" customWidth="1"/>
    <col min="19" max="19" width="15.5" style="98" customWidth="1"/>
    <col min="20" max="256" width="9" style="98"/>
    <col min="257" max="257" width="13" style="98" customWidth="1"/>
    <col min="258" max="258" width="9" style="98" customWidth="1"/>
    <col min="259" max="265" width="15.59765625" style="98" customWidth="1"/>
    <col min="266" max="266" width="9" style="98"/>
    <col min="267" max="267" width="13.59765625" style="98" customWidth="1"/>
    <col min="268" max="512" width="9" style="98"/>
    <col min="513" max="513" width="13" style="98" customWidth="1"/>
    <col min="514" max="514" width="9" style="98" customWidth="1"/>
    <col min="515" max="521" width="15.59765625" style="98" customWidth="1"/>
    <col min="522" max="522" width="9" style="98"/>
    <col min="523" max="523" width="13.59765625" style="98" customWidth="1"/>
    <col min="524" max="768" width="9" style="98"/>
    <col min="769" max="769" width="13" style="98" customWidth="1"/>
    <col min="770" max="770" width="9" style="98" customWidth="1"/>
    <col min="771" max="777" width="15.59765625" style="98" customWidth="1"/>
    <col min="778" max="778" width="9" style="98"/>
    <col min="779" max="779" width="13.59765625" style="98" customWidth="1"/>
    <col min="780" max="1024" width="9" style="98"/>
    <col min="1025" max="1025" width="13" style="98" customWidth="1"/>
    <col min="1026" max="1026" width="9" style="98" customWidth="1"/>
    <col min="1027" max="1033" width="15.59765625" style="98" customWidth="1"/>
    <col min="1034" max="1034" width="9" style="98"/>
    <col min="1035" max="1035" width="13.59765625" style="98" customWidth="1"/>
    <col min="1036" max="1280" width="9" style="98"/>
    <col min="1281" max="1281" width="13" style="98" customWidth="1"/>
    <col min="1282" max="1282" width="9" style="98" customWidth="1"/>
    <col min="1283" max="1289" width="15.59765625" style="98" customWidth="1"/>
    <col min="1290" max="1290" width="9" style="98"/>
    <col min="1291" max="1291" width="13.59765625" style="98" customWidth="1"/>
    <col min="1292" max="1536" width="9" style="98"/>
    <col min="1537" max="1537" width="13" style="98" customWidth="1"/>
    <col min="1538" max="1538" width="9" style="98" customWidth="1"/>
    <col min="1539" max="1545" width="15.59765625" style="98" customWidth="1"/>
    <col min="1546" max="1546" width="9" style="98"/>
    <col min="1547" max="1547" width="13.59765625" style="98" customWidth="1"/>
    <col min="1548" max="1792" width="9" style="98"/>
    <col min="1793" max="1793" width="13" style="98" customWidth="1"/>
    <col min="1794" max="1794" width="9" style="98" customWidth="1"/>
    <col min="1795" max="1801" width="15.59765625" style="98" customWidth="1"/>
    <col min="1802" max="1802" width="9" style="98"/>
    <col min="1803" max="1803" width="13.59765625" style="98" customWidth="1"/>
    <col min="1804" max="2048" width="9" style="98"/>
    <col min="2049" max="2049" width="13" style="98" customWidth="1"/>
    <col min="2050" max="2050" width="9" style="98" customWidth="1"/>
    <col min="2051" max="2057" width="15.59765625" style="98" customWidth="1"/>
    <col min="2058" max="2058" width="9" style="98"/>
    <col min="2059" max="2059" width="13.59765625" style="98" customWidth="1"/>
    <col min="2060" max="2304" width="9" style="98"/>
    <col min="2305" max="2305" width="13" style="98" customWidth="1"/>
    <col min="2306" max="2306" width="9" style="98" customWidth="1"/>
    <col min="2307" max="2313" width="15.59765625" style="98" customWidth="1"/>
    <col min="2314" max="2314" width="9" style="98"/>
    <col min="2315" max="2315" width="13.59765625" style="98" customWidth="1"/>
    <col min="2316" max="2560" width="9" style="98"/>
    <col min="2561" max="2561" width="13" style="98" customWidth="1"/>
    <col min="2562" max="2562" width="9" style="98" customWidth="1"/>
    <col min="2563" max="2569" width="15.59765625" style="98" customWidth="1"/>
    <col min="2570" max="2570" width="9" style="98"/>
    <col min="2571" max="2571" width="13.59765625" style="98" customWidth="1"/>
    <col min="2572" max="2816" width="9" style="98"/>
    <col min="2817" max="2817" width="13" style="98" customWidth="1"/>
    <col min="2818" max="2818" width="9" style="98" customWidth="1"/>
    <col min="2819" max="2825" width="15.59765625" style="98" customWidth="1"/>
    <col min="2826" max="2826" width="9" style="98"/>
    <col min="2827" max="2827" width="13.59765625" style="98" customWidth="1"/>
    <col min="2828" max="3072" width="9" style="98"/>
    <col min="3073" max="3073" width="13" style="98" customWidth="1"/>
    <col min="3074" max="3074" width="9" style="98" customWidth="1"/>
    <col min="3075" max="3081" width="15.59765625" style="98" customWidth="1"/>
    <col min="3082" max="3082" width="9" style="98"/>
    <col min="3083" max="3083" width="13.59765625" style="98" customWidth="1"/>
    <col min="3084" max="3328" width="9" style="98"/>
    <col min="3329" max="3329" width="13" style="98" customWidth="1"/>
    <col min="3330" max="3330" width="9" style="98" customWidth="1"/>
    <col min="3331" max="3337" width="15.59765625" style="98" customWidth="1"/>
    <col min="3338" max="3338" width="9" style="98"/>
    <col min="3339" max="3339" width="13.59765625" style="98" customWidth="1"/>
    <col min="3340" max="3584" width="9" style="98"/>
    <col min="3585" max="3585" width="13" style="98" customWidth="1"/>
    <col min="3586" max="3586" width="9" style="98" customWidth="1"/>
    <col min="3587" max="3593" width="15.59765625" style="98" customWidth="1"/>
    <col min="3594" max="3594" width="9" style="98"/>
    <col min="3595" max="3595" width="13.59765625" style="98" customWidth="1"/>
    <col min="3596" max="3840" width="9" style="98"/>
    <col min="3841" max="3841" width="13" style="98" customWidth="1"/>
    <col min="3842" max="3842" width="9" style="98" customWidth="1"/>
    <col min="3843" max="3849" width="15.59765625" style="98" customWidth="1"/>
    <col min="3850" max="3850" width="9" style="98"/>
    <col min="3851" max="3851" width="13.59765625" style="98" customWidth="1"/>
    <col min="3852" max="4096" width="9" style="98"/>
    <col min="4097" max="4097" width="13" style="98" customWidth="1"/>
    <col min="4098" max="4098" width="9" style="98" customWidth="1"/>
    <col min="4099" max="4105" width="15.59765625" style="98" customWidth="1"/>
    <col min="4106" max="4106" width="9" style="98"/>
    <col min="4107" max="4107" width="13.59765625" style="98" customWidth="1"/>
    <col min="4108" max="4352" width="9" style="98"/>
    <col min="4353" max="4353" width="13" style="98" customWidth="1"/>
    <col min="4354" max="4354" width="9" style="98" customWidth="1"/>
    <col min="4355" max="4361" width="15.59765625" style="98" customWidth="1"/>
    <col min="4362" max="4362" width="9" style="98"/>
    <col min="4363" max="4363" width="13.59765625" style="98" customWidth="1"/>
    <col min="4364" max="4608" width="9" style="98"/>
    <col min="4609" max="4609" width="13" style="98" customWidth="1"/>
    <col min="4610" max="4610" width="9" style="98" customWidth="1"/>
    <col min="4611" max="4617" width="15.59765625" style="98" customWidth="1"/>
    <col min="4618" max="4618" width="9" style="98"/>
    <col min="4619" max="4619" width="13.59765625" style="98" customWidth="1"/>
    <col min="4620" max="4864" width="9" style="98"/>
    <col min="4865" max="4865" width="13" style="98" customWidth="1"/>
    <col min="4866" max="4866" width="9" style="98" customWidth="1"/>
    <col min="4867" max="4873" width="15.59765625" style="98" customWidth="1"/>
    <col min="4874" max="4874" width="9" style="98"/>
    <col min="4875" max="4875" width="13.59765625" style="98" customWidth="1"/>
    <col min="4876" max="5120" width="9" style="98"/>
    <col min="5121" max="5121" width="13" style="98" customWidth="1"/>
    <col min="5122" max="5122" width="9" style="98" customWidth="1"/>
    <col min="5123" max="5129" width="15.59765625" style="98" customWidth="1"/>
    <col min="5130" max="5130" width="9" style="98"/>
    <col min="5131" max="5131" width="13.59765625" style="98" customWidth="1"/>
    <col min="5132" max="5376" width="9" style="98"/>
    <col min="5377" max="5377" width="13" style="98" customWidth="1"/>
    <col min="5378" max="5378" width="9" style="98" customWidth="1"/>
    <col min="5379" max="5385" width="15.59765625" style="98" customWidth="1"/>
    <col min="5386" max="5386" width="9" style="98"/>
    <col min="5387" max="5387" width="13.59765625" style="98" customWidth="1"/>
    <col min="5388" max="5632" width="9" style="98"/>
    <col min="5633" max="5633" width="13" style="98" customWidth="1"/>
    <col min="5634" max="5634" width="9" style="98" customWidth="1"/>
    <col min="5635" max="5641" width="15.59765625" style="98" customWidth="1"/>
    <col min="5642" max="5642" width="9" style="98"/>
    <col min="5643" max="5643" width="13.59765625" style="98" customWidth="1"/>
    <col min="5644" max="5888" width="9" style="98"/>
    <col min="5889" max="5889" width="13" style="98" customWidth="1"/>
    <col min="5890" max="5890" width="9" style="98" customWidth="1"/>
    <col min="5891" max="5897" width="15.59765625" style="98" customWidth="1"/>
    <col min="5898" max="5898" width="9" style="98"/>
    <col min="5899" max="5899" width="13.59765625" style="98" customWidth="1"/>
    <col min="5900" max="6144" width="9" style="98"/>
    <col min="6145" max="6145" width="13" style="98" customWidth="1"/>
    <col min="6146" max="6146" width="9" style="98" customWidth="1"/>
    <col min="6147" max="6153" width="15.59765625" style="98" customWidth="1"/>
    <col min="6154" max="6154" width="9" style="98"/>
    <col min="6155" max="6155" width="13.59765625" style="98" customWidth="1"/>
    <col min="6156" max="6400" width="9" style="98"/>
    <col min="6401" max="6401" width="13" style="98" customWidth="1"/>
    <col min="6402" max="6402" width="9" style="98" customWidth="1"/>
    <col min="6403" max="6409" width="15.59765625" style="98" customWidth="1"/>
    <col min="6410" max="6410" width="9" style="98"/>
    <col min="6411" max="6411" width="13.59765625" style="98" customWidth="1"/>
    <col min="6412" max="6656" width="9" style="98"/>
    <col min="6657" max="6657" width="13" style="98" customWidth="1"/>
    <col min="6658" max="6658" width="9" style="98" customWidth="1"/>
    <col min="6659" max="6665" width="15.59765625" style="98" customWidth="1"/>
    <col min="6666" max="6666" width="9" style="98"/>
    <col min="6667" max="6667" width="13.59765625" style="98" customWidth="1"/>
    <col min="6668" max="6912" width="9" style="98"/>
    <col min="6913" max="6913" width="13" style="98" customWidth="1"/>
    <col min="6914" max="6914" width="9" style="98" customWidth="1"/>
    <col min="6915" max="6921" width="15.59765625" style="98" customWidth="1"/>
    <col min="6922" max="6922" width="9" style="98"/>
    <col min="6923" max="6923" width="13.59765625" style="98" customWidth="1"/>
    <col min="6924" max="7168" width="9" style="98"/>
    <col min="7169" max="7169" width="13" style="98" customWidth="1"/>
    <col min="7170" max="7170" width="9" style="98" customWidth="1"/>
    <col min="7171" max="7177" width="15.59765625" style="98" customWidth="1"/>
    <col min="7178" max="7178" width="9" style="98"/>
    <col min="7179" max="7179" width="13.59765625" style="98" customWidth="1"/>
    <col min="7180" max="7424" width="9" style="98"/>
    <col min="7425" max="7425" width="13" style="98" customWidth="1"/>
    <col min="7426" max="7426" width="9" style="98" customWidth="1"/>
    <col min="7427" max="7433" width="15.59765625" style="98" customWidth="1"/>
    <col min="7434" max="7434" width="9" style="98"/>
    <col min="7435" max="7435" width="13.59765625" style="98" customWidth="1"/>
    <col min="7436" max="7680" width="9" style="98"/>
    <col min="7681" max="7681" width="13" style="98" customWidth="1"/>
    <col min="7682" max="7682" width="9" style="98" customWidth="1"/>
    <col min="7683" max="7689" width="15.59765625" style="98" customWidth="1"/>
    <col min="7690" max="7690" width="9" style="98"/>
    <col min="7691" max="7691" width="13.59765625" style="98" customWidth="1"/>
    <col min="7692" max="7936" width="9" style="98"/>
    <col min="7937" max="7937" width="13" style="98" customWidth="1"/>
    <col min="7938" max="7938" width="9" style="98" customWidth="1"/>
    <col min="7939" max="7945" width="15.59765625" style="98" customWidth="1"/>
    <col min="7946" max="7946" width="9" style="98"/>
    <col min="7947" max="7947" width="13.59765625" style="98" customWidth="1"/>
    <col min="7948" max="8192" width="9" style="98"/>
    <col min="8193" max="8193" width="13" style="98" customWidth="1"/>
    <col min="8194" max="8194" width="9" style="98" customWidth="1"/>
    <col min="8195" max="8201" width="15.59765625" style="98" customWidth="1"/>
    <col min="8202" max="8202" width="9" style="98"/>
    <col min="8203" max="8203" width="13.59765625" style="98" customWidth="1"/>
    <col min="8204" max="8448" width="9" style="98"/>
    <col min="8449" max="8449" width="13" style="98" customWidth="1"/>
    <col min="8450" max="8450" width="9" style="98" customWidth="1"/>
    <col min="8451" max="8457" width="15.59765625" style="98" customWidth="1"/>
    <col min="8458" max="8458" width="9" style="98"/>
    <col min="8459" max="8459" width="13.59765625" style="98" customWidth="1"/>
    <col min="8460" max="8704" width="9" style="98"/>
    <col min="8705" max="8705" width="13" style="98" customWidth="1"/>
    <col min="8706" max="8706" width="9" style="98" customWidth="1"/>
    <col min="8707" max="8713" width="15.59765625" style="98" customWidth="1"/>
    <col min="8714" max="8714" width="9" style="98"/>
    <col min="8715" max="8715" width="13.59765625" style="98" customWidth="1"/>
    <col min="8716" max="8960" width="9" style="98"/>
    <col min="8961" max="8961" width="13" style="98" customWidth="1"/>
    <col min="8962" max="8962" width="9" style="98" customWidth="1"/>
    <col min="8963" max="8969" width="15.59765625" style="98" customWidth="1"/>
    <col min="8970" max="8970" width="9" style="98"/>
    <col min="8971" max="8971" width="13.59765625" style="98" customWidth="1"/>
    <col min="8972" max="9216" width="9" style="98"/>
    <col min="9217" max="9217" width="13" style="98" customWidth="1"/>
    <col min="9218" max="9218" width="9" style="98" customWidth="1"/>
    <col min="9219" max="9225" width="15.59765625" style="98" customWidth="1"/>
    <col min="9226" max="9226" width="9" style="98"/>
    <col min="9227" max="9227" width="13.59765625" style="98" customWidth="1"/>
    <col min="9228" max="9472" width="9" style="98"/>
    <col min="9473" max="9473" width="13" style="98" customWidth="1"/>
    <col min="9474" max="9474" width="9" style="98" customWidth="1"/>
    <col min="9475" max="9481" width="15.59765625" style="98" customWidth="1"/>
    <col min="9482" max="9482" width="9" style="98"/>
    <col min="9483" max="9483" width="13.59765625" style="98" customWidth="1"/>
    <col min="9484" max="9728" width="9" style="98"/>
    <col min="9729" max="9729" width="13" style="98" customWidth="1"/>
    <col min="9730" max="9730" width="9" style="98" customWidth="1"/>
    <col min="9731" max="9737" width="15.59765625" style="98" customWidth="1"/>
    <col min="9738" max="9738" width="9" style="98"/>
    <col min="9739" max="9739" width="13.59765625" style="98" customWidth="1"/>
    <col min="9740" max="9984" width="9" style="98"/>
    <col min="9985" max="9985" width="13" style="98" customWidth="1"/>
    <col min="9986" max="9986" width="9" style="98" customWidth="1"/>
    <col min="9987" max="9993" width="15.59765625" style="98" customWidth="1"/>
    <col min="9994" max="9994" width="9" style="98"/>
    <col min="9995" max="9995" width="13.59765625" style="98" customWidth="1"/>
    <col min="9996" max="10240" width="9" style="98"/>
    <col min="10241" max="10241" width="13" style="98" customWidth="1"/>
    <col min="10242" max="10242" width="9" style="98" customWidth="1"/>
    <col min="10243" max="10249" width="15.59765625" style="98" customWidth="1"/>
    <col min="10250" max="10250" width="9" style="98"/>
    <col min="10251" max="10251" width="13.59765625" style="98" customWidth="1"/>
    <col min="10252" max="10496" width="9" style="98"/>
    <col min="10497" max="10497" width="13" style="98" customWidth="1"/>
    <col min="10498" max="10498" width="9" style="98" customWidth="1"/>
    <col min="10499" max="10505" width="15.59765625" style="98" customWidth="1"/>
    <col min="10506" max="10506" width="9" style="98"/>
    <col min="10507" max="10507" width="13.59765625" style="98" customWidth="1"/>
    <col min="10508" max="10752" width="9" style="98"/>
    <col min="10753" max="10753" width="13" style="98" customWidth="1"/>
    <col min="10754" max="10754" width="9" style="98" customWidth="1"/>
    <col min="10755" max="10761" width="15.59765625" style="98" customWidth="1"/>
    <col min="10762" max="10762" width="9" style="98"/>
    <col min="10763" max="10763" width="13.59765625" style="98" customWidth="1"/>
    <col min="10764" max="11008" width="9" style="98"/>
    <col min="11009" max="11009" width="13" style="98" customWidth="1"/>
    <col min="11010" max="11010" width="9" style="98" customWidth="1"/>
    <col min="11011" max="11017" width="15.59765625" style="98" customWidth="1"/>
    <col min="11018" max="11018" width="9" style="98"/>
    <col min="11019" max="11019" width="13.59765625" style="98" customWidth="1"/>
    <col min="11020" max="11264" width="9" style="98"/>
    <col min="11265" max="11265" width="13" style="98" customWidth="1"/>
    <col min="11266" max="11266" width="9" style="98" customWidth="1"/>
    <col min="11267" max="11273" width="15.59765625" style="98" customWidth="1"/>
    <col min="11274" max="11274" width="9" style="98"/>
    <col min="11275" max="11275" width="13.59765625" style="98" customWidth="1"/>
    <col min="11276" max="11520" width="9" style="98"/>
    <col min="11521" max="11521" width="13" style="98" customWidth="1"/>
    <col min="11522" max="11522" width="9" style="98" customWidth="1"/>
    <col min="11523" max="11529" width="15.59765625" style="98" customWidth="1"/>
    <col min="11530" max="11530" width="9" style="98"/>
    <col min="11531" max="11531" width="13.59765625" style="98" customWidth="1"/>
    <col min="11532" max="11776" width="9" style="98"/>
    <col min="11777" max="11777" width="13" style="98" customWidth="1"/>
    <col min="11778" max="11778" width="9" style="98" customWidth="1"/>
    <col min="11779" max="11785" width="15.59765625" style="98" customWidth="1"/>
    <col min="11786" max="11786" width="9" style="98"/>
    <col min="11787" max="11787" width="13.59765625" style="98" customWidth="1"/>
    <col min="11788" max="12032" width="9" style="98"/>
    <col min="12033" max="12033" width="13" style="98" customWidth="1"/>
    <col min="12034" max="12034" width="9" style="98" customWidth="1"/>
    <col min="12035" max="12041" width="15.59765625" style="98" customWidth="1"/>
    <col min="12042" max="12042" width="9" style="98"/>
    <col min="12043" max="12043" width="13.59765625" style="98" customWidth="1"/>
    <col min="12044" max="12288" width="9" style="98"/>
    <col min="12289" max="12289" width="13" style="98" customWidth="1"/>
    <col min="12290" max="12290" width="9" style="98" customWidth="1"/>
    <col min="12291" max="12297" width="15.59765625" style="98" customWidth="1"/>
    <col min="12298" max="12298" width="9" style="98"/>
    <col min="12299" max="12299" width="13.59765625" style="98" customWidth="1"/>
    <col min="12300" max="12544" width="9" style="98"/>
    <col min="12545" max="12545" width="13" style="98" customWidth="1"/>
    <col min="12546" max="12546" width="9" style="98" customWidth="1"/>
    <col min="12547" max="12553" width="15.59765625" style="98" customWidth="1"/>
    <col min="12554" max="12554" width="9" style="98"/>
    <col min="12555" max="12555" width="13.59765625" style="98" customWidth="1"/>
    <col min="12556" max="12800" width="9" style="98"/>
    <col min="12801" max="12801" width="13" style="98" customWidth="1"/>
    <col min="12802" max="12802" width="9" style="98" customWidth="1"/>
    <col min="12803" max="12809" width="15.59765625" style="98" customWidth="1"/>
    <col min="12810" max="12810" width="9" style="98"/>
    <col min="12811" max="12811" width="13.59765625" style="98" customWidth="1"/>
    <col min="12812" max="13056" width="9" style="98"/>
    <col min="13057" max="13057" width="13" style="98" customWidth="1"/>
    <col min="13058" max="13058" width="9" style="98" customWidth="1"/>
    <col min="13059" max="13065" width="15.59765625" style="98" customWidth="1"/>
    <col min="13066" max="13066" width="9" style="98"/>
    <col min="13067" max="13067" width="13.59765625" style="98" customWidth="1"/>
    <col min="13068" max="13312" width="9" style="98"/>
    <col min="13313" max="13313" width="13" style="98" customWidth="1"/>
    <col min="13314" max="13314" width="9" style="98" customWidth="1"/>
    <col min="13315" max="13321" width="15.59765625" style="98" customWidth="1"/>
    <col min="13322" max="13322" width="9" style="98"/>
    <col min="13323" max="13323" width="13.59765625" style="98" customWidth="1"/>
    <col min="13324" max="13568" width="9" style="98"/>
    <col min="13569" max="13569" width="13" style="98" customWidth="1"/>
    <col min="13570" max="13570" width="9" style="98" customWidth="1"/>
    <col min="13571" max="13577" width="15.59765625" style="98" customWidth="1"/>
    <col min="13578" max="13578" width="9" style="98"/>
    <col min="13579" max="13579" width="13.59765625" style="98" customWidth="1"/>
    <col min="13580" max="13824" width="9" style="98"/>
    <col min="13825" max="13825" width="13" style="98" customWidth="1"/>
    <col min="13826" max="13826" width="9" style="98" customWidth="1"/>
    <col min="13827" max="13833" width="15.59765625" style="98" customWidth="1"/>
    <col min="13834" max="13834" width="9" style="98"/>
    <col min="13835" max="13835" width="13.59765625" style="98" customWidth="1"/>
    <col min="13836" max="14080" width="9" style="98"/>
    <col min="14081" max="14081" width="13" style="98" customWidth="1"/>
    <col min="14082" max="14082" width="9" style="98" customWidth="1"/>
    <col min="14083" max="14089" width="15.59765625" style="98" customWidth="1"/>
    <col min="14090" max="14090" width="9" style="98"/>
    <col min="14091" max="14091" width="13.59765625" style="98" customWidth="1"/>
    <col min="14092" max="14336" width="9" style="98"/>
    <col min="14337" max="14337" width="13" style="98" customWidth="1"/>
    <col min="14338" max="14338" width="9" style="98" customWidth="1"/>
    <col min="14339" max="14345" width="15.59765625" style="98" customWidth="1"/>
    <col min="14346" max="14346" width="9" style="98"/>
    <col min="14347" max="14347" width="13.59765625" style="98" customWidth="1"/>
    <col min="14348" max="14592" width="9" style="98"/>
    <col min="14593" max="14593" width="13" style="98" customWidth="1"/>
    <col min="14594" max="14594" width="9" style="98" customWidth="1"/>
    <col min="14595" max="14601" width="15.59765625" style="98" customWidth="1"/>
    <col min="14602" max="14602" width="9" style="98"/>
    <col min="14603" max="14603" width="13.59765625" style="98" customWidth="1"/>
    <col min="14604" max="14848" width="9" style="98"/>
    <col min="14849" max="14849" width="13" style="98" customWidth="1"/>
    <col min="14850" max="14850" width="9" style="98" customWidth="1"/>
    <col min="14851" max="14857" width="15.59765625" style="98" customWidth="1"/>
    <col min="14858" max="14858" width="9" style="98"/>
    <col min="14859" max="14859" width="13.59765625" style="98" customWidth="1"/>
    <col min="14860" max="15104" width="9" style="98"/>
    <col min="15105" max="15105" width="13" style="98" customWidth="1"/>
    <col min="15106" max="15106" width="9" style="98" customWidth="1"/>
    <col min="15107" max="15113" width="15.59765625" style="98" customWidth="1"/>
    <col min="15114" max="15114" width="9" style="98"/>
    <col min="15115" max="15115" width="13.59765625" style="98" customWidth="1"/>
    <col min="15116" max="15360" width="9" style="98"/>
    <col min="15361" max="15361" width="13" style="98" customWidth="1"/>
    <col min="15362" max="15362" width="9" style="98" customWidth="1"/>
    <col min="15363" max="15369" width="15.59765625" style="98" customWidth="1"/>
    <col min="15370" max="15370" width="9" style="98"/>
    <col min="15371" max="15371" width="13.59765625" style="98" customWidth="1"/>
    <col min="15372" max="15616" width="9" style="98"/>
    <col min="15617" max="15617" width="13" style="98" customWidth="1"/>
    <col min="15618" max="15618" width="9" style="98" customWidth="1"/>
    <col min="15619" max="15625" width="15.59765625" style="98" customWidth="1"/>
    <col min="15626" max="15626" width="9" style="98"/>
    <col min="15627" max="15627" width="13.59765625" style="98" customWidth="1"/>
    <col min="15628" max="15872" width="9" style="98"/>
    <col min="15873" max="15873" width="13" style="98" customWidth="1"/>
    <col min="15874" max="15874" width="9" style="98" customWidth="1"/>
    <col min="15875" max="15881" width="15.59765625" style="98" customWidth="1"/>
    <col min="15882" max="15882" width="9" style="98"/>
    <col min="15883" max="15883" width="13.59765625" style="98" customWidth="1"/>
    <col min="15884" max="16128" width="9" style="98"/>
    <col min="16129" max="16129" width="13" style="98" customWidth="1"/>
    <col min="16130" max="16130" width="9" style="98" customWidth="1"/>
    <col min="16131" max="16137" width="15.59765625" style="98" customWidth="1"/>
    <col min="16138" max="16138" width="9" style="98"/>
    <col min="16139" max="16139" width="13.59765625" style="98" customWidth="1"/>
    <col min="16140" max="16384" width="9" style="98"/>
  </cols>
  <sheetData>
    <row r="1" spans="1:8" ht="14.25" customHeight="1" x14ac:dyDescent="0.2">
      <c r="A1" s="552" t="s">
        <v>90</v>
      </c>
    </row>
    <row r="2" spans="1:8" ht="15.75" customHeight="1" x14ac:dyDescent="0.2">
      <c r="A2" s="552"/>
      <c r="B2" s="543" t="s">
        <v>91</v>
      </c>
      <c r="C2" s="543"/>
      <c r="D2" s="543"/>
      <c r="E2" s="543"/>
      <c r="F2" s="543"/>
      <c r="G2" s="543"/>
      <c r="H2" s="543"/>
    </row>
    <row r="3" spans="1:8" ht="41.25" customHeight="1" x14ac:dyDescent="0.2">
      <c r="A3" s="552"/>
      <c r="B3" s="544" t="s">
        <v>92</v>
      </c>
      <c r="C3" s="544"/>
      <c r="D3" s="544"/>
      <c r="E3" s="544"/>
      <c r="F3" s="544"/>
      <c r="G3" s="544"/>
      <c r="H3" s="544"/>
    </row>
    <row r="4" spans="1:8" ht="21.75" customHeight="1" thickBot="1" x14ac:dyDescent="0.25">
      <c r="A4" s="98" t="s">
        <v>1</v>
      </c>
      <c r="B4" s="99"/>
      <c r="C4" s="99"/>
      <c r="D4" s="99"/>
      <c r="E4" s="99"/>
      <c r="F4" s="99"/>
      <c r="G4" s="99"/>
      <c r="H4" s="99"/>
    </row>
    <row r="5" spans="1:8" ht="25.5" customHeight="1" x14ac:dyDescent="0.2">
      <c r="A5" s="545"/>
      <c r="B5" s="547" t="s">
        <v>93</v>
      </c>
      <c r="C5" s="545"/>
      <c r="D5" s="549" t="s">
        <v>94</v>
      </c>
      <c r="E5" s="550"/>
      <c r="F5" s="550"/>
      <c r="G5" s="551"/>
      <c r="H5" s="100" t="s">
        <v>95</v>
      </c>
    </row>
    <row r="6" spans="1:8" ht="44.1" customHeight="1" x14ac:dyDescent="0.2">
      <c r="A6" s="546"/>
      <c r="B6" s="548"/>
      <c r="C6" s="546"/>
      <c r="D6" s="101" t="s">
        <v>8</v>
      </c>
      <c r="E6" s="193" t="s">
        <v>96</v>
      </c>
      <c r="F6" s="102" t="s">
        <v>97</v>
      </c>
      <c r="G6" s="102" t="s">
        <v>98</v>
      </c>
      <c r="H6" s="103"/>
    </row>
    <row r="7" spans="1:8" ht="24" customHeight="1" x14ac:dyDescent="0.2">
      <c r="A7" s="104" t="s">
        <v>99</v>
      </c>
      <c r="B7" s="105" t="s">
        <v>14</v>
      </c>
      <c r="C7" s="199">
        <v>681550</v>
      </c>
      <c r="D7" s="210">
        <f>D29+D21+D23+D25+D27+0.5</f>
        <v>30.235999999999997</v>
      </c>
      <c r="E7" s="211">
        <f>D7*0.28</f>
        <v>8.4660799999999998</v>
      </c>
      <c r="F7" s="211">
        <f>D7*0.57</f>
        <v>17.234519999999996</v>
      </c>
      <c r="G7" s="212">
        <f>D7*0.15</f>
        <v>4.5353999999999992</v>
      </c>
      <c r="H7" s="213">
        <f>INT(C7*D7)</f>
        <v>20607345</v>
      </c>
    </row>
    <row r="8" spans="1:8" ht="23.25" customHeight="1" x14ac:dyDescent="0.2">
      <c r="A8" s="104"/>
      <c r="B8" s="108" t="s">
        <v>15</v>
      </c>
      <c r="C8" s="199">
        <v>497475</v>
      </c>
      <c r="D8" s="210">
        <f>D22+D24+D26+D28+D30</f>
        <v>177.41900000000001</v>
      </c>
      <c r="E8" s="214">
        <f>D8*0.28</f>
        <v>49.677320000000009</v>
      </c>
      <c r="F8" s="214">
        <f>D8*0.57</f>
        <v>101.12882999999999</v>
      </c>
      <c r="G8" s="215">
        <f>D8*0.15</f>
        <v>26.612850000000002</v>
      </c>
      <c r="H8" s="204">
        <f>INT(C8*D8)</f>
        <v>88261517</v>
      </c>
    </row>
    <row r="9" spans="1:8" ht="18" customHeight="1" x14ac:dyDescent="0.2">
      <c r="A9" s="104" t="s">
        <v>100</v>
      </c>
      <c r="B9" s="108"/>
      <c r="C9" s="200"/>
      <c r="D9" s="200">
        <f>INT((C7*D7+C8*D8)*0.3)</f>
        <v>32660658</v>
      </c>
      <c r="E9" s="216">
        <f>(C7*E7+C8*E8)*0.3</f>
        <v>9144984.4773000013</v>
      </c>
      <c r="F9" s="200">
        <f>(C7*F7+C8*F8)*0.3</f>
        <v>18616575.543074999</v>
      </c>
      <c r="G9" s="216">
        <f>(C7*G7+C8*G8)*0.3</f>
        <v>4899098.8271249998</v>
      </c>
      <c r="H9" s="204">
        <f>(H7+H8)*0.3</f>
        <v>32660658.599999998</v>
      </c>
    </row>
    <row r="10" spans="1:8" ht="29.25" customHeight="1" x14ac:dyDescent="0.2">
      <c r="A10" s="104" t="s">
        <v>101</v>
      </c>
      <c r="B10" s="108" t="s">
        <v>102</v>
      </c>
      <c r="C10" s="200">
        <f>C50</f>
        <v>71850.675000000003</v>
      </c>
      <c r="D10" s="200">
        <v>35</v>
      </c>
      <c r="E10" s="216">
        <v>10</v>
      </c>
      <c r="F10" s="217">
        <v>20</v>
      </c>
      <c r="G10" s="216">
        <v>5</v>
      </c>
      <c r="H10" s="204">
        <f>C10*D10</f>
        <v>2514773.625</v>
      </c>
    </row>
    <row r="11" spans="1:8" ht="29.25" customHeight="1" x14ac:dyDescent="0.2">
      <c r="A11" s="111"/>
      <c r="B11" s="192" t="s">
        <v>103</v>
      </c>
      <c r="C11" s="201">
        <f>C59</f>
        <v>134129.45000000001</v>
      </c>
      <c r="D11" s="218">
        <v>35</v>
      </c>
      <c r="E11" s="201">
        <v>10</v>
      </c>
      <c r="F11" s="219">
        <v>20</v>
      </c>
      <c r="G11" s="201">
        <v>5</v>
      </c>
      <c r="H11" s="204">
        <f>C11*D11</f>
        <v>4694530.75</v>
      </c>
    </row>
    <row r="12" spans="1:8" ht="29.25" customHeight="1" x14ac:dyDescent="0.2">
      <c r="A12" s="111"/>
      <c r="B12" s="110" t="s">
        <v>104</v>
      </c>
      <c r="C12" s="201">
        <f>C68</f>
        <v>100112.35</v>
      </c>
      <c r="D12" s="218">
        <v>8</v>
      </c>
      <c r="E12" s="201">
        <v>2</v>
      </c>
      <c r="F12" s="220">
        <v>5</v>
      </c>
      <c r="G12" s="201">
        <v>1</v>
      </c>
      <c r="H12" s="204">
        <f>C12*D12</f>
        <v>800898.8</v>
      </c>
    </row>
    <row r="13" spans="1:8" ht="18" customHeight="1" thickBot="1" x14ac:dyDescent="0.25">
      <c r="A13" s="111" t="s">
        <v>105</v>
      </c>
      <c r="B13" s="112"/>
      <c r="C13" s="113"/>
      <c r="D13" s="221"/>
      <c r="E13" s="202" t="e">
        <f>E83</f>
        <v>#REF!</v>
      </c>
      <c r="F13" s="203" t="e">
        <f>F83</f>
        <v>#REF!</v>
      </c>
      <c r="G13" s="202" t="e">
        <f>G83</f>
        <v>#REF!</v>
      </c>
      <c r="H13" s="204" t="e">
        <f>H83</f>
        <v>#REF!</v>
      </c>
    </row>
    <row r="14" spans="1:8" ht="15.75" customHeight="1" thickTop="1" thickBot="1" x14ac:dyDescent="0.25">
      <c r="A14" s="114" t="s">
        <v>27</v>
      </c>
      <c r="B14" s="115"/>
      <c r="C14" s="116"/>
      <c r="D14" s="117"/>
      <c r="E14" s="205" t="e">
        <f>C7*E7+C8*E8+E9+C10*E10+C11*E11+C12*E12+E13</f>
        <v>#REF!</v>
      </c>
      <c r="F14" s="205" t="e">
        <f>C7*F7+C8*F8+F9+C10*F10+C11*F11+C12*F12+F13</f>
        <v>#REF!</v>
      </c>
      <c r="G14" s="206" t="e">
        <f>C7*G7+C8*G8+G9+C10*G10+C11*G11+C12*G12+G13</f>
        <v>#REF!</v>
      </c>
      <c r="H14" s="207" t="e">
        <f>SUM(H7:H13)</f>
        <v>#REF!</v>
      </c>
    </row>
    <row r="15" spans="1:8" ht="15.75" customHeight="1" thickTop="1" thickBot="1" x14ac:dyDescent="0.25">
      <c r="A15" s="114" t="s">
        <v>28</v>
      </c>
      <c r="B15" s="118"/>
      <c r="C15" s="119"/>
      <c r="D15" s="120"/>
      <c r="E15" s="208" t="e">
        <f>INT(E14*0.1)</f>
        <v>#REF!</v>
      </c>
      <c r="F15" s="208" t="e">
        <f>INT(F14*0.1)</f>
        <v>#REF!</v>
      </c>
      <c r="G15" s="208" t="e">
        <f>INT(G14*0.1)</f>
        <v>#REF!</v>
      </c>
      <c r="H15" s="208" t="e">
        <f>INT(H14*0.1)</f>
        <v>#REF!</v>
      </c>
    </row>
    <row r="16" spans="1:8" ht="15.75" customHeight="1" thickTop="1" x14ac:dyDescent="0.2">
      <c r="A16" s="121" t="s">
        <v>29</v>
      </c>
      <c r="B16" s="122"/>
      <c r="C16" s="123"/>
      <c r="D16" s="124"/>
      <c r="E16" s="209" t="e">
        <f>INT(E14+E15)</f>
        <v>#REF!</v>
      </c>
      <c r="F16" s="209" t="e">
        <f>INT(F14+F15)</f>
        <v>#REF!</v>
      </c>
      <c r="G16" s="209" t="e">
        <f>INT(G14+G15)</f>
        <v>#REF!</v>
      </c>
      <c r="H16" s="209" t="e">
        <f>INT(H14+H15)</f>
        <v>#REF!</v>
      </c>
    </row>
    <row r="17" spans="1:16384" ht="15.75" customHeight="1" x14ac:dyDescent="0.2">
      <c r="B17" s="125"/>
      <c r="C17" s="125"/>
      <c r="D17" s="126"/>
      <c r="E17" s="126"/>
      <c r="F17" s="126"/>
      <c r="G17" s="127"/>
      <c r="H17" s="126"/>
    </row>
    <row r="18" spans="1:16384" ht="15.75" customHeight="1" x14ac:dyDescent="0.2">
      <c r="A18" s="98" t="s">
        <v>30</v>
      </c>
      <c r="B18" s="125"/>
      <c r="C18" s="125"/>
      <c r="D18" s="126"/>
      <c r="E18" s="126"/>
      <c r="F18" s="126"/>
      <c r="G18" s="127"/>
      <c r="H18" s="126"/>
    </row>
    <row r="19" spans="1:16384" ht="15.75" customHeight="1" x14ac:dyDescent="0.2">
      <c r="A19" s="98" t="s">
        <v>31</v>
      </c>
      <c r="B19" s="125"/>
      <c r="C19" s="125"/>
      <c r="D19" s="126"/>
      <c r="E19" s="126"/>
      <c r="F19" s="126"/>
      <c r="G19" s="127"/>
      <c r="H19" s="126"/>
    </row>
    <row r="20" spans="1:16384" s="132" customFormat="1" ht="15.75" customHeight="1" x14ac:dyDescent="0.2">
      <c r="A20" s="128" t="s">
        <v>106</v>
      </c>
      <c r="B20" s="129"/>
      <c r="C20" s="130" t="s">
        <v>107</v>
      </c>
      <c r="D20" s="101" t="s">
        <v>94</v>
      </c>
      <c r="E20" s="102" t="s">
        <v>108</v>
      </c>
      <c r="F20" s="102" t="s">
        <v>97</v>
      </c>
      <c r="G20" s="102" t="s">
        <v>98</v>
      </c>
      <c r="H20" s="101" t="s">
        <v>7</v>
      </c>
      <c r="I20" s="131"/>
    </row>
    <row r="21" spans="1:16384" s="135" customFormat="1" ht="53.25" customHeight="1" x14ac:dyDescent="0.2">
      <c r="A21" s="174" t="s">
        <v>109</v>
      </c>
      <c r="B21" s="199" t="s">
        <v>35</v>
      </c>
      <c r="C21" s="210">
        <v>681550</v>
      </c>
      <c r="D21" s="210">
        <f>768*0.3/20</f>
        <v>11.52</v>
      </c>
      <c r="E21" s="210">
        <f t="shared" ref="E21:E26" si="0">C21*(D21*0.28)</f>
        <v>2198407.6800000002</v>
      </c>
      <c r="F21" s="210">
        <f t="shared" ref="F21:F26" si="1">C21*(D21*0.57)</f>
        <v>4475329.919999999</v>
      </c>
      <c r="G21" s="222">
        <f t="shared" ref="G21:G26" si="2">C21*(D21*0.15)</f>
        <v>1177718.3999999999</v>
      </c>
      <c r="H21" s="210">
        <f t="shared" ref="H21:H28" si="3">INT(C21*D21)</f>
        <v>7851456</v>
      </c>
      <c r="I21" s="131"/>
      <c r="K21" s="136" t="s">
        <v>110</v>
      </c>
      <c r="L21" s="137"/>
      <c r="M21" s="137"/>
      <c r="N21" s="137"/>
      <c r="O21" s="136"/>
      <c r="P21" s="136"/>
      <c r="Q21" s="136"/>
      <c r="R21" s="136"/>
      <c r="S21" s="136"/>
    </row>
    <row r="22" spans="1:16384" s="135" customFormat="1" ht="15.75" customHeight="1" x14ac:dyDescent="0.2">
      <c r="A22" s="138"/>
      <c r="B22" s="223" t="s">
        <v>36</v>
      </c>
      <c r="C22" s="224">
        <v>497475</v>
      </c>
      <c r="D22" s="210">
        <f>768/20*0.7</f>
        <v>26.88</v>
      </c>
      <c r="E22" s="224">
        <f t="shared" si="0"/>
        <v>3744195.8400000003</v>
      </c>
      <c r="F22" s="224">
        <f t="shared" si="1"/>
        <v>7622112.959999999</v>
      </c>
      <c r="G22" s="225">
        <f t="shared" si="2"/>
        <v>2005819.2</v>
      </c>
      <c r="H22" s="226">
        <f t="shared" si="3"/>
        <v>13372128</v>
      </c>
      <c r="I22" s="131"/>
      <c r="K22" s="136"/>
      <c r="L22" s="137"/>
      <c r="M22" s="137"/>
      <c r="N22" s="137"/>
      <c r="O22" s="136"/>
      <c r="P22" s="136"/>
      <c r="Q22" s="136"/>
      <c r="R22" s="136"/>
      <c r="S22" s="136"/>
    </row>
    <row r="23" spans="1:16384" s="135" customFormat="1" ht="15.75" customHeight="1" x14ac:dyDescent="0.2">
      <c r="A23" s="143" t="s">
        <v>111</v>
      </c>
      <c r="B23" s="227" t="s">
        <v>35</v>
      </c>
      <c r="C23" s="210">
        <v>681550</v>
      </c>
      <c r="D23" s="210">
        <f>499*0.3/20</f>
        <v>7.4849999999999994</v>
      </c>
      <c r="E23" s="224">
        <f t="shared" si="0"/>
        <v>1428392.49</v>
      </c>
      <c r="F23" s="224">
        <f t="shared" si="1"/>
        <v>2907798.9974999991</v>
      </c>
      <c r="G23" s="214">
        <f t="shared" si="2"/>
        <v>765210.26249999995</v>
      </c>
      <c r="H23" s="204">
        <f t="shared" si="3"/>
        <v>5101401</v>
      </c>
      <c r="I23" s="131"/>
      <c r="K23" s="136" t="s">
        <v>112</v>
      </c>
      <c r="L23" s="136"/>
      <c r="M23" s="136"/>
      <c r="N23" s="136"/>
      <c r="O23" s="136"/>
      <c r="P23" s="136"/>
      <c r="Q23" s="136"/>
      <c r="R23" s="136"/>
      <c r="S23" s="136"/>
    </row>
    <row r="24" spans="1:16384" s="135" customFormat="1" ht="15.75" customHeight="1" x14ac:dyDescent="0.2">
      <c r="A24" s="143"/>
      <c r="B24" s="227" t="s">
        <v>36</v>
      </c>
      <c r="C24" s="224">
        <v>497475</v>
      </c>
      <c r="D24" s="210">
        <f>499*0.7/20</f>
        <v>17.464999999999996</v>
      </c>
      <c r="E24" s="224">
        <f t="shared" si="0"/>
        <v>2432752.2449999996</v>
      </c>
      <c r="F24" s="224">
        <f t="shared" si="1"/>
        <v>4952388.4987499984</v>
      </c>
      <c r="G24" s="214">
        <f t="shared" si="2"/>
        <v>1303260.1312499996</v>
      </c>
      <c r="H24" s="204">
        <f t="shared" si="3"/>
        <v>8688400</v>
      </c>
      <c r="I24" s="131"/>
      <c r="K24" s="136"/>
      <c r="L24" s="136"/>
      <c r="M24" s="136"/>
      <c r="N24" s="136"/>
      <c r="O24" s="136"/>
      <c r="P24" s="136"/>
      <c r="Q24" s="136"/>
      <c r="R24" s="136"/>
      <c r="S24" s="136"/>
    </row>
    <row r="25" spans="1:16384" s="135" customFormat="1" ht="17.25" customHeight="1" x14ac:dyDescent="0.2">
      <c r="A25" s="145" t="s">
        <v>113</v>
      </c>
      <c r="B25" s="228" t="s">
        <v>35</v>
      </c>
      <c r="C25" s="210">
        <v>681550</v>
      </c>
      <c r="D25" s="210">
        <f>284*0.3/20</f>
        <v>4.26</v>
      </c>
      <c r="E25" s="224">
        <f t="shared" si="0"/>
        <v>812952.84000000008</v>
      </c>
      <c r="F25" s="224">
        <f t="shared" si="1"/>
        <v>1654939.7099999997</v>
      </c>
      <c r="G25" s="214">
        <f t="shared" si="2"/>
        <v>435510.44999999995</v>
      </c>
      <c r="H25" s="204">
        <f t="shared" si="3"/>
        <v>2903403</v>
      </c>
      <c r="I25" s="131"/>
      <c r="K25" s="136" t="s">
        <v>114</v>
      </c>
      <c r="L25" s="136"/>
      <c r="M25" s="136"/>
      <c r="N25" s="136"/>
      <c r="O25" s="136"/>
      <c r="P25" s="136"/>
      <c r="Q25" s="136"/>
      <c r="R25" s="136"/>
      <c r="S25" s="136"/>
    </row>
    <row r="26" spans="1:16384" s="135" customFormat="1" ht="17.25" customHeight="1" x14ac:dyDescent="0.2">
      <c r="A26" s="145"/>
      <c r="B26" s="228" t="s">
        <v>36</v>
      </c>
      <c r="C26" s="224">
        <v>497475</v>
      </c>
      <c r="D26" s="210">
        <f>284*0.7/20</f>
        <v>9.94</v>
      </c>
      <c r="E26" s="224">
        <f t="shared" si="0"/>
        <v>1384572.4200000002</v>
      </c>
      <c r="F26" s="224">
        <f t="shared" si="1"/>
        <v>2818593.8549999995</v>
      </c>
      <c r="G26" s="214">
        <f t="shared" si="2"/>
        <v>741735.22499999998</v>
      </c>
      <c r="H26" s="204">
        <f t="shared" si="3"/>
        <v>4944901</v>
      </c>
      <c r="I26" s="131"/>
      <c r="K26" s="136"/>
      <c r="L26" s="136"/>
      <c r="M26" s="136"/>
      <c r="N26" s="136"/>
      <c r="O26" s="136"/>
      <c r="P26" s="136"/>
      <c r="Q26" s="136"/>
      <c r="R26" s="136"/>
      <c r="S26" s="136"/>
    </row>
    <row r="27" spans="1:16384" s="135" customFormat="1" ht="27" customHeight="1" x14ac:dyDescent="0.2">
      <c r="A27" s="145" t="s">
        <v>115</v>
      </c>
      <c r="B27" s="228" t="s">
        <v>35</v>
      </c>
      <c r="C27" s="210">
        <v>681550</v>
      </c>
      <c r="D27" s="229">
        <v>5.07</v>
      </c>
      <c r="E27" s="224">
        <f>C27*1.6</f>
        <v>1090480</v>
      </c>
      <c r="F27" s="224">
        <f>C27*2.6</f>
        <v>1772030</v>
      </c>
      <c r="G27" s="214">
        <f>C27*0.87</f>
        <v>592948.5</v>
      </c>
      <c r="H27" s="204">
        <f t="shared" si="3"/>
        <v>3455458</v>
      </c>
      <c r="I27" s="131"/>
      <c r="K27" s="136" t="s">
        <v>116</v>
      </c>
      <c r="L27" s="136"/>
      <c r="M27" s="136"/>
      <c r="N27" s="136"/>
      <c r="O27" s="136"/>
      <c r="P27" s="136"/>
      <c r="Q27" s="136"/>
      <c r="R27" s="136"/>
      <c r="S27" s="136"/>
    </row>
    <row r="28" spans="1:16384" s="135" customFormat="1" ht="18" customHeight="1" x14ac:dyDescent="0.2">
      <c r="A28" s="148"/>
      <c r="B28" s="230" t="s">
        <v>36</v>
      </c>
      <c r="C28" s="224">
        <v>497475</v>
      </c>
      <c r="D28" s="231">
        <v>117.53</v>
      </c>
      <c r="E28" s="210">
        <f>C28*24.12</f>
        <v>11999097</v>
      </c>
      <c r="F28" s="210">
        <f>C28*70.06</f>
        <v>34853098.5</v>
      </c>
      <c r="G28" s="232">
        <f>C28*23.35</f>
        <v>11616041.25</v>
      </c>
      <c r="H28" s="233">
        <f t="shared" si="3"/>
        <v>58468236</v>
      </c>
      <c r="I28" s="131"/>
      <c r="K28" s="136"/>
      <c r="L28" s="136"/>
      <c r="M28" s="136"/>
      <c r="N28" s="136"/>
      <c r="O28" s="136"/>
      <c r="P28" s="136"/>
      <c r="Q28" s="136"/>
      <c r="R28" s="136"/>
      <c r="S28" s="136"/>
    </row>
    <row r="29" spans="1:16384" s="135" customFormat="1" ht="18" customHeight="1" x14ac:dyDescent="0.2">
      <c r="A29" s="145" t="s">
        <v>117</v>
      </c>
      <c r="B29" s="228" t="s">
        <v>35</v>
      </c>
      <c r="C29" s="210">
        <v>681550</v>
      </c>
      <c r="D29" s="210">
        <f>140.1*0.2/20</f>
        <v>1.401</v>
      </c>
      <c r="E29" s="224">
        <f t="shared" ref="E29:E30" si="4">C29*(D29*0.28)</f>
        <v>267358.43400000001</v>
      </c>
      <c r="F29" s="224">
        <f t="shared" ref="F29:F30" si="5">C29*(D29*0.57)</f>
        <v>544265.38349999988</v>
      </c>
      <c r="G29" s="214">
        <f t="shared" ref="G29:G30" si="6">C29*(D29*0.15)</f>
        <v>143227.73250000001</v>
      </c>
      <c r="H29" s="204">
        <f t="shared" ref="H29:H30" si="7">INT(C29*D29)</f>
        <v>954851</v>
      </c>
      <c r="I29" s="145" t="s">
        <v>115</v>
      </c>
      <c r="K29" s="194" t="s">
        <v>118</v>
      </c>
      <c r="L29" s="136"/>
      <c r="M29" s="136"/>
      <c r="N29" s="136"/>
      <c r="O29" s="136"/>
      <c r="P29" s="136"/>
      <c r="Q29" s="136"/>
      <c r="R29" s="136"/>
      <c r="S29" s="136"/>
      <c r="W29" s="144">
        <f t="shared" ref="W29:W30" si="8">S29*(T29*0.15)</f>
        <v>0</v>
      </c>
      <c r="X29" s="109">
        <f t="shared" ref="X29:X30" si="9">INT(S29*T29)</f>
        <v>0</v>
      </c>
      <c r="Y29" s="145" t="s">
        <v>115</v>
      </c>
      <c r="Z29" s="146" t="s">
        <v>35</v>
      </c>
      <c r="AA29" s="133">
        <v>681550</v>
      </c>
      <c r="AB29" s="147">
        <f t="shared" ref="AB29:AB30" si="10">123*0.5/20</f>
        <v>3.0750000000000002</v>
      </c>
      <c r="AC29" s="140">
        <f t="shared" ref="AC29:AC30" si="11">AA29*(AB29*0.28)</f>
        <v>586814.55000000005</v>
      </c>
      <c r="AD29" s="140">
        <f t="shared" ref="AD29:AD30" si="12">AA29*(AB29*0.57)</f>
        <v>1194586.7625</v>
      </c>
      <c r="AE29" s="144">
        <f t="shared" ref="AE29:AE30" si="13">AA29*(AB29*0.15)</f>
        <v>314364.9375</v>
      </c>
      <c r="AF29" s="109">
        <f t="shared" ref="AF29:AF30" si="14">INT(AA29*AB29)</f>
        <v>2095766</v>
      </c>
      <c r="AG29" s="145" t="s">
        <v>115</v>
      </c>
      <c r="AH29" s="146" t="s">
        <v>35</v>
      </c>
      <c r="AI29" s="133">
        <v>681550</v>
      </c>
      <c r="AJ29" s="147">
        <f t="shared" ref="AJ29:AJ30" si="15">123*0.5/20</f>
        <v>3.0750000000000002</v>
      </c>
      <c r="AK29" s="140">
        <f t="shared" ref="AK29:AK30" si="16">AI29*(AJ29*0.28)</f>
        <v>586814.55000000005</v>
      </c>
      <c r="AL29" s="140">
        <f t="shared" ref="AL29:AL30" si="17">AI29*(AJ29*0.57)</f>
        <v>1194586.7625</v>
      </c>
      <c r="AM29" s="144">
        <f t="shared" ref="AM29:AM30" si="18">AI29*(AJ29*0.15)</f>
        <v>314364.9375</v>
      </c>
      <c r="AN29" s="109">
        <f t="shared" ref="AN29:AN30" si="19">INT(AI29*AJ29)</f>
        <v>2095766</v>
      </c>
      <c r="AO29" s="145" t="s">
        <v>115</v>
      </c>
      <c r="AP29" s="146" t="s">
        <v>35</v>
      </c>
      <c r="AQ29" s="133">
        <v>681550</v>
      </c>
      <c r="AR29" s="147">
        <f t="shared" ref="AR29:AR30" si="20">123*0.5/20</f>
        <v>3.0750000000000002</v>
      </c>
      <c r="AS29" s="140">
        <f t="shared" ref="AS29:AS30" si="21">AQ29*(AR29*0.28)</f>
        <v>586814.55000000005</v>
      </c>
      <c r="AT29" s="140">
        <f t="shared" ref="AT29:AT30" si="22">AQ29*(AR29*0.57)</f>
        <v>1194586.7625</v>
      </c>
      <c r="AU29" s="144">
        <f t="shared" ref="AU29:AU30" si="23">AQ29*(AR29*0.15)</f>
        <v>314364.9375</v>
      </c>
      <c r="AV29" s="109">
        <f t="shared" ref="AV29:AV30" si="24">INT(AQ29*AR29)</f>
        <v>2095766</v>
      </c>
      <c r="AW29" s="145" t="s">
        <v>115</v>
      </c>
      <c r="AX29" s="146" t="s">
        <v>35</v>
      </c>
      <c r="AY29" s="133">
        <v>681550</v>
      </c>
      <c r="AZ29" s="147">
        <f t="shared" ref="AZ29:AZ30" si="25">123*0.5/20</f>
        <v>3.0750000000000002</v>
      </c>
      <c r="BA29" s="140">
        <f t="shared" ref="BA29:BA30" si="26">AY29*(AZ29*0.28)</f>
        <v>586814.55000000005</v>
      </c>
      <c r="BB29" s="140">
        <f t="shared" ref="BB29:BB30" si="27">AY29*(AZ29*0.57)</f>
        <v>1194586.7625</v>
      </c>
      <c r="BC29" s="144">
        <f t="shared" ref="BC29:BC30" si="28">AY29*(AZ29*0.15)</f>
        <v>314364.9375</v>
      </c>
      <c r="BD29" s="109">
        <f t="shared" ref="BD29:BD30" si="29">INT(AY29*AZ29)</f>
        <v>2095766</v>
      </c>
      <c r="BE29" s="145" t="s">
        <v>115</v>
      </c>
      <c r="BF29" s="146" t="s">
        <v>35</v>
      </c>
      <c r="BG29" s="133">
        <v>681550</v>
      </c>
      <c r="BH29" s="147">
        <f t="shared" ref="BH29:BH30" si="30">123*0.5/20</f>
        <v>3.0750000000000002</v>
      </c>
      <c r="BI29" s="140">
        <f t="shared" ref="BI29:BI30" si="31">BG29*(BH29*0.28)</f>
        <v>586814.55000000005</v>
      </c>
      <c r="BJ29" s="140">
        <f t="shared" ref="BJ29:BJ30" si="32">BG29*(BH29*0.57)</f>
        <v>1194586.7625</v>
      </c>
      <c r="BK29" s="144">
        <f t="shared" ref="BK29:BK30" si="33">BG29*(BH29*0.15)</f>
        <v>314364.9375</v>
      </c>
      <c r="BL29" s="109">
        <f t="shared" ref="BL29:BL30" si="34">INT(BG29*BH29)</f>
        <v>2095766</v>
      </c>
      <c r="BM29" s="145" t="s">
        <v>115</v>
      </c>
      <c r="BN29" s="146" t="s">
        <v>35</v>
      </c>
      <c r="BO29" s="133">
        <v>681550</v>
      </c>
      <c r="BP29" s="147">
        <f t="shared" ref="BP29:BP30" si="35">123*0.5/20</f>
        <v>3.0750000000000002</v>
      </c>
      <c r="BQ29" s="140">
        <f t="shared" ref="BQ29:BQ30" si="36">BO29*(BP29*0.28)</f>
        <v>586814.55000000005</v>
      </c>
      <c r="BR29" s="140">
        <f t="shared" ref="BR29:BR30" si="37">BO29*(BP29*0.57)</f>
        <v>1194586.7625</v>
      </c>
      <c r="BS29" s="144">
        <f t="shared" ref="BS29:BS30" si="38">BO29*(BP29*0.15)</f>
        <v>314364.9375</v>
      </c>
      <c r="BT29" s="109">
        <f t="shared" ref="BT29:BT30" si="39">INT(BO29*BP29)</f>
        <v>2095766</v>
      </c>
      <c r="BU29" s="145" t="s">
        <v>115</v>
      </c>
      <c r="BV29" s="146" t="s">
        <v>35</v>
      </c>
      <c r="BW29" s="133">
        <v>681550</v>
      </c>
      <c r="BX29" s="147">
        <f t="shared" ref="BX29:BX30" si="40">123*0.5/20</f>
        <v>3.0750000000000002</v>
      </c>
      <c r="BY29" s="140">
        <f t="shared" ref="BY29:BY30" si="41">BW29*(BX29*0.28)</f>
        <v>586814.55000000005</v>
      </c>
      <c r="BZ29" s="140">
        <f t="shared" ref="BZ29:BZ30" si="42">BW29*(BX29*0.57)</f>
        <v>1194586.7625</v>
      </c>
      <c r="CA29" s="144">
        <f t="shared" ref="CA29:CA30" si="43">BW29*(BX29*0.15)</f>
        <v>314364.9375</v>
      </c>
      <c r="CB29" s="109">
        <f t="shared" ref="CB29:CB30" si="44">INT(BW29*BX29)</f>
        <v>2095766</v>
      </c>
      <c r="CC29" s="145" t="s">
        <v>115</v>
      </c>
      <c r="CD29" s="146" t="s">
        <v>35</v>
      </c>
      <c r="CE29" s="133">
        <v>681550</v>
      </c>
      <c r="CF29" s="147">
        <f t="shared" ref="CF29:CF30" si="45">123*0.5/20</f>
        <v>3.0750000000000002</v>
      </c>
      <c r="CG29" s="140">
        <f t="shared" ref="CG29:CG30" si="46">CE29*(CF29*0.28)</f>
        <v>586814.55000000005</v>
      </c>
      <c r="CH29" s="140">
        <f t="shared" ref="CH29:CH30" si="47">CE29*(CF29*0.57)</f>
        <v>1194586.7625</v>
      </c>
      <c r="CI29" s="144">
        <f t="shared" ref="CI29:CI30" si="48">CE29*(CF29*0.15)</f>
        <v>314364.9375</v>
      </c>
      <c r="CJ29" s="109">
        <f t="shared" ref="CJ29:CJ30" si="49">INT(CE29*CF29)</f>
        <v>2095766</v>
      </c>
      <c r="CK29" s="145" t="s">
        <v>115</v>
      </c>
      <c r="CL29" s="146" t="s">
        <v>35</v>
      </c>
      <c r="CM29" s="133">
        <v>681550</v>
      </c>
      <c r="CN29" s="147">
        <f t="shared" ref="CN29:CN30" si="50">123*0.5/20</f>
        <v>3.0750000000000002</v>
      </c>
      <c r="CO29" s="140">
        <f t="shared" ref="CO29:CO30" si="51">CM29*(CN29*0.28)</f>
        <v>586814.55000000005</v>
      </c>
      <c r="CP29" s="140">
        <f t="shared" ref="CP29:CP30" si="52">CM29*(CN29*0.57)</f>
        <v>1194586.7625</v>
      </c>
      <c r="CQ29" s="144">
        <f t="shared" ref="CQ29:CQ30" si="53">CM29*(CN29*0.15)</f>
        <v>314364.9375</v>
      </c>
      <c r="CR29" s="109">
        <f t="shared" ref="CR29:CR30" si="54">INT(CM29*CN29)</f>
        <v>2095766</v>
      </c>
      <c r="CS29" s="145" t="s">
        <v>115</v>
      </c>
      <c r="CT29" s="146" t="s">
        <v>35</v>
      </c>
      <c r="CU29" s="133">
        <v>681550</v>
      </c>
      <c r="CV29" s="147">
        <f t="shared" ref="CV29:CV30" si="55">123*0.5/20</f>
        <v>3.0750000000000002</v>
      </c>
      <c r="CW29" s="140">
        <f t="shared" ref="CW29:CW30" si="56">CU29*(CV29*0.28)</f>
        <v>586814.55000000005</v>
      </c>
      <c r="CX29" s="140">
        <f t="shared" ref="CX29:CX30" si="57">CU29*(CV29*0.57)</f>
        <v>1194586.7625</v>
      </c>
      <c r="CY29" s="144">
        <f t="shared" ref="CY29:CY30" si="58">CU29*(CV29*0.15)</f>
        <v>314364.9375</v>
      </c>
      <c r="CZ29" s="109">
        <f t="shared" ref="CZ29:CZ30" si="59">INT(CU29*CV29)</f>
        <v>2095766</v>
      </c>
      <c r="DA29" s="145" t="s">
        <v>115</v>
      </c>
      <c r="DB29" s="146" t="s">
        <v>35</v>
      </c>
      <c r="DC29" s="133">
        <v>681550</v>
      </c>
      <c r="DD29" s="147">
        <f t="shared" ref="DD29:DD30" si="60">123*0.5/20</f>
        <v>3.0750000000000002</v>
      </c>
      <c r="DE29" s="140">
        <f t="shared" ref="DE29:DE30" si="61">DC29*(DD29*0.28)</f>
        <v>586814.55000000005</v>
      </c>
      <c r="DF29" s="140">
        <f t="shared" ref="DF29:DF30" si="62">DC29*(DD29*0.57)</f>
        <v>1194586.7625</v>
      </c>
      <c r="DG29" s="144">
        <f t="shared" ref="DG29:DG30" si="63">DC29*(DD29*0.15)</f>
        <v>314364.9375</v>
      </c>
      <c r="DH29" s="109">
        <f t="shared" ref="DH29:DH30" si="64">INT(DC29*DD29)</f>
        <v>2095766</v>
      </c>
      <c r="DI29" s="145" t="s">
        <v>115</v>
      </c>
      <c r="DJ29" s="146" t="s">
        <v>35</v>
      </c>
      <c r="DK29" s="133">
        <v>681550</v>
      </c>
      <c r="DL29" s="147">
        <f t="shared" ref="DL29:DL30" si="65">123*0.5/20</f>
        <v>3.0750000000000002</v>
      </c>
      <c r="DM29" s="140">
        <f t="shared" ref="DM29:DM30" si="66">DK29*(DL29*0.28)</f>
        <v>586814.55000000005</v>
      </c>
      <c r="DN29" s="140">
        <f t="shared" ref="DN29:DN30" si="67">DK29*(DL29*0.57)</f>
        <v>1194586.7625</v>
      </c>
      <c r="DO29" s="144">
        <f t="shared" ref="DO29:DO30" si="68">DK29*(DL29*0.15)</f>
        <v>314364.9375</v>
      </c>
      <c r="DP29" s="109">
        <f t="shared" ref="DP29:DP30" si="69">INT(DK29*DL29)</f>
        <v>2095766</v>
      </c>
      <c r="DQ29" s="145" t="s">
        <v>115</v>
      </c>
      <c r="DR29" s="146" t="s">
        <v>35</v>
      </c>
      <c r="DS29" s="133">
        <v>681550</v>
      </c>
      <c r="DT29" s="147">
        <f t="shared" ref="DT29:DT30" si="70">123*0.5/20</f>
        <v>3.0750000000000002</v>
      </c>
      <c r="DU29" s="140">
        <f t="shared" ref="DU29:DU30" si="71">DS29*(DT29*0.28)</f>
        <v>586814.55000000005</v>
      </c>
      <c r="DV29" s="140">
        <f t="shared" ref="DV29:DV30" si="72">DS29*(DT29*0.57)</f>
        <v>1194586.7625</v>
      </c>
      <c r="DW29" s="144">
        <f t="shared" ref="DW29:DW30" si="73">DS29*(DT29*0.15)</f>
        <v>314364.9375</v>
      </c>
      <c r="DX29" s="109">
        <f t="shared" ref="DX29:DX30" si="74">INT(DS29*DT29)</f>
        <v>2095766</v>
      </c>
      <c r="DY29" s="145" t="s">
        <v>115</v>
      </c>
      <c r="DZ29" s="146" t="s">
        <v>35</v>
      </c>
      <c r="EA29" s="133">
        <v>681550</v>
      </c>
      <c r="EB29" s="147">
        <f t="shared" ref="EB29:EB30" si="75">123*0.5/20</f>
        <v>3.0750000000000002</v>
      </c>
      <c r="EC29" s="140">
        <f t="shared" ref="EC29:EC30" si="76">EA29*(EB29*0.28)</f>
        <v>586814.55000000005</v>
      </c>
      <c r="ED29" s="140">
        <f t="shared" ref="ED29:ED30" si="77">EA29*(EB29*0.57)</f>
        <v>1194586.7625</v>
      </c>
      <c r="EE29" s="144">
        <f t="shared" ref="EE29:EE30" si="78">EA29*(EB29*0.15)</f>
        <v>314364.9375</v>
      </c>
      <c r="EF29" s="109">
        <f t="shared" ref="EF29:EF30" si="79">INT(EA29*EB29)</f>
        <v>2095766</v>
      </c>
      <c r="EG29" s="145" t="s">
        <v>115</v>
      </c>
      <c r="EH29" s="146" t="s">
        <v>35</v>
      </c>
      <c r="EI29" s="133">
        <v>681550</v>
      </c>
      <c r="EJ29" s="147">
        <f t="shared" ref="EJ29:EJ30" si="80">123*0.5/20</f>
        <v>3.0750000000000002</v>
      </c>
      <c r="EK29" s="140">
        <f t="shared" ref="EK29:EK30" si="81">EI29*(EJ29*0.28)</f>
        <v>586814.55000000005</v>
      </c>
      <c r="EL29" s="140">
        <f t="shared" ref="EL29:EL30" si="82">EI29*(EJ29*0.57)</f>
        <v>1194586.7625</v>
      </c>
      <c r="EM29" s="144">
        <f t="shared" ref="EM29:EM30" si="83">EI29*(EJ29*0.15)</f>
        <v>314364.9375</v>
      </c>
      <c r="EN29" s="109">
        <f t="shared" ref="EN29:EN30" si="84">INT(EI29*EJ29)</f>
        <v>2095766</v>
      </c>
      <c r="EO29" s="145" t="s">
        <v>115</v>
      </c>
      <c r="EP29" s="146" t="s">
        <v>35</v>
      </c>
      <c r="EQ29" s="133">
        <v>681550</v>
      </c>
      <c r="ER29" s="147">
        <f t="shared" ref="ER29:ER30" si="85">123*0.5/20</f>
        <v>3.0750000000000002</v>
      </c>
      <c r="ES29" s="140">
        <f t="shared" ref="ES29:ES30" si="86">EQ29*(ER29*0.28)</f>
        <v>586814.55000000005</v>
      </c>
      <c r="ET29" s="140">
        <f t="shared" ref="ET29:ET30" si="87">EQ29*(ER29*0.57)</f>
        <v>1194586.7625</v>
      </c>
      <c r="EU29" s="144">
        <f t="shared" ref="EU29:EU30" si="88">EQ29*(ER29*0.15)</f>
        <v>314364.9375</v>
      </c>
      <c r="EV29" s="109">
        <f t="shared" ref="EV29:EV30" si="89">INT(EQ29*ER29)</f>
        <v>2095766</v>
      </c>
      <c r="EW29" s="145" t="s">
        <v>115</v>
      </c>
      <c r="EX29" s="146" t="s">
        <v>35</v>
      </c>
      <c r="EY29" s="133">
        <v>681550</v>
      </c>
      <c r="EZ29" s="147">
        <f t="shared" ref="EZ29:EZ30" si="90">123*0.5/20</f>
        <v>3.0750000000000002</v>
      </c>
      <c r="FA29" s="140">
        <f t="shared" ref="FA29:FA30" si="91">EY29*(EZ29*0.28)</f>
        <v>586814.55000000005</v>
      </c>
      <c r="FB29" s="140">
        <f t="shared" ref="FB29:FB30" si="92">EY29*(EZ29*0.57)</f>
        <v>1194586.7625</v>
      </c>
      <c r="FC29" s="144">
        <f t="shared" ref="FC29:FC30" si="93">EY29*(EZ29*0.15)</f>
        <v>314364.9375</v>
      </c>
      <c r="FD29" s="109">
        <f t="shared" ref="FD29:FD30" si="94">INT(EY29*EZ29)</f>
        <v>2095766</v>
      </c>
      <c r="FE29" s="145" t="s">
        <v>115</v>
      </c>
      <c r="FF29" s="146" t="s">
        <v>35</v>
      </c>
      <c r="FG29" s="133">
        <v>681550</v>
      </c>
      <c r="FH29" s="147">
        <f t="shared" ref="FH29:FH30" si="95">123*0.5/20</f>
        <v>3.0750000000000002</v>
      </c>
      <c r="FI29" s="140">
        <f t="shared" ref="FI29:FI30" si="96">FG29*(FH29*0.28)</f>
        <v>586814.55000000005</v>
      </c>
      <c r="FJ29" s="140">
        <f t="shared" ref="FJ29:FJ30" si="97">FG29*(FH29*0.57)</f>
        <v>1194586.7625</v>
      </c>
      <c r="FK29" s="144">
        <f t="shared" ref="FK29:FK30" si="98">FG29*(FH29*0.15)</f>
        <v>314364.9375</v>
      </c>
      <c r="FL29" s="109">
        <f t="shared" ref="FL29:FL30" si="99">INT(FG29*FH29)</f>
        <v>2095766</v>
      </c>
      <c r="FM29" s="145" t="s">
        <v>115</v>
      </c>
      <c r="FN29" s="146" t="s">
        <v>35</v>
      </c>
      <c r="FO29" s="133">
        <v>681550</v>
      </c>
      <c r="FP29" s="147">
        <f t="shared" ref="FP29:FP30" si="100">123*0.5/20</f>
        <v>3.0750000000000002</v>
      </c>
      <c r="FQ29" s="140">
        <f t="shared" ref="FQ29:FQ30" si="101">FO29*(FP29*0.28)</f>
        <v>586814.55000000005</v>
      </c>
      <c r="FR29" s="140">
        <f t="shared" ref="FR29:FR30" si="102">FO29*(FP29*0.57)</f>
        <v>1194586.7625</v>
      </c>
      <c r="FS29" s="144">
        <f t="shared" ref="FS29:FS30" si="103">FO29*(FP29*0.15)</f>
        <v>314364.9375</v>
      </c>
      <c r="FT29" s="109">
        <f t="shared" ref="FT29:FT30" si="104">INT(FO29*FP29)</f>
        <v>2095766</v>
      </c>
      <c r="FU29" s="145" t="s">
        <v>115</v>
      </c>
      <c r="FV29" s="146" t="s">
        <v>35</v>
      </c>
      <c r="FW29" s="133">
        <v>681550</v>
      </c>
      <c r="FX29" s="147">
        <f t="shared" ref="FX29:FX30" si="105">123*0.5/20</f>
        <v>3.0750000000000002</v>
      </c>
      <c r="FY29" s="140">
        <f t="shared" ref="FY29:FY30" si="106">FW29*(FX29*0.28)</f>
        <v>586814.55000000005</v>
      </c>
      <c r="FZ29" s="140">
        <f t="shared" ref="FZ29:FZ30" si="107">FW29*(FX29*0.57)</f>
        <v>1194586.7625</v>
      </c>
      <c r="GA29" s="144">
        <f t="shared" ref="GA29:GA30" si="108">FW29*(FX29*0.15)</f>
        <v>314364.9375</v>
      </c>
      <c r="GB29" s="109">
        <f t="shared" ref="GB29:GB30" si="109">INT(FW29*FX29)</f>
        <v>2095766</v>
      </c>
      <c r="GC29" s="145" t="s">
        <v>115</v>
      </c>
      <c r="GD29" s="146" t="s">
        <v>35</v>
      </c>
      <c r="GE29" s="133">
        <v>681550</v>
      </c>
      <c r="GF29" s="147">
        <f t="shared" ref="GF29:GF30" si="110">123*0.5/20</f>
        <v>3.0750000000000002</v>
      </c>
      <c r="GG29" s="140">
        <f t="shared" ref="GG29:GG30" si="111">GE29*(GF29*0.28)</f>
        <v>586814.55000000005</v>
      </c>
      <c r="GH29" s="140">
        <f t="shared" ref="GH29:GH30" si="112">GE29*(GF29*0.57)</f>
        <v>1194586.7625</v>
      </c>
      <c r="GI29" s="144">
        <f t="shared" ref="GI29:GI30" si="113">GE29*(GF29*0.15)</f>
        <v>314364.9375</v>
      </c>
      <c r="GJ29" s="109">
        <f t="shared" ref="GJ29:GJ30" si="114">INT(GE29*GF29)</f>
        <v>2095766</v>
      </c>
      <c r="GK29" s="145" t="s">
        <v>115</v>
      </c>
      <c r="GL29" s="146" t="s">
        <v>35</v>
      </c>
      <c r="GM29" s="133">
        <v>681550</v>
      </c>
      <c r="GN29" s="147">
        <f t="shared" ref="GN29:GN30" si="115">123*0.5/20</f>
        <v>3.0750000000000002</v>
      </c>
      <c r="GO29" s="140">
        <f t="shared" ref="GO29:GO30" si="116">GM29*(GN29*0.28)</f>
        <v>586814.55000000005</v>
      </c>
      <c r="GP29" s="140">
        <f t="shared" ref="GP29:GP30" si="117">GM29*(GN29*0.57)</f>
        <v>1194586.7625</v>
      </c>
      <c r="GQ29" s="144">
        <f t="shared" ref="GQ29:GQ30" si="118">GM29*(GN29*0.15)</f>
        <v>314364.9375</v>
      </c>
      <c r="GR29" s="109">
        <f t="shared" ref="GR29:GR30" si="119">INT(GM29*GN29)</f>
        <v>2095766</v>
      </c>
      <c r="GS29" s="145" t="s">
        <v>115</v>
      </c>
      <c r="GT29" s="146" t="s">
        <v>35</v>
      </c>
      <c r="GU29" s="133">
        <v>681550</v>
      </c>
      <c r="GV29" s="147">
        <f t="shared" ref="GV29:GV30" si="120">123*0.5/20</f>
        <v>3.0750000000000002</v>
      </c>
      <c r="GW29" s="140">
        <f t="shared" ref="GW29:GW30" si="121">GU29*(GV29*0.28)</f>
        <v>586814.55000000005</v>
      </c>
      <c r="GX29" s="140">
        <f t="shared" ref="GX29:GX30" si="122">GU29*(GV29*0.57)</f>
        <v>1194586.7625</v>
      </c>
      <c r="GY29" s="144">
        <f t="shared" ref="GY29:GY30" si="123">GU29*(GV29*0.15)</f>
        <v>314364.9375</v>
      </c>
      <c r="GZ29" s="109">
        <f t="shared" ref="GZ29:GZ30" si="124">INT(GU29*GV29)</f>
        <v>2095766</v>
      </c>
      <c r="HA29" s="145" t="s">
        <v>115</v>
      </c>
      <c r="HB29" s="146" t="s">
        <v>35</v>
      </c>
      <c r="HC29" s="133">
        <v>681550</v>
      </c>
      <c r="HD29" s="147">
        <f t="shared" ref="HD29:HD30" si="125">123*0.5/20</f>
        <v>3.0750000000000002</v>
      </c>
      <c r="HE29" s="140">
        <f t="shared" ref="HE29:HE30" si="126">HC29*(HD29*0.28)</f>
        <v>586814.55000000005</v>
      </c>
      <c r="HF29" s="140">
        <f t="shared" ref="HF29:HF30" si="127">HC29*(HD29*0.57)</f>
        <v>1194586.7625</v>
      </c>
      <c r="HG29" s="144">
        <f t="shared" ref="HG29:HG30" si="128">HC29*(HD29*0.15)</f>
        <v>314364.9375</v>
      </c>
      <c r="HH29" s="109">
        <f t="shared" ref="HH29:HH30" si="129">INT(HC29*HD29)</f>
        <v>2095766</v>
      </c>
      <c r="HI29" s="145" t="s">
        <v>115</v>
      </c>
      <c r="HJ29" s="146" t="s">
        <v>35</v>
      </c>
      <c r="HK29" s="133">
        <v>681550</v>
      </c>
      <c r="HL29" s="147">
        <f t="shared" ref="HL29:HL30" si="130">123*0.5/20</f>
        <v>3.0750000000000002</v>
      </c>
      <c r="HM29" s="140">
        <f t="shared" ref="HM29:HM30" si="131">HK29*(HL29*0.28)</f>
        <v>586814.55000000005</v>
      </c>
      <c r="HN29" s="140">
        <f t="shared" ref="HN29:HN30" si="132">HK29*(HL29*0.57)</f>
        <v>1194586.7625</v>
      </c>
      <c r="HO29" s="144">
        <f t="shared" ref="HO29:HO30" si="133">HK29*(HL29*0.15)</f>
        <v>314364.9375</v>
      </c>
      <c r="HP29" s="109">
        <f t="shared" ref="HP29:HP30" si="134">INT(HK29*HL29)</f>
        <v>2095766</v>
      </c>
      <c r="HQ29" s="145" t="s">
        <v>115</v>
      </c>
      <c r="HR29" s="146" t="s">
        <v>35</v>
      </c>
      <c r="HS29" s="133">
        <v>681550</v>
      </c>
      <c r="HT29" s="147">
        <f t="shared" ref="HT29:HT30" si="135">123*0.5/20</f>
        <v>3.0750000000000002</v>
      </c>
      <c r="HU29" s="140">
        <f t="shared" ref="HU29:HU30" si="136">HS29*(HT29*0.28)</f>
        <v>586814.55000000005</v>
      </c>
      <c r="HV29" s="140">
        <f t="shared" ref="HV29:HV30" si="137">HS29*(HT29*0.57)</f>
        <v>1194586.7625</v>
      </c>
      <c r="HW29" s="144">
        <f t="shared" ref="HW29:HW30" si="138">HS29*(HT29*0.15)</f>
        <v>314364.9375</v>
      </c>
      <c r="HX29" s="109">
        <f t="shared" ref="HX29:HX30" si="139">INT(HS29*HT29)</f>
        <v>2095766</v>
      </c>
      <c r="HY29" s="145" t="s">
        <v>115</v>
      </c>
      <c r="HZ29" s="146" t="s">
        <v>35</v>
      </c>
      <c r="IA29" s="133">
        <v>681550</v>
      </c>
      <c r="IB29" s="147">
        <f t="shared" ref="IB29:IB30" si="140">123*0.5/20</f>
        <v>3.0750000000000002</v>
      </c>
      <c r="IC29" s="140">
        <f t="shared" ref="IC29:IC30" si="141">IA29*(IB29*0.28)</f>
        <v>586814.55000000005</v>
      </c>
      <c r="ID29" s="140">
        <f t="shared" ref="ID29:ID30" si="142">IA29*(IB29*0.57)</f>
        <v>1194586.7625</v>
      </c>
      <c r="IE29" s="144">
        <f t="shared" ref="IE29:IE30" si="143">IA29*(IB29*0.15)</f>
        <v>314364.9375</v>
      </c>
      <c r="IF29" s="109">
        <f t="shared" ref="IF29:IF30" si="144">INT(IA29*IB29)</f>
        <v>2095766</v>
      </c>
      <c r="IG29" s="145" t="s">
        <v>115</v>
      </c>
      <c r="IH29" s="146" t="s">
        <v>35</v>
      </c>
      <c r="II29" s="133">
        <v>681550</v>
      </c>
      <c r="IJ29" s="147">
        <f t="shared" ref="IJ29:IJ30" si="145">123*0.5/20</f>
        <v>3.0750000000000002</v>
      </c>
      <c r="IK29" s="140">
        <f t="shared" ref="IK29:IK30" si="146">II29*(IJ29*0.28)</f>
        <v>586814.55000000005</v>
      </c>
      <c r="IL29" s="140">
        <f t="shared" ref="IL29:IL30" si="147">II29*(IJ29*0.57)</f>
        <v>1194586.7625</v>
      </c>
      <c r="IM29" s="144">
        <f t="shared" ref="IM29:IM30" si="148">II29*(IJ29*0.15)</f>
        <v>314364.9375</v>
      </c>
      <c r="IN29" s="109">
        <f t="shared" ref="IN29:IN30" si="149">INT(II29*IJ29)</f>
        <v>2095766</v>
      </c>
      <c r="IO29" s="145" t="s">
        <v>115</v>
      </c>
      <c r="IP29" s="146" t="s">
        <v>35</v>
      </c>
      <c r="IQ29" s="133">
        <v>681550</v>
      </c>
      <c r="IR29" s="147">
        <f t="shared" ref="IR29:IR30" si="150">123*0.5/20</f>
        <v>3.0750000000000002</v>
      </c>
      <c r="IS29" s="140">
        <f t="shared" ref="IS29:IS30" si="151">IQ29*(IR29*0.28)</f>
        <v>586814.55000000005</v>
      </c>
      <c r="IT29" s="140">
        <f t="shared" ref="IT29:IT30" si="152">IQ29*(IR29*0.57)</f>
        <v>1194586.7625</v>
      </c>
      <c r="IU29" s="144">
        <f t="shared" ref="IU29:IU30" si="153">IQ29*(IR29*0.15)</f>
        <v>314364.9375</v>
      </c>
      <c r="IV29" s="109">
        <f t="shared" ref="IV29:IV30" si="154">INT(IQ29*IR29)</f>
        <v>2095766</v>
      </c>
      <c r="IW29" s="145" t="s">
        <v>115</v>
      </c>
      <c r="IX29" s="146" t="s">
        <v>35</v>
      </c>
      <c r="IY29" s="133">
        <v>681550</v>
      </c>
      <c r="IZ29" s="147">
        <f t="shared" ref="IZ29:IZ30" si="155">123*0.5/20</f>
        <v>3.0750000000000002</v>
      </c>
      <c r="JA29" s="140">
        <f t="shared" ref="JA29:JA30" si="156">IY29*(IZ29*0.28)</f>
        <v>586814.55000000005</v>
      </c>
      <c r="JB29" s="140">
        <f t="shared" ref="JB29:JB30" si="157">IY29*(IZ29*0.57)</f>
        <v>1194586.7625</v>
      </c>
      <c r="JC29" s="144">
        <f t="shared" ref="JC29:JC30" si="158">IY29*(IZ29*0.15)</f>
        <v>314364.9375</v>
      </c>
      <c r="JD29" s="109">
        <f t="shared" ref="JD29:JD30" si="159">INT(IY29*IZ29)</f>
        <v>2095766</v>
      </c>
      <c r="JE29" s="145" t="s">
        <v>115</v>
      </c>
      <c r="JF29" s="146" t="s">
        <v>35</v>
      </c>
      <c r="JG29" s="133">
        <v>681550</v>
      </c>
      <c r="JH29" s="147">
        <f t="shared" ref="JH29:JH30" si="160">123*0.5/20</f>
        <v>3.0750000000000002</v>
      </c>
      <c r="JI29" s="140">
        <f t="shared" ref="JI29:JI30" si="161">JG29*(JH29*0.28)</f>
        <v>586814.55000000005</v>
      </c>
      <c r="JJ29" s="140">
        <f t="shared" ref="JJ29:JJ30" si="162">JG29*(JH29*0.57)</f>
        <v>1194586.7625</v>
      </c>
      <c r="JK29" s="144">
        <f t="shared" ref="JK29:JK30" si="163">JG29*(JH29*0.15)</f>
        <v>314364.9375</v>
      </c>
      <c r="JL29" s="109">
        <f t="shared" ref="JL29:JL30" si="164">INT(JG29*JH29)</f>
        <v>2095766</v>
      </c>
      <c r="JM29" s="145" t="s">
        <v>115</v>
      </c>
      <c r="JN29" s="146" t="s">
        <v>35</v>
      </c>
      <c r="JO29" s="133">
        <v>681550</v>
      </c>
      <c r="JP29" s="147">
        <f t="shared" ref="JP29:JP30" si="165">123*0.5/20</f>
        <v>3.0750000000000002</v>
      </c>
      <c r="JQ29" s="140">
        <f t="shared" ref="JQ29:JQ30" si="166">JO29*(JP29*0.28)</f>
        <v>586814.55000000005</v>
      </c>
      <c r="JR29" s="140">
        <f t="shared" ref="JR29:JR30" si="167">JO29*(JP29*0.57)</f>
        <v>1194586.7625</v>
      </c>
      <c r="JS29" s="144">
        <f t="shared" ref="JS29:JS30" si="168">JO29*(JP29*0.15)</f>
        <v>314364.9375</v>
      </c>
      <c r="JT29" s="109">
        <f t="shared" ref="JT29:JT30" si="169">INT(JO29*JP29)</f>
        <v>2095766</v>
      </c>
      <c r="JU29" s="145" t="s">
        <v>115</v>
      </c>
      <c r="JV29" s="146" t="s">
        <v>35</v>
      </c>
      <c r="JW29" s="133">
        <v>681550</v>
      </c>
      <c r="JX29" s="147">
        <f t="shared" ref="JX29:JX30" si="170">123*0.5/20</f>
        <v>3.0750000000000002</v>
      </c>
      <c r="JY29" s="140">
        <f t="shared" ref="JY29:JY30" si="171">JW29*(JX29*0.28)</f>
        <v>586814.55000000005</v>
      </c>
      <c r="JZ29" s="140">
        <f t="shared" ref="JZ29:JZ30" si="172">JW29*(JX29*0.57)</f>
        <v>1194586.7625</v>
      </c>
      <c r="KA29" s="144">
        <f t="shared" ref="KA29:KA30" si="173">JW29*(JX29*0.15)</f>
        <v>314364.9375</v>
      </c>
      <c r="KB29" s="109">
        <f t="shared" ref="KB29:KB30" si="174">INT(JW29*JX29)</f>
        <v>2095766</v>
      </c>
      <c r="KC29" s="145" t="s">
        <v>115</v>
      </c>
      <c r="KD29" s="146" t="s">
        <v>35</v>
      </c>
      <c r="KE29" s="133">
        <v>681550</v>
      </c>
      <c r="KF29" s="147">
        <f t="shared" ref="KF29:KF30" si="175">123*0.5/20</f>
        <v>3.0750000000000002</v>
      </c>
      <c r="KG29" s="140">
        <f t="shared" ref="KG29:KG30" si="176">KE29*(KF29*0.28)</f>
        <v>586814.55000000005</v>
      </c>
      <c r="KH29" s="140">
        <f t="shared" ref="KH29:KH30" si="177">KE29*(KF29*0.57)</f>
        <v>1194586.7625</v>
      </c>
      <c r="KI29" s="144">
        <f t="shared" ref="KI29:KI30" si="178">KE29*(KF29*0.15)</f>
        <v>314364.9375</v>
      </c>
      <c r="KJ29" s="109">
        <f t="shared" ref="KJ29:KJ30" si="179">INT(KE29*KF29)</f>
        <v>2095766</v>
      </c>
      <c r="KK29" s="145" t="s">
        <v>115</v>
      </c>
      <c r="KL29" s="146" t="s">
        <v>35</v>
      </c>
      <c r="KM29" s="133">
        <v>681550</v>
      </c>
      <c r="KN29" s="147">
        <f t="shared" ref="KN29:KN30" si="180">123*0.5/20</f>
        <v>3.0750000000000002</v>
      </c>
      <c r="KO29" s="140">
        <f t="shared" ref="KO29:KO30" si="181">KM29*(KN29*0.28)</f>
        <v>586814.55000000005</v>
      </c>
      <c r="KP29" s="140">
        <f t="shared" ref="KP29:KP30" si="182">KM29*(KN29*0.57)</f>
        <v>1194586.7625</v>
      </c>
      <c r="KQ29" s="144">
        <f t="shared" ref="KQ29:KQ30" si="183">KM29*(KN29*0.15)</f>
        <v>314364.9375</v>
      </c>
      <c r="KR29" s="109">
        <f t="shared" ref="KR29:KR30" si="184">INT(KM29*KN29)</f>
        <v>2095766</v>
      </c>
      <c r="KS29" s="145" t="s">
        <v>115</v>
      </c>
      <c r="KT29" s="146" t="s">
        <v>35</v>
      </c>
      <c r="KU29" s="133">
        <v>681550</v>
      </c>
      <c r="KV29" s="147">
        <f t="shared" ref="KV29:KV30" si="185">123*0.5/20</f>
        <v>3.0750000000000002</v>
      </c>
      <c r="KW29" s="140">
        <f t="shared" ref="KW29:KW30" si="186">KU29*(KV29*0.28)</f>
        <v>586814.55000000005</v>
      </c>
      <c r="KX29" s="140">
        <f t="shared" ref="KX29:KX30" si="187">KU29*(KV29*0.57)</f>
        <v>1194586.7625</v>
      </c>
      <c r="KY29" s="144">
        <f t="shared" ref="KY29:KY30" si="188">KU29*(KV29*0.15)</f>
        <v>314364.9375</v>
      </c>
      <c r="KZ29" s="109">
        <f t="shared" ref="KZ29:KZ30" si="189">INT(KU29*KV29)</f>
        <v>2095766</v>
      </c>
      <c r="LA29" s="145" t="s">
        <v>115</v>
      </c>
      <c r="LB29" s="146" t="s">
        <v>35</v>
      </c>
      <c r="LC29" s="133">
        <v>681550</v>
      </c>
      <c r="LD29" s="147">
        <f t="shared" ref="LD29:LD30" si="190">123*0.5/20</f>
        <v>3.0750000000000002</v>
      </c>
      <c r="LE29" s="140">
        <f t="shared" ref="LE29:LE30" si="191">LC29*(LD29*0.28)</f>
        <v>586814.55000000005</v>
      </c>
      <c r="LF29" s="140">
        <f t="shared" ref="LF29:LF30" si="192">LC29*(LD29*0.57)</f>
        <v>1194586.7625</v>
      </c>
      <c r="LG29" s="144">
        <f t="shared" ref="LG29:LG30" si="193">LC29*(LD29*0.15)</f>
        <v>314364.9375</v>
      </c>
      <c r="LH29" s="109">
        <f t="shared" ref="LH29:LH30" si="194">INT(LC29*LD29)</f>
        <v>2095766</v>
      </c>
      <c r="LI29" s="145" t="s">
        <v>115</v>
      </c>
      <c r="LJ29" s="146" t="s">
        <v>35</v>
      </c>
      <c r="LK29" s="133">
        <v>681550</v>
      </c>
      <c r="LL29" s="147">
        <f t="shared" ref="LL29:LL30" si="195">123*0.5/20</f>
        <v>3.0750000000000002</v>
      </c>
      <c r="LM29" s="140">
        <f t="shared" ref="LM29:LM30" si="196">LK29*(LL29*0.28)</f>
        <v>586814.55000000005</v>
      </c>
      <c r="LN29" s="140">
        <f t="shared" ref="LN29:LN30" si="197">LK29*(LL29*0.57)</f>
        <v>1194586.7625</v>
      </c>
      <c r="LO29" s="144">
        <f t="shared" ref="LO29:LO30" si="198">LK29*(LL29*0.15)</f>
        <v>314364.9375</v>
      </c>
      <c r="LP29" s="109">
        <f t="shared" ref="LP29:LP30" si="199">INT(LK29*LL29)</f>
        <v>2095766</v>
      </c>
      <c r="LQ29" s="145" t="s">
        <v>115</v>
      </c>
      <c r="LR29" s="146" t="s">
        <v>35</v>
      </c>
      <c r="LS29" s="133">
        <v>681550</v>
      </c>
      <c r="LT29" s="147">
        <f t="shared" ref="LT29:LT30" si="200">123*0.5/20</f>
        <v>3.0750000000000002</v>
      </c>
      <c r="LU29" s="140">
        <f t="shared" ref="LU29:LU30" si="201">LS29*(LT29*0.28)</f>
        <v>586814.55000000005</v>
      </c>
      <c r="LV29" s="140">
        <f t="shared" ref="LV29:LV30" si="202">LS29*(LT29*0.57)</f>
        <v>1194586.7625</v>
      </c>
      <c r="LW29" s="144">
        <f t="shared" ref="LW29:LW30" si="203">LS29*(LT29*0.15)</f>
        <v>314364.9375</v>
      </c>
      <c r="LX29" s="109">
        <f t="shared" ref="LX29:LX30" si="204">INT(LS29*LT29)</f>
        <v>2095766</v>
      </c>
      <c r="LY29" s="145" t="s">
        <v>115</v>
      </c>
      <c r="LZ29" s="146" t="s">
        <v>35</v>
      </c>
      <c r="MA29" s="133">
        <v>681550</v>
      </c>
      <c r="MB29" s="147">
        <f t="shared" ref="MB29:MB30" si="205">123*0.5/20</f>
        <v>3.0750000000000002</v>
      </c>
      <c r="MC29" s="140">
        <f t="shared" ref="MC29:MC30" si="206">MA29*(MB29*0.28)</f>
        <v>586814.55000000005</v>
      </c>
      <c r="MD29" s="140">
        <f t="shared" ref="MD29:MD30" si="207">MA29*(MB29*0.57)</f>
        <v>1194586.7625</v>
      </c>
      <c r="ME29" s="144">
        <f t="shared" ref="ME29:ME30" si="208">MA29*(MB29*0.15)</f>
        <v>314364.9375</v>
      </c>
      <c r="MF29" s="109">
        <f t="shared" ref="MF29:MF30" si="209">INT(MA29*MB29)</f>
        <v>2095766</v>
      </c>
      <c r="MG29" s="145" t="s">
        <v>115</v>
      </c>
      <c r="MH29" s="146" t="s">
        <v>35</v>
      </c>
      <c r="MI29" s="133">
        <v>681550</v>
      </c>
      <c r="MJ29" s="147">
        <f t="shared" ref="MJ29:MJ30" si="210">123*0.5/20</f>
        <v>3.0750000000000002</v>
      </c>
      <c r="MK29" s="140">
        <f t="shared" ref="MK29:MK30" si="211">MI29*(MJ29*0.28)</f>
        <v>586814.55000000005</v>
      </c>
      <c r="ML29" s="140">
        <f t="shared" ref="ML29:ML30" si="212">MI29*(MJ29*0.57)</f>
        <v>1194586.7625</v>
      </c>
      <c r="MM29" s="144">
        <f t="shared" ref="MM29:MM30" si="213">MI29*(MJ29*0.15)</f>
        <v>314364.9375</v>
      </c>
      <c r="MN29" s="109">
        <f t="shared" ref="MN29:MN30" si="214">INT(MI29*MJ29)</f>
        <v>2095766</v>
      </c>
      <c r="MO29" s="145" t="s">
        <v>115</v>
      </c>
      <c r="MP29" s="146" t="s">
        <v>35</v>
      </c>
      <c r="MQ29" s="133">
        <v>681550</v>
      </c>
      <c r="MR29" s="147">
        <f t="shared" ref="MR29:MR30" si="215">123*0.5/20</f>
        <v>3.0750000000000002</v>
      </c>
      <c r="MS29" s="140">
        <f t="shared" ref="MS29:MS30" si="216">MQ29*(MR29*0.28)</f>
        <v>586814.55000000005</v>
      </c>
      <c r="MT29" s="140">
        <f t="shared" ref="MT29:MT30" si="217">MQ29*(MR29*0.57)</f>
        <v>1194586.7625</v>
      </c>
      <c r="MU29" s="144">
        <f t="shared" ref="MU29:MU30" si="218">MQ29*(MR29*0.15)</f>
        <v>314364.9375</v>
      </c>
      <c r="MV29" s="109">
        <f t="shared" ref="MV29:MV30" si="219">INT(MQ29*MR29)</f>
        <v>2095766</v>
      </c>
      <c r="MW29" s="145" t="s">
        <v>115</v>
      </c>
      <c r="MX29" s="146" t="s">
        <v>35</v>
      </c>
      <c r="MY29" s="133">
        <v>681550</v>
      </c>
      <c r="MZ29" s="147">
        <f t="shared" ref="MZ29:MZ30" si="220">123*0.5/20</f>
        <v>3.0750000000000002</v>
      </c>
      <c r="NA29" s="140">
        <f t="shared" ref="NA29:NA30" si="221">MY29*(MZ29*0.28)</f>
        <v>586814.55000000005</v>
      </c>
      <c r="NB29" s="140">
        <f t="shared" ref="NB29:NB30" si="222">MY29*(MZ29*0.57)</f>
        <v>1194586.7625</v>
      </c>
      <c r="NC29" s="144">
        <f t="shared" ref="NC29:NC30" si="223">MY29*(MZ29*0.15)</f>
        <v>314364.9375</v>
      </c>
      <c r="ND29" s="109">
        <f t="shared" ref="ND29:ND30" si="224">INT(MY29*MZ29)</f>
        <v>2095766</v>
      </c>
      <c r="NE29" s="145" t="s">
        <v>115</v>
      </c>
      <c r="NF29" s="146" t="s">
        <v>35</v>
      </c>
      <c r="NG29" s="133">
        <v>681550</v>
      </c>
      <c r="NH29" s="147">
        <f t="shared" ref="NH29:NH30" si="225">123*0.5/20</f>
        <v>3.0750000000000002</v>
      </c>
      <c r="NI29" s="140">
        <f t="shared" ref="NI29:NI30" si="226">NG29*(NH29*0.28)</f>
        <v>586814.55000000005</v>
      </c>
      <c r="NJ29" s="140">
        <f t="shared" ref="NJ29:NJ30" si="227">NG29*(NH29*0.57)</f>
        <v>1194586.7625</v>
      </c>
      <c r="NK29" s="144">
        <f t="shared" ref="NK29:NK30" si="228">NG29*(NH29*0.15)</f>
        <v>314364.9375</v>
      </c>
      <c r="NL29" s="109">
        <f t="shared" ref="NL29:NL30" si="229">INT(NG29*NH29)</f>
        <v>2095766</v>
      </c>
      <c r="NM29" s="145" t="s">
        <v>115</v>
      </c>
      <c r="NN29" s="146" t="s">
        <v>35</v>
      </c>
      <c r="NO29" s="133">
        <v>681550</v>
      </c>
      <c r="NP29" s="147">
        <f t="shared" ref="NP29:NP30" si="230">123*0.5/20</f>
        <v>3.0750000000000002</v>
      </c>
      <c r="NQ29" s="140">
        <f t="shared" ref="NQ29:NQ30" si="231">NO29*(NP29*0.28)</f>
        <v>586814.55000000005</v>
      </c>
      <c r="NR29" s="140">
        <f t="shared" ref="NR29:NR30" si="232">NO29*(NP29*0.57)</f>
        <v>1194586.7625</v>
      </c>
      <c r="NS29" s="144">
        <f t="shared" ref="NS29:NS30" si="233">NO29*(NP29*0.15)</f>
        <v>314364.9375</v>
      </c>
      <c r="NT29" s="109">
        <f t="shared" ref="NT29:NT30" si="234">INT(NO29*NP29)</f>
        <v>2095766</v>
      </c>
      <c r="NU29" s="145" t="s">
        <v>115</v>
      </c>
      <c r="NV29" s="146" t="s">
        <v>35</v>
      </c>
      <c r="NW29" s="133">
        <v>681550</v>
      </c>
      <c r="NX29" s="147">
        <f t="shared" ref="NX29:NX30" si="235">123*0.5/20</f>
        <v>3.0750000000000002</v>
      </c>
      <c r="NY29" s="140">
        <f t="shared" ref="NY29:NY30" si="236">NW29*(NX29*0.28)</f>
        <v>586814.55000000005</v>
      </c>
      <c r="NZ29" s="140">
        <f t="shared" ref="NZ29:NZ30" si="237">NW29*(NX29*0.57)</f>
        <v>1194586.7625</v>
      </c>
      <c r="OA29" s="144">
        <f t="shared" ref="OA29:OA30" si="238">NW29*(NX29*0.15)</f>
        <v>314364.9375</v>
      </c>
      <c r="OB29" s="109">
        <f t="shared" ref="OB29:OB30" si="239">INT(NW29*NX29)</f>
        <v>2095766</v>
      </c>
      <c r="OC29" s="145" t="s">
        <v>115</v>
      </c>
      <c r="OD29" s="146" t="s">
        <v>35</v>
      </c>
      <c r="OE29" s="133">
        <v>681550</v>
      </c>
      <c r="OF29" s="147">
        <f t="shared" ref="OF29:OF30" si="240">123*0.5/20</f>
        <v>3.0750000000000002</v>
      </c>
      <c r="OG29" s="140">
        <f t="shared" ref="OG29:OG30" si="241">OE29*(OF29*0.28)</f>
        <v>586814.55000000005</v>
      </c>
      <c r="OH29" s="140">
        <f t="shared" ref="OH29:OH30" si="242">OE29*(OF29*0.57)</f>
        <v>1194586.7625</v>
      </c>
      <c r="OI29" s="144">
        <f t="shared" ref="OI29:OI30" si="243">OE29*(OF29*0.15)</f>
        <v>314364.9375</v>
      </c>
      <c r="OJ29" s="109">
        <f t="shared" ref="OJ29:OJ30" si="244">INT(OE29*OF29)</f>
        <v>2095766</v>
      </c>
      <c r="OK29" s="145" t="s">
        <v>115</v>
      </c>
      <c r="OL29" s="146" t="s">
        <v>35</v>
      </c>
      <c r="OM29" s="133">
        <v>681550</v>
      </c>
      <c r="ON29" s="147">
        <f t="shared" ref="ON29:ON30" si="245">123*0.5/20</f>
        <v>3.0750000000000002</v>
      </c>
      <c r="OO29" s="140">
        <f t="shared" ref="OO29:OO30" si="246">OM29*(ON29*0.28)</f>
        <v>586814.55000000005</v>
      </c>
      <c r="OP29" s="140">
        <f t="shared" ref="OP29:OP30" si="247">OM29*(ON29*0.57)</f>
        <v>1194586.7625</v>
      </c>
      <c r="OQ29" s="144">
        <f t="shared" ref="OQ29:OQ30" si="248">OM29*(ON29*0.15)</f>
        <v>314364.9375</v>
      </c>
      <c r="OR29" s="109">
        <f t="shared" ref="OR29:OR30" si="249">INT(OM29*ON29)</f>
        <v>2095766</v>
      </c>
      <c r="OS29" s="145" t="s">
        <v>115</v>
      </c>
      <c r="OT29" s="146" t="s">
        <v>35</v>
      </c>
      <c r="OU29" s="133">
        <v>681550</v>
      </c>
      <c r="OV29" s="147">
        <f t="shared" ref="OV29:OV30" si="250">123*0.5/20</f>
        <v>3.0750000000000002</v>
      </c>
      <c r="OW29" s="140">
        <f t="shared" ref="OW29:OW30" si="251">OU29*(OV29*0.28)</f>
        <v>586814.55000000005</v>
      </c>
      <c r="OX29" s="140">
        <f t="shared" ref="OX29:OX30" si="252">OU29*(OV29*0.57)</f>
        <v>1194586.7625</v>
      </c>
      <c r="OY29" s="144">
        <f t="shared" ref="OY29:OY30" si="253">OU29*(OV29*0.15)</f>
        <v>314364.9375</v>
      </c>
      <c r="OZ29" s="109">
        <f t="shared" ref="OZ29:OZ30" si="254">INT(OU29*OV29)</f>
        <v>2095766</v>
      </c>
      <c r="PA29" s="145" t="s">
        <v>115</v>
      </c>
      <c r="PB29" s="146" t="s">
        <v>35</v>
      </c>
      <c r="PC29" s="133">
        <v>681550</v>
      </c>
      <c r="PD29" s="147">
        <f t="shared" ref="PD29:PD30" si="255">123*0.5/20</f>
        <v>3.0750000000000002</v>
      </c>
      <c r="PE29" s="140">
        <f t="shared" ref="PE29:PE30" si="256">PC29*(PD29*0.28)</f>
        <v>586814.55000000005</v>
      </c>
      <c r="PF29" s="140">
        <f t="shared" ref="PF29:PF30" si="257">PC29*(PD29*0.57)</f>
        <v>1194586.7625</v>
      </c>
      <c r="PG29" s="144">
        <f t="shared" ref="PG29:PG30" si="258">PC29*(PD29*0.15)</f>
        <v>314364.9375</v>
      </c>
      <c r="PH29" s="109">
        <f t="shared" ref="PH29:PH30" si="259">INT(PC29*PD29)</f>
        <v>2095766</v>
      </c>
      <c r="PI29" s="145" t="s">
        <v>115</v>
      </c>
      <c r="PJ29" s="146" t="s">
        <v>35</v>
      </c>
      <c r="PK29" s="133">
        <v>681550</v>
      </c>
      <c r="PL29" s="147">
        <f t="shared" ref="PL29:PL30" si="260">123*0.5/20</f>
        <v>3.0750000000000002</v>
      </c>
      <c r="PM29" s="140">
        <f t="shared" ref="PM29:PM30" si="261">PK29*(PL29*0.28)</f>
        <v>586814.55000000005</v>
      </c>
      <c r="PN29" s="140">
        <f t="shared" ref="PN29:PN30" si="262">PK29*(PL29*0.57)</f>
        <v>1194586.7625</v>
      </c>
      <c r="PO29" s="144">
        <f t="shared" ref="PO29:PO30" si="263">PK29*(PL29*0.15)</f>
        <v>314364.9375</v>
      </c>
      <c r="PP29" s="109">
        <f t="shared" ref="PP29:PP30" si="264">INT(PK29*PL29)</f>
        <v>2095766</v>
      </c>
      <c r="PQ29" s="145" t="s">
        <v>115</v>
      </c>
      <c r="PR29" s="146" t="s">
        <v>35</v>
      </c>
      <c r="PS29" s="133">
        <v>681550</v>
      </c>
      <c r="PT29" s="147">
        <f t="shared" ref="PT29:PT30" si="265">123*0.5/20</f>
        <v>3.0750000000000002</v>
      </c>
      <c r="PU29" s="140">
        <f t="shared" ref="PU29:PU30" si="266">PS29*(PT29*0.28)</f>
        <v>586814.55000000005</v>
      </c>
      <c r="PV29" s="140">
        <f t="shared" ref="PV29:PV30" si="267">PS29*(PT29*0.57)</f>
        <v>1194586.7625</v>
      </c>
      <c r="PW29" s="144">
        <f t="shared" ref="PW29:PW30" si="268">PS29*(PT29*0.15)</f>
        <v>314364.9375</v>
      </c>
      <c r="PX29" s="109">
        <f t="shared" ref="PX29:PX30" si="269">INT(PS29*PT29)</f>
        <v>2095766</v>
      </c>
      <c r="PY29" s="145" t="s">
        <v>115</v>
      </c>
      <c r="PZ29" s="146" t="s">
        <v>35</v>
      </c>
      <c r="QA29" s="133">
        <v>681550</v>
      </c>
      <c r="QB29" s="147">
        <f t="shared" ref="QB29:QB30" si="270">123*0.5/20</f>
        <v>3.0750000000000002</v>
      </c>
      <c r="QC29" s="140">
        <f t="shared" ref="QC29:QC30" si="271">QA29*(QB29*0.28)</f>
        <v>586814.55000000005</v>
      </c>
      <c r="QD29" s="140">
        <f t="shared" ref="QD29:QD30" si="272">QA29*(QB29*0.57)</f>
        <v>1194586.7625</v>
      </c>
      <c r="QE29" s="144">
        <f t="shared" ref="QE29:QE30" si="273">QA29*(QB29*0.15)</f>
        <v>314364.9375</v>
      </c>
      <c r="QF29" s="109">
        <f t="shared" ref="QF29:QF30" si="274">INT(QA29*QB29)</f>
        <v>2095766</v>
      </c>
      <c r="QG29" s="145" t="s">
        <v>115</v>
      </c>
      <c r="QH29" s="146" t="s">
        <v>35</v>
      </c>
      <c r="QI29" s="133">
        <v>681550</v>
      </c>
      <c r="QJ29" s="147">
        <f t="shared" ref="QJ29:QJ30" si="275">123*0.5/20</f>
        <v>3.0750000000000002</v>
      </c>
      <c r="QK29" s="140">
        <f t="shared" ref="QK29:QK30" si="276">QI29*(QJ29*0.28)</f>
        <v>586814.55000000005</v>
      </c>
      <c r="QL29" s="140">
        <f t="shared" ref="QL29:QL30" si="277">QI29*(QJ29*0.57)</f>
        <v>1194586.7625</v>
      </c>
      <c r="QM29" s="144">
        <f t="shared" ref="QM29:QM30" si="278">QI29*(QJ29*0.15)</f>
        <v>314364.9375</v>
      </c>
      <c r="QN29" s="109">
        <f t="shared" ref="QN29:QN30" si="279">INT(QI29*QJ29)</f>
        <v>2095766</v>
      </c>
      <c r="QO29" s="145" t="s">
        <v>115</v>
      </c>
      <c r="QP29" s="146" t="s">
        <v>35</v>
      </c>
      <c r="QQ29" s="133">
        <v>681550</v>
      </c>
      <c r="QR29" s="147">
        <f t="shared" ref="QR29:QR30" si="280">123*0.5/20</f>
        <v>3.0750000000000002</v>
      </c>
      <c r="QS29" s="140">
        <f t="shared" ref="QS29:QS30" si="281">QQ29*(QR29*0.28)</f>
        <v>586814.55000000005</v>
      </c>
      <c r="QT29" s="140">
        <f t="shared" ref="QT29:QT30" si="282">QQ29*(QR29*0.57)</f>
        <v>1194586.7625</v>
      </c>
      <c r="QU29" s="144">
        <f t="shared" ref="QU29:QU30" si="283">QQ29*(QR29*0.15)</f>
        <v>314364.9375</v>
      </c>
      <c r="QV29" s="109">
        <f t="shared" ref="QV29:QV30" si="284">INT(QQ29*QR29)</f>
        <v>2095766</v>
      </c>
      <c r="QW29" s="145" t="s">
        <v>115</v>
      </c>
      <c r="QX29" s="146" t="s">
        <v>35</v>
      </c>
      <c r="QY29" s="133">
        <v>681550</v>
      </c>
      <c r="QZ29" s="147">
        <f t="shared" ref="QZ29:QZ30" si="285">123*0.5/20</f>
        <v>3.0750000000000002</v>
      </c>
      <c r="RA29" s="140">
        <f t="shared" ref="RA29:RA30" si="286">QY29*(QZ29*0.28)</f>
        <v>586814.55000000005</v>
      </c>
      <c r="RB29" s="140">
        <f t="shared" ref="RB29:RB30" si="287">QY29*(QZ29*0.57)</f>
        <v>1194586.7625</v>
      </c>
      <c r="RC29" s="144">
        <f t="shared" ref="RC29:RC30" si="288">QY29*(QZ29*0.15)</f>
        <v>314364.9375</v>
      </c>
      <c r="RD29" s="109">
        <f t="shared" ref="RD29:RD30" si="289">INT(QY29*QZ29)</f>
        <v>2095766</v>
      </c>
      <c r="RE29" s="145" t="s">
        <v>115</v>
      </c>
      <c r="RF29" s="146" t="s">
        <v>35</v>
      </c>
      <c r="RG29" s="133">
        <v>681550</v>
      </c>
      <c r="RH29" s="147">
        <f t="shared" ref="RH29:RH30" si="290">123*0.5/20</f>
        <v>3.0750000000000002</v>
      </c>
      <c r="RI29" s="140">
        <f t="shared" ref="RI29:RI30" si="291">RG29*(RH29*0.28)</f>
        <v>586814.55000000005</v>
      </c>
      <c r="RJ29" s="140">
        <f t="shared" ref="RJ29:RJ30" si="292">RG29*(RH29*0.57)</f>
        <v>1194586.7625</v>
      </c>
      <c r="RK29" s="144">
        <f t="shared" ref="RK29:RK30" si="293">RG29*(RH29*0.15)</f>
        <v>314364.9375</v>
      </c>
      <c r="RL29" s="109">
        <f t="shared" ref="RL29:RL30" si="294">INT(RG29*RH29)</f>
        <v>2095766</v>
      </c>
      <c r="RM29" s="145" t="s">
        <v>115</v>
      </c>
      <c r="RN29" s="146" t="s">
        <v>35</v>
      </c>
      <c r="RO29" s="133">
        <v>681550</v>
      </c>
      <c r="RP29" s="147">
        <f t="shared" ref="RP29:RP30" si="295">123*0.5/20</f>
        <v>3.0750000000000002</v>
      </c>
      <c r="RQ29" s="140">
        <f t="shared" ref="RQ29:RQ30" si="296">RO29*(RP29*0.28)</f>
        <v>586814.55000000005</v>
      </c>
      <c r="RR29" s="140">
        <f t="shared" ref="RR29:RR30" si="297">RO29*(RP29*0.57)</f>
        <v>1194586.7625</v>
      </c>
      <c r="RS29" s="144">
        <f t="shared" ref="RS29:RS30" si="298">RO29*(RP29*0.15)</f>
        <v>314364.9375</v>
      </c>
      <c r="RT29" s="109">
        <f t="shared" ref="RT29:RT30" si="299">INT(RO29*RP29)</f>
        <v>2095766</v>
      </c>
      <c r="RU29" s="145" t="s">
        <v>115</v>
      </c>
      <c r="RV29" s="146" t="s">
        <v>35</v>
      </c>
      <c r="RW29" s="133">
        <v>681550</v>
      </c>
      <c r="RX29" s="147">
        <f t="shared" ref="RX29:RX30" si="300">123*0.5/20</f>
        <v>3.0750000000000002</v>
      </c>
      <c r="RY29" s="140">
        <f t="shared" ref="RY29:RY30" si="301">RW29*(RX29*0.28)</f>
        <v>586814.55000000005</v>
      </c>
      <c r="RZ29" s="140">
        <f t="shared" ref="RZ29:RZ30" si="302">RW29*(RX29*0.57)</f>
        <v>1194586.7625</v>
      </c>
      <c r="SA29" s="144">
        <f t="shared" ref="SA29:SA30" si="303">RW29*(RX29*0.15)</f>
        <v>314364.9375</v>
      </c>
      <c r="SB29" s="109">
        <f t="shared" ref="SB29:SB30" si="304">INT(RW29*RX29)</f>
        <v>2095766</v>
      </c>
      <c r="SC29" s="145" t="s">
        <v>115</v>
      </c>
      <c r="SD29" s="146" t="s">
        <v>35</v>
      </c>
      <c r="SE29" s="133">
        <v>681550</v>
      </c>
      <c r="SF29" s="147">
        <f t="shared" ref="SF29:SF30" si="305">123*0.5/20</f>
        <v>3.0750000000000002</v>
      </c>
      <c r="SG29" s="140">
        <f t="shared" ref="SG29:SG30" si="306">SE29*(SF29*0.28)</f>
        <v>586814.55000000005</v>
      </c>
      <c r="SH29" s="140">
        <f t="shared" ref="SH29:SH30" si="307">SE29*(SF29*0.57)</f>
        <v>1194586.7625</v>
      </c>
      <c r="SI29" s="144">
        <f t="shared" ref="SI29:SI30" si="308">SE29*(SF29*0.15)</f>
        <v>314364.9375</v>
      </c>
      <c r="SJ29" s="109">
        <f t="shared" ref="SJ29:SJ30" si="309">INT(SE29*SF29)</f>
        <v>2095766</v>
      </c>
      <c r="SK29" s="145" t="s">
        <v>115</v>
      </c>
      <c r="SL29" s="146" t="s">
        <v>35</v>
      </c>
      <c r="SM29" s="133">
        <v>681550</v>
      </c>
      <c r="SN29" s="147">
        <f t="shared" ref="SN29:SN30" si="310">123*0.5/20</f>
        <v>3.0750000000000002</v>
      </c>
      <c r="SO29" s="140">
        <f t="shared" ref="SO29:SO30" si="311">SM29*(SN29*0.28)</f>
        <v>586814.55000000005</v>
      </c>
      <c r="SP29" s="140">
        <f t="shared" ref="SP29:SP30" si="312">SM29*(SN29*0.57)</f>
        <v>1194586.7625</v>
      </c>
      <c r="SQ29" s="144">
        <f t="shared" ref="SQ29:SQ30" si="313">SM29*(SN29*0.15)</f>
        <v>314364.9375</v>
      </c>
      <c r="SR29" s="109">
        <f t="shared" ref="SR29:SR30" si="314">INT(SM29*SN29)</f>
        <v>2095766</v>
      </c>
      <c r="SS29" s="145" t="s">
        <v>115</v>
      </c>
      <c r="ST29" s="146" t="s">
        <v>35</v>
      </c>
      <c r="SU29" s="133">
        <v>681550</v>
      </c>
      <c r="SV29" s="147">
        <f t="shared" ref="SV29:SV30" si="315">123*0.5/20</f>
        <v>3.0750000000000002</v>
      </c>
      <c r="SW29" s="140">
        <f t="shared" ref="SW29:SW30" si="316">SU29*(SV29*0.28)</f>
        <v>586814.55000000005</v>
      </c>
      <c r="SX29" s="140">
        <f t="shared" ref="SX29:SX30" si="317">SU29*(SV29*0.57)</f>
        <v>1194586.7625</v>
      </c>
      <c r="SY29" s="144">
        <f t="shared" ref="SY29:SY30" si="318">SU29*(SV29*0.15)</f>
        <v>314364.9375</v>
      </c>
      <c r="SZ29" s="109">
        <f t="shared" ref="SZ29:SZ30" si="319">INT(SU29*SV29)</f>
        <v>2095766</v>
      </c>
      <c r="TA29" s="145" t="s">
        <v>115</v>
      </c>
      <c r="TB29" s="146" t="s">
        <v>35</v>
      </c>
      <c r="TC29" s="133">
        <v>681550</v>
      </c>
      <c r="TD29" s="147">
        <f t="shared" ref="TD29:TD30" si="320">123*0.5/20</f>
        <v>3.0750000000000002</v>
      </c>
      <c r="TE29" s="140">
        <f t="shared" ref="TE29:TE30" si="321">TC29*(TD29*0.28)</f>
        <v>586814.55000000005</v>
      </c>
      <c r="TF29" s="140">
        <f t="shared" ref="TF29:TF30" si="322">TC29*(TD29*0.57)</f>
        <v>1194586.7625</v>
      </c>
      <c r="TG29" s="144">
        <f t="shared" ref="TG29:TG30" si="323">TC29*(TD29*0.15)</f>
        <v>314364.9375</v>
      </c>
      <c r="TH29" s="109">
        <f t="shared" ref="TH29:TH30" si="324">INT(TC29*TD29)</f>
        <v>2095766</v>
      </c>
      <c r="TI29" s="145" t="s">
        <v>115</v>
      </c>
      <c r="TJ29" s="146" t="s">
        <v>35</v>
      </c>
      <c r="TK29" s="133">
        <v>681550</v>
      </c>
      <c r="TL29" s="147">
        <f t="shared" ref="TL29:TL30" si="325">123*0.5/20</f>
        <v>3.0750000000000002</v>
      </c>
      <c r="TM29" s="140">
        <f t="shared" ref="TM29:TM30" si="326">TK29*(TL29*0.28)</f>
        <v>586814.55000000005</v>
      </c>
      <c r="TN29" s="140">
        <f t="shared" ref="TN29:TN30" si="327">TK29*(TL29*0.57)</f>
        <v>1194586.7625</v>
      </c>
      <c r="TO29" s="144">
        <f t="shared" ref="TO29:TO30" si="328">TK29*(TL29*0.15)</f>
        <v>314364.9375</v>
      </c>
      <c r="TP29" s="109">
        <f t="shared" ref="TP29:TP30" si="329">INT(TK29*TL29)</f>
        <v>2095766</v>
      </c>
      <c r="TQ29" s="145" t="s">
        <v>115</v>
      </c>
      <c r="TR29" s="146" t="s">
        <v>35</v>
      </c>
      <c r="TS29" s="133">
        <v>681550</v>
      </c>
      <c r="TT29" s="147">
        <f t="shared" ref="TT29:TT30" si="330">123*0.5/20</f>
        <v>3.0750000000000002</v>
      </c>
      <c r="TU29" s="140">
        <f t="shared" ref="TU29:TU30" si="331">TS29*(TT29*0.28)</f>
        <v>586814.55000000005</v>
      </c>
      <c r="TV29" s="140">
        <f t="shared" ref="TV29:TV30" si="332">TS29*(TT29*0.57)</f>
        <v>1194586.7625</v>
      </c>
      <c r="TW29" s="144">
        <f t="shared" ref="TW29:TW30" si="333">TS29*(TT29*0.15)</f>
        <v>314364.9375</v>
      </c>
      <c r="TX29" s="109">
        <f t="shared" ref="TX29:TX30" si="334">INT(TS29*TT29)</f>
        <v>2095766</v>
      </c>
      <c r="TY29" s="145" t="s">
        <v>115</v>
      </c>
      <c r="TZ29" s="146" t="s">
        <v>35</v>
      </c>
      <c r="UA29" s="133">
        <v>681550</v>
      </c>
      <c r="UB29" s="147">
        <f t="shared" ref="UB29:UB30" si="335">123*0.5/20</f>
        <v>3.0750000000000002</v>
      </c>
      <c r="UC29" s="140">
        <f t="shared" ref="UC29:UC30" si="336">UA29*(UB29*0.28)</f>
        <v>586814.55000000005</v>
      </c>
      <c r="UD29" s="140">
        <f t="shared" ref="UD29:UD30" si="337">UA29*(UB29*0.57)</f>
        <v>1194586.7625</v>
      </c>
      <c r="UE29" s="144">
        <f t="shared" ref="UE29:UE30" si="338">UA29*(UB29*0.15)</f>
        <v>314364.9375</v>
      </c>
      <c r="UF29" s="109">
        <f t="shared" ref="UF29:UF30" si="339">INT(UA29*UB29)</f>
        <v>2095766</v>
      </c>
      <c r="UG29" s="145" t="s">
        <v>115</v>
      </c>
      <c r="UH29" s="146" t="s">
        <v>35</v>
      </c>
      <c r="UI29" s="133">
        <v>681550</v>
      </c>
      <c r="UJ29" s="147">
        <f t="shared" ref="UJ29:UJ30" si="340">123*0.5/20</f>
        <v>3.0750000000000002</v>
      </c>
      <c r="UK29" s="140">
        <f t="shared" ref="UK29:UK30" si="341">UI29*(UJ29*0.28)</f>
        <v>586814.55000000005</v>
      </c>
      <c r="UL29" s="140">
        <f t="shared" ref="UL29:UL30" si="342">UI29*(UJ29*0.57)</f>
        <v>1194586.7625</v>
      </c>
      <c r="UM29" s="144">
        <f t="shared" ref="UM29:UM30" si="343">UI29*(UJ29*0.15)</f>
        <v>314364.9375</v>
      </c>
      <c r="UN29" s="109">
        <f t="shared" ref="UN29:UN30" si="344">INT(UI29*UJ29)</f>
        <v>2095766</v>
      </c>
      <c r="UO29" s="145" t="s">
        <v>115</v>
      </c>
      <c r="UP29" s="146" t="s">
        <v>35</v>
      </c>
      <c r="UQ29" s="133">
        <v>681550</v>
      </c>
      <c r="UR29" s="147">
        <f t="shared" ref="UR29:UR30" si="345">123*0.5/20</f>
        <v>3.0750000000000002</v>
      </c>
      <c r="US29" s="140">
        <f t="shared" ref="US29:US30" si="346">UQ29*(UR29*0.28)</f>
        <v>586814.55000000005</v>
      </c>
      <c r="UT29" s="140">
        <f t="shared" ref="UT29:UT30" si="347">UQ29*(UR29*0.57)</f>
        <v>1194586.7625</v>
      </c>
      <c r="UU29" s="144">
        <f t="shared" ref="UU29:UU30" si="348">UQ29*(UR29*0.15)</f>
        <v>314364.9375</v>
      </c>
      <c r="UV29" s="109">
        <f t="shared" ref="UV29:UV30" si="349">INT(UQ29*UR29)</f>
        <v>2095766</v>
      </c>
      <c r="UW29" s="145" t="s">
        <v>115</v>
      </c>
      <c r="UX29" s="146" t="s">
        <v>35</v>
      </c>
      <c r="UY29" s="133">
        <v>681550</v>
      </c>
      <c r="UZ29" s="147">
        <f t="shared" ref="UZ29:UZ30" si="350">123*0.5/20</f>
        <v>3.0750000000000002</v>
      </c>
      <c r="VA29" s="140">
        <f t="shared" ref="VA29:VA30" si="351">UY29*(UZ29*0.28)</f>
        <v>586814.55000000005</v>
      </c>
      <c r="VB29" s="140">
        <f t="shared" ref="VB29:VB30" si="352">UY29*(UZ29*0.57)</f>
        <v>1194586.7625</v>
      </c>
      <c r="VC29" s="144">
        <f t="shared" ref="VC29:VC30" si="353">UY29*(UZ29*0.15)</f>
        <v>314364.9375</v>
      </c>
      <c r="VD29" s="109">
        <f t="shared" ref="VD29:VD30" si="354">INT(UY29*UZ29)</f>
        <v>2095766</v>
      </c>
      <c r="VE29" s="145" t="s">
        <v>115</v>
      </c>
      <c r="VF29" s="146" t="s">
        <v>35</v>
      </c>
      <c r="VG29" s="133">
        <v>681550</v>
      </c>
      <c r="VH29" s="147">
        <f t="shared" ref="VH29:VH30" si="355">123*0.5/20</f>
        <v>3.0750000000000002</v>
      </c>
      <c r="VI29" s="140">
        <f t="shared" ref="VI29:VI30" si="356">VG29*(VH29*0.28)</f>
        <v>586814.55000000005</v>
      </c>
      <c r="VJ29" s="140">
        <f t="shared" ref="VJ29:VJ30" si="357">VG29*(VH29*0.57)</f>
        <v>1194586.7625</v>
      </c>
      <c r="VK29" s="144">
        <f t="shared" ref="VK29:VK30" si="358">VG29*(VH29*0.15)</f>
        <v>314364.9375</v>
      </c>
      <c r="VL29" s="109">
        <f t="shared" ref="VL29:VL30" si="359">INT(VG29*VH29)</f>
        <v>2095766</v>
      </c>
      <c r="VM29" s="145" t="s">
        <v>115</v>
      </c>
      <c r="VN29" s="146" t="s">
        <v>35</v>
      </c>
      <c r="VO29" s="133">
        <v>681550</v>
      </c>
      <c r="VP29" s="147">
        <f t="shared" ref="VP29:VP30" si="360">123*0.5/20</f>
        <v>3.0750000000000002</v>
      </c>
      <c r="VQ29" s="140">
        <f t="shared" ref="VQ29:VQ30" si="361">VO29*(VP29*0.28)</f>
        <v>586814.55000000005</v>
      </c>
      <c r="VR29" s="140">
        <f t="shared" ref="VR29:VR30" si="362">VO29*(VP29*0.57)</f>
        <v>1194586.7625</v>
      </c>
      <c r="VS29" s="144">
        <f t="shared" ref="VS29:VS30" si="363">VO29*(VP29*0.15)</f>
        <v>314364.9375</v>
      </c>
      <c r="VT29" s="109">
        <f t="shared" ref="VT29:VT30" si="364">INT(VO29*VP29)</f>
        <v>2095766</v>
      </c>
      <c r="VU29" s="145" t="s">
        <v>115</v>
      </c>
      <c r="VV29" s="146" t="s">
        <v>35</v>
      </c>
      <c r="VW29" s="133">
        <v>681550</v>
      </c>
      <c r="VX29" s="147">
        <f t="shared" ref="VX29:VX30" si="365">123*0.5/20</f>
        <v>3.0750000000000002</v>
      </c>
      <c r="VY29" s="140">
        <f t="shared" ref="VY29:VY30" si="366">VW29*(VX29*0.28)</f>
        <v>586814.55000000005</v>
      </c>
      <c r="VZ29" s="140">
        <f t="shared" ref="VZ29:VZ30" si="367">VW29*(VX29*0.57)</f>
        <v>1194586.7625</v>
      </c>
      <c r="WA29" s="144">
        <f t="shared" ref="WA29:WA30" si="368">VW29*(VX29*0.15)</f>
        <v>314364.9375</v>
      </c>
      <c r="WB29" s="109">
        <f t="shared" ref="WB29:WB30" si="369">INT(VW29*VX29)</f>
        <v>2095766</v>
      </c>
      <c r="WC29" s="145" t="s">
        <v>115</v>
      </c>
      <c r="WD29" s="146" t="s">
        <v>35</v>
      </c>
      <c r="WE29" s="133">
        <v>681550</v>
      </c>
      <c r="WF29" s="147">
        <f t="shared" ref="WF29:WF30" si="370">123*0.5/20</f>
        <v>3.0750000000000002</v>
      </c>
      <c r="WG29" s="140">
        <f t="shared" ref="WG29:WG30" si="371">WE29*(WF29*0.28)</f>
        <v>586814.55000000005</v>
      </c>
      <c r="WH29" s="140">
        <f t="shared" ref="WH29:WH30" si="372">WE29*(WF29*0.57)</f>
        <v>1194586.7625</v>
      </c>
      <c r="WI29" s="144">
        <f t="shared" ref="WI29:WI30" si="373">WE29*(WF29*0.15)</f>
        <v>314364.9375</v>
      </c>
      <c r="WJ29" s="109">
        <f t="shared" ref="WJ29:WJ30" si="374">INT(WE29*WF29)</f>
        <v>2095766</v>
      </c>
      <c r="WK29" s="145" t="s">
        <v>115</v>
      </c>
      <c r="WL29" s="146" t="s">
        <v>35</v>
      </c>
      <c r="WM29" s="133">
        <v>681550</v>
      </c>
      <c r="WN29" s="147">
        <f t="shared" ref="WN29:WN30" si="375">123*0.5/20</f>
        <v>3.0750000000000002</v>
      </c>
      <c r="WO29" s="140">
        <f t="shared" ref="WO29:WO30" si="376">WM29*(WN29*0.28)</f>
        <v>586814.55000000005</v>
      </c>
      <c r="WP29" s="140">
        <f t="shared" ref="WP29:WP30" si="377">WM29*(WN29*0.57)</f>
        <v>1194586.7625</v>
      </c>
      <c r="WQ29" s="144">
        <f t="shared" ref="WQ29:WQ30" si="378">WM29*(WN29*0.15)</f>
        <v>314364.9375</v>
      </c>
      <c r="WR29" s="109">
        <f t="shared" ref="WR29:WR30" si="379">INT(WM29*WN29)</f>
        <v>2095766</v>
      </c>
      <c r="WS29" s="145" t="s">
        <v>115</v>
      </c>
      <c r="WT29" s="146" t="s">
        <v>35</v>
      </c>
      <c r="WU29" s="133">
        <v>681550</v>
      </c>
      <c r="WV29" s="147">
        <f t="shared" ref="WV29:WV30" si="380">123*0.5/20</f>
        <v>3.0750000000000002</v>
      </c>
      <c r="WW29" s="140">
        <f t="shared" ref="WW29:WW30" si="381">WU29*(WV29*0.28)</f>
        <v>586814.55000000005</v>
      </c>
      <c r="WX29" s="140">
        <f t="shared" ref="WX29:WX30" si="382">WU29*(WV29*0.57)</f>
        <v>1194586.7625</v>
      </c>
      <c r="WY29" s="144">
        <f t="shared" ref="WY29:WY30" si="383">WU29*(WV29*0.15)</f>
        <v>314364.9375</v>
      </c>
      <c r="WZ29" s="109">
        <f t="shared" ref="WZ29:WZ30" si="384">INT(WU29*WV29)</f>
        <v>2095766</v>
      </c>
      <c r="XA29" s="145" t="s">
        <v>115</v>
      </c>
      <c r="XB29" s="146" t="s">
        <v>35</v>
      </c>
      <c r="XC29" s="133">
        <v>681550</v>
      </c>
      <c r="XD29" s="147">
        <f t="shared" ref="XD29:XD30" si="385">123*0.5/20</f>
        <v>3.0750000000000002</v>
      </c>
      <c r="XE29" s="140">
        <f t="shared" ref="XE29:XE30" si="386">XC29*(XD29*0.28)</f>
        <v>586814.55000000005</v>
      </c>
      <c r="XF29" s="140">
        <f t="shared" ref="XF29:XF30" si="387">XC29*(XD29*0.57)</f>
        <v>1194586.7625</v>
      </c>
      <c r="XG29" s="144">
        <f t="shared" ref="XG29:XG30" si="388">XC29*(XD29*0.15)</f>
        <v>314364.9375</v>
      </c>
      <c r="XH29" s="109">
        <f t="shared" ref="XH29:XH30" si="389">INT(XC29*XD29)</f>
        <v>2095766</v>
      </c>
      <c r="XI29" s="145" t="s">
        <v>115</v>
      </c>
      <c r="XJ29" s="146" t="s">
        <v>35</v>
      </c>
      <c r="XK29" s="133">
        <v>681550</v>
      </c>
      <c r="XL29" s="147">
        <f t="shared" ref="XL29:XL30" si="390">123*0.5/20</f>
        <v>3.0750000000000002</v>
      </c>
      <c r="XM29" s="140">
        <f t="shared" ref="XM29:XM30" si="391">XK29*(XL29*0.28)</f>
        <v>586814.55000000005</v>
      </c>
      <c r="XN29" s="140">
        <f t="shared" ref="XN29:XN30" si="392">XK29*(XL29*0.57)</f>
        <v>1194586.7625</v>
      </c>
      <c r="XO29" s="144">
        <f t="shared" ref="XO29:XO30" si="393">XK29*(XL29*0.15)</f>
        <v>314364.9375</v>
      </c>
      <c r="XP29" s="109">
        <f t="shared" ref="XP29:XP30" si="394">INT(XK29*XL29)</f>
        <v>2095766</v>
      </c>
      <c r="XQ29" s="145" t="s">
        <v>115</v>
      </c>
      <c r="XR29" s="146" t="s">
        <v>35</v>
      </c>
      <c r="XS29" s="133">
        <v>681550</v>
      </c>
      <c r="XT29" s="147">
        <f t="shared" ref="XT29:XT30" si="395">123*0.5/20</f>
        <v>3.0750000000000002</v>
      </c>
      <c r="XU29" s="140">
        <f t="shared" ref="XU29:XU30" si="396">XS29*(XT29*0.28)</f>
        <v>586814.55000000005</v>
      </c>
      <c r="XV29" s="140">
        <f t="shared" ref="XV29:XV30" si="397">XS29*(XT29*0.57)</f>
        <v>1194586.7625</v>
      </c>
      <c r="XW29" s="144">
        <f t="shared" ref="XW29:XW30" si="398">XS29*(XT29*0.15)</f>
        <v>314364.9375</v>
      </c>
      <c r="XX29" s="109">
        <f t="shared" ref="XX29:XX30" si="399">INT(XS29*XT29)</f>
        <v>2095766</v>
      </c>
      <c r="XY29" s="145" t="s">
        <v>115</v>
      </c>
      <c r="XZ29" s="146" t="s">
        <v>35</v>
      </c>
      <c r="YA29" s="133">
        <v>681550</v>
      </c>
      <c r="YB29" s="147">
        <f t="shared" ref="YB29:YB30" si="400">123*0.5/20</f>
        <v>3.0750000000000002</v>
      </c>
      <c r="YC29" s="140">
        <f t="shared" ref="YC29:YC30" si="401">YA29*(YB29*0.28)</f>
        <v>586814.55000000005</v>
      </c>
      <c r="YD29" s="140">
        <f t="shared" ref="YD29:YD30" si="402">YA29*(YB29*0.57)</f>
        <v>1194586.7625</v>
      </c>
      <c r="YE29" s="144">
        <f t="shared" ref="YE29:YE30" si="403">YA29*(YB29*0.15)</f>
        <v>314364.9375</v>
      </c>
      <c r="YF29" s="109">
        <f t="shared" ref="YF29:YF30" si="404">INT(YA29*YB29)</f>
        <v>2095766</v>
      </c>
      <c r="YG29" s="145" t="s">
        <v>115</v>
      </c>
      <c r="YH29" s="146" t="s">
        <v>35</v>
      </c>
      <c r="YI29" s="133">
        <v>681550</v>
      </c>
      <c r="YJ29" s="147">
        <f t="shared" ref="YJ29:YJ30" si="405">123*0.5/20</f>
        <v>3.0750000000000002</v>
      </c>
      <c r="YK29" s="140">
        <f t="shared" ref="YK29:YK30" si="406">YI29*(YJ29*0.28)</f>
        <v>586814.55000000005</v>
      </c>
      <c r="YL29" s="140">
        <f t="shared" ref="YL29:YL30" si="407">YI29*(YJ29*0.57)</f>
        <v>1194586.7625</v>
      </c>
      <c r="YM29" s="144">
        <f t="shared" ref="YM29:YM30" si="408">YI29*(YJ29*0.15)</f>
        <v>314364.9375</v>
      </c>
      <c r="YN29" s="109">
        <f t="shared" ref="YN29:YN30" si="409">INT(YI29*YJ29)</f>
        <v>2095766</v>
      </c>
      <c r="YO29" s="145" t="s">
        <v>115</v>
      </c>
      <c r="YP29" s="146" t="s">
        <v>35</v>
      </c>
      <c r="YQ29" s="133">
        <v>681550</v>
      </c>
      <c r="YR29" s="147">
        <f t="shared" ref="YR29:YR30" si="410">123*0.5/20</f>
        <v>3.0750000000000002</v>
      </c>
      <c r="YS29" s="140">
        <f t="shared" ref="YS29:YS30" si="411">YQ29*(YR29*0.28)</f>
        <v>586814.55000000005</v>
      </c>
      <c r="YT29" s="140">
        <f t="shared" ref="YT29:YT30" si="412">YQ29*(YR29*0.57)</f>
        <v>1194586.7625</v>
      </c>
      <c r="YU29" s="144">
        <f t="shared" ref="YU29:YU30" si="413">YQ29*(YR29*0.15)</f>
        <v>314364.9375</v>
      </c>
      <c r="YV29" s="109">
        <f t="shared" ref="YV29:YV30" si="414">INT(YQ29*YR29)</f>
        <v>2095766</v>
      </c>
      <c r="YW29" s="145" t="s">
        <v>115</v>
      </c>
      <c r="YX29" s="146" t="s">
        <v>35</v>
      </c>
      <c r="YY29" s="133">
        <v>681550</v>
      </c>
      <c r="YZ29" s="147">
        <f t="shared" ref="YZ29:YZ30" si="415">123*0.5/20</f>
        <v>3.0750000000000002</v>
      </c>
      <c r="ZA29" s="140">
        <f t="shared" ref="ZA29:ZA30" si="416">YY29*(YZ29*0.28)</f>
        <v>586814.55000000005</v>
      </c>
      <c r="ZB29" s="140">
        <f t="shared" ref="ZB29:ZB30" si="417">YY29*(YZ29*0.57)</f>
        <v>1194586.7625</v>
      </c>
      <c r="ZC29" s="144">
        <f t="shared" ref="ZC29:ZC30" si="418">YY29*(YZ29*0.15)</f>
        <v>314364.9375</v>
      </c>
      <c r="ZD29" s="109">
        <f t="shared" ref="ZD29:ZD30" si="419">INT(YY29*YZ29)</f>
        <v>2095766</v>
      </c>
      <c r="ZE29" s="145" t="s">
        <v>115</v>
      </c>
      <c r="ZF29" s="146" t="s">
        <v>35</v>
      </c>
      <c r="ZG29" s="133">
        <v>681550</v>
      </c>
      <c r="ZH29" s="147">
        <f t="shared" ref="ZH29:ZH30" si="420">123*0.5/20</f>
        <v>3.0750000000000002</v>
      </c>
      <c r="ZI29" s="140">
        <f t="shared" ref="ZI29:ZI30" si="421">ZG29*(ZH29*0.28)</f>
        <v>586814.55000000005</v>
      </c>
      <c r="ZJ29" s="140">
        <f t="shared" ref="ZJ29:ZJ30" si="422">ZG29*(ZH29*0.57)</f>
        <v>1194586.7625</v>
      </c>
      <c r="ZK29" s="144">
        <f t="shared" ref="ZK29:ZK30" si="423">ZG29*(ZH29*0.15)</f>
        <v>314364.9375</v>
      </c>
      <c r="ZL29" s="109">
        <f t="shared" ref="ZL29:ZL30" si="424">INT(ZG29*ZH29)</f>
        <v>2095766</v>
      </c>
      <c r="ZM29" s="145" t="s">
        <v>115</v>
      </c>
      <c r="ZN29" s="146" t="s">
        <v>35</v>
      </c>
      <c r="ZO29" s="133">
        <v>681550</v>
      </c>
      <c r="ZP29" s="147">
        <f t="shared" ref="ZP29:ZP30" si="425">123*0.5/20</f>
        <v>3.0750000000000002</v>
      </c>
      <c r="ZQ29" s="140">
        <f t="shared" ref="ZQ29:ZQ30" si="426">ZO29*(ZP29*0.28)</f>
        <v>586814.55000000005</v>
      </c>
      <c r="ZR29" s="140">
        <f t="shared" ref="ZR29:ZR30" si="427">ZO29*(ZP29*0.57)</f>
        <v>1194586.7625</v>
      </c>
      <c r="ZS29" s="144">
        <f t="shared" ref="ZS29:ZS30" si="428">ZO29*(ZP29*0.15)</f>
        <v>314364.9375</v>
      </c>
      <c r="ZT29" s="109">
        <f t="shared" ref="ZT29:ZT30" si="429">INT(ZO29*ZP29)</f>
        <v>2095766</v>
      </c>
      <c r="ZU29" s="145" t="s">
        <v>115</v>
      </c>
      <c r="ZV29" s="146" t="s">
        <v>35</v>
      </c>
      <c r="ZW29" s="133">
        <v>681550</v>
      </c>
      <c r="ZX29" s="147">
        <f t="shared" ref="ZX29:ZX30" si="430">123*0.5/20</f>
        <v>3.0750000000000002</v>
      </c>
      <c r="ZY29" s="140">
        <f t="shared" ref="ZY29:ZY30" si="431">ZW29*(ZX29*0.28)</f>
        <v>586814.55000000005</v>
      </c>
      <c r="ZZ29" s="140">
        <f t="shared" ref="ZZ29:ZZ30" si="432">ZW29*(ZX29*0.57)</f>
        <v>1194586.7625</v>
      </c>
      <c r="AAA29" s="144">
        <f t="shared" ref="AAA29:AAA30" si="433">ZW29*(ZX29*0.15)</f>
        <v>314364.9375</v>
      </c>
      <c r="AAB29" s="109">
        <f t="shared" ref="AAB29:AAB30" si="434">INT(ZW29*ZX29)</f>
        <v>2095766</v>
      </c>
      <c r="AAC29" s="145" t="s">
        <v>115</v>
      </c>
      <c r="AAD29" s="146" t="s">
        <v>35</v>
      </c>
      <c r="AAE29" s="133">
        <v>681550</v>
      </c>
      <c r="AAF29" s="147">
        <f t="shared" ref="AAF29:AAF30" si="435">123*0.5/20</f>
        <v>3.0750000000000002</v>
      </c>
      <c r="AAG29" s="140">
        <f t="shared" ref="AAG29:AAG30" si="436">AAE29*(AAF29*0.28)</f>
        <v>586814.55000000005</v>
      </c>
      <c r="AAH29" s="140">
        <f t="shared" ref="AAH29:AAH30" si="437">AAE29*(AAF29*0.57)</f>
        <v>1194586.7625</v>
      </c>
      <c r="AAI29" s="144">
        <f t="shared" ref="AAI29:AAI30" si="438">AAE29*(AAF29*0.15)</f>
        <v>314364.9375</v>
      </c>
      <c r="AAJ29" s="109">
        <f t="shared" ref="AAJ29:AAJ30" si="439">INT(AAE29*AAF29)</f>
        <v>2095766</v>
      </c>
      <c r="AAK29" s="145" t="s">
        <v>115</v>
      </c>
      <c r="AAL29" s="146" t="s">
        <v>35</v>
      </c>
      <c r="AAM29" s="133">
        <v>681550</v>
      </c>
      <c r="AAN29" s="147">
        <f t="shared" ref="AAN29:AAN30" si="440">123*0.5/20</f>
        <v>3.0750000000000002</v>
      </c>
      <c r="AAO29" s="140">
        <f t="shared" ref="AAO29:AAO30" si="441">AAM29*(AAN29*0.28)</f>
        <v>586814.55000000005</v>
      </c>
      <c r="AAP29" s="140">
        <f t="shared" ref="AAP29:AAP30" si="442">AAM29*(AAN29*0.57)</f>
        <v>1194586.7625</v>
      </c>
      <c r="AAQ29" s="144">
        <f t="shared" ref="AAQ29:AAQ30" si="443">AAM29*(AAN29*0.15)</f>
        <v>314364.9375</v>
      </c>
      <c r="AAR29" s="109">
        <f t="shared" ref="AAR29:AAR30" si="444">INT(AAM29*AAN29)</f>
        <v>2095766</v>
      </c>
      <c r="AAS29" s="145" t="s">
        <v>115</v>
      </c>
      <c r="AAT29" s="146" t="s">
        <v>35</v>
      </c>
      <c r="AAU29" s="133">
        <v>681550</v>
      </c>
      <c r="AAV29" s="147">
        <f t="shared" ref="AAV29:AAV30" si="445">123*0.5/20</f>
        <v>3.0750000000000002</v>
      </c>
      <c r="AAW29" s="140">
        <f t="shared" ref="AAW29:AAW30" si="446">AAU29*(AAV29*0.28)</f>
        <v>586814.55000000005</v>
      </c>
      <c r="AAX29" s="140">
        <f t="shared" ref="AAX29:AAX30" si="447">AAU29*(AAV29*0.57)</f>
        <v>1194586.7625</v>
      </c>
      <c r="AAY29" s="144">
        <f t="shared" ref="AAY29:AAY30" si="448">AAU29*(AAV29*0.15)</f>
        <v>314364.9375</v>
      </c>
      <c r="AAZ29" s="109">
        <f t="shared" ref="AAZ29:AAZ30" si="449">INT(AAU29*AAV29)</f>
        <v>2095766</v>
      </c>
      <c r="ABA29" s="145" t="s">
        <v>115</v>
      </c>
      <c r="ABB29" s="146" t="s">
        <v>35</v>
      </c>
      <c r="ABC29" s="133">
        <v>681550</v>
      </c>
      <c r="ABD29" s="147">
        <f t="shared" ref="ABD29:ABD30" si="450">123*0.5/20</f>
        <v>3.0750000000000002</v>
      </c>
      <c r="ABE29" s="140">
        <f t="shared" ref="ABE29:ABE30" si="451">ABC29*(ABD29*0.28)</f>
        <v>586814.55000000005</v>
      </c>
      <c r="ABF29" s="140">
        <f t="shared" ref="ABF29:ABF30" si="452">ABC29*(ABD29*0.57)</f>
        <v>1194586.7625</v>
      </c>
      <c r="ABG29" s="144">
        <f t="shared" ref="ABG29:ABG30" si="453">ABC29*(ABD29*0.15)</f>
        <v>314364.9375</v>
      </c>
      <c r="ABH29" s="109">
        <f t="shared" ref="ABH29:ABH30" si="454">INT(ABC29*ABD29)</f>
        <v>2095766</v>
      </c>
      <c r="ABI29" s="145" t="s">
        <v>115</v>
      </c>
      <c r="ABJ29" s="146" t="s">
        <v>35</v>
      </c>
      <c r="ABK29" s="133">
        <v>681550</v>
      </c>
      <c r="ABL29" s="147">
        <f t="shared" ref="ABL29:ABL30" si="455">123*0.5/20</f>
        <v>3.0750000000000002</v>
      </c>
      <c r="ABM29" s="140">
        <f t="shared" ref="ABM29:ABM30" si="456">ABK29*(ABL29*0.28)</f>
        <v>586814.55000000005</v>
      </c>
      <c r="ABN29" s="140">
        <f t="shared" ref="ABN29:ABN30" si="457">ABK29*(ABL29*0.57)</f>
        <v>1194586.7625</v>
      </c>
      <c r="ABO29" s="144">
        <f t="shared" ref="ABO29:ABO30" si="458">ABK29*(ABL29*0.15)</f>
        <v>314364.9375</v>
      </c>
      <c r="ABP29" s="109">
        <f t="shared" ref="ABP29:ABP30" si="459">INT(ABK29*ABL29)</f>
        <v>2095766</v>
      </c>
      <c r="ABQ29" s="145" t="s">
        <v>115</v>
      </c>
      <c r="ABR29" s="146" t="s">
        <v>35</v>
      </c>
      <c r="ABS29" s="133">
        <v>681550</v>
      </c>
      <c r="ABT29" s="147">
        <f t="shared" ref="ABT29:ABT30" si="460">123*0.5/20</f>
        <v>3.0750000000000002</v>
      </c>
      <c r="ABU29" s="140">
        <f t="shared" ref="ABU29:ABU30" si="461">ABS29*(ABT29*0.28)</f>
        <v>586814.55000000005</v>
      </c>
      <c r="ABV29" s="140">
        <f t="shared" ref="ABV29:ABV30" si="462">ABS29*(ABT29*0.57)</f>
        <v>1194586.7625</v>
      </c>
      <c r="ABW29" s="144">
        <f t="shared" ref="ABW29:ABW30" si="463">ABS29*(ABT29*0.15)</f>
        <v>314364.9375</v>
      </c>
      <c r="ABX29" s="109">
        <f t="shared" ref="ABX29:ABX30" si="464">INT(ABS29*ABT29)</f>
        <v>2095766</v>
      </c>
      <c r="ABY29" s="145" t="s">
        <v>115</v>
      </c>
      <c r="ABZ29" s="146" t="s">
        <v>35</v>
      </c>
      <c r="ACA29" s="133">
        <v>681550</v>
      </c>
      <c r="ACB29" s="147">
        <f t="shared" ref="ACB29:ACB30" si="465">123*0.5/20</f>
        <v>3.0750000000000002</v>
      </c>
      <c r="ACC29" s="140">
        <f t="shared" ref="ACC29:ACC30" si="466">ACA29*(ACB29*0.28)</f>
        <v>586814.55000000005</v>
      </c>
      <c r="ACD29" s="140">
        <f t="shared" ref="ACD29:ACD30" si="467">ACA29*(ACB29*0.57)</f>
        <v>1194586.7625</v>
      </c>
      <c r="ACE29" s="144">
        <f t="shared" ref="ACE29:ACE30" si="468">ACA29*(ACB29*0.15)</f>
        <v>314364.9375</v>
      </c>
      <c r="ACF29" s="109">
        <f t="shared" ref="ACF29:ACF30" si="469">INT(ACA29*ACB29)</f>
        <v>2095766</v>
      </c>
      <c r="ACG29" s="145" t="s">
        <v>115</v>
      </c>
      <c r="ACH29" s="146" t="s">
        <v>35</v>
      </c>
      <c r="ACI29" s="133">
        <v>681550</v>
      </c>
      <c r="ACJ29" s="147">
        <f t="shared" ref="ACJ29:ACJ30" si="470">123*0.5/20</f>
        <v>3.0750000000000002</v>
      </c>
      <c r="ACK29" s="140">
        <f t="shared" ref="ACK29:ACK30" si="471">ACI29*(ACJ29*0.28)</f>
        <v>586814.55000000005</v>
      </c>
      <c r="ACL29" s="140">
        <f t="shared" ref="ACL29:ACL30" si="472">ACI29*(ACJ29*0.57)</f>
        <v>1194586.7625</v>
      </c>
      <c r="ACM29" s="144">
        <f t="shared" ref="ACM29:ACM30" si="473">ACI29*(ACJ29*0.15)</f>
        <v>314364.9375</v>
      </c>
      <c r="ACN29" s="109">
        <f t="shared" ref="ACN29:ACN30" si="474">INT(ACI29*ACJ29)</f>
        <v>2095766</v>
      </c>
      <c r="ACO29" s="145" t="s">
        <v>115</v>
      </c>
      <c r="ACP29" s="146" t="s">
        <v>35</v>
      </c>
      <c r="ACQ29" s="133">
        <v>681550</v>
      </c>
      <c r="ACR29" s="147">
        <f t="shared" ref="ACR29:ACR30" si="475">123*0.5/20</f>
        <v>3.0750000000000002</v>
      </c>
      <c r="ACS29" s="140">
        <f t="shared" ref="ACS29:ACS30" si="476">ACQ29*(ACR29*0.28)</f>
        <v>586814.55000000005</v>
      </c>
      <c r="ACT29" s="140">
        <f t="shared" ref="ACT29:ACT30" si="477">ACQ29*(ACR29*0.57)</f>
        <v>1194586.7625</v>
      </c>
      <c r="ACU29" s="144">
        <f t="shared" ref="ACU29:ACU30" si="478">ACQ29*(ACR29*0.15)</f>
        <v>314364.9375</v>
      </c>
      <c r="ACV29" s="109">
        <f t="shared" ref="ACV29:ACV30" si="479">INT(ACQ29*ACR29)</f>
        <v>2095766</v>
      </c>
      <c r="ACW29" s="145" t="s">
        <v>115</v>
      </c>
      <c r="ACX29" s="146" t="s">
        <v>35</v>
      </c>
      <c r="ACY29" s="133">
        <v>681550</v>
      </c>
      <c r="ACZ29" s="147">
        <f t="shared" ref="ACZ29:ACZ30" si="480">123*0.5/20</f>
        <v>3.0750000000000002</v>
      </c>
      <c r="ADA29" s="140">
        <f t="shared" ref="ADA29:ADA30" si="481">ACY29*(ACZ29*0.28)</f>
        <v>586814.55000000005</v>
      </c>
      <c r="ADB29" s="140">
        <f t="shared" ref="ADB29:ADB30" si="482">ACY29*(ACZ29*0.57)</f>
        <v>1194586.7625</v>
      </c>
      <c r="ADC29" s="144">
        <f t="shared" ref="ADC29:ADC30" si="483">ACY29*(ACZ29*0.15)</f>
        <v>314364.9375</v>
      </c>
      <c r="ADD29" s="109">
        <f t="shared" ref="ADD29:ADD30" si="484">INT(ACY29*ACZ29)</f>
        <v>2095766</v>
      </c>
      <c r="ADE29" s="145" t="s">
        <v>115</v>
      </c>
      <c r="ADF29" s="146" t="s">
        <v>35</v>
      </c>
      <c r="ADG29" s="133">
        <v>681550</v>
      </c>
      <c r="ADH29" s="147">
        <f t="shared" ref="ADH29:ADH30" si="485">123*0.5/20</f>
        <v>3.0750000000000002</v>
      </c>
      <c r="ADI29" s="140">
        <f t="shared" ref="ADI29:ADI30" si="486">ADG29*(ADH29*0.28)</f>
        <v>586814.55000000005</v>
      </c>
      <c r="ADJ29" s="140">
        <f t="shared" ref="ADJ29:ADJ30" si="487">ADG29*(ADH29*0.57)</f>
        <v>1194586.7625</v>
      </c>
      <c r="ADK29" s="144">
        <f t="shared" ref="ADK29:ADK30" si="488">ADG29*(ADH29*0.15)</f>
        <v>314364.9375</v>
      </c>
      <c r="ADL29" s="109">
        <f t="shared" ref="ADL29:ADL30" si="489">INT(ADG29*ADH29)</f>
        <v>2095766</v>
      </c>
      <c r="ADM29" s="145" t="s">
        <v>115</v>
      </c>
      <c r="ADN29" s="146" t="s">
        <v>35</v>
      </c>
      <c r="ADO29" s="133">
        <v>681550</v>
      </c>
      <c r="ADP29" s="147">
        <f t="shared" ref="ADP29:ADP30" si="490">123*0.5/20</f>
        <v>3.0750000000000002</v>
      </c>
      <c r="ADQ29" s="140">
        <f t="shared" ref="ADQ29:ADQ30" si="491">ADO29*(ADP29*0.28)</f>
        <v>586814.55000000005</v>
      </c>
      <c r="ADR29" s="140">
        <f t="shared" ref="ADR29:ADR30" si="492">ADO29*(ADP29*0.57)</f>
        <v>1194586.7625</v>
      </c>
      <c r="ADS29" s="144">
        <f t="shared" ref="ADS29:ADS30" si="493">ADO29*(ADP29*0.15)</f>
        <v>314364.9375</v>
      </c>
      <c r="ADT29" s="109">
        <f t="shared" ref="ADT29:ADT30" si="494">INT(ADO29*ADP29)</f>
        <v>2095766</v>
      </c>
      <c r="ADU29" s="145" t="s">
        <v>115</v>
      </c>
      <c r="ADV29" s="146" t="s">
        <v>35</v>
      </c>
      <c r="ADW29" s="133">
        <v>681550</v>
      </c>
      <c r="ADX29" s="147">
        <f t="shared" ref="ADX29:ADX30" si="495">123*0.5/20</f>
        <v>3.0750000000000002</v>
      </c>
      <c r="ADY29" s="140">
        <f t="shared" ref="ADY29:ADY30" si="496">ADW29*(ADX29*0.28)</f>
        <v>586814.55000000005</v>
      </c>
      <c r="ADZ29" s="140">
        <f t="shared" ref="ADZ29:ADZ30" si="497">ADW29*(ADX29*0.57)</f>
        <v>1194586.7625</v>
      </c>
      <c r="AEA29" s="144">
        <f t="shared" ref="AEA29:AEA30" si="498">ADW29*(ADX29*0.15)</f>
        <v>314364.9375</v>
      </c>
      <c r="AEB29" s="109">
        <f t="shared" ref="AEB29:AEB30" si="499">INT(ADW29*ADX29)</f>
        <v>2095766</v>
      </c>
      <c r="AEC29" s="145" t="s">
        <v>115</v>
      </c>
      <c r="AED29" s="146" t="s">
        <v>35</v>
      </c>
      <c r="AEE29" s="133">
        <v>681550</v>
      </c>
      <c r="AEF29" s="147">
        <f t="shared" ref="AEF29:AEF30" si="500">123*0.5/20</f>
        <v>3.0750000000000002</v>
      </c>
      <c r="AEG29" s="140">
        <f t="shared" ref="AEG29:AEG30" si="501">AEE29*(AEF29*0.28)</f>
        <v>586814.55000000005</v>
      </c>
      <c r="AEH29" s="140">
        <f t="shared" ref="AEH29:AEH30" si="502">AEE29*(AEF29*0.57)</f>
        <v>1194586.7625</v>
      </c>
      <c r="AEI29" s="144">
        <f t="shared" ref="AEI29:AEI30" si="503">AEE29*(AEF29*0.15)</f>
        <v>314364.9375</v>
      </c>
      <c r="AEJ29" s="109">
        <f t="shared" ref="AEJ29:AEJ30" si="504">INT(AEE29*AEF29)</f>
        <v>2095766</v>
      </c>
      <c r="AEK29" s="145" t="s">
        <v>115</v>
      </c>
      <c r="AEL29" s="146" t="s">
        <v>35</v>
      </c>
      <c r="AEM29" s="133">
        <v>681550</v>
      </c>
      <c r="AEN29" s="147">
        <f t="shared" ref="AEN29:AEN30" si="505">123*0.5/20</f>
        <v>3.0750000000000002</v>
      </c>
      <c r="AEO29" s="140">
        <f t="shared" ref="AEO29:AEO30" si="506">AEM29*(AEN29*0.28)</f>
        <v>586814.55000000005</v>
      </c>
      <c r="AEP29" s="140">
        <f t="shared" ref="AEP29:AEP30" si="507">AEM29*(AEN29*0.57)</f>
        <v>1194586.7625</v>
      </c>
      <c r="AEQ29" s="144">
        <f t="shared" ref="AEQ29:AEQ30" si="508">AEM29*(AEN29*0.15)</f>
        <v>314364.9375</v>
      </c>
      <c r="AER29" s="109">
        <f t="shared" ref="AER29:AER30" si="509">INT(AEM29*AEN29)</f>
        <v>2095766</v>
      </c>
      <c r="AES29" s="145" t="s">
        <v>115</v>
      </c>
      <c r="AET29" s="146" t="s">
        <v>35</v>
      </c>
      <c r="AEU29" s="133">
        <v>681550</v>
      </c>
      <c r="AEV29" s="147">
        <f t="shared" ref="AEV29:AEV30" si="510">123*0.5/20</f>
        <v>3.0750000000000002</v>
      </c>
      <c r="AEW29" s="140">
        <f t="shared" ref="AEW29:AEW30" si="511">AEU29*(AEV29*0.28)</f>
        <v>586814.55000000005</v>
      </c>
      <c r="AEX29" s="140">
        <f t="shared" ref="AEX29:AEX30" si="512">AEU29*(AEV29*0.57)</f>
        <v>1194586.7625</v>
      </c>
      <c r="AEY29" s="144">
        <f t="shared" ref="AEY29:AEY30" si="513">AEU29*(AEV29*0.15)</f>
        <v>314364.9375</v>
      </c>
      <c r="AEZ29" s="109">
        <f t="shared" ref="AEZ29:AEZ30" si="514">INT(AEU29*AEV29)</f>
        <v>2095766</v>
      </c>
      <c r="AFA29" s="145" t="s">
        <v>115</v>
      </c>
      <c r="AFB29" s="146" t="s">
        <v>35</v>
      </c>
      <c r="AFC29" s="133">
        <v>681550</v>
      </c>
      <c r="AFD29" s="147">
        <f t="shared" ref="AFD29:AFD30" si="515">123*0.5/20</f>
        <v>3.0750000000000002</v>
      </c>
      <c r="AFE29" s="140">
        <f t="shared" ref="AFE29:AFE30" si="516">AFC29*(AFD29*0.28)</f>
        <v>586814.55000000005</v>
      </c>
      <c r="AFF29" s="140">
        <f t="shared" ref="AFF29:AFF30" si="517">AFC29*(AFD29*0.57)</f>
        <v>1194586.7625</v>
      </c>
      <c r="AFG29" s="144">
        <f t="shared" ref="AFG29:AFG30" si="518">AFC29*(AFD29*0.15)</f>
        <v>314364.9375</v>
      </c>
      <c r="AFH29" s="109">
        <f t="shared" ref="AFH29:AFH30" si="519">INT(AFC29*AFD29)</f>
        <v>2095766</v>
      </c>
      <c r="AFI29" s="145" t="s">
        <v>115</v>
      </c>
      <c r="AFJ29" s="146" t="s">
        <v>35</v>
      </c>
      <c r="AFK29" s="133">
        <v>681550</v>
      </c>
      <c r="AFL29" s="147">
        <f t="shared" ref="AFL29:AFL30" si="520">123*0.5/20</f>
        <v>3.0750000000000002</v>
      </c>
      <c r="AFM29" s="140">
        <f t="shared" ref="AFM29:AFM30" si="521">AFK29*(AFL29*0.28)</f>
        <v>586814.55000000005</v>
      </c>
      <c r="AFN29" s="140">
        <f t="shared" ref="AFN29:AFN30" si="522">AFK29*(AFL29*0.57)</f>
        <v>1194586.7625</v>
      </c>
      <c r="AFO29" s="144">
        <f t="shared" ref="AFO29:AFO30" si="523">AFK29*(AFL29*0.15)</f>
        <v>314364.9375</v>
      </c>
      <c r="AFP29" s="109">
        <f t="shared" ref="AFP29:AFP30" si="524">INT(AFK29*AFL29)</f>
        <v>2095766</v>
      </c>
      <c r="AFQ29" s="145" t="s">
        <v>115</v>
      </c>
      <c r="AFR29" s="146" t="s">
        <v>35</v>
      </c>
      <c r="AFS29" s="133">
        <v>681550</v>
      </c>
      <c r="AFT29" s="147">
        <f t="shared" ref="AFT29:AFT30" si="525">123*0.5/20</f>
        <v>3.0750000000000002</v>
      </c>
      <c r="AFU29" s="140">
        <f t="shared" ref="AFU29:AFU30" si="526">AFS29*(AFT29*0.28)</f>
        <v>586814.55000000005</v>
      </c>
      <c r="AFV29" s="140">
        <f t="shared" ref="AFV29:AFV30" si="527">AFS29*(AFT29*0.57)</f>
        <v>1194586.7625</v>
      </c>
      <c r="AFW29" s="144">
        <f t="shared" ref="AFW29:AFW30" si="528">AFS29*(AFT29*0.15)</f>
        <v>314364.9375</v>
      </c>
      <c r="AFX29" s="109">
        <f t="shared" ref="AFX29:AFX30" si="529">INT(AFS29*AFT29)</f>
        <v>2095766</v>
      </c>
      <c r="AFY29" s="145" t="s">
        <v>115</v>
      </c>
      <c r="AFZ29" s="146" t="s">
        <v>35</v>
      </c>
      <c r="AGA29" s="133">
        <v>681550</v>
      </c>
      <c r="AGB29" s="147">
        <f t="shared" ref="AGB29:AGB30" si="530">123*0.5/20</f>
        <v>3.0750000000000002</v>
      </c>
      <c r="AGC29" s="140">
        <f t="shared" ref="AGC29:AGC30" si="531">AGA29*(AGB29*0.28)</f>
        <v>586814.55000000005</v>
      </c>
      <c r="AGD29" s="140">
        <f t="shared" ref="AGD29:AGD30" si="532">AGA29*(AGB29*0.57)</f>
        <v>1194586.7625</v>
      </c>
      <c r="AGE29" s="144">
        <f t="shared" ref="AGE29:AGE30" si="533">AGA29*(AGB29*0.15)</f>
        <v>314364.9375</v>
      </c>
      <c r="AGF29" s="109">
        <f t="shared" ref="AGF29:AGF30" si="534">INT(AGA29*AGB29)</f>
        <v>2095766</v>
      </c>
      <c r="AGG29" s="145" t="s">
        <v>115</v>
      </c>
      <c r="AGH29" s="146" t="s">
        <v>35</v>
      </c>
      <c r="AGI29" s="133">
        <v>681550</v>
      </c>
      <c r="AGJ29" s="147">
        <f t="shared" ref="AGJ29:AGJ30" si="535">123*0.5/20</f>
        <v>3.0750000000000002</v>
      </c>
      <c r="AGK29" s="140">
        <f t="shared" ref="AGK29:AGK30" si="536">AGI29*(AGJ29*0.28)</f>
        <v>586814.55000000005</v>
      </c>
      <c r="AGL29" s="140">
        <f t="shared" ref="AGL29:AGL30" si="537">AGI29*(AGJ29*0.57)</f>
        <v>1194586.7625</v>
      </c>
      <c r="AGM29" s="144">
        <f t="shared" ref="AGM29:AGM30" si="538">AGI29*(AGJ29*0.15)</f>
        <v>314364.9375</v>
      </c>
      <c r="AGN29" s="109">
        <f t="shared" ref="AGN29:AGN30" si="539">INT(AGI29*AGJ29)</f>
        <v>2095766</v>
      </c>
      <c r="AGO29" s="145" t="s">
        <v>115</v>
      </c>
      <c r="AGP29" s="146" t="s">
        <v>35</v>
      </c>
      <c r="AGQ29" s="133">
        <v>681550</v>
      </c>
      <c r="AGR29" s="147">
        <f t="shared" ref="AGR29:AGR30" si="540">123*0.5/20</f>
        <v>3.0750000000000002</v>
      </c>
      <c r="AGS29" s="140">
        <f t="shared" ref="AGS29:AGS30" si="541">AGQ29*(AGR29*0.28)</f>
        <v>586814.55000000005</v>
      </c>
      <c r="AGT29" s="140">
        <f t="shared" ref="AGT29:AGT30" si="542">AGQ29*(AGR29*0.57)</f>
        <v>1194586.7625</v>
      </c>
      <c r="AGU29" s="144">
        <f t="shared" ref="AGU29:AGU30" si="543">AGQ29*(AGR29*0.15)</f>
        <v>314364.9375</v>
      </c>
      <c r="AGV29" s="109">
        <f t="shared" ref="AGV29:AGV30" si="544">INT(AGQ29*AGR29)</f>
        <v>2095766</v>
      </c>
      <c r="AGW29" s="145" t="s">
        <v>115</v>
      </c>
      <c r="AGX29" s="146" t="s">
        <v>35</v>
      </c>
      <c r="AGY29" s="133">
        <v>681550</v>
      </c>
      <c r="AGZ29" s="147">
        <f t="shared" ref="AGZ29:AGZ30" si="545">123*0.5/20</f>
        <v>3.0750000000000002</v>
      </c>
      <c r="AHA29" s="140">
        <f t="shared" ref="AHA29:AHA30" si="546">AGY29*(AGZ29*0.28)</f>
        <v>586814.55000000005</v>
      </c>
      <c r="AHB29" s="140">
        <f t="shared" ref="AHB29:AHB30" si="547">AGY29*(AGZ29*0.57)</f>
        <v>1194586.7625</v>
      </c>
      <c r="AHC29" s="144">
        <f t="shared" ref="AHC29:AHC30" si="548">AGY29*(AGZ29*0.15)</f>
        <v>314364.9375</v>
      </c>
      <c r="AHD29" s="109">
        <f t="shared" ref="AHD29:AHD30" si="549">INT(AGY29*AGZ29)</f>
        <v>2095766</v>
      </c>
      <c r="AHE29" s="145" t="s">
        <v>115</v>
      </c>
      <c r="AHF29" s="146" t="s">
        <v>35</v>
      </c>
      <c r="AHG29" s="133">
        <v>681550</v>
      </c>
      <c r="AHH29" s="147">
        <f t="shared" ref="AHH29:AHH30" si="550">123*0.5/20</f>
        <v>3.0750000000000002</v>
      </c>
      <c r="AHI29" s="140">
        <f t="shared" ref="AHI29:AHI30" si="551">AHG29*(AHH29*0.28)</f>
        <v>586814.55000000005</v>
      </c>
      <c r="AHJ29" s="140">
        <f t="shared" ref="AHJ29:AHJ30" si="552">AHG29*(AHH29*0.57)</f>
        <v>1194586.7625</v>
      </c>
      <c r="AHK29" s="144">
        <f t="shared" ref="AHK29:AHK30" si="553">AHG29*(AHH29*0.15)</f>
        <v>314364.9375</v>
      </c>
      <c r="AHL29" s="109">
        <f t="shared" ref="AHL29:AHL30" si="554">INT(AHG29*AHH29)</f>
        <v>2095766</v>
      </c>
      <c r="AHM29" s="145" t="s">
        <v>115</v>
      </c>
      <c r="AHN29" s="146" t="s">
        <v>35</v>
      </c>
      <c r="AHO29" s="133">
        <v>681550</v>
      </c>
      <c r="AHP29" s="147">
        <f t="shared" ref="AHP29:AHP30" si="555">123*0.5/20</f>
        <v>3.0750000000000002</v>
      </c>
      <c r="AHQ29" s="140">
        <f t="shared" ref="AHQ29:AHQ30" si="556">AHO29*(AHP29*0.28)</f>
        <v>586814.55000000005</v>
      </c>
      <c r="AHR29" s="140">
        <f t="shared" ref="AHR29:AHR30" si="557">AHO29*(AHP29*0.57)</f>
        <v>1194586.7625</v>
      </c>
      <c r="AHS29" s="144">
        <f t="shared" ref="AHS29:AHS30" si="558">AHO29*(AHP29*0.15)</f>
        <v>314364.9375</v>
      </c>
      <c r="AHT29" s="109">
        <f t="shared" ref="AHT29:AHT30" si="559">INT(AHO29*AHP29)</f>
        <v>2095766</v>
      </c>
      <c r="AHU29" s="145" t="s">
        <v>115</v>
      </c>
      <c r="AHV29" s="146" t="s">
        <v>35</v>
      </c>
      <c r="AHW29" s="133">
        <v>681550</v>
      </c>
      <c r="AHX29" s="147">
        <f t="shared" ref="AHX29:AHX30" si="560">123*0.5/20</f>
        <v>3.0750000000000002</v>
      </c>
      <c r="AHY29" s="140">
        <f t="shared" ref="AHY29:AHY30" si="561">AHW29*(AHX29*0.28)</f>
        <v>586814.55000000005</v>
      </c>
      <c r="AHZ29" s="140">
        <f t="shared" ref="AHZ29:AHZ30" si="562">AHW29*(AHX29*0.57)</f>
        <v>1194586.7625</v>
      </c>
      <c r="AIA29" s="144">
        <f t="shared" ref="AIA29:AIA30" si="563">AHW29*(AHX29*0.15)</f>
        <v>314364.9375</v>
      </c>
      <c r="AIB29" s="109">
        <f t="shared" ref="AIB29:AIB30" si="564">INT(AHW29*AHX29)</f>
        <v>2095766</v>
      </c>
      <c r="AIC29" s="145" t="s">
        <v>115</v>
      </c>
      <c r="AID29" s="146" t="s">
        <v>35</v>
      </c>
      <c r="AIE29" s="133">
        <v>681550</v>
      </c>
      <c r="AIF29" s="147">
        <f t="shared" ref="AIF29:AIF30" si="565">123*0.5/20</f>
        <v>3.0750000000000002</v>
      </c>
      <c r="AIG29" s="140">
        <f t="shared" ref="AIG29:AIG30" si="566">AIE29*(AIF29*0.28)</f>
        <v>586814.55000000005</v>
      </c>
      <c r="AIH29" s="140">
        <f t="shared" ref="AIH29:AIH30" si="567">AIE29*(AIF29*0.57)</f>
        <v>1194586.7625</v>
      </c>
      <c r="AII29" s="144">
        <f t="shared" ref="AII29:AII30" si="568">AIE29*(AIF29*0.15)</f>
        <v>314364.9375</v>
      </c>
      <c r="AIJ29" s="109">
        <f t="shared" ref="AIJ29:AIJ30" si="569">INT(AIE29*AIF29)</f>
        <v>2095766</v>
      </c>
      <c r="AIK29" s="145" t="s">
        <v>115</v>
      </c>
      <c r="AIL29" s="146" t="s">
        <v>35</v>
      </c>
      <c r="AIM29" s="133">
        <v>681550</v>
      </c>
      <c r="AIN29" s="147">
        <f t="shared" ref="AIN29:AIN30" si="570">123*0.5/20</f>
        <v>3.0750000000000002</v>
      </c>
      <c r="AIO29" s="140">
        <f t="shared" ref="AIO29:AIO30" si="571">AIM29*(AIN29*0.28)</f>
        <v>586814.55000000005</v>
      </c>
      <c r="AIP29" s="140">
        <f t="shared" ref="AIP29:AIP30" si="572">AIM29*(AIN29*0.57)</f>
        <v>1194586.7625</v>
      </c>
      <c r="AIQ29" s="144">
        <f t="shared" ref="AIQ29:AIQ30" si="573">AIM29*(AIN29*0.15)</f>
        <v>314364.9375</v>
      </c>
      <c r="AIR29" s="109">
        <f t="shared" ref="AIR29:AIR30" si="574">INT(AIM29*AIN29)</f>
        <v>2095766</v>
      </c>
      <c r="AIS29" s="145" t="s">
        <v>115</v>
      </c>
      <c r="AIT29" s="146" t="s">
        <v>35</v>
      </c>
      <c r="AIU29" s="133">
        <v>681550</v>
      </c>
      <c r="AIV29" s="147">
        <f t="shared" ref="AIV29:AIV30" si="575">123*0.5/20</f>
        <v>3.0750000000000002</v>
      </c>
      <c r="AIW29" s="140">
        <f t="shared" ref="AIW29:AIW30" si="576">AIU29*(AIV29*0.28)</f>
        <v>586814.55000000005</v>
      </c>
      <c r="AIX29" s="140">
        <f t="shared" ref="AIX29:AIX30" si="577">AIU29*(AIV29*0.57)</f>
        <v>1194586.7625</v>
      </c>
      <c r="AIY29" s="144">
        <f t="shared" ref="AIY29:AIY30" si="578">AIU29*(AIV29*0.15)</f>
        <v>314364.9375</v>
      </c>
      <c r="AIZ29" s="109">
        <f t="shared" ref="AIZ29:AIZ30" si="579">INT(AIU29*AIV29)</f>
        <v>2095766</v>
      </c>
      <c r="AJA29" s="145" t="s">
        <v>115</v>
      </c>
      <c r="AJB29" s="146" t="s">
        <v>35</v>
      </c>
      <c r="AJC29" s="133">
        <v>681550</v>
      </c>
      <c r="AJD29" s="147">
        <f t="shared" ref="AJD29:AJD30" si="580">123*0.5/20</f>
        <v>3.0750000000000002</v>
      </c>
      <c r="AJE29" s="140">
        <f t="shared" ref="AJE29:AJE30" si="581">AJC29*(AJD29*0.28)</f>
        <v>586814.55000000005</v>
      </c>
      <c r="AJF29" s="140">
        <f t="shared" ref="AJF29:AJF30" si="582">AJC29*(AJD29*0.57)</f>
        <v>1194586.7625</v>
      </c>
      <c r="AJG29" s="144">
        <f t="shared" ref="AJG29:AJG30" si="583">AJC29*(AJD29*0.15)</f>
        <v>314364.9375</v>
      </c>
      <c r="AJH29" s="109">
        <f t="shared" ref="AJH29:AJH30" si="584">INT(AJC29*AJD29)</f>
        <v>2095766</v>
      </c>
      <c r="AJI29" s="145" t="s">
        <v>115</v>
      </c>
      <c r="AJJ29" s="146" t="s">
        <v>35</v>
      </c>
      <c r="AJK29" s="133">
        <v>681550</v>
      </c>
      <c r="AJL29" s="147">
        <f t="shared" ref="AJL29:AJL30" si="585">123*0.5/20</f>
        <v>3.0750000000000002</v>
      </c>
      <c r="AJM29" s="140">
        <f t="shared" ref="AJM29:AJM30" si="586">AJK29*(AJL29*0.28)</f>
        <v>586814.55000000005</v>
      </c>
      <c r="AJN29" s="140">
        <f t="shared" ref="AJN29:AJN30" si="587">AJK29*(AJL29*0.57)</f>
        <v>1194586.7625</v>
      </c>
      <c r="AJO29" s="144">
        <f t="shared" ref="AJO29:AJO30" si="588">AJK29*(AJL29*0.15)</f>
        <v>314364.9375</v>
      </c>
      <c r="AJP29" s="109">
        <f t="shared" ref="AJP29:AJP30" si="589">INT(AJK29*AJL29)</f>
        <v>2095766</v>
      </c>
      <c r="AJQ29" s="145" t="s">
        <v>115</v>
      </c>
      <c r="AJR29" s="146" t="s">
        <v>35</v>
      </c>
      <c r="AJS29" s="133">
        <v>681550</v>
      </c>
      <c r="AJT29" s="147">
        <f t="shared" ref="AJT29:AJT30" si="590">123*0.5/20</f>
        <v>3.0750000000000002</v>
      </c>
      <c r="AJU29" s="140">
        <f t="shared" ref="AJU29:AJU30" si="591">AJS29*(AJT29*0.28)</f>
        <v>586814.55000000005</v>
      </c>
      <c r="AJV29" s="140">
        <f t="shared" ref="AJV29:AJV30" si="592">AJS29*(AJT29*0.57)</f>
        <v>1194586.7625</v>
      </c>
      <c r="AJW29" s="144">
        <f t="shared" ref="AJW29:AJW30" si="593">AJS29*(AJT29*0.15)</f>
        <v>314364.9375</v>
      </c>
      <c r="AJX29" s="109">
        <f t="shared" ref="AJX29:AJX30" si="594">INT(AJS29*AJT29)</f>
        <v>2095766</v>
      </c>
      <c r="AJY29" s="145" t="s">
        <v>115</v>
      </c>
      <c r="AJZ29" s="146" t="s">
        <v>35</v>
      </c>
      <c r="AKA29" s="133">
        <v>681550</v>
      </c>
      <c r="AKB29" s="147">
        <f t="shared" ref="AKB29:AKB30" si="595">123*0.5/20</f>
        <v>3.0750000000000002</v>
      </c>
      <c r="AKC29" s="140">
        <f t="shared" ref="AKC29:AKC30" si="596">AKA29*(AKB29*0.28)</f>
        <v>586814.55000000005</v>
      </c>
      <c r="AKD29" s="140">
        <f t="shared" ref="AKD29:AKD30" si="597">AKA29*(AKB29*0.57)</f>
        <v>1194586.7625</v>
      </c>
      <c r="AKE29" s="144">
        <f t="shared" ref="AKE29:AKE30" si="598">AKA29*(AKB29*0.15)</f>
        <v>314364.9375</v>
      </c>
      <c r="AKF29" s="109">
        <f t="shared" ref="AKF29:AKF30" si="599">INT(AKA29*AKB29)</f>
        <v>2095766</v>
      </c>
      <c r="AKG29" s="145" t="s">
        <v>115</v>
      </c>
      <c r="AKH29" s="146" t="s">
        <v>35</v>
      </c>
      <c r="AKI29" s="133">
        <v>681550</v>
      </c>
      <c r="AKJ29" s="147">
        <f t="shared" ref="AKJ29:AKJ30" si="600">123*0.5/20</f>
        <v>3.0750000000000002</v>
      </c>
      <c r="AKK29" s="140">
        <f t="shared" ref="AKK29:AKK30" si="601">AKI29*(AKJ29*0.28)</f>
        <v>586814.55000000005</v>
      </c>
      <c r="AKL29" s="140">
        <f t="shared" ref="AKL29:AKL30" si="602">AKI29*(AKJ29*0.57)</f>
        <v>1194586.7625</v>
      </c>
      <c r="AKM29" s="144">
        <f t="shared" ref="AKM29:AKM30" si="603">AKI29*(AKJ29*0.15)</f>
        <v>314364.9375</v>
      </c>
      <c r="AKN29" s="109">
        <f t="shared" ref="AKN29:AKN30" si="604">INT(AKI29*AKJ29)</f>
        <v>2095766</v>
      </c>
      <c r="AKO29" s="145" t="s">
        <v>115</v>
      </c>
      <c r="AKP29" s="146" t="s">
        <v>35</v>
      </c>
      <c r="AKQ29" s="133">
        <v>681550</v>
      </c>
      <c r="AKR29" s="147">
        <f t="shared" ref="AKR29:AKR30" si="605">123*0.5/20</f>
        <v>3.0750000000000002</v>
      </c>
      <c r="AKS29" s="140">
        <f t="shared" ref="AKS29:AKS30" si="606">AKQ29*(AKR29*0.28)</f>
        <v>586814.55000000005</v>
      </c>
      <c r="AKT29" s="140">
        <f t="shared" ref="AKT29:AKT30" si="607">AKQ29*(AKR29*0.57)</f>
        <v>1194586.7625</v>
      </c>
      <c r="AKU29" s="144">
        <f t="shared" ref="AKU29:AKU30" si="608">AKQ29*(AKR29*0.15)</f>
        <v>314364.9375</v>
      </c>
      <c r="AKV29" s="109">
        <f t="shared" ref="AKV29:AKV30" si="609">INT(AKQ29*AKR29)</f>
        <v>2095766</v>
      </c>
      <c r="AKW29" s="145" t="s">
        <v>115</v>
      </c>
      <c r="AKX29" s="146" t="s">
        <v>35</v>
      </c>
      <c r="AKY29" s="133">
        <v>681550</v>
      </c>
      <c r="AKZ29" s="147">
        <f t="shared" ref="AKZ29:AKZ30" si="610">123*0.5/20</f>
        <v>3.0750000000000002</v>
      </c>
      <c r="ALA29" s="140">
        <f t="shared" ref="ALA29:ALA30" si="611">AKY29*(AKZ29*0.28)</f>
        <v>586814.55000000005</v>
      </c>
      <c r="ALB29" s="140">
        <f t="shared" ref="ALB29:ALB30" si="612">AKY29*(AKZ29*0.57)</f>
        <v>1194586.7625</v>
      </c>
      <c r="ALC29" s="144">
        <f t="shared" ref="ALC29:ALC30" si="613">AKY29*(AKZ29*0.15)</f>
        <v>314364.9375</v>
      </c>
      <c r="ALD29" s="109">
        <f t="shared" ref="ALD29:ALD30" si="614">INT(AKY29*AKZ29)</f>
        <v>2095766</v>
      </c>
      <c r="ALE29" s="145" t="s">
        <v>115</v>
      </c>
      <c r="ALF29" s="146" t="s">
        <v>35</v>
      </c>
      <c r="ALG29" s="133">
        <v>681550</v>
      </c>
      <c r="ALH29" s="147">
        <f t="shared" ref="ALH29:ALH30" si="615">123*0.5/20</f>
        <v>3.0750000000000002</v>
      </c>
      <c r="ALI29" s="140">
        <f t="shared" ref="ALI29:ALI30" si="616">ALG29*(ALH29*0.28)</f>
        <v>586814.55000000005</v>
      </c>
      <c r="ALJ29" s="140">
        <f t="shared" ref="ALJ29:ALJ30" si="617">ALG29*(ALH29*0.57)</f>
        <v>1194586.7625</v>
      </c>
      <c r="ALK29" s="144">
        <f t="shared" ref="ALK29:ALK30" si="618">ALG29*(ALH29*0.15)</f>
        <v>314364.9375</v>
      </c>
      <c r="ALL29" s="109">
        <f t="shared" ref="ALL29:ALL30" si="619">INT(ALG29*ALH29)</f>
        <v>2095766</v>
      </c>
      <c r="ALM29" s="145" t="s">
        <v>115</v>
      </c>
      <c r="ALN29" s="146" t="s">
        <v>35</v>
      </c>
      <c r="ALO29" s="133">
        <v>681550</v>
      </c>
      <c r="ALP29" s="147">
        <f t="shared" ref="ALP29:ALP30" si="620">123*0.5/20</f>
        <v>3.0750000000000002</v>
      </c>
      <c r="ALQ29" s="140">
        <f t="shared" ref="ALQ29:ALQ30" si="621">ALO29*(ALP29*0.28)</f>
        <v>586814.55000000005</v>
      </c>
      <c r="ALR29" s="140">
        <f t="shared" ref="ALR29:ALR30" si="622">ALO29*(ALP29*0.57)</f>
        <v>1194586.7625</v>
      </c>
      <c r="ALS29" s="144">
        <f t="shared" ref="ALS29:ALS30" si="623">ALO29*(ALP29*0.15)</f>
        <v>314364.9375</v>
      </c>
      <c r="ALT29" s="109">
        <f t="shared" ref="ALT29:ALT30" si="624">INT(ALO29*ALP29)</f>
        <v>2095766</v>
      </c>
      <c r="ALU29" s="145" t="s">
        <v>115</v>
      </c>
      <c r="ALV29" s="146" t="s">
        <v>35</v>
      </c>
      <c r="ALW29" s="133">
        <v>681550</v>
      </c>
      <c r="ALX29" s="147">
        <f t="shared" ref="ALX29:ALX30" si="625">123*0.5/20</f>
        <v>3.0750000000000002</v>
      </c>
      <c r="ALY29" s="140">
        <f t="shared" ref="ALY29:ALY30" si="626">ALW29*(ALX29*0.28)</f>
        <v>586814.55000000005</v>
      </c>
      <c r="ALZ29" s="140">
        <f t="shared" ref="ALZ29:ALZ30" si="627">ALW29*(ALX29*0.57)</f>
        <v>1194586.7625</v>
      </c>
      <c r="AMA29" s="144">
        <f t="shared" ref="AMA29:AMA30" si="628">ALW29*(ALX29*0.15)</f>
        <v>314364.9375</v>
      </c>
      <c r="AMB29" s="109">
        <f t="shared" ref="AMB29:AMB30" si="629">INT(ALW29*ALX29)</f>
        <v>2095766</v>
      </c>
      <c r="AMC29" s="145" t="s">
        <v>115</v>
      </c>
      <c r="AMD29" s="146" t="s">
        <v>35</v>
      </c>
      <c r="AME29" s="133">
        <v>681550</v>
      </c>
      <c r="AMF29" s="147">
        <f t="shared" ref="AMF29:AMF30" si="630">123*0.5/20</f>
        <v>3.0750000000000002</v>
      </c>
      <c r="AMG29" s="140">
        <f t="shared" ref="AMG29:AMG30" si="631">AME29*(AMF29*0.28)</f>
        <v>586814.55000000005</v>
      </c>
      <c r="AMH29" s="140">
        <f t="shared" ref="AMH29:AMH30" si="632">AME29*(AMF29*0.57)</f>
        <v>1194586.7625</v>
      </c>
      <c r="AMI29" s="144">
        <f t="shared" ref="AMI29:AMI30" si="633">AME29*(AMF29*0.15)</f>
        <v>314364.9375</v>
      </c>
      <c r="AMJ29" s="109">
        <f t="shared" ref="AMJ29:AMJ30" si="634">INT(AME29*AMF29)</f>
        <v>2095766</v>
      </c>
      <c r="AMK29" s="145" t="s">
        <v>115</v>
      </c>
      <c r="AML29" s="146" t="s">
        <v>35</v>
      </c>
      <c r="AMM29" s="133">
        <v>681550</v>
      </c>
      <c r="AMN29" s="147">
        <f t="shared" ref="AMN29:AMN30" si="635">123*0.5/20</f>
        <v>3.0750000000000002</v>
      </c>
      <c r="AMO29" s="140">
        <f t="shared" ref="AMO29:AMO30" si="636">AMM29*(AMN29*0.28)</f>
        <v>586814.55000000005</v>
      </c>
      <c r="AMP29" s="140">
        <f t="shared" ref="AMP29:AMP30" si="637">AMM29*(AMN29*0.57)</f>
        <v>1194586.7625</v>
      </c>
      <c r="AMQ29" s="144">
        <f t="shared" ref="AMQ29:AMQ30" si="638">AMM29*(AMN29*0.15)</f>
        <v>314364.9375</v>
      </c>
      <c r="AMR29" s="109">
        <f t="shared" ref="AMR29:AMR30" si="639">INT(AMM29*AMN29)</f>
        <v>2095766</v>
      </c>
      <c r="AMS29" s="145" t="s">
        <v>115</v>
      </c>
      <c r="AMT29" s="146" t="s">
        <v>35</v>
      </c>
      <c r="AMU29" s="133">
        <v>681550</v>
      </c>
      <c r="AMV29" s="147">
        <f t="shared" ref="AMV29:AMV30" si="640">123*0.5/20</f>
        <v>3.0750000000000002</v>
      </c>
      <c r="AMW29" s="140">
        <f t="shared" ref="AMW29:AMW30" si="641">AMU29*(AMV29*0.28)</f>
        <v>586814.55000000005</v>
      </c>
      <c r="AMX29" s="140">
        <f t="shared" ref="AMX29:AMX30" si="642">AMU29*(AMV29*0.57)</f>
        <v>1194586.7625</v>
      </c>
      <c r="AMY29" s="144">
        <f t="shared" ref="AMY29:AMY30" si="643">AMU29*(AMV29*0.15)</f>
        <v>314364.9375</v>
      </c>
      <c r="AMZ29" s="109">
        <f t="shared" ref="AMZ29:AMZ30" si="644">INT(AMU29*AMV29)</f>
        <v>2095766</v>
      </c>
      <c r="ANA29" s="145" t="s">
        <v>115</v>
      </c>
      <c r="ANB29" s="146" t="s">
        <v>35</v>
      </c>
      <c r="ANC29" s="133">
        <v>681550</v>
      </c>
      <c r="AND29" s="147">
        <f t="shared" ref="AND29:AND30" si="645">123*0.5/20</f>
        <v>3.0750000000000002</v>
      </c>
      <c r="ANE29" s="140">
        <f t="shared" ref="ANE29:ANE30" si="646">ANC29*(AND29*0.28)</f>
        <v>586814.55000000005</v>
      </c>
      <c r="ANF29" s="140">
        <f t="shared" ref="ANF29:ANF30" si="647">ANC29*(AND29*0.57)</f>
        <v>1194586.7625</v>
      </c>
      <c r="ANG29" s="144">
        <f t="shared" ref="ANG29:ANG30" si="648">ANC29*(AND29*0.15)</f>
        <v>314364.9375</v>
      </c>
      <c r="ANH29" s="109">
        <f t="shared" ref="ANH29:ANH30" si="649">INT(ANC29*AND29)</f>
        <v>2095766</v>
      </c>
      <c r="ANI29" s="145" t="s">
        <v>115</v>
      </c>
      <c r="ANJ29" s="146" t="s">
        <v>35</v>
      </c>
      <c r="ANK29" s="133">
        <v>681550</v>
      </c>
      <c r="ANL29" s="147">
        <f t="shared" ref="ANL29:ANL30" si="650">123*0.5/20</f>
        <v>3.0750000000000002</v>
      </c>
      <c r="ANM29" s="140">
        <f t="shared" ref="ANM29:ANM30" si="651">ANK29*(ANL29*0.28)</f>
        <v>586814.55000000005</v>
      </c>
      <c r="ANN29" s="140">
        <f t="shared" ref="ANN29:ANN30" si="652">ANK29*(ANL29*0.57)</f>
        <v>1194586.7625</v>
      </c>
      <c r="ANO29" s="144">
        <f t="shared" ref="ANO29:ANO30" si="653">ANK29*(ANL29*0.15)</f>
        <v>314364.9375</v>
      </c>
      <c r="ANP29" s="109">
        <f t="shared" ref="ANP29:ANP30" si="654">INT(ANK29*ANL29)</f>
        <v>2095766</v>
      </c>
      <c r="ANQ29" s="145" t="s">
        <v>115</v>
      </c>
      <c r="ANR29" s="146" t="s">
        <v>35</v>
      </c>
      <c r="ANS29" s="133">
        <v>681550</v>
      </c>
      <c r="ANT29" s="147">
        <f t="shared" ref="ANT29:ANT30" si="655">123*0.5/20</f>
        <v>3.0750000000000002</v>
      </c>
      <c r="ANU29" s="140">
        <f t="shared" ref="ANU29:ANU30" si="656">ANS29*(ANT29*0.28)</f>
        <v>586814.55000000005</v>
      </c>
      <c r="ANV29" s="140">
        <f t="shared" ref="ANV29:ANV30" si="657">ANS29*(ANT29*0.57)</f>
        <v>1194586.7625</v>
      </c>
      <c r="ANW29" s="144">
        <f t="shared" ref="ANW29:ANW30" si="658">ANS29*(ANT29*0.15)</f>
        <v>314364.9375</v>
      </c>
      <c r="ANX29" s="109">
        <f t="shared" ref="ANX29:ANX30" si="659">INT(ANS29*ANT29)</f>
        <v>2095766</v>
      </c>
      <c r="ANY29" s="145" t="s">
        <v>115</v>
      </c>
      <c r="ANZ29" s="146" t="s">
        <v>35</v>
      </c>
      <c r="AOA29" s="133">
        <v>681550</v>
      </c>
      <c r="AOB29" s="147">
        <f t="shared" ref="AOB29:AOB30" si="660">123*0.5/20</f>
        <v>3.0750000000000002</v>
      </c>
      <c r="AOC29" s="140">
        <f t="shared" ref="AOC29:AOC30" si="661">AOA29*(AOB29*0.28)</f>
        <v>586814.55000000005</v>
      </c>
      <c r="AOD29" s="140">
        <f t="shared" ref="AOD29:AOD30" si="662">AOA29*(AOB29*0.57)</f>
        <v>1194586.7625</v>
      </c>
      <c r="AOE29" s="144">
        <f t="shared" ref="AOE29:AOE30" si="663">AOA29*(AOB29*0.15)</f>
        <v>314364.9375</v>
      </c>
      <c r="AOF29" s="109">
        <f t="shared" ref="AOF29:AOF30" si="664">INT(AOA29*AOB29)</f>
        <v>2095766</v>
      </c>
      <c r="AOG29" s="145" t="s">
        <v>115</v>
      </c>
      <c r="AOH29" s="146" t="s">
        <v>35</v>
      </c>
      <c r="AOI29" s="133">
        <v>681550</v>
      </c>
      <c r="AOJ29" s="147">
        <f t="shared" ref="AOJ29:AOJ30" si="665">123*0.5/20</f>
        <v>3.0750000000000002</v>
      </c>
      <c r="AOK29" s="140">
        <f t="shared" ref="AOK29:AOK30" si="666">AOI29*(AOJ29*0.28)</f>
        <v>586814.55000000005</v>
      </c>
      <c r="AOL29" s="140">
        <f t="shared" ref="AOL29:AOL30" si="667">AOI29*(AOJ29*0.57)</f>
        <v>1194586.7625</v>
      </c>
      <c r="AOM29" s="144">
        <f t="shared" ref="AOM29:AOM30" si="668">AOI29*(AOJ29*0.15)</f>
        <v>314364.9375</v>
      </c>
      <c r="AON29" s="109">
        <f t="shared" ref="AON29:AON30" si="669">INT(AOI29*AOJ29)</f>
        <v>2095766</v>
      </c>
      <c r="AOO29" s="145" t="s">
        <v>115</v>
      </c>
      <c r="AOP29" s="146" t="s">
        <v>35</v>
      </c>
      <c r="AOQ29" s="133">
        <v>681550</v>
      </c>
      <c r="AOR29" s="147">
        <f t="shared" ref="AOR29:AOR30" si="670">123*0.5/20</f>
        <v>3.0750000000000002</v>
      </c>
      <c r="AOS29" s="140">
        <f t="shared" ref="AOS29:AOS30" si="671">AOQ29*(AOR29*0.28)</f>
        <v>586814.55000000005</v>
      </c>
      <c r="AOT29" s="140">
        <f t="shared" ref="AOT29:AOT30" si="672">AOQ29*(AOR29*0.57)</f>
        <v>1194586.7625</v>
      </c>
      <c r="AOU29" s="144">
        <f t="shared" ref="AOU29:AOU30" si="673">AOQ29*(AOR29*0.15)</f>
        <v>314364.9375</v>
      </c>
      <c r="AOV29" s="109">
        <f t="shared" ref="AOV29:AOV30" si="674">INT(AOQ29*AOR29)</f>
        <v>2095766</v>
      </c>
      <c r="AOW29" s="145" t="s">
        <v>115</v>
      </c>
      <c r="AOX29" s="146" t="s">
        <v>35</v>
      </c>
      <c r="AOY29" s="133">
        <v>681550</v>
      </c>
      <c r="AOZ29" s="147">
        <f t="shared" ref="AOZ29:AOZ30" si="675">123*0.5/20</f>
        <v>3.0750000000000002</v>
      </c>
      <c r="APA29" s="140">
        <f t="shared" ref="APA29:APA30" si="676">AOY29*(AOZ29*0.28)</f>
        <v>586814.55000000005</v>
      </c>
      <c r="APB29" s="140">
        <f t="shared" ref="APB29:APB30" si="677">AOY29*(AOZ29*0.57)</f>
        <v>1194586.7625</v>
      </c>
      <c r="APC29" s="144">
        <f t="shared" ref="APC29:APC30" si="678">AOY29*(AOZ29*0.15)</f>
        <v>314364.9375</v>
      </c>
      <c r="APD29" s="109">
        <f t="shared" ref="APD29:APD30" si="679">INT(AOY29*AOZ29)</f>
        <v>2095766</v>
      </c>
      <c r="APE29" s="145" t="s">
        <v>115</v>
      </c>
      <c r="APF29" s="146" t="s">
        <v>35</v>
      </c>
      <c r="APG29" s="133">
        <v>681550</v>
      </c>
      <c r="APH29" s="147">
        <f t="shared" ref="APH29:APH30" si="680">123*0.5/20</f>
        <v>3.0750000000000002</v>
      </c>
      <c r="API29" s="140">
        <f t="shared" ref="API29:API30" si="681">APG29*(APH29*0.28)</f>
        <v>586814.55000000005</v>
      </c>
      <c r="APJ29" s="140">
        <f t="shared" ref="APJ29:APJ30" si="682">APG29*(APH29*0.57)</f>
        <v>1194586.7625</v>
      </c>
      <c r="APK29" s="144">
        <f t="shared" ref="APK29:APK30" si="683">APG29*(APH29*0.15)</f>
        <v>314364.9375</v>
      </c>
      <c r="APL29" s="109">
        <f t="shared" ref="APL29:APL30" si="684">INT(APG29*APH29)</f>
        <v>2095766</v>
      </c>
      <c r="APM29" s="145" t="s">
        <v>115</v>
      </c>
      <c r="APN29" s="146" t="s">
        <v>35</v>
      </c>
      <c r="APO29" s="133">
        <v>681550</v>
      </c>
      <c r="APP29" s="147">
        <f t="shared" ref="APP29:APP30" si="685">123*0.5/20</f>
        <v>3.0750000000000002</v>
      </c>
      <c r="APQ29" s="140">
        <f t="shared" ref="APQ29:APQ30" si="686">APO29*(APP29*0.28)</f>
        <v>586814.55000000005</v>
      </c>
      <c r="APR29" s="140">
        <f t="shared" ref="APR29:APR30" si="687">APO29*(APP29*0.57)</f>
        <v>1194586.7625</v>
      </c>
      <c r="APS29" s="144">
        <f t="shared" ref="APS29:APS30" si="688">APO29*(APP29*0.15)</f>
        <v>314364.9375</v>
      </c>
      <c r="APT29" s="109">
        <f t="shared" ref="APT29:APT30" si="689">INT(APO29*APP29)</f>
        <v>2095766</v>
      </c>
      <c r="APU29" s="145" t="s">
        <v>115</v>
      </c>
      <c r="APV29" s="146" t="s">
        <v>35</v>
      </c>
      <c r="APW29" s="133">
        <v>681550</v>
      </c>
      <c r="APX29" s="147">
        <f t="shared" ref="APX29:APX30" si="690">123*0.5/20</f>
        <v>3.0750000000000002</v>
      </c>
      <c r="APY29" s="140">
        <f t="shared" ref="APY29:APY30" si="691">APW29*(APX29*0.28)</f>
        <v>586814.55000000005</v>
      </c>
      <c r="APZ29" s="140">
        <f t="shared" ref="APZ29:APZ30" si="692">APW29*(APX29*0.57)</f>
        <v>1194586.7625</v>
      </c>
      <c r="AQA29" s="144">
        <f t="shared" ref="AQA29:AQA30" si="693">APW29*(APX29*0.15)</f>
        <v>314364.9375</v>
      </c>
      <c r="AQB29" s="109">
        <f t="shared" ref="AQB29:AQB30" si="694">INT(APW29*APX29)</f>
        <v>2095766</v>
      </c>
      <c r="AQC29" s="145" t="s">
        <v>115</v>
      </c>
      <c r="AQD29" s="146" t="s">
        <v>35</v>
      </c>
      <c r="AQE29" s="133">
        <v>681550</v>
      </c>
      <c r="AQF29" s="147">
        <f t="shared" ref="AQF29:AQF30" si="695">123*0.5/20</f>
        <v>3.0750000000000002</v>
      </c>
      <c r="AQG29" s="140">
        <f t="shared" ref="AQG29:AQG30" si="696">AQE29*(AQF29*0.28)</f>
        <v>586814.55000000005</v>
      </c>
      <c r="AQH29" s="140">
        <f t="shared" ref="AQH29:AQH30" si="697">AQE29*(AQF29*0.57)</f>
        <v>1194586.7625</v>
      </c>
      <c r="AQI29" s="144">
        <f t="shared" ref="AQI29:AQI30" si="698">AQE29*(AQF29*0.15)</f>
        <v>314364.9375</v>
      </c>
      <c r="AQJ29" s="109">
        <f t="shared" ref="AQJ29:AQJ30" si="699">INT(AQE29*AQF29)</f>
        <v>2095766</v>
      </c>
      <c r="AQK29" s="145" t="s">
        <v>115</v>
      </c>
      <c r="AQL29" s="146" t="s">
        <v>35</v>
      </c>
      <c r="AQM29" s="133">
        <v>681550</v>
      </c>
      <c r="AQN29" s="147">
        <f t="shared" ref="AQN29:AQN30" si="700">123*0.5/20</f>
        <v>3.0750000000000002</v>
      </c>
      <c r="AQO29" s="140">
        <f t="shared" ref="AQO29:AQO30" si="701">AQM29*(AQN29*0.28)</f>
        <v>586814.55000000005</v>
      </c>
      <c r="AQP29" s="140">
        <f t="shared" ref="AQP29:AQP30" si="702">AQM29*(AQN29*0.57)</f>
        <v>1194586.7625</v>
      </c>
      <c r="AQQ29" s="144">
        <f t="shared" ref="AQQ29:AQQ30" si="703">AQM29*(AQN29*0.15)</f>
        <v>314364.9375</v>
      </c>
      <c r="AQR29" s="109">
        <f t="shared" ref="AQR29:AQR30" si="704">INT(AQM29*AQN29)</f>
        <v>2095766</v>
      </c>
      <c r="AQS29" s="145" t="s">
        <v>115</v>
      </c>
      <c r="AQT29" s="146" t="s">
        <v>35</v>
      </c>
      <c r="AQU29" s="133">
        <v>681550</v>
      </c>
      <c r="AQV29" s="147">
        <f t="shared" ref="AQV29:AQV30" si="705">123*0.5/20</f>
        <v>3.0750000000000002</v>
      </c>
      <c r="AQW29" s="140">
        <f t="shared" ref="AQW29:AQW30" si="706">AQU29*(AQV29*0.28)</f>
        <v>586814.55000000005</v>
      </c>
      <c r="AQX29" s="140">
        <f t="shared" ref="AQX29:AQX30" si="707">AQU29*(AQV29*0.57)</f>
        <v>1194586.7625</v>
      </c>
      <c r="AQY29" s="144">
        <f t="shared" ref="AQY29:AQY30" si="708">AQU29*(AQV29*0.15)</f>
        <v>314364.9375</v>
      </c>
      <c r="AQZ29" s="109">
        <f t="shared" ref="AQZ29:AQZ30" si="709">INT(AQU29*AQV29)</f>
        <v>2095766</v>
      </c>
      <c r="ARA29" s="145" t="s">
        <v>115</v>
      </c>
      <c r="ARB29" s="146" t="s">
        <v>35</v>
      </c>
      <c r="ARC29" s="133">
        <v>681550</v>
      </c>
      <c r="ARD29" s="147">
        <f t="shared" ref="ARD29:ARD30" si="710">123*0.5/20</f>
        <v>3.0750000000000002</v>
      </c>
      <c r="ARE29" s="140">
        <f t="shared" ref="ARE29:ARE30" si="711">ARC29*(ARD29*0.28)</f>
        <v>586814.55000000005</v>
      </c>
      <c r="ARF29" s="140">
        <f t="shared" ref="ARF29:ARF30" si="712">ARC29*(ARD29*0.57)</f>
        <v>1194586.7625</v>
      </c>
      <c r="ARG29" s="144">
        <f t="shared" ref="ARG29:ARG30" si="713">ARC29*(ARD29*0.15)</f>
        <v>314364.9375</v>
      </c>
      <c r="ARH29" s="109">
        <f t="shared" ref="ARH29:ARH30" si="714">INT(ARC29*ARD29)</f>
        <v>2095766</v>
      </c>
      <c r="ARI29" s="145" t="s">
        <v>115</v>
      </c>
      <c r="ARJ29" s="146" t="s">
        <v>35</v>
      </c>
      <c r="ARK29" s="133">
        <v>681550</v>
      </c>
      <c r="ARL29" s="147">
        <f t="shared" ref="ARL29:ARL30" si="715">123*0.5/20</f>
        <v>3.0750000000000002</v>
      </c>
      <c r="ARM29" s="140">
        <f t="shared" ref="ARM29:ARM30" si="716">ARK29*(ARL29*0.28)</f>
        <v>586814.55000000005</v>
      </c>
      <c r="ARN29" s="140">
        <f t="shared" ref="ARN29:ARN30" si="717">ARK29*(ARL29*0.57)</f>
        <v>1194586.7625</v>
      </c>
      <c r="ARO29" s="144">
        <f t="shared" ref="ARO29:ARO30" si="718">ARK29*(ARL29*0.15)</f>
        <v>314364.9375</v>
      </c>
      <c r="ARP29" s="109">
        <f t="shared" ref="ARP29:ARP30" si="719">INT(ARK29*ARL29)</f>
        <v>2095766</v>
      </c>
      <c r="ARQ29" s="145" t="s">
        <v>115</v>
      </c>
      <c r="ARR29" s="146" t="s">
        <v>35</v>
      </c>
      <c r="ARS29" s="133">
        <v>681550</v>
      </c>
      <c r="ART29" s="147">
        <f t="shared" ref="ART29:ART30" si="720">123*0.5/20</f>
        <v>3.0750000000000002</v>
      </c>
      <c r="ARU29" s="140">
        <f t="shared" ref="ARU29:ARU30" si="721">ARS29*(ART29*0.28)</f>
        <v>586814.55000000005</v>
      </c>
      <c r="ARV29" s="140">
        <f t="shared" ref="ARV29:ARV30" si="722">ARS29*(ART29*0.57)</f>
        <v>1194586.7625</v>
      </c>
      <c r="ARW29" s="144">
        <f t="shared" ref="ARW29:ARW30" si="723">ARS29*(ART29*0.15)</f>
        <v>314364.9375</v>
      </c>
      <c r="ARX29" s="109">
        <f t="shared" ref="ARX29:ARX30" si="724">INT(ARS29*ART29)</f>
        <v>2095766</v>
      </c>
      <c r="ARY29" s="145" t="s">
        <v>115</v>
      </c>
      <c r="ARZ29" s="146" t="s">
        <v>35</v>
      </c>
      <c r="ASA29" s="133">
        <v>681550</v>
      </c>
      <c r="ASB29" s="147">
        <f t="shared" ref="ASB29:ASB30" si="725">123*0.5/20</f>
        <v>3.0750000000000002</v>
      </c>
      <c r="ASC29" s="140">
        <f t="shared" ref="ASC29:ASC30" si="726">ASA29*(ASB29*0.28)</f>
        <v>586814.55000000005</v>
      </c>
      <c r="ASD29" s="140">
        <f t="shared" ref="ASD29:ASD30" si="727">ASA29*(ASB29*0.57)</f>
        <v>1194586.7625</v>
      </c>
      <c r="ASE29" s="144">
        <f t="shared" ref="ASE29:ASE30" si="728">ASA29*(ASB29*0.15)</f>
        <v>314364.9375</v>
      </c>
      <c r="ASF29" s="109">
        <f t="shared" ref="ASF29:ASF30" si="729">INT(ASA29*ASB29)</f>
        <v>2095766</v>
      </c>
      <c r="ASG29" s="145" t="s">
        <v>115</v>
      </c>
      <c r="ASH29" s="146" t="s">
        <v>35</v>
      </c>
      <c r="ASI29" s="133">
        <v>681550</v>
      </c>
      <c r="ASJ29" s="147">
        <f t="shared" ref="ASJ29:ASJ30" si="730">123*0.5/20</f>
        <v>3.0750000000000002</v>
      </c>
      <c r="ASK29" s="140">
        <f t="shared" ref="ASK29:ASK30" si="731">ASI29*(ASJ29*0.28)</f>
        <v>586814.55000000005</v>
      </c>
      <c r="ASL29" s="140">
        <f t="shared" ref="ASL29:ASL30" si="732">ASI29*(ASJ29*0.57)</f>
        <v>1194586.7625</v>
      </c>
      <c r="ASM29" s="144">
        <f t="shared" ref="ASM29:ASM30" si="733">ASI29*(ASJ29*0.15)</f>
        <v>314364.9375</v>
      </c>
      <c r="ASN29" s="109">
        <f t="shared" ref="ASN29:ASN30" si="734">INT(ASI29*ASJ29)</f>
        <v>2095766</v>
      </c>
      <c r="ASO29" s="145" t="s">
        <v>115</v>
      </c>
      <c r="ASP29" s="146" t="s">
        <v>35</v>
      </c>
      <c r="ASQ29" s="133">
        <v>681550</v>
      </c>
      <c r="ASR29" s="147">
        <f t="shared" ref="ASR29:ASR30" si="735">123*0.5/20</f>
        <v>3.0750000000000002</v>
      </c>
      <c r="ASS29" s="140">
        <f t="shared" ref="ASS29:ASS30" si="736">ASQ29*(ASR29*0.28)</f>
        <v>586814.55000000005</v>
      </c>
      <c r="AST29" s="140">
        <f t="shared" ref="AST29:AST30" si="737">ASQ29*(ASR29*0.57)</f>
        <v>1194586.7625</v>
      </c>
      <c r="ASU29" s="144">
        <f t="shared" ref="ASU29:ASU30" si="738">ASQ29*(ASR29*0.15)</f>
        <v>314364.9375</v>
      </c>
      <c r="ASV29" s="109">
        <f t="shared" ref="ASV29:ASV30" si="739">INT(ASQ29*ASR29)</f>
        <v>2095766</v>
      </c>
      <c r="ASW29" s="145" t="s">
        <v>115</v>
      </c>
      <c r="ASX29" s="146" t="s">
        <v>35</v>
      </c>
      <c r="ASY29" s="133">
        <v>681550</v>
      </c>
      <c r="ASZ29" s="147">
        <f t="shared" ref="ASZ29:ASZ30" si="740">123*0.5/20</f>
        <v>3.0750000000000002</v>
      </c>
      <c r="ATA29" s="140">
        <f t="shared" ref="ATA29:ATA30" si="741">ASY29*(ASZ29*0.28)</f>
        <v>586814.55000000005</v>
      </c>
      <c r="ATB29" s="140">
        <f t="shared" ref="ATB29:ATB30" si="742">ASY29*(ASZ29*0.57)</f>
        <v>1194586.7625</v>
      </c>
      <c r="ATC29" s="144">
        <f t="shared" ref="ATC29:ATC30" si="743">ASY29*(ASZ29*0.15)</f>
        <v>314364.9375</v>
      </c>
      <c r="ATD29" s="109">
        <f t="shared" ref="ATD29:ATD30" si="744">INT(ASY29*ASZ29)</f>
        <v>2095766</v>
      </c>
      <c r="ATE29" s="145" t="s">
        <v>115</v>
      </c>
      <c r="ATF29" s="146" t="s">
        <v>35</v>
      </c>
      <c r="ATG29" s="133">
        <v>681550</v>
      </c>
      <c r="ATH29" s="147">
        <f t="shared" ref="ATH29:ATH30" si="745">123*0.5/20</f>
        <v>3.0750000000000002</v>
      </c>
      <c r="ATI29" s="140">
        <f t="shared" ref="ATI29:ATI30" si="746">ATG29*(ATH29*0.28)</f>
        <v>586814.55000000005</v>
      </c>
      <c r="ATJ29" s="140">
        <f t="shared" ref="ATJ29:ATJ30" si="747">ATG29*(ATH29*0.57)</f>
        <v>1194586.7625</v>
      </c>
      <c r="ATK29" s="144">
        <f t="shared" ref="ATK29:ATK30" si="748">ATG29*(ATH29*0.15)</f>
        <v>314364.9375</v>
      </c>
      <c r="ATL29" s="109">
        <f t="shared" ref="ATL29:ATL30" si="749">INT(ATG29*ATH29)</f>
        <v>2095766</v>
      </c>
      <c r="ATM29" s="145" t="s">
        <v>115</v>
      </c>
      <c r="ATN29" s="146" t="s">
        <v>35</v>
      </c>
      <c r="ATO29" s="133">
        <v>681550</v>
      </c>
      <c r="ATP29" s="147">
        <f t="shared" ref="ATP29:ATP30" si="750">123*0.5/20</f>
        <v>3.0750000000000002</v>
      </c>
      <c r="ATQ29" s="140">
        <f t="shared" ref="ATQ29:ATQ30" si="751">ATO29*(ATP29*0.28)</f>
        <v>586814.55000000005</v>
      </c>
      <c r="ATR29" s="140">
        <f t="shared" ref="ATR29:ATR30" si="752">ATO29*(ATP29*0.57)</f>
        <v>1194586.7625</v>
      </c>
      <c r="ATS29" s="144">
        <f t="shared" ref="ATS29:ATS30" si="753">ATO29*(ATP29*0.15)</f>
        <v>314364.9375</v>
      </c>
      <c r="ATT29" s="109">
        <f t="shared" ref="ATT29:ATT30" si="754">INT(ATO29*ATP29)</f>
        <v>2095766</v>
      </c>
      <c r="ATU29" s="145" t="s">
        <v>115</v>
      </c>
      <c r="ATV29" s="146" t="s">
        <v>35</v>
      </c>
      <c r="ATW29" s="133">
        <v>681550</v>
      </c>
      <c r="ATX29" s="147">
        <f t="shared" ref="ATX29:ATX30" si="755">123*0.5/20</f>
        <v>3.0750000000000002</v>
      </c>
      <c r="ATY29" s="140">
        <f t="shared" ref="ATY29:ATY30" si="756">ATW29*(ATX29*0.28)</f>
        <v>586814.55000000005</v>
      </c>
      <c r="ATZ29" s="140">
        <f t="shared" ref="ATZ29:ATZ30" si="757">ATW29*(ATX29*0.57)</f>
        <v>1194586.7625</v>
      </c>
      <c r="AUA29" s="144">
        <f t="shared" ref="AUA29:AUA30" si="758">ATW29*(ATX29*0.15)</f>
        <v>314364.9375</v>
      </c>
      <c r="AUB29" s="109">
        <f t="shared" ref="AUB29:AUB30" si="759">INT(ATW29*ATX29)</f>
        <v>2095766</v>
      </c>
      <c r="AUC29" s="145" t="s">
        <v>115</v>
      </c>
      <c r="AUD29" s="146" t="s">
        <v>35</v>
      </c>
      <c r="AUE29" s="133">
        <v>681550</v>
      </c>
      <c r="AUF29" s="147">
        <f t="shared" ref="AUF29:AUF30" si="760">123*0.5/20</f>
        <v>3.0750000000000002</v>
      </c>
      <c r="AUG29" s="140">
        <f t="shared" ref="AUG29:AUG30" si="761">AUE29*(AUF29*0.28)</f>
        <v>586814.55000000005</v>
      </c>
      <c r="AUH29" s="140">
        <f t="shared" ref="AUH29:AUH30" si="762">AUE29*(AUF29*0.57)</f>
        <v>1194586.7625</v>
      </c>
      <c r="AUI29" s="144">
        <f t="shared" ref="AUI29:AUI30" si="763">AUE29*(AUF29*0.15)</f>
        <v>314364.9375</v>
      </c>
      <c r="AUJ29" s="109">
        <f t="shared" ref="AUJ29:AUJ30" si="764">INT(AUE29*AUF29)</f>
        <v>2095766</v>
      </c>
      <c r="AUK29" s="145" t="s">
        <v>115</v>
      </c>
      <c r="AUL29" s="146" t="s">
        <v>35</v>
      </c>
      <c r="AUM29" s="133">
        <v>681550</v>
      </c>
      <c r="AUN29" s="147">
        <f t="shared" ref="AUN29:AUN30" si="765">123*0.5/20</f>
        <v>3.0750000000000002</v>
      </c>
      <c r="AUO29" s="140">
        <f t="shared" ref="AUO29:AUO30" si="766">AUM29*(AUN29*0.28)</f>
        <v>586814.55000000005</v>
      </c>
      <c r="AUP29" s="140">
        <f t="shared" ref="AUP29:AUP30" si="767">AUM29*(AUN29*0.57)</f>
        <v>1194586.7625</v>
      </c>
      <c r="AUQ29" s="144">
        <f t="shared" ref="AUQ29:AUQ30" si="768">AUM29*(AUN29*0.15)</f>
        <v>314364.9375</v>
      </c>
      <c r="AUR29" s="109">
        <f t="shared" ref="AUR29:AUR30" si="769">INT(AUM29*AUN29)</f>
        <v>2095766</v>
      </c>
      <c r="AUS29" s="145" t="s">
        <v>115</v>
      </c>
      <c r="AUT29" s="146" t="s">
        <v>35</v>
      </c>
      <c r="AUU29" s="133">
        <v>681550</v>
      </c>
      <c r="AUV29" s="147">
        <f t="shared" ref="AUV29:AUV30" si="770">123*0.5/20</f>
        <v>3.0750000000000002</v>
      </c>
      <c r="AUW29" s="140">
        <f t="shared" ref="AUW29:AUW30" si="771">AUU29*(AUV29*0.28)</f>
        <v>586814.55000000005</v>
      </c>
      <c r="AUX29" s="140">
        <f t="shared" ref="AUX29:AUX30" si="772">AUU29*(AUV29*0.57)</f>
        <v>1194586.7625</v>
      </c>
      <c r="AUY29" s="144">
        <f t="shared" ref="AUY29:AUY30" si="773">AUU29*(AUV29*0.15)</f>
        <v>314364.9375</v>
      </c>
      <c r="AUZ29" s="109">
        <f t="shared" ref="AUZ29:AUZ30" si="774">INT(AUU29*AUV29)</f>
        <v>2095766</v>
      </c>
      <c r="AVA29" s="145" t="s">
        <v>115</v>
      </c>
      <c r="AVB29" s="146" t="s">
        <v>35</v>
      </c>
      <c r="AVC29" s="133">
        <v>681550</v>
      </c>
      <c r="AVD29" s="147">
        <f t="shared" ref="AVD29:AVD30" si="775">123*0.5/20</f>
        <v>3.0750000000000002</v>
      </c>
      <c r="AVE29" s="140">
        <f t="shared" ref="AVE29:AVE30" si="776">AVC29*(AVD29*0.28)</f>
        <v>586814.55000000005</v>
      </c>
      <c r="AVF29" s="140">
        <f t="shared" ref="AVF29:AVF30" si="777">AVC29*(AVD29*0.57)</f>
        <v>1194586.7625</v>
      </c>
      <c r="AVG29" s="144">
        <f t="shared" ref="AVG29:AVG30" si="778">AVC29*(AVD29*0.15)</f>
        <v>314364.9375</v>
      </c>
      <c r="AVH29" s="109">
        <f t="shared" ref="AVH29:AVH30" si="779">INT(AVC29*AVD29)</f>
        <v>2095766</v>
      </c>
      <c r="AVI29" s="145" t="s">
        <v>115</v>
      </c>
      <c r="AVJ29" s="146" t="s">
        <v>35</v>
      </c>
      <c r="AVK29" s="133">
        <v>681550</v>
      </c>
      <c r="AVL29" s="147">
        <f t="shared" ref="AVL29:AVL30" si="780">123*0.5/20</f>
        <v>3.0750000000000002</v>
      </c>
      <c r="AVM29" s="140">
        <f t="shared" ref="AVM29:AVM30" si="781">AVK29*(AVL29*0.28)</f>
        <v>586814.55000000005</v>
      </c>
      <c r="AVN29" s="140">
        <f t="shared" ref="AVN29:AVN30" si="782">AVK29*(AVL29*0.57)</f>
        <v>1194586.7625</v>
      </c>
      <c r="AVO29" s="144">
        <f t="shared" ref="AVO29:AVO30" si="783">AVK29*(AVL29*0.15)</f>
        <v>314364.9375</v>
      </c>
      <c r="AVP29" s="109">
        <f t="shared" ref="AVP29:AVP30" si="784">INT(AVK29*AVL29)</f>
        <v>2095766</v>
      </c>
      <c r="AVQ29" s="145" t="s">
        <v>115</v>
      </c>
      <c r="AVR29" s="146" t="s">
        <v>35</v>
      </c>
      <c r="AVS29" s="133">
        <v>681550</v>
      </c>
      <c r="AVT29" s="147">
        <f t="shared" ref="AVT29:AVT30" si="785">123*0.5/20</f>
        <v>3.0750000000000002</v>
      </c>
      <c r="AVU29" s="140">
        <f t="shared" ref="AVU29:AVU30" si="786">AVS29*(AVT29*0.28)</f>
        <v>586814.55000000005</v>
      </c>
      <c r="AVV29" s="140">
        <f t="shared" ref="AVV29:AVV30" si="787">AVS29*(AVT29*0.57)</f>
        <v>1194586.7625</v>
      </c>
      <c r="AVW29" s="144">
        <f t="shared" ref="AVW29:AVW30" si="788">AVS29*(AVT29*0.15)</f>
        <v>314364.9375</v>
      </c>
      <c r="AVX29" s="109">
        <f t="shared" ref="AVX29:AVX30" si="789">INT(AVS29*AVT29)</f>
        <v>2095766</v>
      </c>
      <c r="AVY29" s="145" t="s">
        <v>115</v>
      </c>
      <c r="AVZ29" s="146" t="s">
        <v>35</v>
      </c>
      <c r="AWA29" s="133">
        <v>681550</v>
      </c>
      <c r="AWB29" s="147">
        <f t="shared" ref="AWB29:AWB30" si="790">123*0.5/20</f>
        <v>3.0750000000000002</v>
      </c>
      <c r="AWC29" s="140">
        <f t="shared" ref="AWC29:AWC30" si="791">AWA29*(AWB29*0.28)</f>
        <v>586814.55000000005</v>
      </c>
      <c r="AWD29" s="140">
        <f t="shared" ref="AWD29:AWD30" si="792">AWA29*(AWB29*0.57)</f>
        <v>1194586.7625</v>
      </c>
      <c r="AWE29" s="144">
        <f t="shared" ref="AWE29:AWE30" si="793">AWA29*(AWB29*0.15)</f>
        <v>314364.9375</v>
      </c>
      <c r="AWF29" s="109">
        <f t="shared" ref="AWF29:AWF30" si="794">INT(AWA29*AWB29)</f>
        <v>2095766</v>
      </c>
      <c r="AWG29" s="145" t="s">
        <v>115</v>
      </c>
      <c r="AWH29" s="146" t="s">
        <v>35</v>
      </c>
      <c r="AWI29" s="133">
        <v>681550</v>
      </c>
      <c r="AWJ29" s="147">
        <f t="shared" ref="AWJ29:AWJ30" si="795">123*0.5/20</f>
        <v>3.0750000000000002</v>
      </c>
      <c r="AWK29" s="140">
        <f t="shared" ref="AWK29:AWK30" si="796">AWI29*(AWJ29*0.28)</f>
        <v>586814.55000000005</v>
      </c>
      <c r="AWL29" s="140">
        <f t="shared" ref="AWL29:AWL30" si="797">AWI29*(AWJ29*0.57)</f>
        <v>1194586.7625</v>
      </c>
      <c r="AWM29" s="144">
        <f t="shared" ref="AWM29:AWM30" si="798">AWI29*(AWJ29*0.15)</f>
        <v>314364.9375</v>
      </c>
      <c r="AWN29" s="109">
        <f t="shared" ref="AWN29:AWN30" si="799">INT(AWI29*AWJ29)</f>
        <v>2095766</v>
      </c>
      <c r="AWO29" s="145" t="s">
        <v>115</v>
      </c>
      <c r="AWP29" s="146" t="s">
        <v>35</v>
      </c>
      <c r="AWQ29" s="133">
        <v>681550</v>
      </c>
      <c r="AWR29" s="147">
        <f t="shared" ref="AWR29:AWR30" si="800">123*0.5/20</f>
        <v>3.0750000000000002</v>
      </c>
      <c r="AWS29" s="140">
        <f t="shared" ref="AWS29:AWS30" si="801">AWQ29*(AWR29*0.28)</f>
        <v>586814.55000000005</v>
      </c>
      <c r="AWT29" s="140">
        <f t="shared" ref="AWT29:AWT30" si="802">AWQ29*(AWR29*0.57)</f>
        <v>1194586.7625</v>
      </c>
      <c r="AWU29" s="144">
        <f t="shared" ref="AWU29:AWU30" si="803">AWQ29*(AWR29*0.15)</f>
        <v>314364.9375</v>
      </c>
      <c r="AWV29" s="109">
        <f t="shared" ref="AWV29:AWV30" si="804">INT(AWQ29*AWR29)</f>
        <v>2095766</v>
      </c>
      <c r="AWW29" s="145" t="s">
        <v>115</v>
      </c>
      <c r="AWX29" s="146" t="s">
        <v>35</v>
      </c>
      <c r="AWY29" s="133">
        <v>681550</v>
      </c>
      <c r="AWZ29" s="147">
        <f t="shared" ref="AWZ29:AWZ30" si="805">123*0.5/20</f>
        <v>3.0750000000000002</v>
      </c>
      <c r="AXA29" s="140">
        <f t="shared" ref="AXA29:AXA30" si="806">AWY29*(AWZ29*0.28)</f>
        <v>586814.55000000005</v>
      </c>
      <c r="AXB29" s="140">
        <f t="shared" ref="AXB29:AXB30" si="807">AWY29*(AWZ29*0.57)</f>
        <v>1194586.7625</v>
      </c>
      <c r="AXC29" s="144">
        <f t="shared" ref="AXC29:AXC30" si="808">AWY29*(AWZ29*0.15)</f>
        <v>314364.9375</v>
      </c>
      <c r="AXD29" s="109">
        <f t="shared" ref="AXD29:AXD30" si="809">INT(AWY29*AWZ29)</f>
        <v>2095766</v>
      </c>
      <c r="AXE29" s="145" t="s">
        <v>115</v>
      </c>
      <c r="AXF29" s="146" t="s">
        <v>35</v>
      </c>
      <c r="AXG29" s="133">
        <v>681550</v>
      </c>
      <c r="AXH29" s="147">
        <f t="shared" ref="AXH29:AXH30" si="810">123*0.5/20</f>
        <v>3.0750000000000002</v>
      </c>
      <c r="AXI29" s="140">
        <f t="shared" ref="AXI29:AXI30" si="811">AXG29*(AXH29*0.28)</f>
        <v>586814.55000000005</v>
      </c>
      <c r="AXJ29" s="140">
        <f t="shared" ref="AXJ29:AXJ30" si="812">AXG29*(AXH29*0.57)</f>
        <v>1194586.7625</v>
      </c>
      <c r="AXK29" s="144">
        <f t="shared" ref="AXK29:AXK30" si="813">AXG29*(AXH29*0.15)</f>
        <v>314364.9375</v>
      </c>
      <c r="AXL29" s="109">
        <f t="shared" ref="AXL29:AXL30" si="814">INT(AXG29*AXH29)</f>
        <v>2095766</v>
      </c>
      <c r="AXM29" s="145" t="s">
        <v>115</v>
      </c>
      <c r="AXN29" s="146" t="s">
        <v>35</v>
      </c>
      <c r="AXO29" s="133">
        <v>681550</v>
      </c>
      <c r="AXP29" s="147">
        <f t="shared" ref="AXP29:AXP30" si="815">123*0.5/20</f>
        <v>3.0750000000000002</v>
      </c>
      <c r="AXQ29" s="140">
        <f t="shared" ref="AXQ29:AXQ30" si="816">AXO29*(AXP29*0.28)</f>
        <v>586814.55000000005</v>
      </c>
      <c r="AXR29" s="140">
        <f t="shared" ref="AXR29:AXR30" si="817">AXO29*(AXP29*0.57)</f>
        <v>1194586.7625</v>
      </c>
      <c r="AXS29" s="144">
        <f t="shared" ref="AXS29:AXS30" si="818">AXO29*(AXP29*0.15)</f>
        <v>314364.9375</v>
      </c>
      <c r="AXT29" s="109">
        <f t="shared" ref="AXT29:AXT30" si="819">INT(AXO29*AXP29)</f>
        <v>2095766</v>
      </c>
      <c r="AXU29" s="145" t="s">
        <v>115</v>
      </c>
      <c r="AXV29" s="146" t="s">
        <v>35</v>
      </c>
      <c r="AXW29" s="133">
        <v>681550</v>
      </c>
      <c r="AXX29" s="147">
        <f t="shared" ref="AXX29:AXX30" si="820">123*0.5/20</f>
        <v>3.0750000000000002</v>
      </c>
      <c r="AXY29" s="140">
        <f t="shared" ref="AXY29:AXY30" si="821">AXW29*(AXX29*0.28)</f>
        <v>586814.55000000005</v>
      </c>
      <c r="AXZ29" s="140">
        <f t="shared" ref="AXZ29:AXZ30" si="822">AXW29*(AXX29*0.57)</f>
        <v>1194586.7625</v>
      </c>
      <c r="AYA29" s="144">
        <f t="shared" ref="AYA29:AYA30" si="823">AXW29*(AXX29*0.15)</f>
        <v>314364.9375</v>
      </c>
      <c r="AYB29" s="109">
        <f t="shared" ref="AYB29:AYB30" si="824">INT(AXW29*AXX29)</f>
        <v>2095766</v>
      </c>
      <c r="AYC29" s="145" t="s">
        <v>115</v>
      </c>
      <c r="AYD29" s="146" t="s">
        <v>35</v>
      </c>
      <c r="AYE29" s="133">
        <v>681550</v>
      </c>
      <c r="AYF29" s="147">
        <f t="shared" ref="AYF29:AYF30" si="825">123*0.5/20</f>
        <v>3.0750000000000002</v>
      </c>
      <c r="AYG29" s="140">
        <f t="shared" ref="AYG29:AYG30" si="826">AYE29*(AYF29*0.28)</f>
        <v>586814.55000000005</v>
      </c>
      <c r="AYH29" s="140">
        <f t="shared" ref="AYH29:AYH30" si="827">AYE29*(AYF29*0.57)</f>
        <v>1194586.7625</v>
      </c>
      <c r="AYI29" s="144">
        <f t="shared" ref="AYI29:AYI30" si="828">AYE29*(AYF29*0.15)</f>
        <v>314364.9375</v>
      </c>
      <c r="AYJ29" s="109">
        <f t="shared" ref="AYJ29:AYJ30" si="829">INT(AYE29*AYF29)</f>
        <v>2095766</v>
      </c>
      <c r="AYK29" s="145" t="s">
        <v>115</v>
      </c>
      <c r="AYL29" s="146" t="s">
        <v>35</v>
      </c>
      <c r="AYM29" s="133">
        <v>681550</v>
      </c>
      <c r="AYN29" s="147">
        <f t="shared" ref="AYN29:AYN30" si="830">123*0.5/20</f>
        <v>3.0750000000000002</v>
      </c>
      <c r="AYO29" s="140">
        <f t="shared" ref="AYO29:AYO30" si="831">AYM29*(AYN29*0.28)</f>
        <v>586814.55000000005</v>
      </c>
      <c r="AYP29" s="140">
        <f t="shared" ref="AYP29:AYP30" si="832">AYM29*(AYN29*0.57)</f>
        <v>1194586.7625</v>
      </c>
      <c r="AYQ29" s="144">
        <f t="shared" ref="AYQ29:AYQ30" si="833">AYM29*(AYN29*0.15)</f>
        <v>314364.9375</v>
      </c>
      <c r="AYR29" s="109">
        <f t="shared" ref="AYR29:AYR30" si="834">INT(AYM29*AYN29)</f>
        <v>2095766</v>
      </c>
      <c r="AYS29" s="145" t="s">
        <v>115</v>
      </c>
      <c r="AYT29" s="146" t="s">
        <v>35</v>
      </c>
      <c r="AYU29" s="133">
        <v>681550</v>
      </c>
      <c r="AYV29" s="147">
        <f t="shared" ref="AYV29:AYV30" si="835">123*0.5/20</f>
        <v>3.0750000000000002</v>
      </c>
      <c r="AYW29" s="140">
        <f t="shared" ref="AYW29:AYW30" si="836">AYU29*(AYV29*0.28)</f>
        <v>586814.55000000005</v>
      </c>
      <c r="AYX29" s="140">
        <f t="shared" ref="AYX29:AYX30" si="837">AYU29*(AYV29*0.57)</f>
        <v>1194586.7625</v>
      </c>
      <c r="AYY29" s="144">
        <f t="shared" ref="AYY29:AYY30" si="838">AYU29*(AYV29*0.15)</f>
        <v>314364.9375</v>
      </c>
      <c r="AYZ29" s="109">
        <f t="shared" ref="AYZ29:AYZ30" si="839">INT(AYU29*AYV29)</f>
        <v>2095766</v>
      </c>
      <c r="AZA29" s="145" t="s">
        <v>115</v>
      </c>
      <c r="AZB29" s="146" t="s">
        <v>35</v>
      </c>
      <c r="AZC29" s="133">
        <v>681550</v>
      </c>
      <c r="AZD29" s="147">
        <f t="shared" ref="AZD29:AZD30" si="840">123*0.5/20</f>
        <v>3.0750000000000002</v>
      </c>
      <c r="AZE29" s="140">
        <f t="shared" ref="AZE29:AZE30" si="841">AZC29*(AZD29*0.28)</f>
        <v>586814.55000000005</v>
      </c>
      <c r="AZF29" s="140">
        <f t="shared" ref="AZF29:AZF30" si="842">AZC29*(AZD29*0.57)</f>
        <v>1194586.7625</v>
      </c>
      <c r="AZG29" s="144">
        <f t="shared" ref="AZG29:AZG30" si="843">AZC29*(AZD29*0.15)</f>
        <v>314364.9375</v>
      </c>
      <c r="AZH29" s="109">
        <f t="shared" ref="AZH29:AZH30" si="844">INT(AZC29*AZD29)</f>
        <v>2095766</v>
      </c>
      <c r="AZI29" s="145" t="s">
        <v>115</v>
      </c>
      <c r="AZJ29" s="146" t="s">
        <v>35</v>
      </c>
      <c r="AZK29" s="133">
        <v>681550</v>
      </c>
      <c r="AZL29" s="147">
        <f t="shared" ref="AZL29:AZL30" si="845">123*0.5/20</f>
        <v>3.0750000000000002</v>
      </c>
      <c r="AZM29" s="140">
        <f t="shared" ref="AZM29:AZM30" si="846">AZK29*(AZL29*0.28)</f>
        <v>586814.55000000005</v>
      </c>
      <c r="AZN29" s="140">
        <f t="shared" ref="AZN29:AZN30" si="847">AZK29*(AZL29*0.57)</f>
        <v>1194586.7625</v>
      </c>
      <c r="AZO29" s="144">
        <f t="shared" ref="AZO29:AZO30" si="848">AZK29*(AZL29*0.15)</f>
        <v>314364.9375</v>
      </c>
      <c r="AZP29" s="109">
        <f t="shared" ref="AZP29:AZP30" si="849">INT(AZK29*AZL29)</f>
        <v>2095766</v>
      </c>
      <c r="AZQ29" s="145" t="s">
        <v>115</v>
      </c>
      <c r="AZR29" s="146" t="s">
        <v>35</v>
      </c>
      <c r="AZS29" s="133">
        <v>681550</v>
      </c>
      <c r="AZT29" s="147">
        <f t="shared" ref="AZT29:AZT30" si="850">123*0.5/20</f>
        <v>3.0750000000000002</v>
      </c>
      <c r="AZU29" s="140">
        <f t="shared" ref="AZU29:AZU30" si="851">AZS29*(AZT29*0.28)</f>
        <v>586814.55000000005</v>
      </c>
      <c r="AZV29" s="140">
        <f t="shared" ref="AZV29:AZV30" si="852">AZS29*(AZT29*0.57)</f>
        <v>1194586.7625</v>
      </c>
      <c r="AZW29" s="144">
        <f t="shared" ref="AZW29:AZW30" si="853">AZS29*(AZT29*0.15)</f>
        <v>314364.9375</v>
      </c>
      <c r="AZX29" s="109">
        <f t="shared" ref="AZX29:AZX30" si="854">INT(AZS29*AZT29)</f>
        <v>2095766</v>
      </c>
      <c r="AZY29" s="145" t="s">
        <v>115</v>
      </c>
      <c r="AZZ29" s="146" t="s">
        <v>35</v>
      </c>
      <c r="BAA29" s="133">
        <v>681550</v>
      </c>
      <c r="BAB29" s="147">
        <f t="shared" ref="BAB29:BAB30" si="855">123*0.5/20</f>
        <v>3.0750000000000002</v>
      </c>
      <c r="BAC29" s="140">
        <f t="shared" ref="BAC29:BAC30" si="856">BAA29*(BAB29*0.28)</f>
        <v>586814.55000000005</v>
      </c>
      <c r="BAD29" s="140">
        <f t="shared" ref="BAD29:BAD30" si="857">BAA29*(BAB29*0.57)</f>
        <v>1194586.7625</v>
      </c>
      <c r="BAE29" s="144">
        <f t="shared" ref="BAE29:BAE30" si="858">BAA29*(BAB29*0.15)</f>
        <v>314364.9375</v>
      </c>
      <c r="BAF29" s="109">
        <f t="shared" ref="BAF29:BAF30" si="859">INT(BAA29*BAB29)</f>
        <v>2095766</v>
      </c>
      <c r="BAG29" s="145" t="s">
        <v>115</v>
      </c>
      <c r="BAH29" s="146" t="s">
        <v>35</v>
      </c>
      <c r="BAI29" s="133">
        <v>681550</v>
      </c>
      <c r="BAJ29" s="147">
        <f t="shared" ref="BAJ29:BAJ30" si="860">123*0.5/20</f>
        <v>3.0750000000000002</v>
      </c>
      <c r="BAK29" s="140">
        <f t="shared" ref="BAK29:BAK30" si="861">BAI29*(BAJ29*0.28)</f>
        <v>586814.55000000005</v>
      </c>
      <c r="BAL29" s="140">
        <f t="shared" ref="BAL29:BAL30" si="862">BAI29*(BAJ29*0.57)</f>
        <v>1194586.7625</v>
      </c>
      <c r="BAM29" s="144">
        <f t="shared" ref="BAM29:BAM30" si="863">BAI29*(BAJ29*0.15)</f>
        <v>314364.9375</v>
      </c>
      <c r="BAN29" s="109">
        <f t="shared" ref="BAN29:BAN30" si="864">INT(BAI29*BAJ29)</f>
        <v>2095766</v>
      </c>
      <c r="BAO29" s="145" t="s">
        <v>115</v>
      </c>
      <c r="BAP29" s="146" t="s">
        <v>35</v>
      </c>
      <c r="BAQ29" s="133">
        <v>681550</v>
      </c>
      <c r="BAR29" s="147">
        <f t="shared" ref="BAR29:BAR30" si="865">123*0.5/20</f>
        <v>3.0750000000000002</v>
      </c>
      <c r="BAS29" s="140">
        <f t="shared" ref="BAS29:BAS30" si="866">BAQ29*(BAR29*0.28)</f>
        <v>586814.55000000005</v>
      </c>
      <c r="BAT29" s="140">
        <f t="shared" ref="BAT29:BAT30" si="867">BAQ29*(BAR29*0.57)</f>
        <v>1194586.7625</v>
      </c>
      <c r="BAU29" s="144">
        <f t="shared" ref="BAU29:BAU30" si="868">BAQ29*(BAR29*0.15)</f>
        <v>314364.9375</v>
      </c>
      <c r="BAV29" s="109">
        <f t="shared" ref="BAV29:BAV30" si="869">INT(BAQ29*BAR29)</f>
        <v>2095766</v>
      </c>
      <c r="BAW29" s="145" t="s">
        <v>115</v>
      </c>
      <c r="BAX29" s="146" t="s">
        <v>35</v>
      </c>
      <c r="BAY29" s="133">
        <v>681550</v>
      </c>
      <c r="BAZ29" s="147">
        <f t="shared" ref="BAZ29:BAZ30" si="870">123*0.5/20</f>
        <v>3.0750000000000002</v>
      </c>
      <c r="BBA29" s="140">
        <f t="shared" ref="BBA29:BBA30" si="871">BAY29*(BAZ29*0.28)</f>
        <v>586814.55000000005</v>
      </c>
      <c r="BBB29" s="140">
        <f t="shared" ref="BBB29:BBB30" si="872">BAY29*(BAZ29*0.57)</f>
        <v>1194586.7625</v>
      </c>
      <c r="BBC29" s="144">
        <f t="shared" ref="BBC29:BBC30" si="873">BAY29*(BAZ29*0.15)</f>
        <v>314364.9375</v>
      </c>
      <c r="BBD29" s="109">
        <f t="shared" ref="BBD29:BBD30" si="874">INT(BAY29*BAZ29)</f>
        <v>2095766</v>
      </c>
      <c r="BBE29" s="145" t="s">
        <v>115</v>
      </c>
      <c r="BBF29" s="146" t="s">
        <v>35</v>
      </c>
      <c r="BBG29" s="133">
        <v>681550</v>
      </c>
      <c r="BBH29" s="147">
        <f t="shared" ref="BBH29:BBH30" si="875">123*0.5/20</f>
        <v>3.0750000000000002</v>
      </c>
      <c r="BBI29" s="140">
        <f t="shared" ref="BBI29:BBI30" si="876">BBG29*(BBH29*0.28)</f>
        <v>586814.55000000005</v>
      </c>
      <c r="BBJ29" s="140">
        <f t="shared" ref="BBJ29:BBJ30" si="877">BBG29*(BBH29*0.57)</f>
        <v>1194586.7625</v>
      </c>
      <c r="BBK29" s="144">
        <f t="shared" ref="BBK29:BBK30" si="878">BBG29*(BBH29*0.15)</f>
        <v>314364.9375</v>
      </c>
      <c r="BBL29" s="109">
        <f t="shared" ref="BBL29:BBL30" si="879">INT(BBG29*BBH29)</f>
        <v>2095766</v>
      </c>
      <c r="BBM29" s="145" t="s">
        <v>115</v>
      </c>
      <c r="BBN29" s="146" t="s">
        <v>35</v>
      </c>
      <c r="BBO29" s="133">
        <v>681550</v>
      </c>
      <c r="BBP29" s="147">
        <f t="shared" ref="BBP29:BBP30" si="880">123*0.5/20</f>
        <v>3.0750000000000002</v>
      </c>
      <c r="BBQ29" s="140">
        <f t="shared" ref="BBQ29:BBQ30" si="881">BBO29*(BBP29*0.28)</f>
        <v>586814.55000000005</v>
      </c>
      <c r="BBR29" s="140">
        <f t="shared" ref="BBR29:BBR30" si="882">BBO29*(BBP29*0.57)</f>
        <v>1194586.7625</v>
      </c>
      <c r="BBS29" s="144">
        <f t="shared" ref="BBS29:BBS30" si="883">BBO29*(BBP29*0.15)</f>
        <v>314364.9375</v>
      </c>
      <c r="BBT29" s="109">
        <f t="shared" ref="BBT29:BBT30" si="884">INT(BBO29*BBP29)</f>
        <v>2095766</v>
      </c>
      <c r="BBU29" s="145" t="s">
        <v>115</v>
      </c>
      <c r="BBV29" s="146" t="s">
        <v>35</v>
      </c>
      <c r="BBW29" s="133">
        <v>681550</v>
      </c>
      <c r="BBX29" s="147">
        <f t="shared" ref="BBX29:BBX30" si="885">123*0.5/20</f>
        <v>3.0750000000000002</v>
      </c>
      <c r="BBY29" s="140">
        <f t="shared" ref="BBY29:BBY30" si="886">BBW29*(BBX29*0.28)</f>
        <v>586814.55000000005</v>
      </c>
      <c r="BBZ29" s="140">
        <f t="shared" ref="BBZ29:BBZ30" si="887">BBW29*(BBX29*0.57)</f>
        <v>1194586.7625</v>
      </c>
      <c r="BCA29" s="144">
        <f t="shared" ref="BCA29:BCA30" si="888">BBW29*(BBX29*0.15)</f>
        <v>314364.9375</v>
      </c>
      <c r="BCB29" s="109">
        <f t="shared" ref="BCB29:BCB30" si="889">INT(BBW29*BBX29)</f>
        <v>2095766</v>
      </c>
      <c r="BCC29" s="145" t="s">
        <v>115</v>
      </c>
      <c r="BCD29" s="146" t="s">
        <v>35</v>
      </c>
      <c r="BCE29" s="133">
        <v>681550</v>
      </c>
      <c r="BCF29" s="147">
        <f t="shared" ref="BCF29:BCF30" si="890">123*0.5/20</f>
        <v>3.0750000000000002</v>
      </c>
      <c r="BCG29" s="140">
        <f t="shared" ref="BCG29:BCG30" si="891">BCE29*(BCF29*0.28)</f>
        <v>586814.55000000005</v>
      </c>
      <c r="BCH29" s="140">
        <f t="shared" ref="BCH29:BCH30" si="892">BCE29*(BCF29*0.57)</f>
        <v>1194586.7625</v>
      </c>
      <c r="BCI29" s="144">
        <f t="shared" ref="BCI29:BCI30" si="893">BCE29*(BCF29*0.15)</f>
        <v>314364.9375</v>
      </c>
      <c r="BCJ29" s="109">
        <f t="shared" ref="BCJ29:BCJ30" si="894">INT(BCE29*BCF29)</f>
        <v>2095766</v>
      </c>
      <c r="BCK29" s="145" t="s">
        <v>115</v>
      </c>
      <c r="BCL29" s="146" t="s">
        <v>35</v>
      </c>
      <c r="BCM29" s="133">
        <v>681550</v>
      </c>
      <c r="BCN29" s="147">
        <f t="shared" ref="BCN29:BCN30" si="895">123*0.5/20</f>
        <v>3.0750000000000002</v>
      </c>
      <c r="BCO29" s="140">
        <f t="shared" ref="BCO29:BCO30" si="896">BCM29*(BCN29*0.28)</f>
        <v>586814.55000000005</v>
      </c>
      <c r="BCP29" s="140">
        <f t="shared" ref="BCP29:BCP30" si="897">BCM29*(BCN29*0.57)</f>
        <v>1194586.7625</v>
      </c>
      <c r="BCQ29" s="144">
        <f t="shared" ref="BCQ29:BCQ30" si="898">BCM29*(BCN29*0.15)</f>
        <v>314364.9375</v>
      </c>
      <c r="BCR29" s="109">
        <f t="shared" ref="BCR29:BCR30" si="899">INT(BCM29*BCN29)</f>
        <v>2095766</v>
      </c>
      <c r="BCS29" s="145" t="s">
        <v>115</v>
      </c>
      <c r="BCT29" s="146" t="s">
        <v>35</v>
      </c>
      <c r="BCU29" s="133">
        <v>681550</v>
      </c>
      <c r="BCV29" s="147">
        <f t="shared" ref="BCV29:BCV30" si="900">123*0.5/20</f>
        <v>3.0750000000000002</v>
      </c>
      <c r="BCW29" s="140">
        <f t="shared" ref="BCW29:BCW30" si="901">BCU29*(BCV29*0.28)</f>
        <v>586814.55000000005</v>
      </c>
      <c r="BCX29" s="140">
        <f t="shared" ref="BCX29:BCX30" si="902">BCU29*(BCV29*0.57)</f>
        <v>1194586.7625</v>
      </c>
      <c r="BCY29" s="144">
        <f t="shared" ref="BCY29:BCY30" si="903">BCU29*(BCV29*0.15)</f>
        <v>314364.9375</v>
      </c>
      <c r="BCZ29" s="109">
        <f t="shared" ref="BCZ29:BCZ30" si="904">INT(BCU29*BCV29)</f>
        <v>2095766</v>
      </c>
      <c r="BDA29" s="145" t="s">
        <v>115</v>
      </c>
      <c r="BDB29" s="146" t="s">
        <v>35</v>
      </c>
      <c r="BDC29" s="133">
        <v>681550</v>
      </c>
      <c r="BDD29" s="147">
        <f t="shared" ref="BDD29:BDD30" si="905">123*0.5/20</f>
        <v>3.0750000000000002</v>
      </c>
      <c r="BDE29" s="140">
        <f t="shared" ref="BDE29:BDE30" si="906">BDC29*(BDD29*0.28)</f>
        <v>586814.55000000005</v>
      </c>
      <c r="BDF29" s="140">
        <f t="shared" ref="BDF29:BDF30" si="907">BDC29*(BDD29*0.57)</f>
        <v>1194586.7625</v>
      </c>
      <c r="BDG29" s="144">
        <f t="shared" ref="BDG29:BDG30" si="908">BDC29*(BDD29*0.15)</f>
        <v>314364.9375</v>
      </c>
      <c r="BDH29" s="109">
        <f t="shared" ref="BDH29:BDH30" si="909">INT(BDC29*BDD29)</f>
        <v>2095766</v>
      </c>
      <c r="BDI29" s="145" t="s">
        <v>115</v>
      </c>
      <c r="BDJ29" s="146" t="s">
        <v>35</v>
      </c>
      <c r="BDK29" s="133">
        <v>681550</v>
      </c>
      <c r="BDL29" s="147">
        <f t="shared" ref="BDL29:BDL30" si="910">123*0.5/20</f>
        <v>3.0750000000000002</v>
      </c>
      <c r="BDM29" s="140">
        <f t="shared" ref="BDM29:BDM30" si="911">BDK29*(BDL29*0.28)</f>
        <v>586814.55000000005</v>
      </c>
      <c r="BDN29" s="140">
        <f t="shared" ref="BDN29:BDN30" si="912">BDK29*(BDL29*0.57)</f>
        <v>1194586.7625</v>
      </c>
      <c r="BDO29" s="144">
        <f t="shared" ref="BDO29:BDO30" si="913">BDK29*(BDL29*0.15)</f>
        <v>314364.9375</v>
      </c>
      <c r="BDP29" s="109">
        <f t="shared" ref="BDP29:BDP30" si="914">INT(BDK29*BDL29)</f>
        <v>2095766</v>
      </c>
      <c r="BDQ29" s="145" t="s">
        <v>115</v>
      </c>
      <c r="BDR29" s="146" t="s">
        <v>35</v>
      </c>
      <c r="BDS29" s="133">
        <v>681550</v>
      </c>
      <c r="BDT29" s="147">
        <f t="shared" ref="BDT29:BDT30" si="915">123*0.5/20</f>
        <v>3.0750000000000002</v>
      </c>
      <c r="BDU29" s="140">
        <f t="shared" ref="BDU29:BDU30" si="916">BDS29*(BDT29*0.28)</f>
        <v>586814.55000000005</v>
      </c>
      <c r="BDV29" s="140">
        <f t="shared" ref="BDV29:BDV30" si="917">BDS29*(BDT29*0.57)</f>
        <v>1194586.7625</v>
      </c>
      <c r="BDW29" s="144">
        <f t="shared" ref="BDW29:BDW30" si="918">BDS29*(BDT29*0.15)</f>
        <v>314364.9375</v>
      </c>
      <c r="BDX29" s="109">
        <f t="shared" ref="BDX29:BDX30" si="919">INT(BDS29*BDT29)</f>
        <v>2095766</v>
      </c>
      <c r="BDY29" s="145" t="s">
        <v>115</v>
      </c>
      <c r="BDZ29" s="146" t="s">
        <v>35</v>
      </c>
      <c r="BEA29" s="133">
        <v>681550</v>
      </c>
      <c r="BEB29" s="147">
        <f t="shared" ref="BEB29:BEB30" si="920">123*0.5/20</f>
        <v>3.0750000000000002</v>
      </c>
      <c r="BEC29" s="140">
        <f t="shared" ref="BEC29:BEC30" si="921">BEA29*(BEB29*0.28)</f>
        <v>586814.55000000005</v>
      </c>
      <c r="BED29" s="140">
        <f t="shared" ref="BED29:BED30" si="922">BEA29*(BEB29*0.57)</f>
        <v>1194586.7625</v>
      </c>
      <c r="BEE29" s="144">
        <f t="shared" ref="BEE29:BEE30" si="923">BEA29*(BEB29*0.15)</f>
        <v>314364.9375</v>
      </c>
      <c r="BEF29" s="109">
        <f t="shared" ref="BEF29:BEF30" si="924">INT(BEA29*BEB29)</f>
        <v>2095766</v>
      </c>
      <c r="BEG29" s="145" t="s">
        <v>115</v>
      </c>
      <c r="BEH29" s="146" t="s">
        <v>35</v>
      </c>
      <c r="BEI29" s="133">
        <v>681550</v>
      </c>
      <c r="BEJ29" s="147">
        <f t="shared" ref="BEJ29:BEJ30" si="925">123*0.5/20</f>
        <v>3.0750000000000002</v>
      </c>
      <c r="BEK29" s="140">
        <f t="shared" ref="BEK29:BEK30" si="926">BEI29*(BEJ29*0.28)</f>
        <v>586814.55000000005</v>
      </c>
      <c r="BEL29" s="140">
        <f t="shared" ref="BEL29:BEL30" si="927">BEI29*(BEJ29*0.57)</f>
        <v>1194586.7625</v>
      </c>
      <c r="BEM29" s="144">
        <f t="shared" ref="BEM29:BEM30" si="928">BEI29*(BEJ29*0.15)</f>
        <v>314364.9375</v>
      </c>
      <c r="BEN29" s="109">
        <f t="shared" ref="BEN29:BEN30" si="929">INT(BEI29*BEJ29)</f>
        <v>2095766</v>
      </c>
      <c r="BEO29" s="145" t="s">
        <v>115</v>
      </c>
      <c r="BEP29" s="146" t="s">
        <v>35</v>
      </c>
      <c r="BEQ29" s="133">
        <v>681550</v>
      </c>
      <c r="BER29" s="147">
        <f t="shared" ref="BER29:BER30" si="930">123*0.5/20</f>
        <v>3.0750000000000002</v>
      </c>
      <c r="BES29" s="140">
        <f t="shared" ref="BES29:BES30" si="931">BEQ29*(BER29*0.28)</f>
        <v>586814.55000000005</v>
      </c>
      <c r="BET29" s="140">
        <f t="shared" ref="BET29:BET30" si="932">BEQ29*(BER29*0.57)</f>
        <v>1194586.7625</v>
      </c>
      <c r="BEU29" s="144">
        <f t="shared" ref="BEU29:BEU30" si="933">BEQ29*(BER29*0.15)</f>
        <v>314364.9375</v>
      </c>
      <c r="BEV29" s="109">
        <f t="shared" ref="BEV29:BEV30" si="934">INT(BEQ29*BER29)</f>
        <v>2095766</v>
      </c>
      <c r="BEW29" s="145" t="s">
        <v>115</v>
      </c>
      <c r="BEX29" s="146" t="s">
        <v>35</v>
      </c>
      <c r="BEY29" s="133">
        <v>681550</v>
      </c>
      <c r="BEZ29" s="147">
        <f t="shared" ref="BEZ29:BEZ30" si="935">123*0.5/20</f>
        <v>3.0750000000000002</v>
      </c>
      <c r="BFA29" s="140">
        <f t="shared" ref="BFA29:BFA30" si="936">BEY29*(BEZ29*0.28)</f>
        <v>586814.55000000005</v>
      </c>
      <c r="BFB29" s="140">
        <f t="shared" ref="BFB29:BFB30" si="937">BEY29*(BEZ29*0.57)</f>
        <v>1194586.7625</v>
      </c>
      <c r="BFC29" s="144">
        <f t="shared" ref="BFC29:BFC30" si="938">BEY29*(BEZ29*0.15)</f>
        <v>314364.9375</v>
      </c>
      <c r="BFD29" s="109">
        <f t="shared" ref="BFD29:BFD30" si="939">INT(BEY29*BEZ29)</f>
        <v>2095766</v>
      </c>
      <c r="BFE29" s="145" t="s">
        <v>115</v>
      </c>
      <c r="BFF29" s="146" t="s">
        <v>35</v>
      </c>
      <c r="BFG29" s="133">
        <v>681550</v>
      </c>
      <c r="BFH29" s="147">
        <f t="shared" ref="BFH29:BFH30" si="940">123*0.5/20</f>
        <v>3.0750000000000002</v>
      </c>
      <c r="BFI29" s="140">
        <f t="shared" ref="BFI29:BFI30" si="941">BFG29*(BFH29*0.28)</f>
        <v>586814.55000000005</v>
      </c>
      <c r="BFJ29" s="140">
        <f t="shared" ref="BFJ29:BFJ30" si="942">BFG29*(BFH29*0.57)</f>
        <v>1194586.7625</v>
      </c>
      <c r="BFK29" s="144">
        <f t="shared" ref="BFK29:BFK30" si="943">BFG29*(BFH29*0.15)</f>
        <v>314364.9375</v>
      </c>
      <c r="BFL29" s="109">
        <f t="shared" ref="BFL29:BFL30" si="944">INT(BFG29*BFH29)</f>
        <v>2095766</v>
      </c>
      <c r="BFM29" s="145" t="s">
        <v>115</v>
      </c>
      <c r="BFN29" s="146" t="s">
        <v>35</v>
      </c>
      <c r="BFO29" s="133">
        <v>681550</v>
      </c>
      <c r="BFP29" s="147">
        <f t="shared" ref="BFP29:BFP30" si="945">123*0.5/20</f>
        <v>3.0750000000000002</v>
      </c>
      <c r="BFQ29" s="140">
        <f t="shared" ref="BFQ29:BFQ30" si="946">BFO29*(BFP29*0.28)</f>
        <v>586814.55000000005</v>
      </c>
      <c r="BFR29" s="140">
        <f t="shared" ref="BFR29:BFR30" si="947">BFO29*(BFP29*0.57)</f>
        <v>1194586.7625</v>
      </c>
      <c r="BFS29" s="144">
        <f t="shared" ref="BFS29:BFS30" si="948">BFO29*(BFP29*0.15)</f>
        <v>314364.9375</v>
      </c>
      <c r="BFT29" s="109">
        <f t="shared" ref="BFT29:BFT30" si="949">INT(BFO29*BFP29)</f>
        <v>2095766</v>
      </c>
      <c r="BFU29" s="145" t="s">
        <v>115</v>
      </c>
      <c r="BFV29" s="146" t="s">
        <v>35</v>
      </c>
      <c r="BFW29" s="133">
        <v>681550</v>
      </c>
      <c r="BFX29" s="147">
        <f t="shared" ref="BFX29:BFX30" si="950">123*0.5/20</f>
        <v>3.0750000000000002</v>
      </c>
      <c r="BFY29" s="140">
        <f t="shared" ref="BFY29:BFY30" si="951">BFW29*(BFX29*0.28)</f>
        <v>586814.55000000005</v>
      </c>
      <c r="BFZ29" s="140">
        <f t="shared" ref="BFZ29:BFZ30" si="952">BFW29*(BFX29*0.57)</f>
        <v>1194586.7625</v>
      </c>
      <c r="BGA29" s="144">
        <f t="shared" ref="BGA29:BGA30" si="953">BFW29*(BFX29*0.15)</f>
        <v>314364.9375</v>
      </c>
      <c r="BGB29" s="109">
        <f t="shared" ref="BGB29:BGB30" si="954">INT(BFW29*BFX29)</f>
        <v>2095766</v>
      </c>
      <c r="BGC29" s="145" t="s">
        <v>115</v>
      </c>
      <c r="BGD29" s="146" t="s">
        <v>35</v>
      </c>
      <c r="BGE29" s="133">
        <v>681550</v>
      </c>
      <c r="BGF29" s="147">
        <f t="shared" ref="BGF29:BGF30" si="955">123*0.5/20</f>
        <v>3.0750000000000002</v>
      </c>
      <c r="BGG29" s="140">
        <f t="shared" ref="BGG29:BGG30" si="956">BGE29*(BGF29*0.28)</f>
        <v>586814.55000000005</v>
      </c>
      <c r="BGH29" s="140">
        <f t="shared" ref="BGH29:BGH30" si="957">BGE29*(BGF29*0.57)</f>
        <v>1194586.7625</v>
      </c>
      <c r="BGI29" s="144">
        <f t="shared" ref="BGI29:BGI30" si="958">BGE29*(BGF29*0.15)</f>
        <v>314364.9375</v>
      </c>
      <c r="BGJ29" s="109">
        <f t="shared" ref="BGJ29:BGJ30" si="959">INT(BGE29*BGF29)</f>
        <v>2095766</v>
      </c>
      <c r="BGK29" s="145" t="s">
        <v>115</v>
      </c>
      <c r="BGL29" s="146" t="s">
        <v>35</v>
      </c>
      <c r="BGM29" s="133">
        <v>681550</v>
      </c>
      <c r="BGN29" s="147">
        <f t="shared" ref="BGN29:BGN30" si="960">123*0.5/20</f>
        <v>3.0750000000000002</v>
      </c>
      <c r="BGO29" s="140">
        <f t="shared" ref="BGO29:BGO30" si="961">BGM29*(BGN29*0.28)</f>
        <v>586814.55000000005</v>
      </c>
      <c r="BGP29" s="140">
        <f t="shared" ref="BGP29:BGP30" si="962">BGM29*(BGN29*0.57)</f>
        <v>1194586.7625</v>
      </c>
      <c r="BGQ29" s="144">
        <f t="shared" ref="BGQ29:BGQ30" si="963">BGM29*(BGN29*0.15)</f>
        <v>314364.9375</v>
      </c>
      <c r="BGR29" s="109">
        <f t="shared" ref="BGR29:BGR30" si="964">INT(BGM29*BGN29)</f>
        <v>2095766</v>
      </c>
      <c r="BGS29" s="145" t="s">
        <v>115</v>
      </c>
      <c r="BGT29" s="146" t="s">
        <v>35</v>
      </c>
      <c r="BGU29" s="133">
        <v>681550</v>
      </c>
      <c r="BGV29" s="147">
        <f t="shared" ref="BGV29:BGV30" si="965">123*0.5/20</f>
        <v>3.0750000000000002</v>
      </c>
      <c r="BGW29" s="140">
        <f t="shared" ref="BGW29:BGW30" si="966">BGU29*(BGV29*0.28)</f>
        <v>586814.55000000005</v>
      </c>
      <c r="BGX29" s="140">
        <f t="shared" ref="BGX29:BGX30" si="967">BGU29*(BGV29*0.57)</f>
        <v>1194586.7625</v>
      </c>
      <c r="BGY29" s="144">
        <f t="shared" ref="BGY29:BGY30" si="968">BGU29*(BGV29*0.15)</f>
        <v>314364.9375</v>
      </c>
      <c r="BGZ29" s="109">
        <f t="shared" ref="BGZ29:BGZ30" si="969">INT(BGU29*BGV29)</f>
        <v>2095766</v>
      </c>
      <c r="BHA29" s="145" t="s">
        <v>115</v>
      </c>
      <c r="BHB29" s="146" t="s">
        <v>35</v>
      </c>
      <c r="BHC29" s="133">
        <v>681550</v>
      </c>
      <c r="BHD29" s="147">
        <f t="shared" ref="BHD29:BHD30" si="970">123*0.5/20</f>
        <v>3.0750000000000002</v>
      </c>
      <c r="BHE29" s="140">
        <f t="shared" ref="BHE29:BHE30" si="971">BHC29*(BHD29*0.28)</f>
        <v>586814.55000000005</v>
      </c>
      <c r="BHF29" s="140">
        <f t="shared" ref="BHF29:BHF30" si="972">BHC29*(BHD29*0.57)</f>
        <v>1194586.7625</v>
      </c>
      <c r="BHG29" s="144">
        <f t="shared" ref="BHG29:BHG30" si="973">BHC29*(BHD29*0.15)</f>
        <v>314364.9375</v>
      </c>
      <c r="BHH29" s="109">
        <f t="shared" ref="BHH29:BHH30" si="974">INT(BHC29*BHD29)</f>
        <v>2095766</v>
      </c>
      <c r="BHI29" s="145" t="s">
        <v>115</v>
      </c>
      <c r="BHJ29" s="146" t="s">
        <v>35</v>
      </c>
      <c r="BHK29" s="133">
        <v>681550</v>
      </c>
      <c r="BHL29" s="147">
        <f t="shared" ref="BHL29:BHL30" si="975">123*0.5/20</f>
        <v>3.0750000000000002</v>
      </c>
      <c r="BHM29" s="140">
        <f t="shared" ref="BHM29:BHM30" si="976">BHK29*(BHL29*0.28)</f>
        <v>586814.55000000005</v>
      </c>
      <c r="BHN29" s="140">
        <f t="shared" ref="BHN29:BHN30" si="977">BHK29*(BHL29*0.57)</f>
        <v>1194586.7625</v>
      </c>
      <c r="BHO29" s="144">
        <f t="shared" ref="BHO29:BHO30" si="978">BHK29*(BHL29*0.15)</f>
        <v>314364.9375</v>
      </c>
      <c r="BHP29" s="109">
        <f t="shared" ref="BHP29:BHP30" si="979">INT(BHK29*BHL29)</f>
        <v>2095766</v>
      </c>
      <c r="BHQ29" s="145" t="s">
        <v>115</v>
      </c>
      <c r="BHR29" s="146" t="s">
        <v>35</v>
      </c>
      <c r="BHS29" s="133">
        <v>681550</v>
      </c>
      <c r="BHT29" s="147">
        <f t="shared" ref="BHT29:BHT30" si="980">123*0.5/20</f>
        <v>3.0750000000000002</v>
      </c>
      <c r="BHU29" s="140">
        <f t="shared" ref="BHU29:BHU30" si="981">BHS29*(BHT29*0.28)</f>
        <v>586814.55000000005</v>
      </c>
      <c r="BHV29" s="140">
        <f t="shared" ref="BHV29:BHV30" si="982">BHS29*(BHT29*0.57)</f>
        <v>1194586.7625</v>
      </c>
      <c r="BHW29" s="144">
        <f t="shared" ref="BHW29:BHW30" si="983">BHS29*(BHT29*0.15)</f>
        <v>314364.9375</v>
      </c>
      <c r="BHX29" s="109">
        <f t="shared" ref="BHX29:BHX30" si="984">INT(BHS29*BHT29)</f>
        <v>2095766</v>
      </c>
      <c r="BHY29" s="145" t="s">
        <v>115</v>
      </c>
      <c r="BHZ29" s="146" t="s">
        <v>35</v>
      </c>
      <c r="BIA29" s="133">
        <v>681550</v>
      </c>
      <c r="BIB29" s="147">
        <f t="shared" ref="BIB29:BIB30" si="985">123*0.5/20</f>
        <v>3.0750000000000002</v>
      </c>
      <c r="BIC29" s="140">
        <f t="shared" ref="BIC29:BIC30" si="986">BIA29*(BIB29*0.28)</f>
        <v>586814.55000000005</v>
      </c>
      <c r="BID29" s="140">
        <f t="shared" ref="BID29:BID30" si="987">BIA29*(BIB29*0.57)</f>
        <v>1194586.7625</v>
      </c>
      <c r="BIE29" s="144">
        <f t="shared" ref="BIE29:BIE30" si="988">BIA29*(BIB29*0.15)</f>
        <v>314364.9375</v>
      </c>
      <c r="BIF29" s="109">
        <f t="shared" ref="BIF29:BIF30" si="989">INT(BIA29*BIB29)</f>
        <v>2095766</v>
      </c>
      <c r="BIG29" s="145" t="s">
        <v>115</v>
      </c>
      <c r="BIH29" s="146" t="s">
        <v>35</v>
      </c>
      <c r="BII29" s="133">
        <v>681550</v>
      </c>
      <c r="BIJ29" s="147">
        <f t="shared" ref="BIJ29:BIJ30" si="990">123*0.5/20</f>
        <v>3.0750000000000002</v>
      </c>
      <c r="BIK29" s="140">
        <f t="shared" ref="BIK29:BIK30" si="991">BII29*(BIJ29*0.28)</f>
        <v>586814.55000000005</v>
      </c>
      <c r="BIL29" s="140">
        <f t="shared" ref="BIL29:BIL30" si="992">BII29*(BIJ29*0.57)</f>
        <v>1194586.7625</v>
      </c>
      <c r="BIM29" s="144">
        <f t="shared" ref="BIM29:BIM30" si="993">BII29*(BIJ29*0.15)</f>
        <v>314364.9375</v>
      </c>
      <c r="BIN29" s="109">
        <f t="shared" ref="BIN29:BIN30" si="994">INT(BII29*BIJ29)</f>
        <v>2095766</v>
      </c>
      <c r="BIO29" s="145" t="s">
        <v>115</v>
      </c>
      <c r="BIP29" s="146" t="s">
        <v>35</v>
      </c>
      <c r="BIQ29" s="133">
        <v>681550</v>
      </c>
      <c r="BIR29" s="147">
        <f t="shared" ref="BIR29:BIR30" si="995">123*0.5/20</f>
        <v>3.0750000000000002</v>
      </c>
      <c r="BIS29" s="140">
        <f t="shared" ref="BIS29:BIS30" si="996">BIQ29*(BIR29*0.28)</f>
        <v>586814.55000000005</v>
      </c>
      <c r="BIT29" s="140">
        <f t="shared" ref="BIT29:BIT30" si="997">BIQ29*(BIR29*0.57)</f>
        <v>1194586.7625</v>
      </c>
      <c r="BIU29" s="144">
        <f t="shared" ref="BIU29:BIU30" si="998">BIQ29*(BIR29*0.15)</f>
        <v>314364.9375</v>
      </c>
      <c r="BIV29" s="109">
        <f t="shared" ref="BIV29:BIV30" si="999">INT(BIQ29*BIR29)</f>
        <v>2095766</v>
      </c>
      <c r="BIW29" s="145" t="s">
        <v>115</v>
      </c>
      <c r="BIX29" s="146" t="s">
        <v>35</v>
      </c>
      <c r="BIY29" s="133">
        <v>681550</v>
      </c>
      <c r="BIZ29" s="147">
        <f t="shared" ref="BIZ29:BIZ30" si="1000">123*0.5/20</f>
        <v>3.0750000000000002</v>
      </c>
      <c r="BJA29" s="140">
        <f t="shared" ref="BJA29:BJA30" si="1001">BIY29*(BIZ29*0.28)</f>
        <v>586814.55000000005</v>
      </c>
      <c r="BJB29" s="140">
        <f t="shared" ref="BJB29:BJB30" si="1002">BIY29*(BIZ29*0.57)</f>
        <v>1194586.7625</v>
      </c>
      <c r="BJC29" s="144">
        <f t="shared" ref="BJC29:BJC30" si="1003">BIY29*(BIZ29*0.15)</f>
        <v>314364.9375</v>
      </c>
      <c r="BJD29" s="109">
        <f t="shared" ref="BJD29:BJD30" si="1004">INT(BIY29*BIZ29)</f>
        <v>2095766</v>
      </c>
      <c r="BJE29" s="145" t="s">
        <v>115</v>
      </c>
      <c r="BJF29" s="146" t="s">
        <v>35</v>
      </c>
      <c r="BJG29" s="133">
        <v>681550</v>
      </c>
      <c r="BJH29" s="147">
        <f t="shared" ref="BJH29:BJH30" si="1005">123*0.5/20</f>
        <v>3.0750000000000002</v>
      </c>
      <c r="BJI29" s="140">
        <f t="shared" ref="BJI29:BJI30" si="1006">BJG29*(BJH29*0.28)</f>
        <v>586814.55000000005</v>
      </c>
      <c r="BJJ29" s="140">
        <f t="shared" ref="BJJ29:BJJ30" si="1007">BJG29*(BJH29*0.57)</f>
        <v>1194586.7625</v>
      </c>
      <c r="BJK29" s="144">
        <f t="shared" ref="BJK29:BJK30" si="1008">BJG29*(BJH29*0.15)</f>
        <v>314364.9375</v>
      </c>
      <c r="BJL29" s="109">
        <f t="shared" ref="BJL29:BJL30" si="1009">INT(BJG29*BJH29)</f>
        <v>2095766</v>
      </c>
      <c r="BJM29" s="145" t="s">
        <v>115</v>
      </c>
      <c r="BJN29" s="146" t="s">
        <v>35</v>
      </c>
      <c r="BJO29" s="133">
        <v>681550</v>
      </c>
      <c r="BJP29" s="147">
        <f t="shared" ref="BJP29:BJP30" si="1010">123*0.5/20</f>
        <v>3.0750000000000002</v>
      </c>
      <c r="BJQ29" s="140">
        <f t="shared" ref="BJQ29:BJQ30" si="1011">BJO29*(BJP29*0.28)</f>
        <v>586814.55000000005</v>
      </c>
      <c r="BJR29" s="140">
        <f t="shared" ref="BJR29:BJR30" si="1012">BJO29*(BJP29*0.57)</f>
        <v>1194586.7625</v>
      </c>
      <c r="BJS29" s="144">
        <f t="shared" ref="BJS29:BJS30" si="1013">BJO29*(BJP29*0.15)</f>
        <v>314364.9375</v>
      </c>
      <c r="BJT29" s="109">
        <f t="shared" ref="BJT29:BJT30" si="1014">INT(BJO29*BJP29)</f>
        <v>2095766</v>
      </c>
      <c r="BJU29" s="145" t="s">
        <v>115</v>
      </c>
      <c r="BJV29" s="146" t="s">
        <v>35</v>
      </c>
      <c r="BJW29" s="133">
        <v>681550</v>
      </c>
      <c r="BJX29" s="147">
        <f t="shared" ref="BJX29:BJX30" si="1015">123*0.5/20</f>
        <v>3.0750000000000002</v>
      </c>
      <c r="BJY29" s="140">
        <f t="shared" ref="BJY29:BJY30" si="1016">BJW29*(BJX29*0.28)</f>
        <v>586814.55000000005</v>
      </c>
      <c r="BJZ29" s="140">
        <f t="shared" ref="BJZ29:BJZ30" si="1017">BJW29*(BJX29*0.57)</f>
        <v>1194586.7625</v>
      </c>
      <c r="BKA29" s="144">
        <f t="shared" ref="BKA29:BKA30" si="1018">BJW29*(BJX29*0.15)</f>
        <v>314364.9375</v>
      </c>
      <c r="BKB29" s="109">
        <f t="shared" ref="BKB29:BKB30" si="1019">INT(BJW29*BJX29)</f>
        <v>2095766</v>
      </c>
      <c r="BKC29" s="145" t="s">
        <v>115</v>
      </c>
      <c r="BKD29" s="146" t="s">
        <v>35</v>
      </c>
      <c r="BKE29" s="133">
        <v>681550</v>
      </c>
      <c r="BKF29" s="147">
        <f t="shared" ref="BKF29:BKF30" si="1020">123*0.5/20</f>
        <v>3.0750000000000002</v>
      </c>
      <c r="BKG29" s="140">
        <f t="shared" ref="BKG29:BKG30" si="1021">BKE29*(BKF29*0.28)</f>
        <v>586814.55000000005</v>
      </c>
      <c r="BKH29" s="140">
        <f t="shared" ref="BKH29:BKH30" si="1022">BKE29*(BKF29*0.57)</f>
        <v>1194586.7625</v>
      </c>
      <c r="BKI29" s="144">
        <f t="shared" ref="BKI29:BKI30" si="1023">BKE29*(BKF29*0.15)</f>
        <v>314364.9375</v>
      </c>
      <c r="BKJ29" s="109">
        <f t="shared" ref="BKJ29:BKJ30" si="1024">INT(BKE29*BKF29)</f>
        <v>2095766</v>
      </c>
      <c r="BKK29" s="145" t="s">
        <v>115</v>
      </c>
      <c r="BKL29" s="146" t="s">
        <v>35</v>
      </c>
      <c r="BKM29" s="133">
        <v>681550</v>
      </c>
      <c r="BKN29" s="147">
        <f t="shared" ref="BKN29:BKN30" si="1025">123*0.5/20</f>
        <v>3.0750000000000002</v>
      </c>
      <c r="BKO29" s="140">
        <f t="shared" ref="BKO29:BKO30" si="1026">BKM29*(BKN29*0.28)</f>
        <v>586814.55000000005</v>
      </c>
      <c r="BKP29" s="140">
        <f t="shared" ref="BKP29:BKP30" si="1027">BKM29*(BKN29*0.57)</f>
        <v>1194586.7625</v>
      </c>
      <c r="BKQ29" s="144">
        <f t="shared" ref="BKQ29:BKQ30" si="1028">BKM29*(BKN29*0.15)</f>
        <v>314364.9375</v>
      </c>
      <c r="BKR29" s="109">
        <f t="shared" ref="BKR29:BKR30" si="1029">INT(BKM29*BKN29)</f>
        <v>2095766</v>
      </c>
      <c r="BKS29" s="145" t="s">
        <v>115</v>
      </c>
      <c r="BKT29" s="146" t="s">
        <v>35</v>
      </c>
      <c r="BKU29" s="133">
        <v>681550</v>
      </c>
      <c r="BKV29" s="147">
        <f t="shared" ref="BKV29:BKV30" si="1030">123*0.5/20</f>
        <v>3.0750000000000002</v>
      </c>
      <c r="BKW29" s="140">
        <f t="shared" ref="BKW29:BKW30" si="1031">BKU29*(BKV29*0.28)</f>
        <v>586814.55000000005</v>
      </c>
      <c r="BKX29" s="140">
        <f t="shared" ref="BKX29:BKX30" si="1032">BKU29*(BKV29*0.57)</f>
        <v>1194586.7625</v>
      </c>
      <c r="BKY29" s="144">
        <f t="shared" ref="BKY29:BKY30" si="1033">BKU29*(BKV29*0.15)</f>
        <v>314364.9375</v>
      </c>
      <c r="BKZ29" s="109">
        <f t="shared" ref="BKZ29:BKZ30" si="1034">INT(BKU29*BKV29)</f>
        <v>2095766</v>
      </c>
      <c r="BLA29" s="145" t="s">
        <v>115</v>
      </c>
      <c r="BLB29" s="146" t="s">
        <v>35</v>
      </c>
      <c r="BLC29" s="133">
        <v>681550</v>
      </c>
      <c r="BLD29" s="147">
        <f t="shared" ref="BLD29:BLD30" si="1035">123*0.5/20</f>
        <v>3.0750000000000002</v>
      </c>
      <c r="BLE29" s="140">
        <f t="shared" ref="BLE29:BLE30" si="1036">BLC29*(BLD29*0.28)</f>
        <v>586814.55000000005</v>
      </c>
      <c r="BLF29" s="140">
        <f t="shared" ref="BLF29:BLF30" si="1037">BLC29*(BLD29*0.57)</f>
        <v>1194586.7625</v>
      </c>
      <c r="BLG29" s="144">
        <f t="shared" ref="BLG29:BLG30" si="1038">BLC29*(BLD29*0.15)</f>
        <v>314364.9375</v>
      </c>
      <c r="BLH29" s="109">
        <f t="shared" ref="BLH29:BLH30" si="1039">INT(BLC29*BLD29)</f>
        <v>2095766</v>
      </c>
      <c r="BLI29" s="145" t="s">
        <v>115</v>
      </c>
      <c r="BLJ29" s="146" t="s">
        <v>35</v>
      </c>
      <c r="BLK29" s="133">
        <v>681550</v>
      </c>
      <c r="BLL29" s="147">
        <f t="shared" ref="BLL29:BLL30" si="1040">123*0.5/20</f>
        <v>3.0750000000000002</v>
      </c>
      <c r="BLM29" s="140">
        <f t="shared" ref="BLM29:BLM30" si="1041">BLK29*(BLL29*0.28)</f>
        <v>586814.55000000005</v>
      </c>
      <c r="BLN29" s="140">
        <f t="shared" ref="BLN29:BLN30" si="1042">BLK29*(BLL29*0.57)</f>
        <v>1194586.7625</v>
      </c>
      <c r="BLO29" s="144">
        <f t="shared" ref="BLO29:BLO30" si="1043">BLK29*(BLL29*0.15)</f>
        <v>314364.9375</v>
      </c>
      <c r="BLP29" s="109">
        <f t="shared" ref="BLP29:BLP30" si="1044">INT(BLK29*BLL29)</f>
        <v>2095766</v>
      </c>
      <c r="BLQ29" s="145" t="s">
        <v>115</v>
      </c>
      <c r="BLR29" s="146" t="s">
        <v>35</v>
      </c>
      <c r="BLS29" s="133">
        <v>681550</v>
      </c>
      <c r="BLT29" s="147">
        <f t="shared" ref="BLT29:BLT30" si="1045">123*0.5/20</f>
        <v>3.0750000000000002</v>
      </c>
      <c r="BLU29" s="140">
        <f t="shared" ref="BLU29:BLU30" si="1046">BLS29*(BLT29*0.28)</f>
        <v>586814.55000000005</v>
      </c>
      <c r="BLV29" s="140">
        <f t="shared" ref="BLV29:BLV30" si="1047">BLS29*(BLT29*0.57)</f>
        <v>1194586.7625</v>
      </c>
      <c r="BLW29" s="144">
        <f t="shared" ref="BLW29:BLW30" si="1048">BLS29*(BLT29*0.15)</f>
        <v>314364.9375</v>
      </c>
      <c r="BLX29" s="109">
        <f t="shared" ref="BLX29:BLX30" si="1049">INT(BLS29*BLT29)</f>
        <v>2095766</v>
      </c>
      <c r="BLY29" s="145" t="s">
        <v>115</v>
      </c>
      <c r="BLZ29" s="146" t="s">
        <v>35</v>
      </c>
      <c r="BMA29" s="133">
        <v>681550</v>
      </c>
      <c r="BMB29" s="147">
        <f t="shared" ref="BMB29:BMB30" si="1050">123*0.5/20</f>
        <v>3.0750000000000002</v>
      </c>
      <c r="BMC29" s="140">
        <f t="shared" ref="BMC29:BMC30" si="1051">BMA29*(BMB29*0.28)</f>
        <v>586814.55000000005</v>
      </c>
      <c r="BMD29" s="140">
        <f t="shared" ref="BMD29:BMD30" si="1052">BMA29*(BMB29*0.57)</f>
        <v>1194586.7625</v>
      </c>
      <c r="BME29" s="144">
        <f t="shared" ref="BME29:BME30" si="1053">BMA29*(BMB29*0.15)</f>
        <v>314364.9375</v>
      </c>
      <c r="BMF29" s="109">
        <f t="shared" ref="BMF29:BMF30" si="1054">INT(BMA29*BMB29)</f>
        <v>2095766</v>
      </c>
      <c r="BMG29" s="145" t="s">
        <v>115</v>
      </c>
      <c r="BMH29" s="146" t="s">
        <v>35</v>
      </c>
      <c r="BMI29" s="133">
        <v>681550</v>
      </c>
      <c r="BMJ29" s="147">
        <f t="shared" ref="BMJ29:BMJ30" si="1055">123*0.5/20</f>
        <v>3.0750000000000002</v>
      </c>
      <c r="BMK29" s="140">
        <f t="shared" ref="BMK29:BMK30" si="1056">BMI29*(BMJ29*0.28)</f>
        <v>586814.55000000005</v>
      </c>
      <c r="BML29" s="140">
        <f t="shared" ref="BML29:BML30" si="1057">BMI29*(BMJ29*0.57)</f>
        <v>1194586.7625</v>
      </c>
      <c r="BMM29" s="144">
        <f t="shared" ref="BMM29:BMM30" si="1058">BMI29*(BMJ29*0.15)</f>
        <v>314364.9375</v>
      </c>
      <c r="BMN29" s="109">
        <f t="shared" ref="BMN29:BMN30" si="1059">INT(BMI29*BMJ29)</f>
        <v>2095766</v>
      </c>
      <c r="BMO29" s="145" t="s">
        <v>115</v>
      </c>
      <c r="BMP29" s="146" t="s">
        <v>35</v>
      </c>
      <c r="BMQ29" s="133">
        <v>681550</v>
      </c>
      <c r="BMR29" s="147">
        <f t="shared" ref="BMR29:BMR30" si="1060">123*0.5/20</f>
        <v>3.0750000000000002</v>
      </c>
      <c r="BMS29" s="140">
        <f t="shared" ref="BMS29:BMS30" si="1061">BMQ29*(BMR29*0.28)</f>
        <v>586814.55000000005</v>
      </c>
      <c r="BMT29" s="140">
        <f t="shared" ref="BMT29:BMT30" si="1062">BMQ29*(BMR29*0.57)</f>
        <v>1194586.7625</v>
      </c>
      <c r="BMU29" s="144">
        <f t="shared" ref="BMU29:BMU30" si="1063">BMQ29*(BMR29*0.15)</f>
        <v>314364.9375</v>
      </c>
      <c r="BMV29" s="109">
        <f t="shared" ref="BMV29:BMV30" si="1064">INT(BMQ29*BMR29)</f>
        <v>2095766</v>
      </c>
      <c r="BMW29" s="145" t="s">
        <v>115</v>
      </c>
      <c r="BMX29" s="146" t="s">
        <v>35</v>
      </c>
      <c r="BMY29" s="133">
        <v>681550</v>
      </c>
      <c r="BMZ29" s="147">
        <f t="shared" ref="BMZ29:BMZ30" si="1065">123*0.5/20</f>
        <v>3.0750000000000002</v>
      </c>
      <c r="BNA29" s="140">
        <f t="shared" ref="BNA29:BNA30" si="1066">BMY29*(BMZ29*0.28)</f>
        <v>586814.55000000005</v>
      </c>
      <c r="BNB29" s="140">
        <f t="shared" ref="BNB29:BNB30" si="1067">BMY29*(BMZ29*0.57)</f>
        <v>1194586.7625</v>
      </c>
      <c r="BNC29" s="144">
        <f t="shared" ref="BNC29:BNC30" si="1068">BMY29*(BMZ29*0.15)</f>
        <v>314364.9375</v>
      </c>
      <c r="BND29" s="109">
        <f t="shared" ref="BND29:BND30" si="1069">INT(BMY29*BMZ29)</f>
        <v>2095766</v>
      </c>
      <c r="BNE29" s="145" t="s">
        <v>115</v>
      </c>
      <c r="BNF29" s="146" t="s">
        <v>35</v>
      </c>
      <c r="BNG29" s="133">
        <v>681550</v>
      </c>
      <c r="BNH29" s="147">
        <f t="shared" ref="BNH29:BNH30" si="1070">123*0.5/20</f>
        <v>3.0750000000000002</v>
      </c>
      <c r="BNI29" s="140">
        <f t="shared" ref="BNI29:BNI30" si="1071">BNG29*(BNH29*0.28)</f>
        <v>586814.55000000005</v>
      </c>
      <c r="BNJ29" s="140">
        <f t="shared" ref="BNJ29:BNJ30" si="1072">BNG29*(BNH29*0.57)</f>
        <v>1194586.7625</v>
      </c>
      <c r="BNK29" s="144">
        <f t="shared" ref="BNK29:BNK30" si="1073">BNG29*(BNH29*0.15)</f>
        <v>314364.9375</v>
      </c>
      <c r="BNL29" s="109">
        <f t="shared" ref="BNL29:BNL30" si="1074">INT(BNG29*BNH29)</f>
        <v>2095766</v>
      </c>
      <c r="BNM29" s="145" t="s">
        <v>115</v>
      </c>
      <c r="BNN29" s="146" t="s">
        <v>35</v>
      </c>
      <c r="BNO29" s="133">
        <v>681550</v>
      </c>
      <c r="BNP29" s="147">
        <f t="shared" ref="BNP29:BNP30" si="1075">123*0.5/20</f>
        <v>3.0750000000000002</v>
      </c>
      <c r="BNQ29" s="140">
        <f t="shared" ref="BNQ29:BNQ30" si="1076">BNO29*(BNP29*0.28)</f>
        <v>586814.55000000005</v>
      </c>
      <c r="BNR29" s="140">
        <f t="shared" ref="BNR29:BNR30" si="1077">BNO29*(BNP29*0.57)</f>
        <v>1194586.7625</v>
      </c>
      <c r="BNS29" s="144">
        <f t="shared" ref="BNS29:BNS30" si="1078">BNO29*(BNP29*0.15)</f>
        <v>314364.9375</v>
      </c>
      <c r="BNT29" s="109">
        <f t="shared" ref="BNT29:BNT30" si="1079">INT(BNO29*BNP29)</f>
        <v>2095766</v>
      </c>
      <c r="BNU29" s="145" t="s">
        <v>115</v>
      </c>
      <c r="BNV29" s="146" t="s">
        <v>35</v>
      </c>
      <c r="BNW29" s="133">
        <v>681550</v>
      </c>
      <c r="BNX29" s="147">
        <f t="shared" ref="BNX29:BNX30" si="1080">123*0.5/20</f>
        <v>3.0750000000000002</v>
      </c>
      <c r="BNY29" s="140">
        <f t="shared" ref="BNY29:BNY30" si="1081">BNW29*(BNX29*0.28)</f>
        <v>586814.55000000005</v>
      </c>
      <c r="BNZ29" s="140">
        <f t="shared" ref="BNZ29:BNZ30" si="1082">BNW29*(BNX29*0.57)</f>
        <v>1194586.7625</v>
      </c>
      <c r="BOA29" s="144">
        <f t="shared" ref="BOA29:BOA30" si="1083">BNW29*(BNX29*0.15)</f>
        <v>314364.9375</v>
      </c>
      <c r="BOB29" s="109">
        <f t="shared" ref="BOB29:BOB30" si="1084">INT(BNW29*BNX29)</f>
        <v>2095766</v>
      </c>
      <c r="BOC29" s="145" t="s">
        <v>115</v>
      </c>
      <c r="BOD29" s="146" t="s">
        <v>35</v>
      </c>
      <c r="BOE29" s="133">
        <v>681550</v>
      </c>
      <c r="BOF29" s="147">
        <f t="shared" ref="BOF29:BOF30" si="1085">123*0.5/20</f>
        <v>3.0750000000000002</v>
      </c>
      <c r="BOG29" s="140">
        <f t="shared" ref="BOG29:BOG30" si="1086">BOE29*(BOF29*0.28)</f>
        <v>586814.55000000005</v>
      </c>
      <c r="BOH29" s="140">
        <f t="shared" ref="BOH29:BOH30" si="1087">BOE29*(BOF29*0.57)</f>
        <v>1194586.7625</v>
      </c>
      <c r="BOI29" s="144">
        <f t="shared" ref="BOI29:BOI30" si="1088">BOE29*(BOF29*0.15)</f>
        <v>314364.9375</v>
      </c>
      <c r="BOJ29" s="109">
        <f t="shared" ref="BOJ29:BOJ30" si="1089">INT(BOE29*BOF29)</f>
        <v>2095766</v>
      </c>
      <c r="BOK29" s="145" t="s">
        <v>115</v>
      </c>
      <c r="BOL29" s="146" t="s">
        <v>35</v>
      </c>
      <c r="BOM29" s="133">
        <v>681550</v>
      </c>
      <c r="BON29" s="147">
        <f t="shared" ref="BON29:BON30" si="1090">123*0.5/20</f>
        <v>3.0750000000000002</v>
      </c>
      <c r="BOO29" s="140">
        <f t="shared" ref="BOO29:BOO30" si="1091">BOM29*(BON29*0.28)</f>
        <v>586814.55000000005</v>
      </c>
      <c r="BOP29" s="140">
        <f t="shared" ref="BOP29:BOP30" si="1092">BOM29*(BON29*0.57)</f>
        <v>1194586.7625</v>
      </c>
      <c r="BOQ29" s="144">
        <f t="shared" ref="BOQ29:BOQ30" si="1093">BOM29*(BON29*0.15)</f>
        <v>314364.9375</v>
      </c>
      <c r="BOR29" s="109">
        <f t="shared" ref="BOR29:BOR30" si="1094">INT(BOM29*BON29)</f>
        <v>2095766</v>
      </c>
      <c r="BOS29" s="145" t="s">
        <v>115</v>
      </c>
      <c r="BOT29" s="146" t="s">
        <v>35</v>
      </c>
      <c r="BOU29" s="133">
        <v>681550</v>
      </c>
      <c r="BOV29" s="147">
        <f t="shared" ref="BOV29:BOV30" si="1095">123*0.5/20</f>
        <v>3.0750000000000002</v>
      </c>
      <c r="BOW29" s="140">
        <f t="shared" ref="BOW29:BOW30" si="1096">BOU29*(BOV29*0.28)</f>
        <v>586814.55000000005</v>
      </c>
      <c r="BOX29" s="140">
        <f t="shared" ref="BOX29:BOX30" si="1097">BOU29*(BOV29*0.57)</f>
        <v>1194586.7625</v>
      </c>
      <c r="BOY29" s="144">
        <f t="shared" ref="BOY29:BOY30" si="1098">BOU29*(BOV29*0.15)</f>
        <v>314364.9375</v>
      </c>
      <c r="BOZ29" s="109">
        <f t="shared" ref="BOZ29:BOZ30" si="1099">INT(BOU29*BOV29)</f>
        <v>2095766</v>
      </c>
      <c r="BPA29" s="145" t="s">
        <v>115</v>
      </c>
      <c r="BPB29" s="146" t="s">
        <v>35</v>
      </c>
      <c r="BPC29" s="133">
        <v>681550</v>
      </c>
      <c r="BPD29" s="147">
        <f t="shared" ref="BPD29:BPD30" si="1100">123*0.5/20</f>
        <v>3.0750000000000002</v>
      </c>
      <c r="BPE29" s="140">
        <f t="shared" ref="BPE29:BPE30" si="1101">BPC29*(BPD29*0.28)</f>
        <v>586814.55000000005</v>
      </c>
      <c r="BPF29" s="140">
        <f t="shared" ref="BPF29:BPF30" si="1102">BPC29*(BPD29*0.57)</f>
        <v>1194586.7625</v>
      </c>
      <c r="BPG29" s="144">
        <f t="shared" ref="BPG29:BPG30" si="1103">BPC29*(BPD29*0.15)</f>
        <v>314364.9375</v>
      </c>
      <c r="BPH29" s="109">
        <f t="shared" ref="BPH29:BPH30" si="1104">INT(BPC29*BPD29)</f>
        <v>2095766</v>
      </c>
      <c r="BPI29" s="145" t="s">
        <v>115</v>
      </c>
      <c r="BPJ29" s="146" t="s">
        <v>35</v>
      </c>
      <c r="BPK29" s="133">
        <v>681550</v>
      </c>
      <c r="BPL29" s="147">
        <f t="shared" ref="BPL29:BPL30" si="1105">123*0.5/20</f>
        <v>3.0750000000000002</v>
      </c>
      <c r="BPM29" s="140">
        <f t="shared" ref="BPM29:BPM30" si="1106">BPK29*(BPL29*0.28)</f>
        <v>586814.55000000005</v>
      </c>
      <c r="BPN29" s="140">
        <f t="shared" ref="BPN29:BPN30" si="1107">BPK29*(BPL29*0.57)</f>
        <v>1194586.7625</v>
      </c>
      <c r="BPO29" s="144">
        <f t="shared" ref="BPO29:BPO30" si="1108">BPK29*(BPL29*0.15)</f>
        <v>314364.9375</v>
      </c>
      <c r="BPP29" s="109">
        <f t="shared" ref="BPP29:BPP30" si="1109">INT(BPK29*BPL29)</f>
        <v>2095766</v>
      </c>
      <c r="BPQ29" s="145" t="s">
        <v>115</v>
      </c>
      <c r="BPR29" s="146" t="s">
        <v>35</v>
      </c>
      <c r="BPS29" s="133">
        <v>681550</v>
      </c>
      <c r="BPT29" s="147">
        <f t="shared" ref="BPT29:BPT30" si="1110">123*0.5/20</f>
        <v>3.0750000000000002</v>
      </c>
      <c r="BPU29" s="140">
        <f t="shared" ref="BPU29:BPU30" si="1111">BPS29*(BPT29*0.28)</f>
        <v>586814.55000000005</v>
      </c>
      <c r="BPV29" s="140">
        <f t="shared" ref="BPV29:BPV30" si="1112">BPS29*(BPT29*0.57)</f>
        <v>1194586.7625</v>
      </c>
      <c r="BPW29" s="144">
        <f t="shared" ref="BPW29:BPW30" si="1113">BPS29*(BPT29*0.15)</f>
        <v>314364.9375</v>
      </c>
      <c r="BPX29" s="109">
        <f t="shared" ref="BPX29:BPX30" si="1114">INT(BPS29*BPT29)</f>
        <v>2095766</v>
      </c>
      <c r="BPY29" s="145" t="s">
        <v>115</v>
      </c>
      <c r="BPZ29" s="146" t="s">
        <v>35</v>
      </c>
      <c r="BQA29" s="133">
        <v>681550</v>
      </c>
      <c r="BQB29" s="147">
        <f t="shared" ref="BQB29:BQB30" si="1115">123*0.5/20</f>
        <v>3.0750000000000002</v>
      </c>
      <c r="BQC29" s="140">
        <f t="shared" ref="BQC29:BQC30" si="1116">BQA29*(BQB29*0.28)</f>
        <v>586814.55000000005</v>
      </c>
      <c r="BQD29" s="140">
        <f t="shared" ref="BQD29:BQD30" si="1117">BQA29*(BQB29*0.57)</f>
        <v>1194586.7625</v>
      </c>
      <c r="BQE29" s="144">
        <f t="shared" ref="BQE29:BQE30" si="1118">BQA29*(BQB29*0.15)</f>
        <v>314364.9375</v>
      </c>
      <c r="BQF29" s="109">
        <f t="shared" ref="BQF29:BQF30" si="1119">INT(BQA29*BQB29)</f>
        <v>2095766</v>
      </c>
      <c r="BQG29" s="145" t="s">
        <v>115</v>
      </c>
      <c r="BQH29" s="146" t="s">
        <v>35</v>
      </c>
      <c r="BQI29" s="133">
        <v>681550</v>
      </c>
      <c r="BQJ29" s="147">
        <f t="shared" ref="BQJ29:BQJ30" si="1120">123*0.5/20</f>
        <v>3.0750000000000002</v>
      </c>
      <c r="BQK29" s="140">
        <f t="shared" ref="BQK29:BQK30" si="1121">BQI29*(BQJ29*0.28)</f>
        <v>586814.55000000005</v>
      </c>
      <c r="BQL29" s="140">
        <f t="shared" ref="BQL29:BQL30" si="1122">BQI29*(BQJ29*0.57)</f>
        <v>1194586.7625</v>
      </c>
      <c r="BQM29" s="144">
        <f t="shared" ref="BQM29:BQM30" si="1123">BQI29*(BQJ29*0.15)</f>
        <v>314364.9375</v>
      </c>
      <c r="BQN29" s="109">
        <f t="shared" ref="BQN29:BQN30" si="1124">INT(BQI29*BQJ29)</f>
        <v>2095766</v>
      </c>
      <c r="BQO29" s="145" t="s">
        <v>115</v>
      </c>
      <c r="BQP29" s="146" t="s">
        <v>35</v>
      </c>
      <c r="BQQ29" s="133">
        <v>681550</v>
      </c>
      <c r="BQR29" s="147">
        <f t="shared" ref="BQR29:BQR30" si="1125">123*0.5/20</f>
        <v>3.0750000000000002</v>
      </c>
      <c r="BQS29" s="140">
        <f t="shared" ref="BQS29:BQS30" si="1126">BQQ29*(BQR29*0.28)</f>
        <v>586814.55000000005</v>
      </c>
      <c r="BQT29" s="140">
        <f t="shared" ref="BQT29:BQT30" si="1127">BQQ29*(BQR29*0.57)</f>
        <v>1194586.7625</v>
      </c>
      <c r="BQU29" s="144">
        <f t="shared" ref="BQU29:BQU30" si="1128">BQQ29*(BQR29*0.15)</f>
        <v>314364.9375</v>
      </c>
      <c r="BQV29" s="109">
        <f t="shared" ref="BQV29:BQV30" si="1129">INT(BQQ29*BQR29)</f>
        <v>2095766</v>
      </c>
      <c r="BQW29" s="145" t="s">
        <v>115</v>
      </c>
      <c r="BQX29" s="146" t="s">
        <v>35</v>
      </c>
      <c r="BQY29" s="133">
        <v>681550</v>
      </c>
      <c r="BQZ29" s="147">
        <f t="shared" ref="BQZ29:BQZ30" si="1130">123*0.5/20</f>
        <v>3.0750000000000002</v>
      </c>
      <c r="BRA29" s="140">
        <f t="shared" ref="BRA29:BRA30" si="1131">BQY29*(BQZ29*0.28)</f>
        <v>586814.55000000005</v>
      </c>
      <c r="BRB29" s="140">
        <f t="shared" ref="BRB29:BRB30" si="1132">BQY29*(BQZ29*0.57)</f>
        <v>1194586.7625</v>
      </c>
      <c r="BRC29" s="144">
        <f t="shared" ref="BRC29:BRC30" si="1133">BQY29*(BQZ29*0.15)</f>
        <v>314364.9375</v>
      </c>
      <c r="BRD29" s="109">
        <f t="shared" ref="BRD29:BRD30" si="1134">INT(BQY29*BQZ29)</f>
        <v>2095766</v>
      </c>
      <c r="BRE29" s="145" t="s">
        <v>115</v>
      </c>
      <c r="BRF29" s="146" t="s">
        <v>35</v>
      </c>
      <c r="BRG29" s="133">
        <v>681550</v>
      </c>
      <c r="BRH29" s="147">
        <f t="shared" ref="BRH29:BRH30" si="1135">123*0.5/20</f>
        <v>3.0750000000000002</v>
      </c>
      <c r="BRI29" s="140">
        <f t="shared" ref="BRI29:BRI30" si="1136">BRG29*(BRH29*0.28)</f>
        <v>586814.55000000005</v>
      </c>
      <c r="BRJ29" s="140">
        <f t="shared" ref="BRJ29:BRJ30" si="1137">BRG29*(BRH29*0.57)</f>
        <v>1194586.7625</v>
      </c>
      <c r="BRK29" s="144">
        <f t="shared" ref="BRK29:BRK30" si="1138">BRG29*(BRH29*0.15)</f>
        <v>314364.9375</v>
      </c>
      <c r="BRL29" s="109">
        <f t="shared" ref="BRL29:BRL30" si="1139">INT(BRG29*BRH29)</f>
        <v>2095766</v>
      </c>
      <c r="BRM29" s="145" t="s">
        <v>115</v>
      </c>
      <c r="BRN29" s="146" t="s">
        <v>35</v>
      </c>
      <c r="BRO29" s="133">
        <v>681550</v>
      </c>
      <c r="BRP29" s="147">
        <f t="shared" ref="BRP29:BRP30" si="1140">123*0.5/20</f>
        <v>3.0750000000000002</v>
      </c>
      <c r="BRQ29" s="140">
        <f t="shared" ref="BRQ29:BRQ30" si="1141">BRO29*(BRP29*0.28)</f>
        <v>586814.55000000005</v>
      </c>
      <c r="BRR29" s="140">
        <f t="shared" ref="BRR29:BRR30" si="1142">BRO29*(BRP29*0.57)</f>
        <v>1194586.7625</v>
      </c>
      <c r="BRS29" s="144">
        <f t="shared" ref="BRS29:BRS30" si="1143">BRO29*(BRP29*0.15)</f>
        <v>314364.9375</v>
      </c>
      <c r="BRT29" s="109">
        <f t="shared" ref="BRT29:BRT30" si="1144">INT(BRO29*BRP29)</f>
        <v>2095766</v>
      </c>
      <c r="BRU29" s="145" t="s">
        <v>115</v>
      </c>
      <c r="BRV29" s="146" t="s">
        <v>35</v>
      </c>
      <c r="BRW29" s="133">
        <v>681550</v>
      </c>
      <c r="BRX29" s="147">
        <f t="shared" ref="BRX29:BRX30" si="1145">123*0.5/20</f>
        <v>3.0750000000000002</v>
      </c>
      <c r="BRY29" s="140">
        <f t="shared" ref="BRY29:BRY30" si="1146">BRW29*(BRX29*0.28)</f>
        <v>586814.55000000005</v>
      </c>
      <c r="BRZ29" s="140">
        <f t="shared" ref="BRZ29:BRZ30" si="1147">BRW29*(BRX29*0.57)</f>
        <v>1194586.7625</v>
      </c>
      <c r="BSA29" s="144">
        <f t="shared" ref="BSA29:BSA30" si="1148">BRW29*(BRX29*0.15)</f>
        <v>314364.9375</v>
      </c>
      <c r="BSB29" s="109">
        <f t="shared" ref="BSB29:BSB30" si="1149">INT(BRW29*BRX29)</f>
        <v>2095766</v>
      </c>
      <c r="BSC29" s="145" t="s">
        <v>115</v>
      </c>
      <c r="BSD29" s="146" t="s">
        <v>35</v>
      </c>
      <c r="BSE29" s="133">
        <v>681550</v>
      </c>
      <c r="BSF29" s="147">
        <f t="shared" ref="BSF29:BSF30" si="1150">123*0.5/20</f>
        <v>3.0750000000000002</v>
      </c>
      <c r="BSG29" s="140">
        <f t="shared" ref="BSG29:BSG30" si="1151">BSE29*(BSF29*0.28)</f>
        <v>586814.55000000005</v>
      </c>
      <c r="BSH29" s="140">
        <f t="shared" ref="BSH29:BSH30" si="1152">BSE29*(BSF29*0.57)</f>
        <v>1194586.7625</v>
      </c>
      <c r="BSI29" s="144">
        <f t="shared" ref="BSI29:BSI30" si="1153">BSE29*(BSF29*0.15)</f>
        <v>314364.9375</v>
      </c>
      <c r="BSJ29" s="109">
        <f t="shared" ref="BSJ29:BSJ30" si="1154">INT(BSE29*BSF29)</f>
        <v>2095766</v>
      </c>
      <c r="BSK29" s="145" t="s">
        <v>115</v>
      </c>
      <c r="BSL29" s="146" t="s">
        <v>35</v>
      </c>
      <c r="BSM29" s="133">
        <v>681550</v>
      </c>
      <c r="BSN29" s="147">
        <f t="shared" ref="BSN29:BSN30" si="1155">123*0.5/20</f>
        <v>3.0750000000000002</v>
      </c>
      <c r="BSO29" s="140">
        <f t="shared" ref="BSO29:BSO30" si="1156">BSM29*(BSN29*0.28)</f>
        <v>586814.55000000005</v>
      </c>
      <c r="BSP29" s="140">
        <f t="shared" ref="BSP29:BSP30" si="1157">BSM29*(BSN29*0.57)</f>
        <v>1194586.7625</v>
      </c>
      <c r="BSQ29" s="144">
        <f t="shared" ref="BSQ29:BSQ30" si="1158">BSM29*(BSN29*0.15)</f>
        <v>314364.9375</v>
      </c>
      <c r="BSR29" s="109">
        <f t="shared" ref="BSR29:BSR30" si="1159">INT(BSM29*BSN29)</f>
        <v>2095766</v>
      </c>
      <c r="BSS29" s="145" t="s">
        <v>115</v>
      </c>
      <c r="BST29" s="146" t="s">
        <v>35</v>
      </c>
      <c r="BSU29" s="133">
        <v>681550</v>
      </c>
      <c r="BSV29" s="147">
        <f t="shared" ref="BSV29:BSV30" si="1160">123*0.5/20</f>
        <v>3.0750000000000002</v>
      </c>
      <c r="BSW29" s="140">
        <f t="shared" ref="BSW29:BSW30" si="1161">BSU29*(BSV29*0.28)</f>
        <v>586814.55000000005</v>
      </c>
      <c r="BSX29" s="140">
        <f t="shared" ref="BSX29:BSX30" si="1162">BSU29*(BSV29*0.57)</f>
        <v>1194586.7625</v>
      </c>
      <c r="BSY29" s="144">
        <f t="shared" ref="BSY29:BSY30" si="1163">BSU29*(BSV29*0.15)</f>
        <v>314364.9375</v>
      </c>
      <c r="BSZ29" s="109">
        <f t="shared" ref="BSZ29:BSZ30" si="1164">INT(BSU29*BSV29)</f>
        <v>2095766</v>
      </c>
      <c r="BTA29" s="145" t="s">
        <v>115</v>
      </c>
      <c r="BTB29" s="146" t="s">
        <v>35</v>
      </c>
      <c r="BTC29" s="133">
        <v>681550</v>
      </c>
      <c r="BTD29" s="147">
        <f t="shared" ref="BTD29:BTD30" si="1165">123*0.5/20</f>
        <v>3.0750000000000002</v>
      </c>
      <c r="BTE29" s="140">
        <f t="shared" ref="BTE29:BTE30" si="1166">BTC29*(BTD29*0.28)</f>
        <v>586814.55000000005</v>
      </c>
      <c r="BTF29" s="140">
        <f t="shared" ref="BTF29:BTF30" si="1167">BTC29*(BTD29*0.57)</f>
        <v>1194586.7625</v>
      </c>
      <c r="BTG29" s="144">
        <f t="shared" ref="BTG29:BTG30" si="1168">BTC29*(BTD29*0.15)</f>
        <v>314364.9375</v>
      </c>
      <c r="BTH29" s="109">
        <f t="shared" ref="BTH29:BTH30" si="1169">INT(BTC29*BTD29)</f>
        <v>2095766</v>
      </c>
      <c r="BTI29" s="145" t="s">
        <v>115</v>
      </c>
      <c r="BTJ29" s="146" t="s">
        <v>35</v>
      </c>
      <c r="BTK29" s="133">
        <v>681550</v>
      </c>
      <c r="BTL29" s="147">
        <f t="shared" ref="BTL29:BTL30" si="1170">123*0.5/20</f>
        <v>3.0750000000000002</v>
      </c>
      <c r="BTM29" s="140">
        <f t="shared" ref="BTM29:BTM30" si="1171">BTK29*(BTL29*0.28)</f>
        <v>586814.55000000005</v>
      </c>
      <c r="BTN29" s="140">
        <f t="shared" ref="BTN29:BTN30" si="1172">BTK29*(BTL29*0.57)</f>
        <v>1194586.7625</v>
      </c>
      <c r="BTO29" s="144">
        <f t="shared" ref="BTO29:BTO30" si="1173">BTK29*(BTL29*0.15)</f>
        <v>314364.9375</v>
      </c>
      <c r="BTP29" s="109">
        <f t="shared" ref="BTP29:BTP30" si="1174">INT(BTK29*BTL29)</f>
        <v>2095766</v>
      </c>
      <c r="BTQ29" s="145" t="s">
        <v>115</v>
      </c>
      <c r="BTR29" s="146" t="s">
        <v>35</v>
      </c>
      <c r="BTS29" s="133">
        <v>681550</v>
      </c>
      <c r="BTT29" s="147">
        <f t="shared" ref="BTT29:BTT30" si="1175">123*0.5/20</f>
        <v>3.0750000000000002</v>
      </c>
      <c r="BTU29" s="140">
        <f t="shared" ref="BTU29:BTU30" si="1176">BTS29*(BTT29*0.28)</f>
        <v>586814.55000000005</v>
      </c>
      <c r="BTV29" s="140">
        <f t="shared" ref="BTV29:BTV30" si="1177">BTS29*(BTT29*0.57)</f>
        <v>1194586.7625</v>
      </c>
      <c r="BTW29" s="144">
        <f t="shared" ref="BTW29:BTW30" si="1178">BTS29*(BTT29*0.15)</f>
        <v>314364.9375</v>
      </c>
      <c r="BTX29" s="109">
        <f t="shared" ref="BTX29:BTX30" si="1179">INT(BTS29*BTT29)</f>
        <v>2095766</v>
      </c>
      <c r="BTY29" s="145" t="s">
        <v>115</v>
      </c>
      <c r="BTZ29" s="146" t="s">
        <v>35</v>
      </c>
      <c r="BUA29" s="133">
        <v>681550</v>
      </c>
      <c r="BUB29" s="147">
        <f t="shared" ref="BUB29:BUB30" si="1180">123*0.5/20</f>
        <v>3.0750000000000002</v>
      </c>
      <c r="BUC29" s="140">
        <f t="shared" ref="BUC29:BUC30" si="1181">BUA29*(BUB29*0.28)</f>
        <v>586814.55000000005</v>
      </c>
      <c r="BUD29" s="140">
        <f t="shared" ref="BUD29:BUD30" si="1182">BUA29*(BUB29*0.57)</f>
        <v>1194586.7625</v>
      </c>
      <c r="BUE29" s="144">
        <f t="shared" ref="BUE29:BUE30" si="1183">BUA29*(BUB29*0.15)</f>
        <v>314364.9375</v>
      </c>
      <c r="BUF29" s="109">
        <f t="shared" ref="BUF29:BUF30" si="1184">INT(BUA29*BUB29)</f>
        <v>2095766</v>
      </c>
      <c r="BUG29" s="145" t="s">
        <v>115</v>
      </c>
      <c r="BUH29" s="146" t="s">
        <v>35</v>
      </c>
      <c r="BUI29" s="133">
        <v>681550</v>
      </c>
      <c r="BUJ29" s="147">
        <f t="shared" ref="BUJ29:BUJ30" si="1185">123*0.5/20</f>
        <v>3.0750000000000002</v>
      </c>
      <c r="BUK29" s="140">
        <f t="shared" ref="BUK29:BUK30" si="1186">BUI29*(BUJ29*0.28)</f>
        <v>586814.55000000005</v>
      </c>
      <c r="BUL29" s="140">
        <f t="shared" ref="BUL29:BUL30" si="1187">BUI29*(BUJ29*0.57)</f>
        <v>1194586.7625</v>
      </c>
      <c r="BUM29" s="144">
        <f t="shared" ref="BUM29:BUM30" si="1188">BUI29*(BUJ29*0.15)</f>
        <v>314364.9375</v>
      </c>
      <c r="BUN29" s="109">
        <f t="shared" ref="BUN29:BUN30" si="1189">INT(BUI29*BUJ29)</f>
        <v>2095766</v>
      </c>
      <c r="BUO29" s="145" t="s">
        <v>115</v>
      </c>
      <c r="BUP29" s="146" t="s">
        <v>35</v>
      </c>
      <c r="BUQ29" s="133">
        <v>681550</v>
      </c>
      <c r="BUR29" s="147">
        <f t="shared" ref="BUR29:BUR30" si="1190">123*0.5/20</f>
        <v>3.0750000000000002</v>
      </c>
      <c r="BUS29" s="140">
        <f t="shared" ref="BUS29:BUS30" si="1191">BUQ29*(BUR29*0.28)</f>
        <v>586814.55000000005</v>
      </c>
      <c r="BUT29" s="140">
        <f t="shared" ref="BUT29:BUT30" si="1192">BUQ29*(BUR29*0.57)</f>
        <v>1194586.7625</v>
      </c>
      <c r="BUU29" s="144">
        <f t="shared" ref="BUU29:BUU30" si="1193">BUQ29*(BUR29*0.15)</f>
        <v>314364.9375</v>
      </c>
      <c r="BUV29" s="109">
        <f t="shared" ref="BUV29:BUV30" si="1194">INT(BUQ29*BUR29)</f>
        <v>2095766</v>
      </c>
      <c r="BUW29" s="145" t="s">
        <v>115</v>
      </c>
      <c r="BUX29" s="146" t="s">
        <v>35</v>
      </c>
      <c r="BUY29" s="133">
        <v>681550</v>
      </c>
      <c r="BUZ29" s="147">
        <f t="shared" ref="BUZ29:BUZ30" si="1195">123*0.5/20</f>
        <v>3.0750000000000002</v>
      </c>
      <c r="BVA29" s="140">
        <f t="shared" ref="BVA29:BVA30" si="1196">BUY29*(BUZ29*0.28)</f>
        <v>586814.55000000005</v>
      </c>
      <c r="BVB29" s="140">
        <f t="shared" ref="BVB29:BVB30" si="1197">BUY29*(BUZ29*0.57)</f>
        <v>1194586.7625</v>
      </c>
      <c r="BVC29" s="144">
        <f t="shared" ref="BVC29:BVC30" si="1198">BUY29*(BUZ29*0.15)</f>
        <v>314364.9375</v>
      </c>
      <c r="BVD29" s="109">
        <f t="shared" ref="BVD29:BVD30" si="1199">INT(BUY29*BUZ29)</f>
        <v>2095766</v>
      </c>
      <c r="BVE29" s="145" t="s">
        <v>115</v>
      </c>
      <c r="BVF29" s="146" t="s">
        <v>35</v>
      </c>
      <c r="BVG29" s="133">
        <v>681550</v>
      </c>
      <c r="BVH29" s="147">
        <f t="shared" ref="BVH29:BVH30" si="1200">123*0.5/20</f>
        <v>3.0750000000000002</v>
      </c>
      <c r="BVI29" s="140">
        <f t="shared" ref="BVI29:BVI30" si="1201">BVG29*(BVH29*0.28)</f>
        <v>586814.55000000005</v>
      </c>
      <c r="BVJ29" s="140">
        <f t="shared" ref="BVJ29:BVJ30" si="1202">BVG29*(BVH29*0.57)</f>
        <v>1194586.7625</v>
      </c>
      <c r="BVK29" s="144">
        <f t="shared" ref="BVK29:BVK30" si="1203">BVG29*(BVH29*0.15)</f>
        <v>314364.9375</v>
      </c>
      <c r="BVL29" s="109">
        <f t="shared" ref="BVL29:BVL30" si="1204">INT(BVG29*BVH29)</f>
        <v>2095766</v>
      </c>
      <c r="BVM29" s="145" t="s">
        <v>115</v>
      </c>
      <c r="BVN29" s="146" t="s">
        <v>35</v>
      </c>
      <c r="BVO29" s="133">
        <v>681550</v>
      </c>
      <c r="BVP29" s="147">
        <f t="shared" ref="BVP29:BVP30" si="1205">123*0.5/20</f>
        <v>3.0750000000000002</v>
      </c>
      <c r="BVQ29" s="140">
        <f t="shared" ref="BVQ29:BVQ30" si="1206">BVO29*(BVP29*0.28)</f>
        <v>586814.55000000005</v>
      </c>
      <c r="BVR29" s="140">
        <f t="shared" ref="BVR29:BVR30" si="1207">BVO29*(BVP29*0.57)</f>
        <v>1194586.7625</v>
      </c>
      <c r="BVS29" s="144">
        <f t="shared" ref="BVS29:BVS30" si="1208">BVO29*(BVP29*0.15)</f>
        <v>314364.9375</v>
      </c>
      <c r="BVT29" s="109">
        <f t="shared" ref="BVT29:BVT30" si="1209">INT(BVO29*BVP29)</f>
        <v>2095766</v>
      </c>
      <c r="BVU29" s="145" t="s">
        <v>115</v>
      </c>
      <c r="BVV29" s="146" t="s">
        <v>35</v>
      </c>
      <c r="BVW29" s="133">
        <v>681550</v>
      </c>
      <c r="BVX29" s="147">
        <f t="shared" ref="BVX29:BVX30" si="1210">123*0.5/20</f>
        <v>3.0750000000000002</v>
      </c>
      <c r="BVY29" s="140">
        <f t="shared" ref="BVY29:BVY30" si="1211">BVW29*(BVX29*0.28)</f>
        <v>586814.55000000005</v>
      </c>
      <c r="BVZ29" s="140">
        <f t="shared" ref="BVZ29:BVZ30" si="1212">BVW29*(BVX29*0.57)</f>
        <v>1194586.7625</v>
      </c>
      <c r="BWA29" s="144">
        <f t="shared" ref="BWA29:BWA30" si="1213">BVW29*(BVX29*0.15)</f>
        <v>314364.9375</v>
      </c>
      <c r="BWB29" s="109">
        <f t="shared" ref="BWB29:BWB30" si="1214">INT(BVW29*BVX29)</f>
        <v>2095766</v>
      </c>
      <c r="BWC29" s="145" t="s">
        <v>115</v>
      </c>
      <c r="BWD29" s="146" t="s">
        <v>35</v>
      </c>
      <c r="BWE29" s="133">
        <v>681550</v>
      </c>
      <c r="BWF29" s="147">
        <f t="shared" ref="BWF29:BWF30" si="1215">123*0.5/20</f>
        <v>3.0750000000000002</v>
      </c>
      <c r="BWG29" s="140">
        <f t="shared" ref="BWG29:BWG30" si="1216">BWE29*(BWF29*0.28)</f>
        <v>586814.55000000005</v>
      </c>
      <c r="BWH29" s="140">
        <f t="shared" ref="BWH29:BWH30" si="1217">BWE29*(BWF29*0.57)</f>
        <v>1194586.7625</v>
      </c>
      <c r="BWI29" s="144">
        <f t="shared" ref="BWI29:BWI30" si="1218">BWE29*(BWF29*0.15)</f>
        <v>314364.9375</v>
      </c>
      <c r="BWJ29" s="109">
        <f t="shared" ref="BWJ29:BWJ30" si="1219">INT(BWE29*BWF29)</f>
        <v>2095766</v>
      </c>
      <c r="BWK29" s="145" t="s">
        <v>115</v>
      </c>
      <c r="BWL29" s="146" t="s">
        <v>35</v>
      </c>
      <c r="BWM29" s="133">
        <v>681550</v>
      </c>
      <c r="BWN29" s="147">
        <f t="shared" ref="BWN29:BWN30" si="1220">123*0.5/20</f>
        <v>3.0750000000000002</v>
      </c>
      <c r="BWO29" s="140">
        <f t="shared" ref="BWO29:BWO30" si="1221">BWM29*(BWN29*0.28)</f>
        <v>586814.55000000005</v>
      </c>
      <c r="BWP29" s="140">
        <f t="shared" ref="BWP29:BWP30" si="1222">BWM29*(BWN29*0.57)</f>
        <v>1194586.7625</v>
      </c>
      <c r="BWQ29" s="144">
        <f t="shared" ref="BWQ29:BWQ30" si="1223">BWM29*(BWN29*0.15)</f>
        <v>314364.9375</v>
      </c>
      <c r="BWR29" s="109">
        <f t="shared" ref="BWR29:BWR30" si="1224">INT(BWM29*BWN29)</f>
        <v>2095766</v>
      </c>
      <c r="BWS29" s="145" t="s">
        <v>115</v>
      </c>
      <c r="BWT29" s="146" t="s">
        <v>35</v>
      </c>
      <c r="BWU29" s="133">
        <v>681550</v>
      </c>
      <c r="BWV29" s="147">
        <f t="shared" ref="BWV29:BWV30" si="1225">123*0.5/20</f>
        <v>3.0750000000000002</v>
      </c>
      <c r="BWW29" s="140">
        <f t="shared" ref="BWW29:BWW30" si="1226">BWU29*(BWV29*0.28)</f>
        <v>586814.55000000005</v>
      </c>
      <c r="BWX29" s="140">
        <f t="shared" ref="BWX29:BWX30" si="1227">BWU29*(BWV29*0.57)</f>
        <v>1194586.7625</v>
      </c>
      <c r="BWY29" s="144">
        <f t="shared" ref="BWY29:BWY30" si="1228">BWU29*(BWV29*0.15)</f>
        <v>314364.9375</v>
      </c>
      <c r="BWZ29" s="109">
        <f t="shared" ref="BWZ29:BWZ30" si="1229">INT(BWU29*BWV29)</f>
        <v>2095766</v>
      </c>
      <c r="BXA29" s="145" t="s">
        <v>115</v>
      </c>
      <c r="BXB29" s="146" t="s">
        <v>35</v>
      </c>
      <c r="BXC29" s="133">
        <v>681550</v>
      </c>
      <c r="BXD29" s="147">
        <f t="shared" ref="BXD29:BXD30" si="1230">123*0.5/20</f>
        <v>3.0750000000000002</v>
      </c>
      <c r="BXE29" s="140">
        <f t="shared" ref="BXE29:BXE30" si="1231">BXC29*(BXD29*0.28)</f>
        <v>586814.55000000005</v>
      </c>
      <c r="BXF29" s="140">
        <f t="shared" ref="BXF29:BXF30" si="1232">BXC29*(BXD29*0.57)</f>
        <v>1194586.7625</v>
      </c>
      <c r="BXG29" s="144">
        <f t="shared" ref="BXG29:BXG30" si="1233">BXC29*(BXD29*0.15)</f>
        <v>314364.9375</v>
      </c>
      <c r="BXH29" s="109">
        <f t="shared" ref="BXH29:BXH30" si="1234">INT(BXC29*BXD29)</f>
        <v>2095766</v>
      </c>
      <c r="BXI29" s="145" t="s">
        <v>115</v>
      </c>
      <c r="BXJ29" s="146" t="s">
        <v>35</v>
      </c>
      <c r="BXK29" s="133">
        <v>681550</v>
      </c>
      <c r="BXL29" s="147">
        <f t="shared" ref="BXL29:BXL30" si="1235">123*0.5/20</f>
        <v>3.0750000000000002</v>
      </c>
      <c r="BXM29" s="140">
        <f t="shared" ref="BXM29:BXM30" si="1236">BXK29*(BXL29*0.28)</f>
        <v>586814.55000000005</v>
      </c>
      <c r="BXN29" s="140">
        <f t="shared" ref="BXN29:BXN30" si="1237">BXK29*(BXL29*0.57)</f>
        <v>1194586.7625</v>
      </c>
      <c r="BXO29" s="144">
        <f t="shared" ref="BXO29:BXO30" si="1238">BXK29*(BXL29*0.15)</f>
        <v>314364.9375</v>
      </c>
      <c r="BXP29" s="109">
        <f t="shared" ref="BXP29:BXP30" si="1239">INT(BXK29*BXL29)</f>
        <v>2095766</v>
      </c>
      <c r="BXQ29" s="145" t="s">
        <v>115</v>
      </c>
      <c r="BXR29" s="146" t="s">
        <v>35</v>
      </c>
      <c r="BXS29" s="133">
        <v>681550</v>
      </c>
      <c r="BXT29" s="147">
        <f t="shared" ref="BXT29:BXT30" si="1240">123*0.5/20</f>
        <v>3.0750000000000002</v>
      </c>
      <c r="BXU29" s="140">
        <f t="shared" ref="BXU29:BXU30" si="1241">BXS29*(BXT29*0.28)</f>
        <v>586814.55000000005</v>
      </c>
      <c r="BXV29" s="140">
        <f t="shared" ref="BXV29:BXV30" si="1242">BXS29*(BXT29*0.57)</f>
        <v>1194586.7625</v>
      </c>
      <c r="BXW29" s="144">
        <f t="shared" ref="BXW29:BXW30" si="1243">BXS29*(BXT29*0.15)</f>
        <v>314364.9375</v>
      </c>
      <c r="BXX29" s="109">
        <f t="shared" ref="BXX29:BXX30" si="1244">INT(BXS29*BXT29)</f>
        <v>2095766</v>
      </c>
      <c r="BXY29" s="145" t="s">
        <v>115</v>
      </c>
      <c r="BXZ29" s="146" t="s">
        <v>35</v>
      </c>
      <c r="BYA29" s="133">
        <v>681550</v>
      </c>
      <c r="BYB29" s="147">
        <f t="shared" ref="BYB29:BYB30" si="1245">123*0.5/20</f>
        <v>3.0750000000000002</v>
      </c>
      <c r="BYC29" s="140">
        <f t="shared" ref="BYC29:BYC30" si="1246">BYA29*(BYB29*0.28)</f>
        <v>586814.55000000005</v>
      </c>
      <c r="BYD29" s="140">
        <f t="shared" ref="BYD29:BYD30" si="1247">BYA29*(BYB29*0.57)</f>
        <v>1194586.7625</v>
      </c>
      <c r="BYE29" s="144">
        <f t="shared" ref="BYE29:BYE30" si="1248">BYA29*(BYB29*0.15)</f>
        <v>314364.9375</v>
      </c>
      <c r="BYF29" s="109">
        <f t="shared" ref="BYF29:BYF30" si="1249">INT(BYA29*BYB29)</f>
        <v>2095766</v>
      </c>
      <c r="BYG29" s="145" t="s">
        <v>115</v>
      </c>
      <c r="BYH29" s="146" t="s">
        <v>35</v>
      </c>
      <c r="BYI29" s="133">
        <v>681550</v>
      </c>
      <c r="BYJ29" s="147">
        <f t="shared" ref="BYJ29:BYJ30" si="1250">123*0.5/20</f>
        <v>3.0750000000000002</v>
      </c>
      <c r="BYK29" s="140">
        <f t="shared" ref="BYK29:BYK30" si="1251">BYI29*(BYJ29*0.28)</f>
        <v>586814.55000000005</v>
      </c>
      <c r="BYL29" s="140">
        <f t="shared" ref="BYL29:BYL30" si="1252">BYI29*(BYJ29*0.57)</f>
        <v>1194586.7625</v>
      </c>
      <c r="BYM29" s="144">
        <f t="shared" ref="BYM29:BYM30" si="1253">BYI29*(BYJ29*0.15)</f>
        <v>314364.9375</v>
      </c>
      <c r="BYN29" s="109">
        <f t="shared" ref="BYN29:BYN30" si="1254">INT(BYI29*BYJ29)</f>
        <v>2095766</v>
      </c>
      <c r="BYO29" s="145" t="s">
        <v>115</v>
      </c>
      <c r="BYP29" s="146" t="s">
        <v>35</v>
      </c>
      <c r="BYQ29" s="133">
        <v>681550</v>
      </c>
      <c r="BYR29" s="147">
        <f t="shared" ref="BYR29:BYR30" si="1255">123*0.5/20</f>
        <v>3.0750000000000002</v>
      </c>
      <c r="BYS29" s="140">
        <f t="shared" ref="BYS29:BYS30" si="1256">BYQ29*(BYR29*0.28)</f>
        <v>586814.55000000005</v>
      </c>
      <c r="BYT29" s="140">
        <f t="shared" ref="BYT29:BYT30" si="1257">BYQ29*(BYR29*0.57)</f>
        <v>1194586.7625</v>
      </c>
      <c r="BYU29" s="144">
        <f t="shared" ref="BYU29:BYU30" si="1258">BYQ29*(BYR29*0.15)</f>
        <v>314364.9375</v>
      </c>
      <c r="BYV29" s="109">
        <f t="shared" ref="BYV29:BYV30" si="1259">INT(BYQ29*BYR29)</f>
        <v>2095766</v>
      </c>
      <c r="BYW29" s="145" t="s">
        <v>115</v>
      </c>
      <c r="BYX29" s="146" t="s">
        <v>35</v>
      </c>
      <c r="BYY29" s="133">
        <v>681550</v>
      </c>
      <c r="BYZ29" s="147">
        <f t="shared" ref="BYZ29:BYZ30" si="1260">123*0.5/20</f>
        <v>3.0750000000000002</v>
      </c>
      <c r="BZA29" s="140">
        <f t="shared" ref="BZA29:BZA30" si="1261">BYY29*(BYZ29*0.28)</f>
        <v>586814.55000000005</v>
      </c>
      <c r="BZB29" s="140">
        <f t="shared" ref="BZB29:BZB30" si="1262">BYY29*(BYZ29*0.57)</f>
        <v>1194586.7625</v>
      </c>
      <c r="BZC29" s="144">
        <f t="shared" ref="BZC29:BZC30" si="1263">BYY29*(BYZ29*0.15)</f>
        <v>314364.9375</v>
      </c>
      <c r="BZD29" s="109">
        <f t="shared" ref="BZD29:BZD30" si="1264">INT(BYY29*BYZ29)</f>
        <v>2095766</v>
      </c>
      <c r="BZE29" s="145" t="s">
        <v>115</v>
      </c>
      <c r="BZF29" s="146" t="s">
        <v>35</v>
      </c>
      <c r="BZG29" s="133">
        <v>681550</v>
      </c>
      <c r="BZH29" s="147">
        <f t="shared" ref="BZH29:BZH30" si="1265">123*0.5/20</f>
        <v>3.0750000000000002</v>
      </c>
      <c r="BZI29" s="140">
        <f t="shared" ref="BZI29:BZI30" si="1266">BZG29*(BZH29*0.28)</f>
        <v>586814.55000000005</v>
      </c>
      <c r="BZJ29" s="140">
        <f t="shared" ref="BZJ29:BZJ30" si="1267">BZG29*(BZH29*0.57)</f>
        <v>1194586.7625</v>
      </c>
      <c r="BZK29" s="144">
        <f t="shared" ref="BZK29:BZK30" si="1268">BZG29*(BZH29*0.15)</f>
        <v>314364.9375</v>
      </c>
      <c r="BZL29" s="109">
        <f t="shared" ref="BZL29:BZL30" si="1269">INT(BZG29*BZH29)</f>
        <v>2095766</v>
      </c>
      <c r="BZM29" s="145" t="s">
        <v>115</v>
      </c>
      <c r="BZN29" s="146" t="s">
        <v>35</v>
      </c>
      <c r="BZO29" s="133">
        <v>681550</v>
      </c>
      <c r="BZP29" s="147">
        <f t="shared" ref="BZP29:BZP30" si="1270">123*0.5/20</f>
        <v>3.0750000000000002</v>
      </c>
      <c r="BZQ29" s="140">
        <f t="shared" ref="BZQ29:BZQ30" si="1271">BZO29*(BZP29*0.28)</f>
        <v>586814.55000000005</v>
      </c>
      <c r="BZR29" s="140">
        <f t="shared" ref="BZR29:BZR30" si="1272">BZO29*(BZP29*0.57)</f>
        <v>1194586.7625</v>
      </c>
      <c r="BZS29" s="144">
        <f t="shared" ref="BZS29:BZS30" si="1273">BZO29*(BZP29*0.15)</f>
        <v>314364.9375</v>
      </c>
      <c r="BZT29" s="109">
        <f t="shared" ref="BZT29:BZT30" si="1274">INT(BZO29*BZP29)</f>
        <v>2095766</v>
      </c>
      <c r="BZU29" s="145" t="s">
        <v>115</v>
      </c>
      <c r="BZV29" s="146" t="s">
        <v>35</v>
      </c>
      <c r="BZW29" s="133">
        <v>681550</v>
      </c>
      <c r="BZX29" s="147">
        <f t="shared" ref="BZX29:BZX30" si="1275">123*0.5/20</f>
        <v>3.0750000000000002</v>
      </c>
      <c r="BZY29" s="140">
        <f t="shared" ref="BZY29:BZY30" si="1276">BZW29*(BZX29*0.28)</f>
        <v>586814.55000000005</v>
      </c>
      <c r="BZZ29" s="140">
        <f t="shared" ref="BZZ29:BZZ30" si="1277">BZW29*(BZX29*0.57)</f>
        <v>1194586.7625</v>
      </c>
      <c r="CAA29" s="144">
        <f t="shared" ref="CAA29:CAA30" si="1278">BZW29*(BZX29*0.15)</f>
        <v>314364.9375</v>
      </c>
      <c r="CAB29" s="109">
        <f t="shared" ref="CAB29:CAB30" si="1279">INT(BZW29*BZX29)</f>
        <v>2095766</v>
      </c>
      <c r="CAC29" s="145" t="s">
        <v>115</v>
      </c>
      <c r="CAD29" s="146" t="s">
        <v>35</v>
      </c>
      <c r="CAE29" s="133">
        <v>681550</v>
      </c>
      <c r="CAF29" s="147">
        <f t="shared" ref="CAF29:CAF30" si="1280">123*0.5/20</f>
        <v>3.0750000000000002</v>
      </c>
      <c r="CAG29" s="140">
        <f t="shared" ref="CAG29:CAG30" si="1281">CAE29*(CAF29*0.28)</f>
        <v>586814.55000000005</v>
      </c>
      <c r="CAH29" s="140">
        <f t="shared" ref="CAH29:CAH30" si="1282">CAE29*(CAF29*0.57)</f>
        <v>1194586.7625</v>
      </c>
      <c r="CAI29" s="144">
        <f t="shared" ref="CAI29:CAI30" si="1283">CAE29*(CAF29*0.15)</f>
        <v>314364.9375</v>
      </c>
      <c r="CAJ29" s="109">
        <f t="shared" ref="CAJ29:CAJ30" si="1284">INT(CAE29*CAF29)</f>
        <v>2095766</v>
      </c>
      <c r="CAK29" s="145" t="s">
        <v>115</v>
      </c>
      <c r="CAL29" s="146" t="s">
        <v>35</v>
      </c>
      <c r="CAM29" s="133">
        <v>681550</v>
      </c>
      <c r="CAN29" s="147">
        <f t="shared" ref="CAN29:CAN30" si="1285">123*0.5/20</f>
        <v>3.0750000000000002</v>
      </c>
      <c r="CAO29" s="140">
        <f t="shared" ref="CAO29:CAO30" si="1286">CAM29*(CAN29*0.28)</f>
        <v>586814.55000000005</v>
      </c>
      <c r="CAP29" s="140">
        <f t="shared" ref="CAP29:CAP30" si="1287">CAM29*(CAN29*0.57)</f>
        <v>1194586.7625</v>
      </c>
      <c r="CAQ29" s="144">
        <f t="shared" ref="CAQ29:CAQ30" si="1288">CAM29*(CAN29*0.15)</f>
        <v>314364.9375</v>
      </c>
      <c r="CAR29" s="109">
        <f t="shared" ref="CAR29:CAR30" si="1289">INT(CAM29*CAN29)</f>
        <v>2095766</v>
      </c>
      <c r="CAS29" s="145" t="s">
        <v>115</v>
      </c>
      <c r="CAT29" s="146" t="s">
        <v>35</v>
      </c>
      <c r="CAU29" s="133">
        <v>681550</v>
      </c>
      <c r="CAV29" s="147">
        <f t="shared" ref="CAV29:CAV30" si="1290">123*0.5/20</f>
        <v>3.0750000000000002</v>
      </c>
      <c r="CAW29" s="140">
        <f t="shared" ref="CAW29:CAW30" si="1291">CAU29*(CAV29*0.28)</f>
        <v>586814.55000000005</v>
      </c>
      <c r="CAX29" s="140">
        <f t="shared" ref="CAX29:CAX30" si="1292">CAU29*(CAV29*0.57)</f>
        <v>1194586.7625</v>
      </c>
      <c r="CAY29" s="144">
        <f t="shared" ref="CAY29:CAY30" si="1293">CAU29*(CAV29*0.15)</f>
        <v>314364.9375</v>
      </c>
      <c r="CAZ29" s="109">
        <f t="shared" ref="CAZ29:CAZ30" si="1294">INT(CAU29*CAV29)</f>
        <v>2095766</v>
      </c>
      <c r="CBA29" s="145" t="s">
        <v>115</v>
      </c>
      <c r="CBB29" s="146" t="s">
        <v>35</v>
      </c>
      <c r="CBC29" s="133">
        <v>681550</v>
      </c>
      <c r="CBD29" s="147">
        <f t="shared" ref="CBD29:CBD30" si="1295">123*0.5/20</f>
        <v>3.0750000000000002</v>
      </c>
      <c r="CBE29" s="140">
        <f t="shared" ref="CBE29:CBE30" si="1296">CBC29*(CBD29*0.28)</f>
        <v>586814.55000000005</v>
      </c>
      <c r="CBF29" s="140">
        <f t="shared" ref="CBF29:CBF30" si="1297">CBC29*(CBD29*0.57)</f>
        <v>1194586.7625</v>
      </c>
      <c r="CBG29" s="144">
        <f t="shared" ref="CBG29:CBG30" si="1298">CBC29*(CBD29*0.15)</f>
        <v>314364.9375</v>
      </c>
      <c r="CBH29" s="109">
        <f t="shared" ref="CBH29:CBH30" si="1299">INT(CBC29*CBD29)</f>
        <v>2095766</v>
      </c>
      <c r="CBI29" s="145" t="s">
        <v>115</v>
      </c>
      <c r="CBJ29" s="146" t="s">
        <v>35</v>
      </c>
      <c r="CBK29" s="133">
        <v>681550</v>
      </c>
      <c r="CBL29" s="147">
        <f t="shared" ref="CBL29:CBL30" si="1300">123*0.5/20</f>
        <v>3.0750000000000002</v>
      </c>
      <c r="CBM29" s="140">
        <f t="shared" ref="CBM29:CBM30" si="1301">CBK29*(CBL29*0.28)</f>
        <v>586814.55000000005</v>
      </c>
      <c r="CBN29" s="140">
        <f t="shared" ref="CBN29:CBN30" si="1302">CBK29*(CBL29*0.57)</f>
        <v>1194586.7625</v>
      </c>
      <c r="CBO29" s="144">
        <f t="shared" ref="CBO29:CBO30" si="1303">CBK29*(CBL29*0.15)</f>
        <v>314364.9375</v>
      </c>
      <c r="CBP29" s="109">
        <f t="shared" ref="CBP29:CBP30" si="1304">INT(CBK29*CBL29)</f>
        <v>2095766</v>
      </c>
      <c r="CBQ29" s="145" t="s">
        <v>115</v>
      </c>
      <c r="CBR29" s="146" t="s">
        <v>35</v>
      </c>
      <c r="CBS29" s="133">
        <v>681550</v>
      </c>
      <c r="CBT29" s="147">
        <f t="shared" ref="CBT29:CBT30" si="1305">123*0.5/20</f>
        <v>3.0750000000000002</v>
      </c>
      <c r="CBU29" s="140">
        <f t="shared" ref="CBU29:CBU30" si="1306">CBS29*(CBT29*0.28)</f>
        <v>586814.55000000005</v>
      </c>
      <c r="CBV29" s="140">
        <f t="shared" ref="CBV29:CBV30" si="1307">CBS29*(CBT29*0.57)</f>
        <v>1194586.7625</v>
      </c>
      <c r="CBW29" s="144">
        <f t="shared" ref="CBW29:CBW30" si="1308">CBS29*(CBT29*0.15)</f>
        <v>314364.9375</v>
      </c>
      <c r="CBX29" s="109">
        <f t="shared" ref="CBX29:CBX30" si="1309">INT(CBS29*CBT29)</f>
        <v>2095766</v>
      </c>
      <c r="CBY29" s="145" t="s">
        <v>115</v>
      </c>
      <c r="CBZ29" s="146" t="s">
        <v>35</v>
      </c>
      <c r="CCA29" s="133">
        <v>681550</v>
      </c>
      <c r="CCB29" s="147">
        <f t="shared" ref="CCB29:CCB30" si="1310">123*0.5/20</f>
        <v>3.0750000000000002</v>
      </c>
      <c r="CCC29" s="140">
        <f t="shared" ref="CCC29:CCC30" si="1311">CCA29*(CCB29*0.28)</f>
        <v>586814.55000000005</v>
      </c>
      <c r="CCD29" s="140">
        <f t="shared" ref="CCD29:CCD30" si="1312">CCA29*(CCB29*0.57)</f>
        <v>1194586.7625</v>
      </c>
      <c r="CCE29" s="144">
        <f t="shared" ref="CCE29:CCE30" si="1313">CCA29*(CCB29*0.15)</f>
        <v>314364.9375</v>
      </c>
      <c r="CCF29" s="109">
        <f t="shared" ref="CCF29:CCF30" si="1314">INT(CCA29*CCB29)</f>
        <v>2095766</v>
      </c>
      <c r="CCG29" s="145" t="s">
        <v>115</v>
      </c>
      <c r="CCH29" s="146" t="s">
        <v>35</v>
      </c>
      <c r="CCI29" s="133">
        <v>681550</v>
      </c>
      <c r="CCJ29" s="147">
        <f t="shared" ref="CCJ29:CCJ30" si="1315">123*0.5/20</f>
        <v>3.0750000000000002</v>
      </c>
      <c r="CCK29" s="140">
        <f t="shared" ref="CCK29:CCK30" si="1316">CCI29*(CCJ29*0.28)</f>
        <v>586814.55000000005</v>
      </c>
      <c r="CCL29" s="140">
        <f t="shared" ref="CCL29:CCL30" si="1317">CCI29*(CCJ29*0.57)</f>
        <v>1194586.7625</v>
      </c>
      <c r="CCM29" s="144">
        <f t="shared" ref="CCM29:CCM30" si="1318">CCI29*(CCJ29*0.15)</f>
        <v>314364.9375</v>
      </c>
      <c r="CCN29" s="109">
        <f t="shared" ref="CCN29:CCN30" si="1319">INT(CCI29*CCJ29)</f>
        <v>2095766</v>
      </c>
      <c r="CCO29" s="145" t="s">
        <v>115</v>
      </c>
      <c r="CCP29" s="146" t="s">
        <v>35</v>
      </c>
      <c r="CCQ29" s="133">
        <v>681550</v>
      </c>
      <c r="CCR29" s="147">
        <f t="shared" ref="CCR29:CCR30" si="1320">123*0.5/20</f>
        <v>3.0750000000000002</v>
      </c>
      <c r="CCS29" s="140">
        <f t="shared" ref="CCS29:CCS30" si="1321">CCQ29*(CCR29*0.28)</f>
        <v>586814.55000000005</v>
      </c>
      <c r="CCT29" s="140">
        <f t="shared" ref="CCT29:CCT30" si="1322">CCQ29*(CCR29*0.57)</f>
        <v>1194586.7625</v>
      </c>
      <c r="CCU29" s="144">
        <f t="shared" ref="CCU29:CCU30" si="1323">CCQ29*(CCR29*0.15)</f>
        <v>314364.9375</v>
      </c>
      <c r="CCV29" s="109">
        <f t="shared" ref="CCV29:CCV30" si="1324">INT(CCQ29*CCR29)</f>
        <v>2095766</v>
      </c>
      <c r="CCW29" s="145" t="s">
        <v>115</v>
      </c>
      <c r="CCX29" s="146" t="s">
        <v>35</v>
      </c>
      <c r="CCY29" s="133">
        <v>681550</v>
      </c>
      <c r="CCZ29" s="147">
        <f t="shared" ref="CCZ29:CCZ30" si="1325">123*0.5/20</f>
        <v>3.0750000000000002</v>
      </c>
      <c r="CDA29" s="140">
        <f t="shared" ref="CDA29:CDA30" si="1326">CCY29*(CCZ29*0.28)</f>
        <v>586814.55000000005</v>
      </c>
      <c r="CDB29" s="140">
        <f t="shared" ref="CDB29:CDB30" si="1327">CCY29*(CCZ29*0.57)</f>
        <v>1194586.7625</v>
      </c>
      <c r="CDC29" s="144">
        <f t="shared" ref="CDC29:CDC30" si="1328">CCY29*(CCZ29*0.15)</f>
        <v>314364.9375</v>
      </c>
      <c r="CDD29" s="109">
        <f t="shared" ref="CDD29:CDD30" si="1329">INT(CCY29*CCZ29)</f>
        <v>2095766</v>
      </c>
      <c r="CDE29" s="145" t="s">
        <v>115</v>
      </c>
      <c r="CDF29" s="146" t="s">
        <v>35</v>
      </c>
      <c r="CDG29" s="133">
        <v>681550</v>
      </c>
      <c r="CDH29" s="147">
        <f t="shared" ref="CDH29:CDH30" si="1330">123*0.5/20</f>
        <v>3.0750000000000002</v>
      </c>
      <c r="CDI29" s="140">
        <f t="shared" ref="CDI29:CDI30" si="1331">CDG29*(CDH29*0.28)</f>
        <v>586814.55000000005</v>
      </c>
      <c r="CDJ29" s="140">
        <f t="shared" ref="CDJ29:CDJ30" si="1332">CDG29*(CDH29*0.57)</f>
        <v>1194586.7625</v>
      </c>
      <c r="CDK29" s="144">
        <f t="shared" ref="CDK29:CDK30" si="1333">CDG29*(CDH29*0.15)</f>
        <v>314364.9375</v>
      </c>
      <c r="CDL29" s="109">
        <f t="shared" ref="CDL29:CDL30" si="1334">INT(CDG29*CDH29)</f>
        <v>2095766</v>
      </c>
      <c r="CDM29" s="145" t="s">
        <v>115</v>
      </c>
      <c r="CDN29" s="146" t="s">
        <v>35</v>
      </c>
      <c r="CDO29" s="133">
        <v>681550</v>
      </c>
      <c r="CDP29" s="147">
        <f t="shared" ref="CDP29:CDP30" si="1335">123*0.5/20</f>
        <v>3.0750000000000002</v>
      </c>
      <c r="CDQ29" s="140">
        <f t="shared" ref="CDQ29:CDQ30" si="1336">CDO29*(CDP29*0.28)</f>
        <v>586814.55000000005</v>
      </c>
      <c r="CDR29" s="140">
        <f t="shared" ref="CDR29:CDR30" si="1337">CDO29*(CDP29*0.57)</f>
        <v>1194586.7625</v>
      </c>
      <c r="CDS29" s="144">
        <f t="shared" ref="CDS29:CDS30" si="1338">CDO29*(CDP29*0.15)</f>
        <v>314364.9375</v>
      </c>
      <c r="CDT29" s="109">
        <f t="shared" ref="CDT29:CDT30" si="1339">INT(CDO29*CDP29)</f>
        <v>2095766</v>
      </c>
      <c r="CDU29" s="145" t="s">
        <v>115</v>
      </c>
      <c r="CDV29" s="146" t="s">
        <v>35</v>
      </c>
      <c r="CDW29" s="133">
        <v>681550</v>
      </c>
      <c r="CDX29" s="147">
        <f t="shared" ref="CDX29:CDX30" si="1340">123*0.5/20</f>
        <v>3.0750000000000002</v>
      </c>
      <c r="CDY29" s="140">
        <f t="shared" ref="CDY29:CDY30" si="1341">CDW29*(CDX29*0.28)</f>
        <v>586814.55000000005</v>
      </c>
      <c r="CDZ29" s="140">
        <f t="shared" ref="CDZ29:CDZ30" si="1342">CDW29*(CDX29*0.57)</f>
        <v>1194586.7625</v>
      </c>
      <c r="CEA29" s="144">
        <f t="shared" ref="CEA29:CEA30" si="1343">CDW29*(CDX29*0.15)</f>
        <v>314364.9375</v>
      </c>
      <c r="CEB29" s="109">
        <f t="shared" ref="CEB29:CEB30" si="1344">INT(CDW29*CDX29)</f>
        <v>2095766</v>
      </c>
      <c r="CEC29" s="145" t="s">
        <v>115</v>
      </c>
      <c r="CED29" s="146" t="s">
        <v>35</v>
      </c>
      <c r="CEE29" s="133">
        <v>681550</v>
      </c>
      <c r="CEF29" s="147">
        <f t="shared" ref="CEF29:CEF30" si="1345">123*0.5/20</f>
        <v>3.0750000000000002</v>
      </c>
      <c r="CEG29" s="140">
        <f t="shared" ref="CEG29:CEG30" si="1346">CEE29*(CEF29*0.28)</f>
        <v>586814.55000000005</v>
      </c>
      <c r="CEH29" s="140">
        <f t="shared" ref="CEH29:CEH30" si="1347">CEE29*(CEF29*0.57)</f>
        <v>1194586.7625</v>
      </c>
      <c r="CEI29" s="144">
        <f t="shared" ref="CEI29:CEI30" si="1348">CEE29*(CEF29*0.15)</f>
        <v>314364.9375</v>
      </c>
      <c r="CEJ29" s="109">
        <f t="shared" ref="CEJ29:CEJ30" si="1349">INT(CEE29*CEF29)</f>
        <v>2095766</v>
      </c>
      <c r="CEK29" s="145" t="s">
        <v>115</v>
      </c>
      <c r="CEL29" s="146" t="s">
        <v>35</v>
      </c>
      <c r="CEM29" s="133">
        <v>681550</v>
      </c>
      <c r="CEN29" s="147">
        <f t="shared" ref="CEN29:CEN30" si="1350">123*0.5/20</f>
        <v>3.0750000000000002</v>
      </c>
      <c r="CEO29" s="140">
        <f t="shared" ref="CEO29:CEO30" si="1351">CEM29*(CEN29*0.28)</f>
        <v>586814.55000000005</v>
      </c>
      <c r="CEP29" s="140">
        <f t="shared" ref="CEP29:CEP30" si="1352">CEM29*(CEN29*0.57)</f>
        <v>1194586.7625</v>
      </c>
      <c r="CEQ29" s="144">
        <f t="shared" ref="CEQ29:CEQ30" si="1353">CEM29*(CEN29*0.15)</f>
        <v>314364.9375</v>
      </c>
      <c r="CER29" s="109">
        <f t="shared" ref="CER29:CER30" si="1354">INT(CEM29*CEN29)</f>
        <v>2095766</v>
      </c>
      <c r="CES29" s="145" t="s">
        <v>115</v>
      </c>
      <c r="CET29" s="146" t="s">
        <v>35</v>
      </c>
      <c r="CEU29" s="133">
        <v>681550</v>
      </c>
      <c r="CEV29" s="147">
        <f t="shared" ref="CEV29:CEV30" si="1355">123*0.5/20</f>
        <v>3.0750000000000002</v>
      </c>
      <c r="CEW29" s="140">
        <f t="shared" ref="CEW29:CEW30" si="1356">CEU29*(CEV29*0.28)</f>
        <v>586814.55000000005</v>
      </c>
      <c r="CEX29" s="140">
        <f t="shared" ref="CEX29:CEX30" si="1357">CEU29*(CEV29*0.57)</f>
        <v>1194586.7625</v>
      </c>
      <c r="CEY29" s="144">
        <f t="shared" ref="CEY29:CEY30" si="1358">CEU29*(CEV29*0.15)</f>
        <v>314364.9375</v>
      </c>
      <c r="CEZ29" s="109">
        <f t="shared" ref="CEZ29:CEZ30" si="1359">INT(CEU29*CEV29)</f>
        <v>2095766</v>
      </c>
      <c r="CFA29" s="145" t="s">
        <v>115</v>
      </c>
      <c r="CFB29" s="146" t="s">
        <v>35</v>
      </c>
      <c r="CFC29" s="133">
        <v>681550</v>
      </c>
      <c r="CFD29" s="147">
        <f t="shared" ref="CFD29:CFD30" si="1360">123*0.5/20</f>
        <v>3.0750000000000002</v>
      </c>
      <c r="CFE29" s="140">
        <f t="shared" ref="CFE29:CFE30" si="1361">CFC29*(CFD29*0.28)</f>
        <v>586814.55000000005</v>
      </c>
      <c r="CFF29" s="140">
        <f t="shared" ref="CFF29:CFF30" si="1362">CFC29*(CFD29*0.57)</f>
        <v>1194586.7625</v>
      </c>
      <c r="CFG29" s="144">
        <f t="shared" ref="CFG29:CFG30" si="1363">CFC29*(CFD29*0.15)</f>
        <v>314364.9375</v>
      </c>
      <c r="CFH29" s="109">
        <f t="shared" ref="CFH29:CFH30" si="1364">INT(CFC29*CFD29)</f>
        <v>2095766</v>
      </c>
      <c r="CFI29" s="145" t="s">
        <v>115</v>
      </c>
      <c r="CFJ29" s="146" t="s">
        <v>35</v>
      </c>
      <c r="CFK29" s="133">
        <v>681550</v>
      </c>
      <c r="CFL29" s="147">
        <f t="shared" ref="CFL29:CFL30" si="1365">123*0.5/20</f>
        <v>3.0750000000000002</v>
      </c>
      <c r="CFM29" s="140">
        <f t="shared" ref="CFM29:CFM30" si="1366">CFK29*(CFL29*0.28)</f>
        <v>586814.55000000005</v>
      </c>
      <c r="CFN29" s="140">
        <f t="shared" ref="CFN29:CFN30" si="1367">CFK29*(CFL29*0.57)</f>
        <v>1194586.7625</v>
      </c>
      <c r="CFO29" s="144">
        <f t="shared" ref="CFO29:CFO30" si="1368">CFK29*(CFL29*0.15)</f>
        <v>314364.9375</v>
      </c>
      <c r="CFP29" s="109">
        <f t="shared" ref="CFP29:CFP30" si="1369">INT(CFK29*CFL29)</f>
        <v>2095766</v>
      </c>
      <c r="CFQ29" s="145" t="s">
        <v>115</v>
      </c>
      <c r="CFR29" s="146" t="s">
        <v>35</v>
      </c>
      <c r="CFS29" s="133">
        <v>681550</v>
      </c>
      <c r="CFT29" s="147">
        <f t="shared" ref="CFT29:CFT30" si="1370">123*0.5/20</f>
        <v>3.0750000000000002</v>
      </c>
      <c r="CFU29" s="140">
        <f t="shared" ref="CFU29:CFU30" si="1371">CFS29*(CFT29*0.28)</f>
        <v>586814.55000000005</v>
      </c>
      <c r="CFV29" s="140">
        <f t="shared" ref="CFV29:CFV30" si="1372">CFS29*(CFT29*0.57)</f>
        <v>1194586.7625</v>
      </c>
      <c r="CFW29" s="144">
        <f t="shared" ref="CFW29:CFW30" si="1373">CFS29*(CFT29*0.15)</f>
        <v>314364.9375</v>
      </c>
      <c r="CFX29" s="109">
        <f t="shared" ref="CFX29:CFX30" si="1374">INT(CFS29*CFT29)</f>
        <v>2095766</v>
      </c>
      <c r="CFY29" s="145" t="s">
        <v>115</v>
      </c>
      <c r="CFZ29" s="146" t="s">
        <v>35</v>
      </c>
      <c r="CGA29" s="133">
        <v>681550</v>
      </c>
      <c r="CGB29" s="147">
        <f t="shared" ref="CGB29:CGB30" si="1375">123*0.5/20</f>
        <v>3.0750000000000002</v>
      </c>
      <c r="CGC29" s="140">
        <f t="shared" ref="CGC29:CGC30" si="1376">CGA29*(CGB29*0.28)</f>
        <v>586814.55000000005</v>
      </c>
      <c r="CGD29" s="140">
        <f t="shared" ref="CGD29:CGD30" si="1377">CGA29*(CGB29*0.57)</f>
        <v>1194586.7625</v>
      </c>
      <c r="CGE29" s="144">
        <f t="shared" ref="CGE29:CGE30" si="1378">CGA29*(CGB29*0.15)</f>
        <v>314364.9375</v>
      </c>
      <c r="CGF29" s="109">
        <f t="shared" ref="CGF29:CGF30" si="1379">INT(CGA29*CGB29)</f>
        <v>2095766</v>
      </c>
      <c r="CGG29" s="145" t="s">
        <v>115</v>
      </c>
      <c r="CGH29" s="146" t="s">
        <v>35</v>
      </c>
      <c r="CGI29" s="133">
        <v>681550</v>
      </c>
      <c r="CGJ29" s="147">
        <f t="shared" ref="CGJ29:CGJ30" si="1380">123*0.5/20</f>
        <v>3.0750000000000002</v>
      </c>
      <c r="CGK29" s="140">
        <f t="shared" ref="CGK29:CGK30" si="1381">CGI29*(CGJ29*0.28)</f>
        <v>586814.55000000005</v>
      </c>
      <c r="CGL29" s="140">
        <f t="shared" ref="CGL29:CGL30" si="1382">CGI29*(CGJ29*0.57)</f>
        <v>1194586.7625</v>
      </c>
      <c r="CGM29" s="144">
        <f t="shared" ref="CGM29:CGM30" si="1383">CGI29*(CGJ29*0.15)</f>
        <v>314364.9375</v>
      </c>
      <c r="CGN29" s="109">
        <f t="shared" ref="CGN29:CGN30" si="1384">INT(CGI29*CGJ29)</f>
        <v>2095766</v>
      </c>
      <c r="CGO29" s="145" t="s">
        <v>115</v>
      </c>
      <c r="CGP29" s="146" t="s">
        <v>35</v>
      </c>
      <c r="CGQ29" s="133">
        <v>681550</v>
      </c>
      <c r="CGR29" s="147">
        <f t="shared" ref="CGR29:CGR30" si="1385">123*0.5/20</f>
        <v>3.0750000000000002</v>
      </c>
      <c r="CGS29" s="140">
        <f t="shared" ref="CGS29:CGS30" si="1386">CGQ29*(CGR29*0.28)</f>
        <v>586814.55000000005</v>
      </c>
      <c r="CGT29" s="140">
        <f t="shared" ref="CGT29:CGT30" si="1387">CGQ29*(CGR29*0.57)</f>
        <v>1194586.7625</v>
      </c>
      <c r="CGU29" s="144">
        <f t="shared" ref="CGU29:CGU30" si="1388">CGQ29*(CGR29*0.15)</f>
        <v>314364.9375</v>
      </c>
      <c r="CGV29" s="109">
        <f t="shared" ref="CGV29:CGV30" si="1389">INT(CGQ29*CGR29)</f>
        <v>2095766</v>
      </c>
      <c r="CGW29" s="145" t="s">
        <v>115</v>
      </c>
      <c r="CGX29" s="146" t="s">
        <v>35</v>
      </c>
      <c r="CGY29" s="133">
        <v>681550</v>
      </c>
      <c r="CGZ29" s="147">
        <f t="shared" ref="CGZ29:CGZ30" si="1390">123*0.5/20</f>
        <v>3.0750000000000002</v>
      </c>
      <c r="CHA29" s="140">
        <f t="shared" ref="CHA29:CHA30" si="1391">CGY29*(CGZ29*0.28)</f>
        <v>586814.55000000005</v>
      </c>
      <c r="CHB29" s="140">
        <f t="shared" ref="CHB29:CHB30" si="1392">CGY29*(CGZ29*0.57)</f>
        <v>1194586.7625</v>
      </c>
      <c r="CHC29" s="144">
        <f t="shared" ref="CHC29:CHC30" si="1393">CGY29*(CGZ29*0.15)</f>
        <v>314364.9375</v>
      </c>
      <c r="CHD29" s="109">
        <f t="shared" ref="CHD29:CHD30" si="1394">INT(CGY29*CGZ29)</f>
        <v>2095766</v>
      </c>
      <c r="CHE29" s="145" t="s">
        <v>115</v>
      </c>
      <c r="CHF29" s="146" t="s">
        <v>35</v>
      </c>
      <c r="CHG29" s="133">
        <v>681550</v>
      </c>
      <c r="CHH29" s="147">
        <f t="shared" ref="CHH29:CHH30" si="1395">123*0.5/20</f>
        <v>3.0750000000000002</v>
      </c>
      <c r="CHI29" s="140">
        <f t="shared" ref="CHI29:CHI30" si="1396">CHG29*(CHH29*0.28)</f>
        <v>586814.55000000005</v>
      </c>
      <c r="CHJ29" s="140">
        <f t="shared" ref="CHJ29:CHJ30" si="1397">CHG29*(CHH29*0.57)</f>
        <v>1194586.7625</v>
      </c>
      <c r="CHK29" s="144">
        <f t="shared" ref="CHK29:CHK30" si="1398">CHG29*(CHH29*0.15)</f>
        <v>314364.9375</v>
      </c>
      <c r="CHL29" s="109">
        <f t="shared" ref="CHL29:CHL30" si="1399">INT(CHG29*CHH29)</f>
        <v>2095766</v>
      </c>
      <c r="CHM29" s="145" t="s">
        <v>115</v>
      </c>
      <c r="CHN29" s="146" t="s">
        <v>35</v>
      </c>
      <c r="CHO29" s="133">
        <v>681550</v>
      </c>
      <c r="CHP29" s="147">
        <f t="shared" ref="CHP29:CHP30" si="1400">123*0.5/20</f>
        <v>3.0750000000000002</v>
      </c>
      <c r="CHQ29" s="140">
        <f t="shared" ref="CHQ29:CHQ30" si="1401">CHO29*(CHP29*0.28)</f>
        <v>586814.55000000005</v>
      </c>
      <c r="CHR29" s="140">
        <f t="shared" ref="CHR29:CHR30" si="1402">CHO29*(CHP29*0.57)</f>
        <v>1194586.7625</v>
      </c>
      <c r="CHS29" s="144">
        <f t="shared" ref="CHS29:CHS30" si="1403">CHO29*(CHP29*0.15)</f>
        <v>314364.9375</v>
      </c>
      <c r="CHT29" s="109">
        <f t="shared" ref="CHT29:CHT30" si="1404">INT(CHO29*CHP29)</f>
        <v>2095766</v>
      </c>
      <c r="CHU29" s="145" t="s">
        <v>115</v>
      </c>
      <c r="CHV29" s="146" t="s">
        <v>35</v>
      </c>
      <c r="CHW29" s="133">
        <v>681550</v>
      </c>
      <c r="CHX29" s="147">
        <f t="shared" ref="CHX29:CHX30" si="1405">123*0.5/20</f>
        <v>3.0750000000000002</v>
      </c>
      <c r="CHY29" s="140">
        <f t="shared" ref="CHY29:CHY30" si="1406">CHW29*(CHX29*0.28)</f>
        <v>586814.55000000005</v>
      </c>
      <c r="CHZ29" s="140">
        <f t="shared" ref="CHZ29:CHZ30" si="1407">CHW29*(CHX29*0.57)</f>
        <v>1194586.7625</v>
      </c>
      <c r="CIA29" s="144">
        <f t="shared" ref="CIA29:CIA30" si="1408">CHW29*(CHX29*0.15)</f>
        <v>314364.9375</v>
      </c>
      <c r="CIB29" s="109">
        <f t="shared" ref="CIB29:CIB30" si="1409">INT(CHW29*CHX29)</f>
        <v>2095766</v>
      </c>
      <c r="CIC29" s="145" t="s">
        <v>115</v>
      </c>
      <c r="CID29" s="146" t="s">
        <v>35</v>
      </c>
      <c r="CIE29" s="133">
        <v>681550</v>
      </c>
      <c r="CIF29" s="147">
        <f t="shared" ref="CIF29:CIF30" si="1410">123*0.5/20</f>
        <v>3.0750000000000002</v>
      </c>
      <c r="CIG29" s="140">
        <f t="shared" ref="CIG29:CIG30" si="1411">CIE29*(CIF29*0.28)</f>
        <v>586814.55000000005</v>
      </c>
      <c r="CIH29" s="140">
        <f t="shared" ref="CIH29:CIH30" si="1412">CIE29*(CIF29*0.57)</f>
        <v>1194586.7625</v>
      </c>
      <c r="CII29" s="144">
        <f t="shared" ref="CII29:CII30" si="1413">CIE29*(CIF29*0.15)</f>
        <v>314364.9375</v>
      </c>
      <c r="CIJ29" s="109">
        <f t="shared" ref="CIJ29:CIJ30" si="1414">INT(CIE29*CIF29)</f>
        <v>2095766</v>
      </c>
      <c r="CIK29" s="145" t="s">
        <v>115</v>
      </c>
      <c r="CIL29" s="146" t="s">
        <v>35</v>
      </c>
      <c r="CIM29" s="133">
        <v>681550</v>
      </c>
      <c r="CIN29" s="147">
        <f t="shared" ref="CIN29:CIN30" si="1415">123*0.5/20</f>
        <v>3.0750000000000002</v>
      </c>
      <c r="CIO29" s="140">
        <f t="shared" ref="CIO29:CIO30" si="1416">CIM29*(CIN29*0.28)</f>
        <v>586814.55000000005</v>
      </c>
      <c r="CIP29" s="140">
        <f t="shared" ref="CIP29:CIP30" si="1417">CIM29*(CIN29*0.57)</f>
        <v>1194586.7625</v>
      </c>
      <c r="CIQ29" s="144">
        <f t="shared" ref="CIQ29:CIQ30" si="1418">CIM29*(CIN29*0.15)</f>
        <v>314364.9375</v>
      </c>
      <c r="CIR29" s="109">
        <f t="shared" ref="CIR29:CIR30" si="1419">INT(CIM29*CIN29)</f>
        <v>2095766</v>
      </c>
      <c r="CIS29" s="145" t="s">
        <v>115</v>
      </c>
      <c r="CIT29" s="146" t="s">
        <v>35</v>
      </c>
      <c r="CIU29" s="133">
        <v>681550</v>
      </c>
      <c r="CIV29" s="147">
        <f t="shared" ref="CIV29:CIV30" si="1420">123*0.5/20</f>
        <v>3.0750000000000002</v>
      </c>
      <c r="CIW29" s="140">
        <f t="shared" ref="CIW29:CIW30" si="1421">CIU29*(CIV29*0.28)</f>
        <v>586814.55000000005</v>
      </c>
      <c r="CIX29" s="140">
        <f t="shared" ref="CIX29:CIX30" si="1422">CIU29*(CIV29*0.57)</f>
        <v>1194586.7625</v>
      </c>
      <c r="CIY29" s="144">
        <f t="shared" ref="CIY29:CIY30" si="1423">CIU29*(CIV29*0.15)</f>
        <v>314364.9375</v>
      </c>
      <c r="CIZ29" s="109">
        <f t="shared" ref="CIZ29:CIZ30" si="1424">INT(CIU29*CIV29)</f>
        <v>2095766</v>
      </c>
      <c r="CJA29" s="145" t="s">
        <v>115</v>
      </c>
      <c r="CJB29" s="146" t="s">
        <v>35</v>
      </c>
      <c r="CJC29" s="133">
        <v>681550</v>
      </c>
      <c r="CJD29" s="147">
        <f t="shared" ref="CJD29:CJD30" si="1425">123*0.5/20</f>
        <v>3.0750000000000002</v>
      </c>
      <c r="CJE29" s="140">
        <f t="shared" ref="CJE29:CJE30" si="1426">CJC29*(CJD29*0.28)</f>
        <v>586814.55000000005</v>
      </c>
      <c r="CJF29" s="140">
        <f t="shared" ref="CJF29:CJF30" si="1427">CJC29*(CJD29*0.57)</f>
        <v>1194586.7625</v>
      </c>
      <c r="CJG29" s="144">
        <f t="shared" ref="CJG29:CJG30" si="1428">CJC29*(CJD29*0.15)</f>
        <v>314364.9375</v>
      </c>
      <c r="CJH29" s="109">
        <f t="shared" ref="CJH29:CJH30" si="1429">INT(CJC29*CJD29)</f>
        <v>2095766</v>
      </c>
      <c r="CJI29" s="145" t="s">
        <v>115</v>
      </c>
      <c r="CJJ29" s="146" t="s">
        <v>35</v>
      </c>
      <c r="CJK29" s="133">
        <v>681550</v>
      </c>
      <c r="CJL29" s="147">
        <f t="shared" ref="CJL29:CJL30" si="1430">123*0.5/20</f>
        <v>3.0750000000000002</v>
      </c>
      <c r="CJM29" s="140">
        <f t="shared" ref="CJM29:CJM30" si="1431">CJK29*(CJL29*0.28)</f>
        <v>586814.55000000005</v>
      </c>
      <c r="CJN29" s="140">
        <f t="shared" ref="CJN29:CJN30" si="1432">CJK29*(CJL29*0.57)</f>
        <v>1194586.7625</v>
      </c>
      <c r="CJO29" s="144">
        <f t="shared" ref="CJO29:CJO30" si="1433">CJK29*(CJL29*0.15)</f>
        <v>314364.9375</v>
      </c>
      <c r="CJP29" s="109">
        <f t="shared" ref="CJP29:CJP30" si="1434">INT(CJK29*CJL29)</f>
        <v>2095766</v>
      </c>
      <c r="CJQ29" s="145" t="s">
        <v>115</v>
      </c>
      <c r="CJR29" s="146" t="s">
        <v>35</v>
      </c>
      <c r="CJS29" s="133">
        <v>681550</v>
      </c>
      <c r="CJT29" s="147">
        <f t="shared" ref="CJT29:CJT30" si="1435">123*0.5/20</f>
        <v>3.0750000000000002</v>
      </c>
      <c r="CJU29" s="140">
        <f t="shared" ref="CJU29:CJU30" si="1436">CJS29*(CJT29*0.28)</f>
        <v>586814.55000000005</v>
      </c>
      <c r="CJV29" s="140">
        <f t="shared" ref="CJV29:CJV30" si="1437">CJS29*(CJT29*0.57)</f>
        <v>1194586.7625</v>
      </c>
      <c r="CJW29" s="144">
        <f t="shared" ref="CJW29:CJW30" si="1438">CJS29*(CJT29*0.15)</f>
        <v>314364.9375</v>
      </c>
      <c r="CJX29" s="109">
        <f t="shared" ref="CJX29:CJX30" si="1439">INT(CJS29*CJT29)</f>
        <v>2095766</v>
      </c>
      <c r="CJY29" s="145" t="s">
        <v>115</v>
      </c>
      <c r="CJZ29" s="146" t="s">
        <v>35</v>
      </c>
      <c r="CKA29" s="133">
        <v>681550</v>
      </c>
      <c r="CKB29" s="147">
        <f t="shared" ref="CKB29:CKB30" si="1440">123*0.5/20</f>
        <v>3.0750000000000002</v>
      </c>
      <c r="CKC29" s="140">
        <f t="shared" ref="CKC29:CKC30" si="1441">CKA29*(CKB29*0.28)</f>
        <v>586814.55000000005</v>
      </c>
      <c r="CKD29" s="140">
        <f t="shared" ref="CKD29:CKD30" si="1442">CKA29*(CKB29*0.57)</f>
        <v>1194586.7625</v>
      </c>
      <c r="CKE29" s="144">
        <f t="shared" ref="CKE29:CKE30" si="1443">CKA29*(CKB29*0.15)</f>
        <v>314364.9375</v>
      </c>
      <c r="CKF29" s="109">
        <f t="shared" ref="CKF29:CKF30" si="1444">INT(CKA29*CKB29)</f>
        <v>2095766</v>
      </c>
      <c r="CKG29" s="145" t="s">
        <v>115</v>
      </c>
      <c r="CKH29" s="146" t="s">
        <v>35</v>
      </c>
      <c r="CKI29" s="133">
        <v>681550</v>
      </c>
      <c r="CKJ29" s="147">
        <f t="shared" ref="CKJ29:CKJ30" si="1445">123*0.5/20</f>
        <v>3.0750000000000002</v>
      </c>
      <c r="CKK29" s="140">
        <f t="shared" ref="CKK29:CKK30" si="1446">CKI29*(CKJ29*0.28)</f>
        <v>586814.55000000005</v>
      </c>
      <c r="CKL29" s="140">
        <f t="shared" ref="CKL29:CKL30" si="1447">CKI29*(CKJ29*0.57)</f>
        <v>1194586.7625</v>
      </c>
      <c r="CKM29" s="144">
        <f t="shared" ref="CKM29:CKM30" si="1448">CKI29*(CKJ29*0.15)</f>
        <v>314364.9375</v>
      </c>
      <c r="CKN29" s="109">
        <f t="shared" ref="CKN29:CKN30" si="1449">INT(CKI29*CKJ29)</f>
        <v>2095766</v>
      </c>
      <c r="CKO29" s="145" t="s">
        <v>115</v>
      </c>
      <c r="CKP29" s="146" t="s">
        <v>35</v>
      </c>
      <c r="CKQ29" s="133">
        <v>681550</v>
      </c>
      <c r="CKR29" s="147">
        <f t="shared" ref="CKR29:CKR30" si="1450">123*0.5/20</f>
        <v>3.0750000000000002</v>
      </c>
      <c r="CKS29" s="140">
        <f t="shared" ref="CKS29:CKS30" si="1451">CKQ29*(CKR29*0.28)</f>
        <v>586814.55000000005</v>
      </c>
      <c r="CKT29" s="140">
        <f t="shared" ref="CKT29:CKT30" si="1452">CKQ29*(CKR29*0.57)</f>
        <v>1194586.7625</v>
      </c>
      <c r="CKU29" s="144">
        <f t="shared" ref="CKU29:CKU30" si="1453">CKQ29*(CKR29*0.15)</f>
        <v>314364.9375</v>
      </c>
      <c r="CKV29" s="109">
        <f t="shared" ref="CKV29:CKV30" si="1454">INT(CKQ29*CKR29)</f>
        <v>2095766</v>
      </c>
      <c r="CKW29" s="145" t="s">
        <v>115</v>
      </c>
      <c r="CKX29" s="146" t="s">
        <v>35</v>
      </c>
      <c r="CKY29" s="133">
        <v>681550</v>
      </c>
      <c r="CKZ29" s="147">
        <f t="shared" ref="CKZ29:CKZ30" si="1455">123*0.5/20</f>
        <v>3.0750000000000002</v>
      </c>
      <c r="CLA29" s="140">
        <f t="shared" ref="CLA29:CLA30" si="1456">CKY29*(CKZ29*0.28)</f>
        <v>586814.55000000005</v>
      </c>
      <c r="CLB29" s="140">
        <f t="shared" ref="CLB29:CLB30" si="1457">CKY29*(CKZ29*0.57)</f>
        <v>1194586.7625</v>
      </c>
      <c r="CLC29" s="144">
        <f t="shared" ref="CLC29:CLC30" si="1458">CKY29*(CKZ29*0.15)</f>
        <v>314364.9375</v>
      </c>
      <c r="CLD29" s="109">
        <f t="shared" ref="CLD29:CLD30" si="1459">INT(CKY29*CKZ29)</f>
        <v>2095766</v>
      </c>
      <c r="CLE29" s="145" t="s">
        <v>115</v>
      </c>
      <c r="CLF29" s="146" t="s">
        <v>35</v>
      </c>
      <c r="CLG29" s="133">
        <v>681550</v>
      </c>
      <c r="CLH29" s="147">
        <f t="shared" ref="CLH29:CLH30" si="1460">123*0.5/20</f>
        <v>3.0750000000000002</v>
      </c>
      <c r="CLI29" s="140">
        <f t="shared" ref="CLI29:CLI30" si="1461">CLG29*(CLH29*0.28)</f>
        <v>586814.55000000005</v>
      </c>
      <c r="CLJ29" s="140">
        <f t="shared" ref="CLJ29:CLJ30" si="1462">CLG29*(CLH29*0.57)</f>
        <v>1194586.7625</v>
      </c>
      <c r="CLK29" s="144">
        <f t="shared" ref="CLK29:CLK30" si="1463">CLG29*(CLH29*0.15)</f>
        <v>314364.9375</v>
      </c>
      <c r="CLL29" s="109">
        <f t="shared" ref="CLL29:CLL30" si="1464">INT(CLG29*CLH29)</f>
        <v>2095766</v>
      </c>
      <c r="CLM29" s="145" t="s">
        <v>115</v>
      </c>
      <c r="CLN29" s="146" t="s">
        <v>35</v>
      </c>
      <c r="CLO29" s="133">
        <v>681550</v>
      </c>
      <c r="CLP29" s="147">
        <f t="shared" ref="CLP29:CLP30" si="1465">123*0.5/20</f>
        <v>3.0750000000000002</v>
      </c>
      <c r="CLQ29" s="140">
        <f t="shared" ref="CLQ29:CLQ30" si="1466">CLO29*(CLP29*0.28)</f>
        <v>586814.55000000005</v>
      </c>
      <c r="CLR29" s="140">
        <f t="shared" ref="CLR29:CLR30" si="1467">CLO29*(CLP29*0.57)</f>
        <v>1194586.7625</v>
      </c>
      <c r="CLS29" s="144">
        <f t="shared" ref="CLS29:CLS30" si="1468">CLO29*(CLP29*0.15)</f>
        <v>314364.9375</v>
      </c>
      <c r="CLT29" s="109">
        <f t="shared" ref="CLT29:CLT30" si="1469">INT(CLO29*CLP29)</f>
        <v>2095766</v>
      </c>
      <c r="CLU29" s="145" t="s">
        <v>115</v>
      </c>
      <c r="CLV29" s="146" t="s">
        <v>35</v>
      </c>
      <c r="CLW29" s="133">
        <v>681550</v>
      </c>
      <c r="CLX29" s="147">
        <f t="shared" ref="CLX29:CLX30" si="1470">123*0.5/20</f>
        <v>3.0750000000000002</v>
      </c>
      <c r="CLY29" s="140">
        <f t="shared" ref="CLY29:CLY30" si="1471">CLW29*(CLX29*0.28)</f>
        <v>586814.55000000005</v>
      </c>
      <c r="CLZ29" s="140">
        <f t="shared" ref="CLZ29:CLZ30" si="1472">CLW29*(CLX29*0.57)</f>
        <v>1194586.7625</v>
      </c>
      <c r="CMA29" s="144">
        <f t="shared" ref="CMA29:CMA30" si="1473">CLW29*(CLX29*0.15)</f>
        <v>314364.9375</v>
      </c>
      <c r="CMB29" s="109">
        <f t="shared" ref="CMB29:CMB30" si="1474">INT(CLW29*CLX29)</f>
        <v>2095766</v>
      </c>
      <c r="CMC29" s="145" t="s">
        <v>115</v>
      </c>
      <c r="CMD29" s="146" t="s">
        <v>35</v>
      </c>
      <c r="CME29" s="133">
        <v>681550</v>
      </c>
      <c r="CMF29" s="147">
        <f t="shared" ref="CMF29:CMF30" si="1475">123*0.5/20</f>
        <v>3.0750000000000002</v>
      </c>
      <c r="CMG29" s="140">
        <f t="shared" ref="CMG29:CMG30" si="1476">CME29*(CMF29*0.28)</f>
        <v>586814.55000000005</v>
      </c>
      <c r="CMH29" s="140">
        <f t="shared" ref="CMH29:CMH30" si="1477">CME29*(CMF29*0.57)</f>
        <v>1194586.7625</v>
      </c>
      <c r="CMI29" s="144">
        <f t="shared" ref="CMI29:CMI30" si="1478">CME29*(CMF29*0.15)</f>
        <v>314364.9375</v>
      </c>
      <c r="CMJ29" s="109">
        <f t="shared" ref="CMJ29:CMJ30" si="1479">INT(CME29*CMF29)</f>
        <v>2095766</v>
      </c>
      <c r="CMK29" s="145" t="s">
        <v>115</v>
      </c>
      <c r="CML29" s="146" t="s">
        <v>35</v>
      </c>
      <c r="CMM29" s="133">
        <v>681550</v>
      </c>
      <c r="CMN29" s="147">
        <f t="shared" ref="CMN29:CMN30" si="1480">123*0.5/20</f>
        <v>3.0750000000000002</v>
      </c>
      <c r="CMO29" s="140">
        <f t="shared" ref="CMO29:CMO30" si="1481">CMM29*(CMN29*0.28)</f>
        <v>586814.55000000005</v>
      </c>
      <c r="CMP29" s="140">
        <f t="shared" ref="CMP29:CMP30" si="1482">CMM29*(CMN29*0.57)</f>
        <v>1194586.7625</v>
      </c>
      <c r="CMQ29" s="144">
        <f t="shared" ref="CMQ29:CMQ30" si="1483">CMM29*(CMN29*0.15)</f>
        <v>314364.9375</v>
      </c>
      <c r="CMR29" s="109">
        <f t="shared" ref="CMR29:CMR30" si="1484">INT(CMM29*CMN29)</f>
        <v>2095766</v>
      </c>
      <c r="CMS29" s="145" t="s">
        <v>115</v>
      </c>
      <c r="CMT29" s="146" t="s">
        <v>35</v>
      </c>
      <c r="CMU29" s="133">
        <v>681550</v>
      </c>
      <c r="CMV29" s="147">
        <f t="shared" ref="CMV29:CMV30" si="1485">123*0.5/20</f>
        <v>3.0750000000000002</v>
      </c>
      <c r="CMW29" s="140">
        <f t="shared" ref="CMW29:CMW30" si="1486">CMU29*(CMV29*0.28)</f>
        <v>586814.55000000005</v>
      </c>
      <c r="CMX29" s="140">
        <f t="shared" ref="CMX29:CMX30" si="1487">CMU29*(CMV29*0.57)</f>
        <v>1194586.7625</v>
      </c>
      <c r="CMY29" s="144">
        <f t="shared" ref="CMY29:CMY30" si="1488">CMU29*(CMV29*0.15)</f>
        <v>314364.9375</v>
      </c>
      <c r="CMZ29" s="109">
        <f t="shared" ref="CMZ29:CMZ30" si="1489">INT(CMU29*CMV29)</f>
        <v>2095766</v>
      </c>
      <c r="CNA29" s="145" t="s">
        <v>115</v>
      </c>
      <c r="CNB29" s="146" t="s">
        <v>35</v>
      </c>
      <c r="CNC29" s="133">
        <v>681550</v>
      </c>
      <c r="CND29" s="147">
        <f t="shared" ref="CND29:CND30" si="1490">123*0.5/20</f>
        <v>3.0750000000000002</v>
      </c>
      <c r="CNE29" s="140">
        <f t="shared" ref="CNE29:CNE30" si="1491">CNC29*(CND29*0.28)</f>
        <v>586814.55000000005</v>
      </c>
      <c r="CNF29" s="140">
        <f t="shared" ref="CNF29:CNF30" si="1492">CNC29*(CND29*0.57)</f>
        <v>1194586.7625</v>
      </c>
      <c r="CNG29" s="144">
        <f t="shared" ref="CNG29:CNG30" si="1493">CNC29*(CND29*0.15)</f>
        <v>314364.9375</v>
      </c>
      <c r="CNH29" s="109">
        <f t="shared" ref="CNH29:CNH30" si="1494">INT(CNC29*CND29)</f>
        <v>2095766</v>
      </c>
      <c r="CNI29" s="145" t="s">
        <v>115</v>
      </c>
      <c r="CNJ29" s="146" t="s">
        <v>35</v>
      </c>
      <c r="CNK29" s="133">
        <v>681550</v>
      </c>
      <c r="CNL29" s="147">
        <f t="shared" ref="CNL29:CNL30" si="1495">123*0.5/20</f>
        <v>3.0750000000000002</v>
      </c>
      <c r="CNM29" s="140">
        <f t="shared" ref="CNM29:CNM30" si="1496">CNK29*(CNL29*0.28)</f>
        <v>586814.55000000005</v>
      </c>
      <c r="CNN29" s="140">
        <f t="shared" ref="CNN29:CNN30" si="1497">CNK29*(CNL29*0.57)</f>
        <v>1194586.7625</v>
      </c>
      <c r="CNO29" s="144">
        <f t="shared" ref="CNO29:CNO30" si="1498">CNK29*(CNL29*0.15)</f>
        <v>314364.9375</v>
      </c>
      <c r="CNP29" s="109">
        <f t="shared" ref="CNP29:CNP30" si="1499">INT(CNK29*CNL29)</f>
        <v>2095766</v>
      </c>
      <c r="CNQ29" s="145" t="s">
        <v>115</v>
      </c>
      <c r="CNR29" s="146" t="s">
        <v>35</v>
      </c>
      <c r="CNS29" s="133">
        <v>681550</v>
      </c>
      <c r="CNT29" s="147">
        <f t="shared" ref="CNT29:CNT30" si="1500">123*0.5/20</f>
        <v>3.0750000000000002</v>
      </c>
      <c r="CNU29" s="140">
        <f t="shared" ref="CNU29:CNU30" si="1501">CNS29*(CNT29*0.28)</f>
        <v>586814.55000000005</v>
      </c>
      <c r="CNV29" s="140">
        <f t="shared" ref="CNV29:CNV30" si="1502">CNS29*(CNT29*0.57)</f>
        <v>1194586.7625</v>
      </c>
      <c r="CNW29" s="144">
        <f t="shared" ref="CNW29:CNW30" si="1503">CNS29*(CNT29*0.15)</f>
        <v>314364.9375</v>
      </c>
      <c r="CNX29" s="109">
        <f t="shared" ref="CNX29:CNX30" si="1504">INT(CNS29*CNT29)</f>
        <v>2095766</v>
      </c>
      <c r="CNY29" s="145" t="s">
        <v>115</v>
      </c>
      <c r="CNZ29" s="146" t="s">
        <v>35</v>
      </c>
      <c r="COA29" s="133">
        <v>681550</v>
      </c>
      <c r="COB29" s="147">
        <f t="shared" ref="COB29:COB30" si="1505">123*0.5/20</f>
        <v>3.0750000000000002</v>
      </c>
      <c r="COC29" s="140">
        <f t="shared" ref="COC29:COC30" si="1506">COA29*(COB29*0.28)</f>
        <v>586814.55000000005</v>
      </c>
      <c r="COD29" s="140">
        <f t="shared" ref="COD29:COD30" si="1507">COA29*(COB29*0.57)</f>
        <v>1194586.7625</v>
      </c>
      <c r="COE29" s="144">
        <f t="shared" ref="COE29:COE30" si="1508">COA29*(COB29*0.15)</f>
        <v>314364.9375</v>
      </c>
      <c r="COF29" s="109">
        <f t="shared" ref="COF29:COF30" si="1509">INT(COA29*COB29)</f>
        <v>2095766</v>
      </c>
      <c r="COG29" s="145" t="s">
        <v>115</v>
      </c>
      <c r="COH29" s="146" t="s">
        <v>35</v>
      </c>
      <c r="COI29" s="133">
        <v>681550</v>
      </c>
      <c r="COJ29" s="147">
        <f t="shared" ref="COJ29:COJ30" si="1510">123*0.5/20</f>
        <v>3.0750000000000002</v>
      </c>
      <c r="COK29" s="140">
        <f t="shared" ref="COK29:COK30" si="1511">COI29*(COJ29*0.28)</f>
        <v>586814.55000000005</v>
      </c>
      <c r="COL29" s="140">
        <f t="shared" ref="COL29:COL30" si="1512">COI29*(COJ29*0.57)</f>
        <v>1194586.7625</v>
      </c>
      <c r="COM29" s="144">
        <f t="shared" ref="COM29:COM30" si="1513">COI29*(COJ29*0.15)</f>
        <v>314364.9375</v>
      </c>
      <c r="CON29" s="109">
        <f t="shared" ref="CON29:CON30" si="1514">INT(COI29*COJ29)</f>
        <v>2095766</v>
      </c>
      <c r="COO29" s="145" t="s">
        <v>115</v>
      </c>
      <c r="COP29" s="146" t="s">
        <v>35</v>
      </c>
      <c r="COQ29" s="133">
        <v>681550</v>
      </c>
      <c r="COR29" s="147">
        <f t="shared" ref="COR29:COR30" si="1515">123*0.5/20</f>
        <v>3.0750000000000002</v>
      </c>
      <c r="COS29" s="140">
        <f t="shared" ref="COS29:COS30" si="1516">COQ29*(COR29*0.28)</f>
        <v>586814.55000000005</v>
      </c>
      <c r="COT29" s="140">
        <f t="shared" ref="COT29:COT30" si="1517">COQ29*(COR29*0.57)</f>
        <v>1194586.7625</v>
      </c>
      <c r="COU29" s="144">
        <f t="shared" ref="COU29:COU30" si="1518">COQ29*(COR29*0.15)</f>
        <v>314364.9375</v>
      </c>
      <c r="COV29" s="109">
        <f t="shared" ref="COV29:COV30" si="1519">INT(COQ29*COR29)</f>
        <v>2095766</v>
      </c>
      <c r="COW29" s="145" t="s">
        <v>115</v>
      </c>
      <c r="COX29" s="146" t="s">
        <v>35</v>
      </c>
      <c r="COY29" s="133">
        <v>681550</v>
      </c>
      <c r="COZ29" s="147">
        <f t="shared" ref="COZ29:COZ30" si="1520">123*0.5/20</f>
        <v>3.0750000000000002</v>
      </c>
      <c r="CPA29" s="140">
        <f t="shared" ref="CPA29:CPA30" si="1521">COY29*(COZ29*0.28)</f>
        <v>586814.55000000005</v>
      </c>
      <c r="CPB29" s="140">
        <f t="shared" ref="CPB29:CPB30" si="1522">COY29*(COZ29*0.57)</f>
        <v>1194586.7625</v>
      </c>
      <c r="CPC29" s="144">
        <f t="shared" ref="CPC29:CPC30" si="1523">COY29*(COZ29*0.15)</f>
        <v>314364.9375</v>
      </c>
      <c r="CPD29" s="109">
        <f t="shared" ref="CPD29:CPD30" si="1524">INT(COY29*COZ29)</f>
        <v>2095766</v>
      </c>
      <c r="CPE29" s="145" t="s">
        <v>115</v>
      </c>
      <c r="CPF29" s="146" t="s">
        <v>35</v>
      </c>
      <c r="CPG29" s="133">
        <v>681550</v>
      </c>
      <c r="CPH29" s="147">
        <f t="shared" ref="CPH29:CPH30" si="1525">123*0.5/20</f>
        <v>3.0750000000000002</v>
      </c>
      <c r="CPI29" s="140">
        <f t="shared" ref="CPI29:CPI30" si="1526">CPG29*(CPH29*0.28)</f>
        <v>586814.55000000005</v>
      </c>
      <c r="CPJ29" s="140">
        <f t="shared" ref="CPJ29:CPJ30" si="1527">CPG29*(CPH29*0.57)</f>
        <v>1194586.7625</v>
      </c>
      <c r="CPK29" s="144">
        <f t="shared" ref="CPK29:CPK30" si="1528">CPG29*(CPH29*0.15)</f>
        <v>314364.9375</v>
      </c>
      <c r="CPL29" s="109">
        <f t="shared" ref="CPL29:CPL30" si="1529">INT(CPG29*CPH29)</f>
        <v>2095766</v>
      </c>
      <c r="CPM29" s="145" t="s">
        <v>115</v>
      </c>
      <c r="CPN29" s="146" t="s">
        <v>35</v>
      </c>
      <c r="CPO29" s="133">
        <v>681550</v>
      </c>
      <c r="CPP29" s="147">
        <f t="shared" ref="CPP29:CPP30" si="1530">123*0.5/20</f>
        <v>3.0750000000000002</v>
      </c>
      <c r="CPQ29" s="140">
        <f t="shared" ref="CPQ29:CPQ30" si="1531">CPO29*(CPP29*0.28)</f>
        <v>586814.55000000005</v>
      </c>
      <c r="CPR29" s="140">
        <f t="shared" ref="CPR29:CPR30" si="1532">CPO29*(CPP29*0.57)</f>
        <v>1194586.7625</v>
      </c>
      <c r="CPS29" s="144">
        <f t="shared" ref="CPS29:CPS30" si="1533">CPO29*(CPP29*0.15)</f>
        <v>314364.9375</v>
      </c>
      <c r="CPT29" s="109">
        <f t="shared" ref="CPT29:CPT30" si="1534">INT(CPO29*CPP29)</f>
        <v>2095766</v>
      </c>
      <c r="CPU29" s="145" t="s">
        <v>115</v>
      </c>
      <c r="CPV29" s="146" t="s">
        <v>35</v>
      </c>
      <c r="CPW29" s="133">
        <v>681550</v>
      </c>
      <c r="CPX29" s="147">
        <f t="shared" ref="CPX29:CPX30" si="1535">123*0.5/20</f>
        <v>3.0750000000000002</v>
      </c>
      <c r="CPY29" s="140">
        <f t="shared" ref="CPY29:CPY30" si="1536">CPW29*(CPX29*0.28)</f>
        <v>586814.55000000005</v>
      </c>
      <c r="CPZ29" s="140">
        <f t="shared" ref="CPZ29:CPZ30" si="1537">CPW29*(CPX29*0.57)</f>
        <v>1194586.7625</v>
      </c>
      <c r="CQA29" s="144">
        <f t="shared" ref="CQA29:CQA30" si="1538">CPW29*(CPX29*0.15)</f>
        <v>314364.9375</v>
      </c>
      <c r="CQB29" s="109">
        <f t="shared" ref="CQB29:CQB30" si="1539">INT(CPW29*CPX29)</f>
        <v>2095766</v>
      </c>
      <c r="CQC29" s="145" t="s">
        <v>115</v>
      </c>
      <c r="CQD29" s="146" t="s">
        <v>35</v>
      </c>
      <c r="CQE29" s="133">
        <v>681550</v>
      </c>
      <c r="CQF29" s="147">
        <f t="shared" ref="CQF29:CQF30" si="1540">123*0.5/20</f>
        <v>3.0750000000000002</v>
      </c>
      <c r="CQG29" s="140">
        <f t="shared" ref="CQG29:CQG30" si="1541">CQE29*(CQF29*0.28)</f>
        <v>586814.55000000005</v>
      </c>
      <c r="CQH29" s="140">
        <f t="shared" ref="CQH29:CQH30" si="1542">CQE29*(CQF29*0.57)</f>
        <v>1194586.7625</v>
      </c>
      <c r="CQI29" s="144">
        <f t="shared" ref="CQI29:CQI30" si="1543">CQE29*(CQF29*0.15)</f>
        <v>314364.9375</v>
      </c>
      <c r="CQJ29" s="109">
        <f t="shared" ref="CQJ29:CQJ30" si="1544">INT(CQE29*CQF29)</f>
        <v>2095766</v>
      </c>
      <c r="CQK29" s="145" t="s">
        <v>115</v>
      </c>
      <c r="CQL29" s="146" t="s">
        <v>35</v>
      </c>
      <c r="CQM29" s="133">
        <v>681550</v>
      </c>
      <c r="CQN29" s="147">
        <f t="shared" ref="CQN29:CQN30" si="1545">123*0.5/20</f>
        <v>3.0750000000000002</v>
      </c>
      <c r="CQO29" s="140">
        <f t="shared" ref="CQO29:CQO30" si="1546">CQM29*(CQN29*0.28)</f>
        <v>586814.55000000005</v>
      </c>
      <c r="CQP29" s="140">
        <f t="shared" ref="CQP29:CQP30" si="1547">CQM29*(CQN29*0.57)</f>
        <v>1194586.7625</v>
      </c>
      <c r="CQQ29" s="144">
        <f t="shared" ref="CQQ29:CQQ30" si="1548">CQM29*(CQN29*0.15)</f>
        <v>314364.9375</v>
      </c>
      <c r="CQR29" s="109">
        <f t="shared" ref="CQR29:CQR30" si="1549">INT(CQM29*CQN29)</f>
        <v>2095766</v>
      </c>
      <c r="CQS29" s="145" t="s">
        <v>115</v>
      </c>
      <c r="CQT29" s="146" t="s">
        <v>35</v>
      </c>
      <c r="CQU29" s="133">
        <v>681550</v>
      </c>
      <c r="CQV29" s="147">
        <f t="shared" ref="CQV29:CQV30" si="1550">123*0.5/20</f>
        <v>3.0750000000000002</v>
      </c>
      <c r="CQW29" s="140">
        <f t="shared" ref="CQW29:CQW30" si="1551">CQU29*(CQV29*0.28)</f>
        <v>586814.55000000005</v>
      </c>
      <c r="CQX29" s="140">
        <f t="shared" ref="CQX29:CQX30" si="1552">CQU29*(CQV29*0.57)</f>
        <v>1194586.7625</v>
      </c>
      <c r="CQY29" s="144">
        <f t="shared" ref="CQY29:CQY30" si="1553">CQU29*(CQV29*0.15)</f>
        <v>314364.9375</v>
      </c>
      <c r="CQZ29" s="109">
        <f t="shared" ref="CQZ29:CQZ30" si="1554">INT(CQU29*CQV29)</f>
        <v>2095766</v>
      </c>
      <c r="CRA29" s="145" t="s">
        <v>115</v>
      </c>
      <c r="CRB29" s="146" t="s">
        <v>35</v>
      </c>
      <c r="CRC29" s="133">
        <v>681550</v>
      </c>
      <c r="CRD29" s="147">
        <f t="shared" ref="CRD29:CRD30" si="1555">123*0.5/20</f>
        <v>3.0750000000000002</v>
      </c>
      <c r="CRE29" s="140">
        <f t="shared" ref="CRE29:CRE30" si="1556">CRC29*(CRD29*0.28)</f>
        <v>586814.55000000005</v>
      </c>
      <c r="CRF29" s="140">
        <f t="shared" ref="CRF29:CRF30" si="1557">CRC29*(CRD29*0.57)</f>
        <v>1194586.7625</v>
      </c>
      <c r="CRG29" s="144">
        <f t="shared" ref="CRG29:CRG30" si="1558">CRC29*(CRD29*0.15)</f>
        <v>314364.9375</v>
      </c>
      <c r="CRH29" s="109">
        <f t="shared" ref="CRH29:CRH30" si="1559">INT(CRC29*CRD29)</f>
        <v>2095766</v>
      </c>
      <c r="CRI29" s="145" t="s">
        <v>115</v>
      </c>
      <c r="CRJ29" s="146" t="s">
        <v>35</v>
      </c>
      <c r="CRK29" s="133">
        <v>681550</v>
      </c>
      <c r="CRL29" s="147">
        <f t="shared" ref="CRL29:CRL30" si="1560">123*0.5/20</f>
        <v>3.0750000000000002</v>
      </c>
      <c r="CRM29" s="140">
        <f t="shared" ref="CRM29:CRM30" si="1561">CRK29*(CRL29*0.28)</f>
        <v>586814.55000000005</v>
      </c>
      <c r="CRN29" s="140">
        <f t="shared" ref="CRN29:CRN30" si="1562">CRK29*(CRL29*0.57)</f>
        <v>1194586.7625</v>
      </c>
      <c r="CRO29" s="144">
        <f t="shared" ref="CRO29:CRO30" si="1563">CRK29*(CRL29*0.15)</f>
        <v>314364.9375</v>
      </c>
      <c r="CRP29" s="109">
        <f t="shared" ref="CRP29:CRP30" si="1564">INT(CRK29*CRL29)</f>
        <v>2095766</v>
      </c>
      <c r="CRQ29" s="145" t="s">
        <v>115</v>
      </c>
      <c r="CRR29" s="146" t="s">
        <v>35</v>
      </c>
      <c r="CRS29" s="133">
        <v>681550</v>
      </c>
      <c r="CRT29" s="147">
        <f t="shared" ref="CRT29:CRT30" si="1565">123*0.5/20</f>
        <v>3.0750000000000002</v>
      </c>
      <c r="CRU29" s="140">
        <f t="shared" ref="CRU29:CRU30" si="1566">CRS29*(CRT29*0.28)</f>
        <v>586814.55000000005</v>
      </c>
      <c r="CRV29" s="140">
        <f t="shared" ref="CRV29:CRV30" si="1567">CRS29*(CRT29*0.57)</f>
        <v>1194586.7625</v>
      </c>
      <c r="CRW29" s="144">
        <f t="shared" ref="CRW29:CRW30" si="1568">CRS29*(CRT29*0.15)</f>
        <v>314364.9375</v>
      </c>
      <c r="CRX29" s="109">
        <f t="shared" ref="CRX29:CRX30" si="1569">INT(CRS29*CRT29)</f>
        <v>2095766</v>
      </c>
      <c r="CRY29" s="145" t="s">
        <v>115</v>
      </c>
      <c r="CRZ29" s="146" t="s">
        <v>35</v>
      </c>
      <c r="CSA29" s="133">
        <v>681550</v>
      </c>
      <c r="CSB29" s="147">
        <f t="shared" ref="CSB29:CSB30" si="1570">123*0.5/20</f>
        <v>3.0750000000000002</v>
      </c>
      <c r="CSC29" s="140">
        <f t="shared" ref="CSC29:CSC30" si="1571">CSA29*(CSB29*0.28)</f>
        <v>586814.55000000005</v>
      </c>
      <c r="CSD29" s="140">
        <f t="shared" ref="CSD29:CSD30" si="1572">CSA29*(CSB29*0.57)</f>
        <v>1194586.7625</v>
      </c>
      <c r="CSE29" s="144">
        <f t="shared" ref="CSE29:CSE30" si="1573">CSA29*(CSB29*0.15)</f>
        <v>314364.9375</v>
      </c>
      <c r="CSF29" s="109">
        <f t="shared" ref="CSF29:CSF30" si="1574">INT(CSA29*CSB29)</f>
        <v>2095766</v>
      </c>
      <c r="CSG29" s="145" t="s">
        <v>115</v>
      </c>
      <c r="CSH29" s="146" t="s">
        <v>35</v>
      </c>
      <c r="CSI29" s="133">
        <v>681550</v>
      </c>
      <c r="CSJ29" s="147">
        <f t="shared" ref="CSJ29:CSJ30" si="1575">123*0.5/20</f>
        <v>3.0750000000000002</v>
      </c>
      <c r="CSK29" s="140">
        <f t="shared" ref="CSK29:CSK30" si="1576">CSI29*(CSJ29*0.28)</f>
        <v>586814.55000000005</v>
      </c>
      <c r="CSL29" s="140">
        <f t="shared" ref="CSL29:CSL30" si="1577">CSI29*(CSJ29*0.57)</f>
        <v>1194586.7625</v>
      </c>
      <c r="CSM29" s="144">
        <f t="shared" ref="CSM29:CSM30" si="1578">CSI29*(CSJ29*0.15)</f>
        <v>314364.9375</v>
      </c>
      <c r="CSN29" s="109">
        <f t="shared" ref="CSN29:CSN30" si="1579">INT(CSI29*CSJ29)</f>
        <v>2095766</v>
      </c>
      <c r="CSO29" s="145" t="s">
        <v>115</v>
      </c>
      <c r="CSP29" s="146" t="s">
        <v>35</v>
      </c>
      <c r="CSQ29" s="133">
        <v>681550</v>
      </c>
      <c r="CSR29" s="147">
        <f t="shared" ref="CSR29:CSR30" si="1580">123*0.5/20</f>
        <v>3.0750000000000002</v>
      </c>
      <c r="CSS29" s="140">
        <f t="shared" ref="CSS29:CSS30" si="1581">CSQ29*(CSR29*0.28)</f>
        <v>586814.55000000005</v>
      </c>
      <c r="CST29" s="140">
        <f t="shared" ref="CST29:CST30" si="1582">CSQ29*(CSR29*0.57)</f>
        <v>1194586.7625</v>
      </c>
      <c r="CSU29" s="144">
        <f t="shared" ref="CSU29:CSU30" si="1583">CSQ29*(CSR29*0.15)</f>
        <v>314364.9375</v>
      </c>
      <c r="CSV29" s="109">
        <f t="shared" ref="CSV29:CSV30" si="1584">INT(CSQ29*CSR29)</f>
        <v>2095766</v>
      </c>
      <c r="CSW29" s="145" t="s">
        <v>115</v>
      </c>
      <c r="CSX29" s="146" t="s">
        <v>35</v>
      </c>
      <c r="CSY29" s="133">
        <v>681550</v>
      </c>
      <c r="CSZ29" s="147">
        <f t="shared" ref="CSZ29:CSZ30" si="1585">123*0.5/20</f>
        <v>3.0750000000000002</v>
      </c>
      <c r="CTA29" s="140">
        <f t="shared" ref="CTA29:CTA30" si="1586">CSY29*(CSZ29*0.28)</f>
        <v>586814.55000000005</v>
      </c>
      <c r="CTB29" s="140">
        <f t="shared" ref="CTB29:CTB30" si="1587">CSY29*(CSZ29*0.57)</f>
        <v>1194586.7625</v>
      </c>
      <c r="CTC29" s="144">
        <f t="shared" ref="CTC29:CTC30" si="1588">CSY29*(CSZ29*0.15)</f>
        <v>314364.9375</v>
      </c>
      <c r="CTD29" s="109">
        <f t="shared" ref="CTD29:CTD30" si="1589">INT(CSY29*CSZ29)</f>
        <v>2095766</v>
      </c>
      <c r="CTE29" s="145" t="s">
        <v>115</v>
      </c>
      <c r="CTF29" s="146" t="s">
        <v>35</v>
      </c>
      <c r="CTG29" s="133">
        <v>681550</v>
      </c>
      <c r="CTH29" s="147">
        <f t="shared" ref="CTH29:CTH30" si="1590">123*0.5/20</f>
        <v>3.0750000000000002</v>
      </c>
      <c r="CTI29" s="140">
        <f t="shared" ref="CTI29:CTI30" si="1591">CTG29*(CTH29*0.28)</f>
        <v>586814.55000000005</v>
      </c>
      <c r="CTJ29" s="140">
        <f t="shared" ref="CTJ29:CTJ30" si="1592">CTG29*(CTH29*0.57)</f>
        <v>1194586.7625</v>
      </c>
      <c r="CTK29" s="144">
        <f t="shared" ref="CTK29:CTK30" si="1593">CTG29*(CTH29*0.15)</f>
        <v>314364.9375</v>
      </c>
      <c r="CTL29" s="109">
        <f t="shared" ref="CTL29:CTL30" si="1594">INT(CTG29*CTH29)</f>
        <v>2095766</v>
      </c>
      <c r="CTM29" s="145" t="s">
        <v>115</v>
      </c>
      <c r="CTN29" s="146" t="s">
        <v>35</v>
      </c>
      <c r="CTO29" s="133">
        <v>681550</v>
      </c>
      <c r="CTP29" s="147">
        <f t="shared" ref="CTP29:CTP30" si="1595">123*0.5/20</f>
        <v>3.0750000000000002</v>
      </c>
      <c r="CTQ29" s="140">
        <f t="shared" ref="CTQ29:CTQ30" si="1596">CTO29*(CTP29*0.28)</f>
        <v>586814.55000000005</v>
      </c>
      <c r="CTR29" s="140">
        <f t="shared" ref="CTR29:CTR30" si="1597">CTO29*(CTP29*0.57)</f>
        <v>1194586.7625</v>
      </c>
      <c r="CTS29" s="144">
        <f t="shared" ref="CTS29:CTS30" si="1598">CTO29*(CTP29*0.15)</f>
        <v>314364.9375</v>
      </c>
      <c r="CTT29" s="109">
        <f t="shared" ref="CTT29:CTT30" si="1599">INT(CTO29*CTP29)</f>
        <v>2095766</v>
      </c>
      <c r="CTU29" s="145" t="s">
        <v>115</v>
      </c>
      <c r="CTV29" s="146" t="s">
        <v>35</v>
      </c>
      <c r="CTW29" s="133">
        <v>681550</v>
      </c>
      <c r="CTX29" s="147">
        <f t="shared" ref="CTX29:CTX30" si="1600">123*0.5/20</f>
        <v>3.0750000000000002</v>
      </c>
      <c r="CTY29" s="140">
        <f t="shared" ref="CTY29:CTY30" si="1601">CTW29*(CTX29*0.28)</f>
        <v>586814.55000000005</v>
      </c>
      <c r="CTZ29" s="140">
        <f t="shared" ref="CTZ29:CTZ30" si="1602">CTW29*(CTX29*0.57)</f>
        <v>1194586.7625</v>
      </c>
      <c r="CUA29" s="144">
        <f t="shared" ref="CUA29:CUA30" si="1603">CTW29*(CTX29*0.15)</f>
        <v>314364.9375</v>
      </c>
      <c r="CUB29" s="109">
        <f t="shared" ref="CUB29:CUB30" si="1604">INT(CTW29*CTX29)</f>
        <v>2095766</v>
      </c>
      <c r="CUC29" s="145" t="s">
        <v>115</v>
      </c>
      <c r="CUD29" s="146" t="s">
        <v>35</v>
      </c>
      <c r="CUE29" s="133">
        <v>681550</v>
      </c>
      <c r="CUF29" s="147">
        <f t="shared" ref="CUF29:CUF30" si="1605">123*0.5/20</f>
        <v>3.0750000000000002</v>
      </c>
      <c r="CUG29" s="140">
        <f t="shared" ref="CUG29:CUG30" si="1606">CUE29*(CUF29*0.28)</f>
        <v>586814.55000000005</v>
      </c>
      <c r="CUH29" s="140">
        <f t="shared" ref="CUH29:CUH30" si="1607">CUE29*(CUF29*0.57)</f>
        <v>1194586.7625</v>
      </c>
      <c r="CUI29" s="144">
        <f t="shared" ref="CUI29:CUI30" si="1608">CUE29*(CUF29*0.15)</f>
        <v>314364.9375</v>
      </c>
      <c r="CUJ29" s="109">
        <f t="shared" ref="CUJ29:CUJ30" si="1609">INT(CUE29*CUF29)</f>
        <v>2095766</v>
      </c>
      <c r="CUK29" s="145" t="s">
        <v>115</v>
      </c>
      <c r="CUL29" s="146" t="s">
        <v>35</v>
      </c>
      <c r="CUM29" s="133">
        <v>681550</v>
      </c>
      <c r="CUN29" s="147">
        <f t="shared" ref="CUN29:CUN30" si="1610">123*0.5/20</f>
        <v>3.0750000000000002</v>
      </c>
      <c r="CUO29" s="140">
        <f t="shared" ref="CUO29:CUO30" si="1611">CUM29*(CUN29*0.28)</f>
        <v>586814.55000000005</v>
      </c>
      <c r="CUP29" s="140">
        <f t="shared" ref="CUP29:CUP30" si="1612">CUM29*(CUN29*0.57)</f>
        <v>1194586.7625</v>
      </c>
      <c r="CUQ29" s="144">
        <f t="shared" ref="CUQ29:CUQ30" si="1613">CUM29*(CUN29*0.15)</f>
        <v>314364.9375</v>
      </c>
      <c r="CUR29" s="109">
        <f t="shared" ref="CUR29:CUR30" si="1614">INT(CUM29*CUN29)</f>
        <v>2095766</v>
      </c>
      <c r="CUS29" s="145" t="s">
        <v>115</v>
      </c>
      <c r="CUT29" s="146" t="s">
        <v>35</v>
      </c>
      <c r="CUU29" s="133">
        <v>681550</v>
      </c>
      <c r="CUV29" s="147">
        <f t="shared" ref="CUV29:CUV30" si="1615">123*0.5/20</f>
        <v>3.0750000000000002</v>
      </c>
      <c r="CUW29" s="140">
        <f t="shared" ref="CUW29:CUW30" si="1616">CUU29*(CUV29*0.28)</f>
        <v>586814.55000000005</v>
      </c>
      <c r="CUX29" s="140">
        <f t="shared" ref="CUX29:CUX30" si="1617">CUU29*(CUV29*0.57)</f>
        <v>1194586.7625</v>
      </c>
      <c r="CUY29" s="144">
        <f t="shared" ref="CUY29:CUY30" si="1618">CUU29*(CUV29*0.15)</f>
        <v>314364.9375</v>
      </c>
      <c r="CUZ29" s="109">
        <f t="shared" ref="CUZ29:CUZ30" si="1619">INT(CUU29*CUV29)</f>
        <v>2095766</v>
      </c>
      <c r="CVA29" s="145" t="s">
        <v>115</v>
      </c>
      <c r="CVB29" s="146" t="s">
        <v>35</v>
      </c>
      <c r="CVC29" s="133">
        <v>681550</v>
      </c>
      <c r="CVD29" s="147">
        <f t="shared" ref="CVD29:CVD30" si="1620">123*0.5/20</f>
        <v>3.0750000000000002</v>
      </c>
      <c r="CVE29" s="140">
        <f t="shared" ref="CVE29:CVE30" si="1621">CVC29*(CVD29*0.28)</f>
        <v>586814.55000000005</v>
      </c>
      <c r="CVF29" s="140">
        <f t="shared" ref="CVF29:CVF30" si="1622">CVC29*(CVD29*0.57)</f>
        <v>1194586.7625</v>
      </c>
      <c r="CVG29" s="144">
        <f t="shared" ref="CVG29:CVG30" si="1623">CVC29*(CVD29*0.15)</f>
        <v>314364.9375</v>
      </c>
      <c r="CVH29" s="109">
        <f t="shared" ref="CVH29:CVH30" si="1624">INT(CVC29*CVD29)</f>
        <v>2095766</v>
      </c>
      <c r="CVI29" s="145" t="s">
        <v>115</v>
      </c>
      <c r="CVJ29" s="146" t="s">
        <v>35</v>
      </c>
      <c r="CVK29" s="133">
        <v>681550</v>
      </c>
      <c r="CVL29" s="147">
        <f t="shared" ref="CVL29:CVL30" si="1625">123*0.5/20</f>
        <v>3.0750000000000002</v>
      </c>
      <c r="CVM29" s="140">
        <f t="shared" ref="CVM29:CVM30" si="1626">CVK29*(CVL29*0.28)</f>
        <v>586814.55000000005</v>
      </c>
      <c r="CVN29" s="140">
        <f t="shared" ref="CVN29:CVN30" si="1627">CVK29*(CVL29*0.57)</f>
        <v>1194586.7625</v>
      </c>
      <c r="CVO29" s="144">
        <f t="shared" ref="CVO29:CVO30" si="1628">CVK29*(CVL29*0.15)</f>
        <v>314364.9375</v>
      </c>
      <c r="CVP29" s="109">
        <f t="shared" ref="CVP29:CVP30" si="1629">INT(CVK29*CVL29)</f>
        <v>2095766</v>
      </c>
      <c r="CVQ29" s="145" t="s">
        <v>115</v>
      </c>
      <c r="CVR29" s="146" t="s">
        <v>35</v>
      </c>
      <c r="CVS29" s="133">
        <v>681550</v>
      </c>
      <c r="CVT29" s="147">
        <f t="shared" ref="CVT29:CVT30" si="1630">123*0.5/20</f>
        <v>3.0750000000000002</v>
      </c>
      <c r="CVU29" s="140">
        <f t="shared" ref="CVU29:CVU30" si="1631">CVS29*(CVT29*0.28)</f>
        <v>586814.55000000005</v>
      </c>
      <c r="CVV29" s="140">
        <f t="shared" ref="CVV29:CVV30" si="1632">CVS29*(CVT29*0.57)</f>
        <v>1194586.7625</v>
      </c>
      <c r="CVW29" s="144">
        <f t="shared" ref="CVW29:CVW30" si="1633">CVS29*(CVT29*0.15)</f>
        <v>314364.9375</v>
      </c>
      <c r="CVX29" s="109">
        <f t="shared" ref="CVX29:CVX30" si="1634">INT(CVS29*CVT29)</f>
        <v>2095766</v>
      </c>
      <c r="CVY29" s="145" t="s">
        <v>115</v>
      </c>
      <c r="CVZ29" s="146" t="s">
        <v>35</v>
      </c>
      <c r="CWA29" s="133">
        <v>681550</v>
      </c>
      <c r="CWB29" s="147">
        <f t="shared" ref="CWB29:CWB30" si="1635">123*0.5/20</f>
        <v>3.0750000000000002</v>
      </c>
      <c r="CWC29" s="140">
        <f t="shared" ref="CWC29:CWC30" si="1636">CWA29*(CWB29*0.28)</f>
        <v>586814.55000000005</v>
      </c>
      <c r="CWD29" s="140">
        <f t="shared" ref="CWD29:CWD30" si="1637">CWA29*(CWB29*0.57)</f>
        <v>1194586.7625</v>
      </c>
      <c r="CWE29" s="144">
        <f t="shared" ref="CWE29:CWE30" si="1638">CWA29*(CWB29*0.15)</f>
        <v>314364.9375</v>
      </c>
      <c r="CWF29" s="109">
        <f t="shared" ref="CWF29:CWF30" si="1639">INT(CWA29*CWB29)</f>
        <v>2095766</v>
      </c>
      <c r="CWG29" s="145" t="s">
        <v>115</v>
      </c>
      <c r="CWH29" s="146" t="s">
        <v>35</v>
      </c>
      <c r="CWI29" s="133">
        <v>681550</v>
      </c>
      <c r="CWJ29" s="147">
        <f t="shared" ref="CWJ29:CWJ30" si="1640">123*0.5/20</f>
        <v>3.0750000000000002</v>
      </c>
      <c r="CWK29" s="140">
        <f t="shared" ref="CWK29:CWK30" si="1641">CWI29*(CWJ29*0.28)</f>
        <v>586814.55000000005</v>
      </c>
      <c r="CWL29" s="140">
        <f t="shared" ref="CWL29:CWL30" si="1642">CWI29*(CWJ29*0.57)</f>
        <v>1194586.7625</v>
      </c>
      <c r="CWM29" s="144">
        <f t="shared" ref="CWM29:CWM30" si="1643">CWI29*(CWJ29*0.15)</f>
        <v>314364.9375</v>
      </c>
      <c r="CWN29" s="109">
        <f t="shared" ref="CWN29:CWN30" si="1644">INT(CWI29*CWJ29)</f>
        <v>2095766</v>
      </c>
      <c r="CWO29" s="145" t="s">
        <v>115</v>
      </c>
      <c r="CWP29" s="146" t="s">
        <v>35</v>
      </c>
      <c r="CWQ29" s="133">
        <v>681550</v>
      </c>
      <c r="CWR29" s="147">
        <f t="shared" ref="CWR29:CWR30" si="1645">123*0.5/20</f>
        <v>3.0750000000000002</v>
      </c>
      <c r="CWS29" s="140">
        <f t="shared" ref="CWS29:CWS30" si="1646">CWQ29*(CWR29*0.28)</f>
        <v>586814.55000000005</v>
      </c>
      <c r="CWT29" s="140">
        <f t="shared" ref="CWT29:CWT30" si="1647">CWQ29*(CWR29*0.57)</f>
        <v>1194586.7625</v>
      </c>
      <c r="CWU29" s="144">
        <f t="shared" ref="CWU29:CWU30" si="1648">CWQ29*(CWR29*0.15)</f>
        <v>314364.9375</v>
      </c>
      <c r="CWV29" s="109">
        <f t="shared" ref="CWV29:CWV30" si="1649">INT(CWQ29*CWR29)</f>
        <v>2095766</v>
      </c>
      <c r="CWW29" s="145" t="s">
        <v>115</v>
      </c>
      <c r="CWX29" s="146" t="s">
        <v>35</v>
      </c>
      <c r="CWY29" s="133">
        <v>681550</v>
      </c>
      <c r="CWZ29" s="147">
        <f t="shared" ref="CWZ29:CWZ30" si="1650">123*0.5/20</f>
        <v>3.0750000000000002</v>
      </c>
      <c r="CXA29" s="140">
        <f t="shared" ref="CXA29:CXA30" si="1651">CWY29*(CWZ29*0.28)</f>
        <v>586814.55000000005</v>
      </c>
      <c r="CXB29" s="140">
        <f t="shared" ref="CXB29:CXB30" si="1652">CWY29*(CWZ29*0.57)</f>
        <v>1194586.7625</v>
      </c>
      <c r="CXC29" s="144">
        <f t="shared" ref="CXC29:CXC30" si="1653">CWY29*(CWZ29*0.15)</f>
        <v>314364.9375</v>
      </c>
      <c r="CXD29" s="109">
        <f t="shared" ref="CXD29:CXD30" si="1654">INT(CWY29*CWZ29)</f>
        <v>2095766</v>
      </c>
      <c r="CXE29" s="145" t="s">
        <v>115</v>
      </c>
      <c r="CXF29" s="146" t="s">
        <v>35</v>
      </c>
      <c r="CXG29" s="133">
        <v>681550</v>
      </c>
      <c r="CXH29" s="147">
        <f t="shared" ref="CXH29:CXH30" si="1655">123*0.5/20</f>
        <v>3.0750000000000002</v>
      </c>
      <c r="CXI29" s="140">
        <f t="shared" ref="CXI29:CXI30" si="1656">CXG29*(CXH29*0.28)</f>
        <v>586814.55000000005</v>
      </c>
      <c r="CXJ29" s="140">
        <f t="shared" ref="CXJ29:CXJ30" si="1657">CXG29*(CXH29*0.57)</f>
        <v>1194586.7625</v>
      </c>
      <c r="CXK29" s="144">
        <f t="shared" ref="CXK29:CXK30" si="1658">CXG29*(CXH29*0.15)</f>
        <v>314364.9375</v>
      </c>
      <c r="CXL29" s="109">
        <f t="shared" ref="CXL29:CXL30" si="1659">INT(CXG29*CXH29)</f>
        <v>2095766</v>
      </c>
      <c r="CXM29" s="145" t="s">
        <v>115</v>
      </c>
      <c r="CXN29" s="146" t="s">
        <v>35</v>
      </c>
      <c r="CXO29" s="133">
        <v>681550</v>
      </c>
      <c r="CXP29" s="147">
        <f t="shared" ref="CXP29:CXP30" si="1660">123*0.5/20</f>
        <v>3.0750000000000002</v>
      </c>
      <c r="CXQ29" s="140">
        <f t="shared" ref="CXQ29:CXQ30" si="1661">CXO29*(CXP29*0.28)</f>
        <v>586814.55000000005</v>
      </c>
      <c r="CXR29" s="140">
        <f t="shared" ref="CXR29:CXR30" si="1662">CXO29*(CXP29*0.57)</f>
        <v>1194586.7625</v>
      </c>
      <c r="CXS29" s="144">
        <f t="shared" ref="CXS29:CXS30" si="1663">CXO29*(CXP29*0.15)</f>
        <v>314364.9375</v>
      </c>
      <c r="CXT29" s="109">
        <f t="shared" ref="CXT29:CXT30" si="1664">INT(CXO29*CXP29)</f>
        <v>2095766</v>
      </c>
      <c r="CXU29" s="145" t="s">
        <v>115</v>
      </c>
      <c r="CXV29" s="146" t="s">
        <v>35</v>
      </c>
      <c r="CXW29" s="133">
        <v>681550</v>
      </c>
      <c r="CXX29" s="147">
        <f t="shared" ref="CXX29:CXX30" si="1665">123*0.5/20</f>
        <v>3.0750000000000002</v>
      </c>
      <c r="CXY29" s="140">
        <f t="shared" ref="CXY29:CXY30" si="1666">CXW29*(CXX29*0.28)</f>
        <v>586814.55000000005</v>
      </c>
      <c r="CXZ29" s="140">
        <f t="shared" ref="CXZ29:CXZ30" si="1667">CXW29*(CXX29*0.57)</f>
        <v>1194586.7625</v>
      </c>
      <c r="CYA29" s="144">
        <f t="shared" ref="CYA29:CYA30" si="1668">CXW29*(CXX29*0.15)</f>
        <v>314364.9375</v>
      </c>
      <c r="CYB29" s="109">
        <f t="shared" ref="CYB29:CYB30" si="1669">INT(CXW29*CXX29)</f>
        <v>2095766</v>
      </c>
      <c r="CYC29" s="145" t="s">
        <v>115</v>
      </c>
      <c r="CYD29" s="146" t="s">
        <v>35</v>
      </c>
      <c r="CYE29" s="133">
        <v>681550</v>
      </c>
      <c r="CYF29" s="147">
        <f t="shared" ref="CYF29:CYF30" si="1670">123*0.5/20</f>
        <v>3.0750000000000002</v>
      </c>
      <c r="CYG29" s="140">
        <f t="shared" ref="CYG29:CYG30" si="1671">CYE29*(CYF29*0.28)</f>
        <v>586814.55000000005</v>
      </c>
      <c r="CYH29" s="140">
        <f t="shared" ref="CYH29:CYH30" si="1672">CYE29*(CYF29*0.57)</f>
        <v>1194586.7625</v>
      </c>
      <c r="CYI29" s="144">
        <f t="shared" ref="CYI29:CYI30" si="1673">CYE29*(CYF29*0.15)</f>
        <v>314364.9375</v>
      </c>
      <c r="CYJ29" s="109">
        <f t="shared" ref="CYJ29:CYJ30" si="1674">INT(CYE29*CYF29)</f>
        <v>2095766</v>
      </c>
      <c r="CYK29" s="145" t="s">
        <v>115</v>
      </c>
      <c r="CYL29" s="146" t="s">
        <v>35</v>
      </c>
      <c r="CYM29" s="133">
        <v>681550</v>
      </c>
      <c r="CYN29" s="147">
        <f t="shared" ref="CYN29:CYN30" si="1675">123*0.5/20</f>
        <v>3.0750000000000002</v>
      </c>
      <c r="CYO29" s="140">
        <f t="shared" ref="CYO29:CYO30" si="1676">CYM29*(CYN29*0.28)</f>
        <v>586814.55000000005</v>
      </c>
      <c r="CYP29" s="140">
        <f t="shared" ref="CYP29:CYP30" si="1677">CYM29*(CYN29*0.57)</f>
        <v>1194586.7625</v>
      </c>
      <c r="CYQ29" s="144">
        <f t="shared" ref="CYQ29:CYQ30" si="1678">CYM29*(CYN29*0.15)</f>
        <v>314364.9375</v>
      </c>
      <c r="CYR29" s="109">
        <f t="shared" ref="CYR29:CYR30" si="1679">INT(CYM29*CYN29)</f>
        <v>2095766</v>
      </c>
      <c r="CYS29" s="145" t="s">
        <v>115</v>
      </c>
      <c r="CYT29" s="146" t="s">
        <v>35</v>
      </c>
      <c r="CYU29" s="133">
        <v>681550</v>
      </c>
      <c r="CYV29" s="147">
        <f t="shared" ref="CYV29:CYV30" si="1680">123*0.5/20</f>
        <v>3.0750000000000002</v>
      </c>
      <c r="CYW29" s="140">
        <f t="shared" ref="CYW29:CYW30" si="1681">CYU29*(CYV29*0.28)</f>
        <v>586814.55000000005</v>
      </c>
      <c r="CYX29" s="140">
        <f t="shared" ref="CYX29:CYX30" si="1682">CYU29*(CYV29*0.57)</f>
        <v>1194586.7625</v>
      </c>
      <c r="CYY29" s="144">
        <f t="shared" ref="CYY29:CYY30" si="1683">CYU29*(CYV29*0.15)</f>
        <v>314364.9375</v>
      </c>
      <c r="CYZ29" s="109">
        <f t="shared" ref="CYZ29:CYZ30" si="1684">INT(CYU29*CYV29)</f>
        <v>2095766</v>
      </c>
      <c r="CZA29" s="145" t="s">
        <v>115</v>
      </c>
      <c r="CZB29" s="146" t="s">
        <v>35</v>
      </c>
      <c r="CZC29" s="133">
        <v>681550</v>
      </c>
      <c r="CZD29" s="147">
        <f t="shared" ref="CZD29:CZD30" si="1685">123*0.5/20</f>
        <v>3.0750000000000002</v>
      </c>
      <c r="CZE29" s="140">
        <f t="shared" ref="CZE29:CZE30" si="1686">CZC29*(CZD29*0.28)</f>
        <v>586814.55000000005</v>
      </c>
      <c r="CZF29" s="140">
        <f t="shared" ref="CZF29:CZF30" si="1687">CZC29*(CZD29*0.57)</f>
        <v>1194586.7625</v>
      </c>
      <c r="CZG29" s="144">
        <f t="shared" ref="CZG29:CZG30" si="1688">CZC29*(CZD29*0.15)</f>
        <v>314364.9375</v>
      </c>
      <c r="CZH29" s="109">
        <f t="shared" ref="CZH29:CZH30" si="1689">INT(CZC29*CZD29)</f>
        <v>2095766</v>
      </c>
      <c r="CZI29" s="145" t="s">
        <v>115</v>
      </c>
      <c r="CZJ29" s="146" t="s">
        <v>35</v>
      </c>
      <c r="CZK29" s="133">
        <v>681550</v>
      </c>
      <c r="CZL29" s="147">
        <f t="shared" ref="CZL29:CZL30" si="1690">123*0.5/20</f>
        <v>3.0750000000000002</v>
      </c>
      <c r="CZM29" s="140">
        <f t="shared" ref="CZM29:CZM30" si="1691">CZK29*(CZL29*0.28)</f>
        <v>586814.55000000005</v>
      </c>
      <c r="CZN29" s="140">
        <f t="shared" ref="CZN29:CZN30" si="1692">CZK29*(CZL29*0.57)</f>
        <v>1194586.7625</v>
      </c>
      <c r="CZO29" s="144">
        <f t="shared" ref="CZO29:CZO30" si="1693">CZK29*(CZL29*0.15)</f>
        <v>314364.9375</v>
      </c>
      <c r="CZP29" s="109">
        <f t="shared" ref="CZP29:CZP30" si="1694">INT(CZK29*CZL29)</f>
        <v>2095766</v>
      </c>
      <c r="CZQ29" s="145" t="s">
        <v>115</v>
      </c>
      <c r="CZR29" s="146" t="s">
        <v>35</v>
      </c>
      <c r="CZS29" s="133">
        <v>681550</v>
      </c>
      <c r="CZT29" s="147">
        <f t="shared" ref="CZT29:CZT30" si="1695">123*0.5/20</f>
        <v>3.0750000000000002</v>
      </c>
      <c r="CZU29" s="140">
        <f t="shared" ref="CZU29:CZU30" si="1696">CZS29*(CZT29*0.28)</f>
        <v>586814.55000000005</v>
      </c>
      <c r="CZV29" s="140">
        <f t="shared" ref="CZV29:CZV30" si="1697">CZS29*(CZT29*0.57)</f>
        <v>1194586.7625</v>
      </c>
      <c r="CZW29" s="144">
        <f t="shared" ref="CZW29:CZW30" si="1698">CZS29*(CZT29*0.15)</f>
        <v>314364.9375</v>
      </c>
      <c r="CZX29" s="109">
        <f t="shared" ref="CZX29:CZX30" si="1699">INT(CZS29*CZT29)</f>
        <v>2095766</v>
      </c>
      <c r="CZY29" s="145" t="s">
        <v>115</v>
      </c>
      <c r="CZZ29" s="146" t="s">
        <v>35</v>
      </c>
      <c r="DAA29" s="133">
        <v>681550</v>
      </c>
      <c r="DAB29" s="147">
        <f t="shared" ref="DAB29:DAB30" si="1700">123*0.5/20</f>
        <v>3.0750000000000002</v>
      </c>
      <c r="DAC29" s="140">
        <f t="shared" ref="DAC29:DAC30" si="1701">DAA29*(DAB29*0.28)</f>
        <v>586814.55000000005</v>
      </c>
      <c r="DAD29" s="140">
        <f t="shared" ref="DAD29:DAD30" si="1702">DAA29*(DAB29*0.57)</f>
        <v>1194586.7625</v>
      </c>
      <c r="DAE29" s="144">
        <f t="shared" ref="DAE29:DAE30" si="1703">DAA29*(DAB29*0.15)</f>
        <v>314364.9375</v>
      </c>
      <c r="DAF29" s="109">
        <f t="shared" ref="DAF29:DAF30" si="1704">INT(DAA29*DAB29)</f>
        <v>2095766</v>
      </c>
      <c r="DAG29" s="145" t="s">
        <v>115</v>
      </c>
      <c r="DAH29" s="146" t="s">
        <v>35</v>
      </c>
      <c r="DAI29" s="133">
        <v>681550</v>
      </c>
      <c r="DAJ29" s="147">
        <f t="shared" ref="DAJ29:DAJ30" si="1705">123*0.5/20</f>
        <v>3.0750000000000002</v>
      </c>
      <c r="DAK29" s="140">
        <f t="shared" ref="DAK29:DAK30" si="1706">DAI29*(DAJ29*0.28)</f>
        <v>586814.55000000005</v>
      </c>
      <c r="DAL29" s="140">
        <f t="shared" ref="DAL29:DAL30" si="1707">DAI29*(DAJ29*0.57)</f>
        <v>1194586.7625</v>
      </c>
      <c r="DAM29" s="144">
        <f t="shared" ref="DAM29:DAM30" si="1708">DAI29*(DAJ29*0.15)</f>
        <v>314364.9375</v>
      </c>
      <c r="DAN29" s="109">
        <f t="shared" ref="DAN29:DAN30" si="1709">INT(DAI29*DAJ29)</f>
        <v>2095766</v>
      </c>
      <c r="DAO29" s="145" t="s">
        <v>115</v>
      </c>
      <c r="DAP29" s="146" t="s">
        <v>35</v>
      </c>
      <c r="DAQ29" s="133">
        <v>681550</v>
      </c>
      <c r="DAR29" s="147">
        <f t="shared" ref="DAR29:DAR30" si="1710">123*0.5/20</f>
        <v>3.0750000000000002</v>
      </c>
      <c r="DAS29" s="140">
        <f t="shared" ref="DAS29:DAS30" si="1711">DAQ29*(DAR29*0.28)</f>
        <v>586814.55000000005</v>
      </c>
      <c r="DAT29" s="140">
        <f t="shared" ref="DAT29:DAT30" si="1712">DAQ29*(DAR29*0.57)</f>
        <v>1194586.7625</v>
      </c>
      <c r="DAU29" s="144">
        <f t="shared" ref="DAU29:DAU30" si="1713">DAQ29*(DAR29*0.15)</f>
        <v>314364.9375</v>
      </c>
      <c r="DAV29" s="109">
        <f t="shared" ref="DAV29:DAV30" si="1714">INT(DAQ29*DAR29)</f>
        <v>2095766</v>
      </c>
      <c r="DAW29" s="145" t="s">
        <v>115</v>
      </c>
      <c r="DAX29" s="146" t="s">
        <v>35</v>
      </c>
      <c r="DAY29" s="133">
        <v>681550</v>
      </c>
      <c r="DAZ29" s="147">
        <f t="shared" ref="DAZ29:DAZ30" si="1715">123*0.5/20</f>
        <v>3.0750000000000002</v>
      </c>
      <c r="DBA29" s="140">
        <f t="shared" ref="DBA29:DBA30" si="1716">DAY29*(DAZ29*0.28)</f>
        <v>586814.55000000005</v>
      </c>
      <c r="DBB29" s="140">
        <f t="shared" ref="DBB29:DBB30" si="1717">DAY29*(DAZ29*0.57)</f>
        <v>1194586.7625</v>
      </c>
      <c r="DBC29" s="144">
        <f t="shared" ref="DBC29:DBC30" si="1718">DAY29*(DAZ29*0.15)</f>
        <v>314364.9375</v>
      </c>
      <c r="DBD29" s="109">
        <f t="shared" ref="DBD29:DBD30" si="1719">INT(DAY29*DAZ29)</f>
        <v>2095766</v>
      </c>
      <c r="DBE29" s="145" t="s">
        <v>115</v>
      </c>
      <c r="DBF29" s="146" t="s">
        <v>35</v>
      </c>
      <c r="DBG29" s="133">
        <v>681550</v>
      </c>
      <c r="DBH29" s="147">
        <f t="shared" ref="DBH29:DBH30" si="1720">123*0.5/20</f>
        <v>3.0750000000000002</v>
      </c>
      <c r="DBI29" s="140">
        <f t="shared" ref="DBI29:DBI30" si="1721">DBG29*(DBH29*0.28)</f>
        <v>586814.55000000005</v>
      </c>
      <c r="DBJ29" s="140">
        <f t="shared" ref="DBJ29:DBJ30" si="1722">DBG29*(DBH29*0.57)</f>
        <v>1194586.7625</v>
      </c>
      <c r="DBK29" s="144">
        <f t="shared" ref="DBK29:DBK30" si="1723">DBG29*(DBH29*0.15)</f>
        <v>314364.9375</v>
      </c>
      <c r="DBL29" s="109">
        <f t="shared" ref="DBL29:DBL30" si="1724">INT(DBG29*DBH29)</f>
        <v>2095766</v>
      </c>
      <c r="DBM29" s="145" t="s">
        <v>115</v>
      </c>
      <c r="DBN29" s="146" t="s">
        <v>35</v>
      </c>
      <c r="DBO29" s="133">
        <v>681550</v>
      </c>
      <c r="DBP29" s="147">
        <f t="shared" ref="DBP29:DBP30" si="1725">123*0.5/20</f>
        <v>3.0750000000000002</v>
      </c>
      <c r="DBQ29" s="140">
        <f t="shared" ref="DBQ29:DBQ30" si="1726">DBO29*(DBP29*0.28)</f>
        <v>586814.55000000005</v>
      </c>
      <c r="DBR29" s="140">
        <f t="shared" ref="DBR29:DBR30" si="1727">DBO29*(DBP29*0.57)</f>
        <v>1194586.7625</v>
      </c>
      <c r="DBS29" s="144">
        <f t="shared" ref="DBS29:DBS30" si="1728">DBO29*(DBP29*0.15)</f>
        <v>314364.9375</v>
      </c>
      <c r="DBT29" s="109">
        <f t="shared" ref="DBT29:DBT30" si="1729">INT(DBO29*DBP29)</f>
        <v>2095766</v>
      </c>
      <c r="DBU29" s="145" t="s">
        <v>115</v>
      </c>
      <c r="DBV29" s="146" t="s">
        <v>35</v>
      </c>
      <c r="DBW29" s="133">
        <v>681550</v>
      </c>
      <c r="DBX29" s="147">
        <f t="shared" ref="DBX29:DBX30" si="1730">123*0.5/20</f>
        <v>3.0750000000000002</v>
      </c>
      <c r="DBY29" s="140">
        <f t="shared" ref="DBY29:DBY30" si="1731">DBW29*(DBX29*0.28)</f>
        <v>586814.55000000005</v>
      </c>
      <c r="DBZ29" s="140">
        <f t="shared" ref="DBZ29:DBZ30" si="1732">DBW29*(DBX29*0.57)</f>
        <v>1194586.7625</v>
      </c>
      <c r="DCA29" s="144">
        <f t="shared" ref="DCA29:DCA30" si="1733">DBW29*(DBX29*0.15)</f>
        <v>314364.9375</v>
      </c>
      <c r="DCB29" s="109">
        <f t="shared" ref="DCB29:DCB30" si="1734">INT(DBW29*DBX29)</f>
        <v>2095766</v>
      </c>
      <c r="DCC29" s="145" t="s">
        <v>115</v>
      </c>
      <c r="DCD29" s="146" t="s">
        <v>35</v>
      </c>
      <c r="DCE29" s="133">
        <v>681550</v>
      </c>
      <c r="DCF29" s="147">
        <f t="shared" ref="DCF29:DCF30" si="1735">123*0.5/20</f>
        <v>3.0750000000000002</v>
      </c>
      <c r="DCG29" s="140">
        <f t="shared" ref="DCG29:DCG30" si="1736">DCE29*(DCF29*0.28)</f>
        <v>586814.55000000005</v>
      </c>
      <c r="DCH29" s="140">
        <f t="shared" ref="DCH29:DCH30" si="1737">DCE29*(DCF29*0.57)</f>
        <v>1194586.7625</v>
      </c>
      <c r="DCI29" s="144">
        <f t="shared" ref="DCI29:DCI30" si="1738">DCE29*(DCF29*0.15)</f>
        <v>314364.9375</v>
      </c>
      <c r="DCJ29" s="109">
        <f t="shared" ref="DCJ29:DCJ30" si="1739">INT(DCE29*DCF29)</f>
        <v>2095766</v>
      </c>
      <c r="DCK29" s="145" t="s">
        <v>115</v>
      </c>
      <c r="DCL29" s="146" t="s">
        <v>35</v>
      </c>
      <c r="DCM29" s="133">
        <v>681550</v>
      </c>
      <c r="DCN29" s="147">
        <f t="shared" ref="DCN29:DCN30" si="1740">123*0.5/20</f>
        <v>3.0750000000000002</v>
      </c>
      <c r="DCO29" s="140">
        <f t="shared" ref="DCO29:DCO30" si="1741">DCM29*(DCN29*0.28)</f>
        <v>586814.55000000005</v>
      </c>
      <c r="DCP29" s="140">
        <f t="shared" ref="DCP29:DCP30" si="1742">DCM29*(DCN29*0.57)</f>
        <v>1194586.7625</v>
      </c>
      <c r="DCQ29" s="144">
        <f t="shared" ref="DCQ29:DCQ30" si="1743">DCM29*(DCN29*0.15)</f>
        <v>314364.9375</v>
      </c>
      <c r="DCR29" s="109">
        <f t="shared" ref="DCR29:DCR30" si="1744">INT(DCM29*DCN29)</f>
        <v>2095766</v>
      </c>
      <c r="DCS29" s="145" t="s">
        <v>115</v>
      </c>
      <c r="DCT29" s="146" t="s">
        <v>35</v>
      </c>
      <c r="DCU29" s="133">
        <v>681550</v>
      </c>
      <c r="DCV29" s="147">
        <f t="shared" ref="DCV29:DCV30" si="1745">123*0.5/20</f>
        <v>3.0750000000000002</v>
      </c>
      <c r="DCW29" s="140">
        <f t="shared" ref="DCW29:DCW30" si="1746">DCU29*(DCV29*0.28)</f>
        <v>586814.55000000005</v>
      </c>
      <c r="DCX29" s="140">
        <f t="shared" ref="DCX29:DCX30" si="1747">DCU29*(DCV29*0.57)</f>
        <v>1194586.7625</v>
      </c>
      <c r="DCY29" s="144">
        <f t="shared" ref="DCY29:DCY30" si="1748">DCU29*(DCV29*0.15)</f>
        <v>314364.9375</v>
      </c>
      <c r="DCZ29" s="109">
        <f t="shared" ref="DCZ29:DCZ30" si="1749">INT(DCU29*DCV29)</f>
        <v>2095766</v>
      </c>
      <c r="DDA29" s="145" t="s">
        <v>115</v>
      </c>
      <c r="DDB29" s="146" t="s">
        <v>35</v>
      </c>
      <c r="DDC29" s="133">
        <v>681550</v>
      </c>
      <c r="DDD29" s="147">
        <f t="shared" ref="DDD29:DDD30" si="1750">123*0.5/20</f>
        <v>3.0750000000000002</v>
      </c>
      <c r="DDE29" s="140">
        <f t="shared" ref="DDE29:DDE30" si="1751">DDC29*(DDD29*0.28)</f>
        <v>586814.55000000005</v>
      </c>
      <c r="DDF29" s="140">
        <f t="shared" ref="DDF29:DDF30" si="1752">DDC29*(DDD29*0.57)</f>
        <v>1194586.7625</v>
      </c>
      <c r="DDG29" s="144">
        <f t="shared" ref="DDG29:DDG30" si="1753">DDC29*(DDD29*0.15)</f>
        <v>314364.9375</v>
      </c>
      <c r="DDH29" s="109">
        <f t="shared" ref="DDH29:DDH30" si="1754">INT(DDC29*DDD29)</f>
        <v>2095766</v>
      </c>
      <c r="DDI29" s="145" t="s">
        <v>115</v>
      </c>
      <c r="DDJ29" s="146" t="s">
        <v>35</v>
      </c>
      <c r="DDK29" s="133">
        <v>681550</v>
      </c>
      <c r="DDL29" s="147">
        <f t="shared" ref="DDL29:DDL30" si="1755">123*0.5/20</f>
        <v>3.0750000000000002</v>
      </c>
      <c r="DDM29" s="140">
        <f t="shared" ref="DDM29:DDM30" si="1756">DDK29*(DDL29*0.28)</f>
        <v>586814.55000000005</v>
      </c>
      <c r="DDN29" s="140">
        <f t="shared" ref="DDN29:DDN30" si="1757">DDK29*(DDL29*0.57)</f>
        <v>1194586.7625</v>
      </c>
      <c r="DDO29" s="144">
        <f t="shared" ref="DDO29:DDO30" si="1758">DDK29*(DDL29*0.15)</f>
        <v>314364.9375</v>
      </c>
      <c r="DDP29" s="109">
        <f t="shared" ref="DDP29:DDP30" si="1759">INT(DDK29*DDL29)</f>
        <v>2095766</v>
      </c>
      <c r="DDQ29" s="145" t="s">
        <v>115</v>
      </c>
      <c r="DDR29" s="146" t="s">
        <v>35</v>
      </c>
      <c r="DDS29" s="133">
        <v>681550</v>
      </c>
      <c r="DDT29" s="147">
        <f t="shared" ref="DDT29:DDT30" si="1760">123*0.5/20</f>
        <v>3.0750000000000002</v>
      </c>
      <c r="DDU29" s="140">
        <f t="shared" ref="DDU29:DDU30" si="1761">DDS29*(DDT29*0.28)</f>
        <v>586814.55000000005</v>
      </c>
      <c r="DDV29" s="140">
        <f t="shared" ref="DDV29:DDV30" si="1762">DDS29*(DDT29*0.57)</f>
        <v>1194586.7625</v>
      </c>
      <c r="DDW29" s="144">
        <f t="shared" ref="DDW29:DDW30" si="1763">DDS29*(DDT29*0.15)</f>
        <v>314364.9375</v>
      </c>
      <c r="DDX29" s="109">
        <f t="shared" ref="DDX29:DDX30" si="1764">INT(DDS29*DDT29)</f>
        <v>2095766</v>
      </c>
      <c r="DDY29" s="145" t="s">
        <v>115</v>
      </c>
      <c r="DDZ29" s="146" t="s">
        <v>35</v>
      </c>
      <c r="DEA29" s="133">
        <v>681550</v>
      </c>
      <c r="DEB29" s="147">
        <f t="shared" ref="DEB29:DEB30" si="1765">123*0.5/20</f>
        <v>3.0750000000000002</v>
      </c>
      <c r="DEC29" s="140">
        <f t="shared" ref="DEC29:DEC30" si="1766">DEA29*(DEB29*0.28)</f>
        <v>586814.55000000005</v>
      </c>
      <c r="DED29" s="140">
        <f t="shared" ref="DED29:DED30" si="1767">DEA29*(DEB29*0.57)</f>
        <v>1194586.7625</v>
      </c>
      <c r="DEE29" s="144">
        <f t="shared" ref="DEE29:DEE30" si="1768">DEA29*(DEB29*0.15)</f>
        <v>314364.9375</v>
      </c>
      <c r="DEF29" s="109">
        <f t="shared" ref="DEF29:DEF30" si="1769">INT(DEA29*DEB29)</f>
        <v>2095766</v>
      </c>
      <c r="DEG29" s="145" t="s">
        <v>115</v>
      </c>
      <c r="DEH29" s="146" t="s">
        <v>35</v>
      </c>
      <c r="DEI29" s="133">
        <v>681550</v>
      </c>
      <c r="DEJ29" s="147">
        <f t="shared" ref="DEJ29:DEJ30" si="1770">123*0.5/20</f>
        <v>3.0750000000000002</v>
      </c>
      <c r="DEK29" s="140">
        <f t="shared" ref="DEK29:DEK30" si="1771">DEI29*(DEJ29*0.28)</f>
        <v>586814.55000000005</v>
      </c>
      <c r="DEL29" s="140">
        <f t="shared" ref="DEL29:DEL30" si="1772">DEI29*(DEJ29*0.57)</f>
        <v>1194586.7625</v>
      </c>
      <c r="DEM29" s="144">
        <f t="shared" ref="DEM29:DEM30" si="1773">DEI29*(DEJ29*0.15)</f>
        <v>314364.9375</v>
      </c>
      <c r="DEN29" s="109">
        <f t="shared" ref="DEN29:DEN30" si="1774">INT(DEI29*DEJ29)</f>
        <v>2095766</v>
      </c>
      <c r="DEO29" s="145" t="s">
        <v>115</v>
      </c>
      <c r="DEP29" s="146" t="s">
        <v>35</v>
      </c>
      <c r="DEQ29" s="133">
        <v>681550</v>
      </c>
      <c r="DER29" s="147">
        <f t="shared" ref="DER29:DER30" si="1775">123*0.5/20</f>
        <v>3.0750000000000002</v>
      </c>
      <c r="DES29" s="140">
        <f t="shared" ref="DES29:DES30" si="1776">DEQ29*(DER29*0.28)</f>
        <v>586814.55000000005</v>
      </c>
      <c r="DET29" s="140">
        <f t="shared" ref="DET29:DET30" si="1777">DEQ29*(DER29*0.57)</f>
        <v>1194586.7625</v>
      </c>
      <c r="DEU29" s="144">
        <f t="shared" ref="DEU29:DEU30" si="1778">DEQ29*(DER29*0.15)</f>
        <v>314364.9375</v>
      </c>
      <c r="DEV29" s="109">
        <f t="shared" ref="DEV29:DEV30" si="1779">INT(DEQ29*DER29)</f>
        <v>2095766</v>
      </c>
      <c r="DEW29" s="145" t="s">
        <v>115</v>
      </c>
      <c r="DEX29" s="146" t="s">
        <v>35</v>
      </c>
      <c r="DEY29" s="133">
        <v>681550</v>
      </c>
      <c r="DEZ29" s="147">
        <f t="shared" ref="DEZ29:DEZ30" si="1780">123*0.5/20</f>
        <v>3.0750000000000002</v>
      </c>
      <c r="DFA29" s="140">
        <f t="shared" ref="DFA29:DFA30" si="1781">DEY29*(DEZ29*0.28)</f>
        <v>586814.55000000005</v>
      </c>
      <c r="DFB29" s="140">
        <f t="shared" ref="DFB29:DFB30" si="1782">DEY29*(DEZ29*0.57)</f>
        <v>1194586.7625</v>
      </c>
      <c r="DFC29" s="144">
        <f t="shared" ref="DFC29:DFC30" si="1783">DEY29*(DEZ29*0.15)</f>
        <v>314364.9375</v>
      </c>
      <c r="DFD29" s="109">
        <f t="shared" ref="DFD29:DFD30" si="1784">INT(DEY29*DEZ29)</f>
        <v>2095766</v>
      </c>
      <c r="DFE29" s="145" t="s">
        <v>115</v>
      </c>
      <c r="DFF29" s="146" t="s">
        <v>35</v>
      </c>
      <c r="DFG29" s="133">
        <v>681550</v>
      </c>
      <c r="DFH29" s="147">
        <f t="shared" ref="DFH29:DFH30" si="1785">123*0.5/20</f>
        <v>3.0750000000000002</v>
      </c>
      <c r="DFI29" s="140">
        <f t="shared" ref="DFI29:DFI30" si="1786">DFG29*(DFH29*0.28)</f>
        <v>586814.55000000005</v>
      </c>
      <c r="DFJ29" s="140">
        <f t="shared" ref="DFJ29:DFJ30" si="1787">DFG29*(DFH29*0.57)</f>
        <v>1194586.7625</v>
      </c>
      <c r="DFK29" s="144">
        <f t="shared" ref="DFK29:DFK30" si="1788">DFG29*(DFH29*0.15)</f>
        <v>314364.9375</v>
      </c>
      <c r="DFL29" s="109">
        <f t="shared" ref="DFL29:DFL30" si="1789">INT(DFG29*DFH29)</f>
        <v>2095766</v>
      </c>
      <c r="DFM29" s="145" t="s">
        <v>115</v>
      </c>
      <c r="DFN29" s="146" t="s">
        <v>35</v>
      </c>
      <c r="DFO29" s="133">
        <v>681550</v>
      </c>
      <c r="DFP29" s="147">
        <f t="shared" ref="DFP29:DFP30" si="1790">123*0.5/20</f>
        <v>3.0750000000000002</v>
      </c>
      <c r="DFQ29" s="140">
        <f t="shared" ref="DFQ29:DFQ30" si="1791">DFO29*(DFP29*0.28)</f>
        <v>586814.55000000005</v>
      </c>
      <c r="DFR29" s="140">
        <f t="shared" ref="DFR29:DFR30" si="1792">DFO29*(DFP29*0.57)</f>
        <v>1194586.7625</v>
      </c>
      <c r="DFS29" s="144">
        <f t="shared" ref="DFS29:DFS30" si="1793">DFO29*(DFP29*0.15)</f>
        <v>314364.9375</v>
      </c>
      <c r="DFT29" s="109">
        <f t="shared" ref="DFT29:DFT30" si="1794">INT(DFO29*DFP29)</f>
        <v>2095766</v>
      </c>
      <c r="DFU29" s="145" t="s">
        <v>115</v>
      </c>
      <c r="DFV29" s="146" t="s">
        <v>35</v>
      </c>
      <c r="DFW29" s="133">
        <v>681550</v>
      </c>
      <c r="DFX29" s="147">
        <f t="shared" ref="DFX29:DFX30" si="1795">123*0.5/20</f>
        <v>3.0750000000000002</v>
      </c>
      <c r="DFY29" s="140">
        <f t="shared" ref="DFY29:DFY30" si="1796">DFW29*(DFX29*0.28)</f>
        <v>586814.55000000005</v>
      </c>
      <c r="DFZ29" s="140">
        <f t="shared" ref="DFZ29:DFZ30" si="1797">DFW29*(DFX29*0.57)</f>
        <v>1194586.7625</v>
      </c>
      <c r="DGA29" s="144">
        <f t="shared" ref="DGA29:DGA30" si="1798">DFW29*(DFX29*0.15)</f>
        <v>314364.9375</v>
      </c>
      <c r="DGB29" s="109">
        <f t="shared" ref="DGB29:DGB30" si="1799">INT(DFW29*DFX29)</f>
        <v>2095766</v>
      </c>
      <c r="DGC29" s="145" t="s">
        <v>115</v>
      </c>
      <c r="DGD29" s="146" t="s">
        <v>35</v>
      </c>
      <c r="DGE29" s="133">
        <v>681550</v>
      </c>
      <c r="DGF29" s="147">
        <f t="shared" ref="DGF29:DGF30" si="1800">123*0.5/20</f>
        <v>3.0750000000000002</v>
      </c>
      <c r="DGG29" s="140">
        <f t="shared" ref="DGG29:DGG30" si="1801">DGE29*(DGF29*0.28)</f>
        <v>586814.55000000005</v>
      </c>
      <c r="DGH29" s="140">
        <f t="shared" ref="DGH29:DGH30" si="1802">DGE29*(DGF29*0.57)</f>
        <v>1194586.7625</v>
      </c>
      <c r="DGI29" s="144">
        <f t="shared" ref="DGI29:DGI30" si="1803">DGE29*(DGF29*0.15)</f>
        <v>314364.9375</v>
      </c>
      <c r="DGJ29" s="109">
        <f t="shared" ref="DGJ29:DGJ30" si="1804">INT(DGE29*DGF29)</f>
        <v>2095766</v>
      </c>
      <c r="DGK29" s="145" t="s">
        <v>115</v>
      </c>
      <c r="DGL29" s="146" t="s">
        <v>35</v>
      </c>
      <c r="DGM29" s="133">
        <v>681550</v>
      </c>
      <c r="DGN29" s="147">
        <f t="shared" ref="DGN29:DGN30" si="1805">123*0.5/20</f>
        <v>3.0750000000000002</v>
      </c>
      <c r="DGO29" s="140">
        <f t="shared" ref="DGO29:DGO30" si="1806">DGM29*(DGN29*0.28)</f>
        <v>586814.55000000005</v>
      </c>
      <c r="DGP29" s="140">
        <f t="shared" ref="DGP29:DGP30" si="1807">DGM29*(DGN29*0.57)</f>
        <v>1194586.7625</v>
      </c>
      <c r="DGQ29" s="144">
        <f t="shared" ref="DGQ29:DGQ30" si="1808">DGM29*(DGN29*0.15)</f>
        <v>314364.9375</v>
      </c>
      <c r="DGR29" s="109">
        <f t="shared" ref="DGR29:DGR30" si="1809">INT(DGM29*DGN29)</f>
        <v>2095766</v>
      </c>
      <c r="DGS29" s="145" t="s">
        <v>115</v>
      </c>
      <c r="DGT29" s="146" t="s">
        <v>35</v>
      </c>
      <c r="DGU29" s="133">
        <v>681550</v>
      </c>
      <c r="DGV29" s="147">
        <f t="shared" ref="DGV29:DGV30" si="1810">123*0.5/20</f>
        <v>3.0750000000000002</v>
      </c>
      <c r="DGW29" s="140">
        <f t="shared" ref="DGW29:DGW30" si="1811">DGU29*(DGV29*0.28)</f>
        <v>586814.55000000005</v>
      </c>
      <c r="DGX29" s="140">
        <f t="shared" ref="DGX29:DGX30" si="1812">DGU29*(DGV29*0.57)</f>
        <v>1194586.7625</v>
      </c>
      <c r="DGY29" s="144">
        <f t="shared" ref="DGY29:DGY30" si="1813">DGU29*(DGV29*0.15)</f>
        <v>314364.9375</v>
      </c>
      <c r="DGZ29" s="109">
        <f t="shared" ref="DGZ29:DGZ30" si="1814">INT(DGU29*DGV29)</f>
        <v>2095766</v>
      </c>
      <c r="DHA29" s="145" t="s">
        <v>115</v>
      </c>
      <c r="DHB29" s="146" t="s">
        <v>35</v>
      </c>
      <c r="DHC29" s="133">
        <v>681550</v>
      </c>
      <c r="DHD29" s="147">
        <f t="shared" ref="DHD29:DHD30" si="1815">123*0.5/20</f>
        <v>3.0750000000000002</v>
      </c>
      <c r="DHE29" s="140">
        <f t="shared" ref="DHE29:DHE30" si="1816">DHC29*(DHD29*0.28)</f>
        <v>586814.55000000005</v>
      </c>
      <c r="DHF29" s="140">
        <f t="shared" ref="DHF29:DHF30" si="1817">DHC29*(DHD29*0.57)</f>
        <v>1194586.7625</v>
      </c>
      <c r="DHG29" s="144">
        <f t="shared" ref="DHG29:DHG30" si="1818">DHC29*(DHD29*0.15)</f>
        <v>314364.9375</v>
      </c>
      <c r="DHH29" s="109">
        <f t="shared" ref="DHH29:DHH30" si="1819">INT(DHC29*DHD29)</f>
        <v>2095766</v>
      </c>
      <c r="DHI29" s="145" t="s">
        <v>115</v>
      </c>
      <c r="DHJ29" s="146" t="s">
        <v>35</v>
      </c>
      <c r="DHK29" s="133">
        <v>681550</v>
      </c>
      <c r="DHL29" s="147">
        <f t="shared" ref="DHL29:DHL30" si="1820">123*0.5/20</f>
        <v>3.0750000000000002</v>
      </c>
      <c r="DHM29" s="140">
        <f t="shared" ref="DHM29:DHM30" si="1821">DHK29*(DHL29*0.28)</f>
        <v>586814.55000000005</v>
      </c>
      <c r="DHN29" s="140">
        <f t="shared" ref="DHN29:DHN30" si="1822">DHK29*(DHL29*0.57)</f>
        <v>1194586.7625</v>
      </c>
      <c r="DHO29" s="144">
        <f t="shared" ref="DHO29:DHO30" si="1823">DHK29*(DHL29*0.15)</f>
        <v>314364.9375</v>
      </c>
      <c r="DHP29" s="109">
        <f t="shared" ref="DHP29:DHP30" si="1824">INT(DHK29*DHL29)</f>
        <v>2095766</v>
      </c>
      <c r="DHQ29" s="145" t="s">
        <v>115</v>
      </c>
      <c r="DHR29" s="146" t="s">
        <v>35</v>
      </c>
      <c r="DHS29" s="133">
        <v>681550</v>
      </c>
      <c r="DHT29" s="147">
        <f t="shared" ref="DHT29:DHT30" si="1825">123*0.5/20</f>
        <v>3.0750000000000002</v>
      </c>
      <c r="DHU29" s="140">
        <f t="shared" ref="DHU29:DHU30" si="1826">DHS29*(DHT29*0.28)</f>
        <v>586814.55000000005</v>
      </c>
      <c r="DHV29" s="140">
        <f t="shared" ref="DHV29:DHV30" si="1827">DHS29*(DHT29*0.57)</f>
        <v>1194586.7625</v>
      </c>
      <c r="DHW29" s="144">
        <f t="shared" ref="DHW29:DHW30" si="1828">DHS29*(DHT29*0.15)</f>
        <v>314364.9375</v>
      </c>
      <c r="DHX29" s="109">
        <f t="shared" ref="DHX29:DHX30" si="1829">INT(DHS29*DHT29)</f>
        <v>2095766</v>
      </c>
      <c r="DHY29" s="145" t="s">
        <v>115</v>
      </c>
      <c r="DHZ29" s="146" t="s">
        <v>35</v>
      </c>
      <c r="DIA29" s="133">
        <v>681550</v>
      </c>
      <c r="DIB29" s="147">
        <f t="shared" ref="DIB29:DIB30" si="1830">123*0.5/20</f>
        <v>3.0750000000000002</v>
      </c>
      <c r="DIC29" s="140">
        <f t="shared" ref="DIC29:DIC30" si="1831">DIA29*(DIB29*0.28)</f>
        <v>586814.55000000005</v>
      </c>
      <c r="DID29" s="140">
        <f t="shared" ref="DID29:DID30" si="1832">DIA29*(DIB29*0.57)</f>
        <v>1194586.7625</v>
      </c>
      <c r="DIE29" s="144">
        <f t="shared" ref="DIE29:DIE30" si="1833">DIA29*(DIB29*0.15)</f>
        <v>314364.9375</v>
      </c>
      <c r="DIF29" s="109">
        <f t="shared" ref="DIF29:DIF30" si="1834">INT(DIA29*DIB29)</f>
        <v>2095766</v>
      </c>
      <c r="DIG29" s="145" t="s">
        <v>115</v>
      </c>
      <c r="DIH29" s="146" t="s">
        <v>35</v>
      </c>
      <c r="DII29" s="133">
        <v>681550</v>
      </c>
      <c r="DIJ29" s="147">
        <f t="shared" ref="DIJ29:DIJ30" si="1835">123*0.5/20</f>
        <v>3.0750000000000002</v>
      </c>
      <c r="DIK29" s="140">
        <f t="shared" ref="DIK29:DIK30" si="1836">DII29*(DIJ29*0.28)</f>
        <v>586814.55000000005</v>
      </c>
      <c r="DIL29" s="140">
        <f t="shared" ref="DIL29:DIL30" si="1837">DII29*(DIJ29*0.57)</f>
        <v>1194586.7625</v>
      </c>
      <c r="DIM29" s="144">
        <f t="shared" ref="DIM29:DIM30" si="1838">DII29*(DIJ29*0.15)</f>
        <v>314364.9375</v>
      </c>
      <c r="DIN29" s="109">
        <f t="shared" ref="DIN29:DIN30" si="1839">INT(DII29*DIJ29)</f>
        <v>2095766</v>
      </c>
      <c r="DIO29" s="145" t="s">
        <v>115</v>
      </c>
      <c r="DIP29" s="146" t="s">
        <v>35</v>
      </c>
      <c r="DIQ29" s="133">
        <v>681550</v>
      </c>
      <c r="DIR29" s="147">
        <f t="shared" ref="DIR29:DIR30" si="1840">123*0.5/20</f>
        <v>3.0750000000000002</v>
      </c>
      <c r="DIS29" s="140">
        <f t="shared" ref="DIS29:DIS30" si="1841">DIQ29*(DIR29*0.28)</f>
        <v>586814.55000000005</v>
      </c>
      <c r="DIT29" s="140">
        <f t="shared" ref="DIT29:DIT30" si="1842">DIQ29*(DIR29*0.57)</f>
        <v>1194586.7625</v>
      </c>
      <c r="DIU29" s="144">
        <f t="shared" ref="DIU29:DIU30" si="1843">DIQ29*(DIR29*0.15)</f>
        <v>314364.9375</v>
      </c>
      <c r="DIV29" s="109">
        <f t="shared" ref="DIV29:DIV30" si="1844">INT(DIQ29*DIR29)</f>
        <v>2095766</v>
      </c>
      <c r="DIW29" s="145" t="s">
        <v>115</v>
      </c>
      <c r="DIX29" s="146" t="s">
        <v>35</v>
      </c>
      <c r="DIY29" s="133">
        <v>681550</v>
      </c>
      <c r="DIZ29" s="147">
        <f t="shared" ref="DIZ29:DIZ30" si="1845">123*0.5/20</f>
        <v>3.0750000000000002</v>
      </c>
      <c r="DJA29" s="140">
        <f t="shared" ref="DJA29:DJA30" si="1846">DIY29*(DIZ29*0.28)</f>
        <v>586814.55000000005</v>
      </c>
      <c r="DJB29" s="140">
        <f t="shared" ref="DJB29:DJB30" si="1847">DIY29*(DIZ29*0.57)</f>
        <v>1194586.7625</v>
      </c>
      <c r="DJC29" s="144">
        <f t="shared" ref="DJC29:DJC30" si="1848">DIY29*(DIZ29*0.15)</f>
        <v>314364.9375</v>
      </c>
      <c r="DJD29" s="109">
        <f t="shared" ref="DJD29:DJD30" si="1849">INT(DIY29*DIZ29)</f>
        <v>2095766</v>
      </c>
      <c r="DJE29" s="145" t="s">
        <v>115</v>
      </c>
      <c r="DJF29" s="146" t="s">
        <v>35</v>
      </c>
      <c r="DJG29" s="133">
        <v>681550</v>
      </c>
      <c r="DJH29" s="147">
        <f t="shared" ref="DJH29:DJH30" si="1850">123*0.5/20</f>
        <v>3.0750000000000002</v>
      </c>
      <c r="DJI29" s="140">
        <f t="shared" ref="DJI29:DJI30" si="1851">DJG29*(DJH29*0.28)</f>
        <v>586814.55000000005</v>
      </c>
      <c r="DJJ29" s="140">
        <f t="shared" ref="DJJ29:DJJ30" si="1852">DJG29*(DJH29*0.57)</f>
        <v>1194586.7625</v>
      </c>
      <c r="DJK29" s="144">
        <f t="shared" ref="DJK29:DJK30" si="1853">DJG29*(DJH29*0.15)</f>
        <v>314364.9375</v>
      </c>
      <c r="DJL29" s="109">
        <f t="shared" ref="DJL29:DJL30" si="1854">INT(DJG29*DJH29)</f>
        <v>2095766</v>
      </c>
      <c r="DJM29" s="145" t="s">
        <v>115</v>
      </c>
      <c r="DJN29" s="146" t="s">
        <v>35</v>
      </c>
      <c r="DJO29" s="133">
        <v>681550</v>
      </c>
      <c r="DJP29" s="147">
        <f t="shared" ref="DJP29:DJP30" si="1855">123*0.5/20</f>
        <v>3.0750000000000002</v>
      </c>
      <c r="DJQ29" s="140">
        <f t="shared" ref="DJQ29:DJQ30" si="1856">DJO29*(DJP29*0.28)</f>
        <v>586814.55000000005</v>
      </c>
      <c r="DJR29" s="140">
        <f t="shared" ref="DJR29:DJR30" si="1857">DJO29*(DJP29*0.57)</f>
        <v>1194586.7625</v>
      </c>
      <c r="DJS29" s="144">
        <f t="shared" ref="DJS29:DJS30" si="1858">DJO29*(DJP29*0.15)</f>
        <v>314364.9375</v>
      </c>
      <c r="DJT29" s="109">
        <f t="shared" ref="DJT29:DJT30" si="1859">INT(DJO29*DJP29)</f>
        <v>2095766</v>
      </c>
      <c r="DJU29" s="145" t="s">
        <v>115</v>
      </c>
      <c r="DJV29" s="146" t="s">
        <v>35</v>
      </c>
      <c r="DJW29" s="133">
        <v>681550</v>
      </c>
      <c r="DJX29" s="147">
        <f t="shared" ref="DJX29:DJX30" si="1860">123*0.5/20</f>
        <v>3.0750000000000002</v>
      </c>
      <c r="DJY29" s="140">
        <f t="shared" ref="DJY29:DJY30" si="1861">DJW29*(DJX29*0.28)</f>
        <v>586814.55000000005</v>
      </c>
      <c r="DJZ29" s="140">
        <f t="shared" ref="DJZ29:DJZ30" si="1862">DJW29*(DJX29*0.57)</f>
        <v>1194586.7625</v>
      </c>
      <c r="DKA29" s="144">
        <f t="shared" ref="DKA29:DKA30" si="1863">DJW29*(DJX29*0.15)</f>
        <v>314364.9375</v>
      </c>
      <c r="DKB29" s="109">
        <f t="shared" ref="DKB29:DKB30" si="1864">INT(DJW29*DJX29)</f>
        <v>2095766</v>
      </c>
      <c r="DKC29" s="145" t="s">
        <v>115</v>
      </c>
      <c r="DKD29" s="146" t="s">
        <v>35</v>
      </c>
      <c r="DKE29" s="133">
        <v>681550</v>
      </c>
      <c r="DKF29" s="147">
        <f t="shared" ref="DKF29:DKF30" si="1865">123*0.5/20</f>
        <v>3.0750000000000002</v>
      </c>
      <c r="DKG29" s="140">
        <f t="shared" ref="DKG29:DKG30" si="1866">DKE29*(DKF29*0.28)</f>
        <v>586814.55000000005</v>
      </c>
      <c r="DKH29" s="140">
        <f t="shared" ref="DKH29:DKH30" si="1867">DKE29*(DKF29*0.57)</f>
        <v>1194586.7625</v>
      </c>
      <c r="DKI29" s="144">
        <f t="shared" ref="DKI29:DKI30" si="1868">DKE29*(DKF29*0.15)</f>
        <v>314364.9375</v>
      </c>
      <c r="DKJ29" s="109">
        <f t="shared" ref="DKJ29:DKJ30" si="1869">INT(DKE29*DKF29)</f>
        <v>2095766</v>
      </c>
      <c r="DKK29" s="145" t="s">
        <v>115</v>
      </c>
      <c r="DKL29" s="146" t="s">
        <v>35</v>
      </c>
      <c r="DKM29" s="133">
        <v>681550</v>
      </c>
      <c r="DKN29" s="147">
        <f t="shared" ref="DKN29:DKN30" si="1870">123*0.5/20</f>
        <v>3.0750000000000002</v>
      </c>
      <c r="DKO29" s="140">
        <f t="shared" ref="DKO29:DKO30" si="1871">DKM29*(DKN29*0.28)</f>
        <v>586814.55000000005</v>
      </c>
      <c r="DKP29" s="140">
        <f t="shared" ref="DKP29:DKP30" si="1872">DKM29*(DKN29*0.57)</f>
        <v>1194586.7625</v>
      </c>
      <c r="DKQ29" s="144">
        <f t="shared" ref="DKQ29:DKQ30" si="1873">DKM29*(DKN29*0.15)</f>
        <v>314364.9375</v>
      </c>
      <c r="DKR29" s="109">
        <f t="shared" ref="DKR29:DKR30" si="1874">INT(DKM29*DKN29)</f>
        <v>2095766</v>
      </c>
      <c r="DKS29" s="145" t="s">
        <v>115</v>
      </c>
      <c r="DKT29" s="146" t="s">
        <v>35</v>
      </c>
      <c r="DKU29" s="133">
        <v>681550</v>
      </c>
      <c r="DKV29" s="147">
        <f t="shared" ref="DKV29:DKV30" si="1875">123*0.5/20</f>
        <v>3.0750000000000002</v>
      </c>
      <c r="DKW29" s="140">
        <f t="shared" ref="DKW29:DKW30" si="1876">DKU29*(DKV29*0.28)</f>
        <v>586814.55000000005</v>
      </c>
      <c r="DKX29" s="140">
        <f t="shared" ref="DKX29:DKX30" si="1877">DKU29*(DKV29*0.57)</f>
        <v>1194586.7625</v>
      </c>
      <c r="DKY29" s="144">
        <f t="shared" ref="DKY29:DKY30" si="1878">DKU29*(DKV29*0.15)</f>
        <v>314364.9375</v>
      </c>
      <c r="DKZ29" s="109">
        <f t="shared" ref="DKZ29:DKZ30" si="1879">INT(DKU29*DKV29)</f>
        <v>2095766</v>
      </c>
      <c r="DLA29" s="145" t="s">
        <v>115</v>
      </c>
      <c r="DLB29" s="146" t="s">
        <v>35</v>
      </c>
      <c r="DLC29" s="133">
        <v>681550</v>
      </c>
      <c r="DLD29" s="147">
        <f t="shared" ref="DLD29:DLD30" si="1880">123*0.5/20</f>
        <v>3.0750000000000002</v>
      </c>
      <c r="DLE29" s="140">
        <f t="shared" ref="DLE29:DLE30" si="1881">DLC29*(DLD29*0.28)</f>
        <v>586814.55000000005</v>
      </c>
      <c r="DLF29" s="140">
        <f t="shared" ref="DLF29:DLF30" si="1882">DLC29*(DLD29*0.57)</f>
        <v>1194586.7625</v>
      </c>
      <c r="DLG29" s="144">
        <f t="shared" ref="DLG29:DLG30" si="1883">DLC29*(DLD29*0.15)</f>
        <v>314364.9375</v>
      </c>
      <c r="DLH29" s="109">
        <f t="shared" ref="DLH29:DLH30" si="1884">INT(DLC29*DLD29)</f>
        <v>2095766</v>
      </c>
      <c r="DLI29" s="145" t="s">
        <v>115</v>
      </c>
      <c r="DLJ29" s="146" t="s">
        <v>35</v>
      </c>
      <c r="DLK29" s="133">
        <v>681550</v>
      </c>
      <c r="DLL29" s="147">
        <f t="shared" ref="DLL29:DLL30" si="1885">123*0.5/20</f>
        <v>3.0750000000000002</v>
      </c>
      <c r="DLM29" s="140">
        <f t="shared" ref="DLM29:DLM30" si="1886">DLK29*(DLL29*0.28)</f>
        <v>586814.55000000005</v>
      </c>
      <c r="DLN29" s="140">
        <f t="shared" ref="DLN29:DLN30" si="1887">DLK29*(DLL29*0.57)</f>
        <v>1194586.7625</v>
      </c>
      <c r="DLO29" s="144">
        <f t="shared" ref="DLO29:DLO30" si="1888">DLK29*(DLL29*0.15)</f>
        <v>314364.9375</v>
      </c>
      <c r="DLP29" s="109">
        <f t="shared" ref="DLP29:DLP30" si="1889">INT(DLK29*DLL29)</f>
        <v>2095766</v>
      </c>
      <c r="DLQ29" s="145" t="s">
        <v>115</v>
      </c>
      <c r="DLR29" s="146" t="s">
        <v>35</v>
      </c>
      <c r="DLS29" s="133">
        <v>681550</v>
      </c>
      <c r="DLT29" s="147">
        <f t="shared" ref="DLT29:DLT30" si="1890">123*0.5/20</f>
        <v>3.0750000000000002</v>
      </c>
      <c r="DLU29" s="140">
        <f t="shared" ref="DLU29:DLU30" si="1891">DLS29*(DLT29*0.28)</f>
        <v>586814.55000000005</v>
      </c>
      <c r="DLV29" s="140">
        <f t="shared" ref="DLV29:DLV30" si="1892">DLS29*(DLT29*0.57)</f>
        <v>1194586.7625</v>
      </c>
      <c r="DLW29" s="144">
        <f t="shared" ref="DLW29:DLW30" si="1893">DLS29*(DLT29*0.15)</f>
        <v>314364.9375</v>
      </c>
      <c r="DLX29" s="109">
        <f t="shared" ref="DLX29:DLX30" si="1894">INT(DLS29*DLT29)</f>
        <v>2095766</v>
      </c>
      <c r="DLY29" s="145" t="s">
        <v>115</v>
      </c>
      <c r="DLZ29" s="146" t="s">
        <v>35</v>
      </c>
      <c r="DMA29" s="133">
        <v>681550</v>
      </c>
      <c r="DMB29" s="147">
        <f t="shared" ref="DMB29:DMB30" si="1895">123*0.5/20</f>
        <v>3.0750000000000002</v>
      </c>
      <c r="DMC29" s="140">
        <f t="shared" ref="DMC29:DMC30" si="1896">DMA29*(DMB29*0.28)</f>
        <v>586814.55000000005</v>
      </c>
      <c r="DMD29" s="140">
        <f t="shared" ref="DMD29:DMD30" si="1897">DMA29*(DMB29*0.57)</f>
        <v>1194586.7625</v>
      </c>
      <c r="DME29" s="144">
        <f t="shared" ref="DME29:DME30" si="1898">DMA29*(DMB29*0.15)</f>
        <v>314364.9375</v>
      </c>
      <c r="DMF29" s="109">
        <f t="shared" ref="DMF29:DMF30" si="1899">INT(DMA29*DMB29)</f>
        <v>2095766</v>
      </c>
      <c r="DMG29" s="145" t="s">
        <v>115</v>
      </c>
      <c r="DMH29" s="146" t="s">
        <v>35</v>
      </c>
      <c r="DMI29" s="133">
        <v>681550</v>
      </c>
      <c r="DMJ29" s="147">
        <f t="shared" ref="DMJ29:DMJ30" si="1900">123*0.5/20</f>
        <v>3.0750000000000002</v>
      </c>
      <c r="DMK29" s="140">
        <f t="shared" ref="DMK29:DMK30" si="1901">DMI29*(DMJ29*0.28)</f>
        <v>586814.55000000005</v>
      </c>
      <c r="DML29" s="140">
        <f t="shared" ref="DML29:DML30" si="1902">DMI29*(DMJ29*0.57)</f>
        <v>1194586.7625</v>
      </c>
      <c r="DMM29" s="144">
        <f t="shared" ref="DMM29:DMM30" si="1903">DMI29*(DMJ29*0.15)</f>
        <v>314364.9375</v>
      </c>
      <c r="DMN29" s="109">
        <f t="shared" ref="DMN29:DMN30" si="1904">INT(DMI29*DMJ29)</f>
        <v>2095766</v>
      </c>
      <c r="DMO29" s="145" t="s">
        <v>115</v>
      </c>
      <c r="DMP29" s="146" t="s">
        <v>35</v>
      </c>
      <c r="DMQ29" s="133">
        <v>681550</v>
      </c>
      <c r="DMR29" s="147">
        <f t="shared" ref="DMR29:DMR30" si="1905">123*0.5/20</f>
        <v>3.0750000000000002</v>
      </c>
      <c r="DMS29" s="140">
        <f t="shared" ref="DMS29:DMS30" si="1906">DMQ29*(DMR29*0.28)</f>
        <v>586814.55000000005</v>
      </c>
      <c r="DMT29" s="140">
        <f t="shared" ref="DMT29:DMT30" si="1907">DMQ29*(DMR29*0.57)</f>
        <v>1194586.7625</v>
      </c>
      <c r="DMU29" s="144">
        <f t="shared" ref="DMU29:DMU30" si="1908">DMQ29*(DMR29*0.15)</f>
        <v>314364.9375</v>
      </c>
      <c r="DMV29" s="109">
        <f t="shared" ref="DMV29:DMV30" si="1909">INT(DMQ29*DMR29)</f>
        <v>2095766</v>
      </c>
      <c r="DMW29" s="145" t="s">
        <v>115</v>
      </c>
      <c r="DMX29" s="146" t="s">
        <v>35</v>
      </c>
      <c r="DMY29" s="133">
        <v>681550</v>
      </c>
      <c r="DMZ29" s="147">
        <f t="shared" ref="DMZ29:DMZ30" si="1910">123*0.5/20</f>
        <v>3.0750000000000002</v>
      </c>
      <c r="DNA29" s="140">
        <f t="shared" ref="DNA29:DNA30" si="1911">DMY29*(DMZ29*0.28)</f>
        <v>586814.55000000005</v>
      </c>
      <c r="DNB29" s="140">
        <f t="shared" ref="DNB29:DNB30" si="1912">DMY29*(DMZ29*0.57)</f>
        <v>1194586.7625</v>
      </c>
      <c r="DNC29" s="144">
        <f t="shared" ref="DNC29:DNC30" si="1913">DMY29*(DMZ29*0.15)</f>
        <v>314364.9375</v>
      </c>
      <c r="DND29" s="109">
        <f t="shared" ref="DND29:DND30" si="1914">INT(DMY29*DMZ29)</f>
        <v>2095766</v>
      </c>
      <c r="DNE29" s="145" t="s">
        <v>115</v>
      </c>
      <c r="DNF29" s="146" t="s">
        <v>35</v>
      </c>
      <c r="DNG29" s="133">
        <v>681550</v>
      </c>
      <c r="DNH29" s="147">
        <f t="shared" ref="DNH29:DNH30" si="1915">123*0.5/20</f>
        <v>3.0750000000000002</v>
      </c>
      <c r="DNI29" s="140">
        <f t="shared" ref="DNI29:DNI30" si="1916">DNG29*(DNH29*0.28)</f>
        <v>586814.55000000005</v>
      </c>
      <c r="DNJ29" s="140">
        <f t="shared" ref="DNJ29:DNJ30" si="1917">DNG29*(DNH29*0.57)</f>
        <v>1194586.7625</v>
      </c>
      <c r="DNK29" s="144">
        <f t="shared" ref="DNK29:DNK30" si="1918">DNG29*(DNH29*0.15)</f>
        <v>314364.9375</v>
      </c>
      <c r="DNL29" s="109">
        <f t="shared" ref="DNL29:DNL30" si="1919">INT(DNG29*DNH29)</f>
        <v>2095766</v>
      </c>
      <c r="DNM29" s="145" t="s">
        <v>115</v>
      </c>
      <c r="DNN29" s="146" t="s">
        <v>35</v>
      </c>
      <c r="DNO29" s="133">
        <v>681550</v>
      </c>
      <c r="DNP29" s="147">
        <f t="shared" ref="DNP29:DNP30" si="1920">123*0.5/20</f>
        <v>3.0750000000000002</v>
      </c>
      <c r="DNQ29" s="140">
        <f t="shared" ref="DNQ29:DNQ30" si="1921">DNO29*(DNP29*0.28)</f>
        <v>586814.55000000005</v>
      </c>
      <c r="DNR29" s="140">
        <f t="shared" ref="DNR29:DNR30" si="1922">DNO29*(DNP29*0.57)</f>
        <v>1194586.7625</v>
      </c>
      <c r="DNS29" s="144">
        <f t="shared" ref="DNS29:DNS30" si="1923">DNO29*(DNP29*0.15)</f>
        <v>314364.9375</v>
      </c>
      <c r="DNT29" s="109">
        <f t="shared" ref="DNT29:DNT30" si="1924">INT(DNO29*DNP29)</f>
        <v>2095766</v>
      </c>
      <c r="DNU29" s="145" t="s">
        <v>115</v>
      </c>
      <c r="DNV29" s="146" t="s">
        <v>35</v>
      </c>
      <c r="DNW29" s="133">
        <v>681550</v>
      </c>
      <c r="DNX29" s="147">
        <f t="shared" ref="DNX29:DNX30" si="1925">123*0.5/20</f>
        <v>3.0750000000000002</v>
      </c>
      <c r="DNY29" s="140">
        <f t="shared" ref="DNY29:DNY30" si="1926">DNW29*(DNX29*0.28)</f>
        <v>586814.55000000005</v>
      </c>
      <c r="DNZ29" s="140">
        <f t="shared" ref="DNZ29:DNZ30" si="1927">DNW29*(DNX29*0.57)</f>
        <v>1194586.7625</v>
      </c>
      <c r="DOA29" s="144">
        <f t="shared" ref="DOA29:DOA30" si="1928">DNW29*(DNX29*0.15)</f>
        <v>314364.9375</v>
      </c>
      <c r="DOB29" s="109">
        <f t="shared" ref="DOB29:DOB30" si="1929">INT(DNW29*DNX29)</f>
        <v>2095766</v>
      </c>
      <c r="DOC29" s="145" t="s">
        <v>115</v>
      </c>
      <c r="DOD29" s="146" t="s">
        <v>35</v>
      </c>
      <c r="DOE29" s="133">
        <v>681550</v>
      </c>
      <c r="DOF29" s="147">
        <f t="shared" ref="DOF29:DOF30" si="1930">123*0.5/20</f>
        <v>3.0750000000000002</v>
      </c>
      <c r="DOG29" s="140">
        <f t="shared" ref="DOG29:DOG30" si="1931">DOE29*(DOF29*0.28)</f>
        <v>586814.55000000005</v>
      </c>
      <c r="DOH29" s="140">
        <f t="shared" ref="DOH29:DOH30" si="1932">DOE29*(DOF29*0.57)</f>
        <v>1194586.7625</v>
      </c>
      <c r="DOI29" s="144">
        <f t="shared" ref="DOI29:DOI30" si="1933">DOE29*(DOF29*0.15)</f>
        <v>314364.9375</v>
      </c>
      <c r="DOJ29" s="109">
        <f t="shared" ref="DOJ29:DOJ30" si="1934">INT(DOE29*DOF29)</f>
        <v>2095766</v>
      </c>
      <c r="DOK29" s="145" t="s">
        <v>115</v>
      </c>
      <c r="DOL29" s="146" t="s">
        <v>35</v>
      </c>
      <c r="DOM29" s="133">
        <v>681550</v>
      </c>
      <c r="DON29" s="147">
        <f t="shared" ref="DON29:DON30" si="1935">123*0.5/20</f>
        <v>3.0750000000000002</v>
      </c>
      <c r="DOO29" s="140">
        <f t="shared" ref="DOO29:DOO30" si="1936">DOM29*(DON29*0.28)</f>
        <v>586814.55000000005</v>
      </c>
      <c r="DOP29" s="140">
        <f t="shared" ref="DOP29:DOP30" si="1937">DOM29*(DON29*0.57)</f>
        <v>1194586.7625</v>
      </c>
      <c r="DOQ29" s="144">
        <f t="shared" ref="DOQ29:DOQ30" si="1938">DOM29*(DON29*0.15)</f>
        <v>314364.9375</v>
      </c>
      <c r="DOR29" s="109">
        <f t="shared" ref="DOR29:DOR30" si="1939">INT(DOM29*DON29)</f>
        <v>2095766</v>
      </c>
      <c r="DOS29" s="145" t="s">
        <v>115</v>
      </c>
      <c r="DOT29" s="146" t="s">
        <v>35</v>
      </c>
      <c r="DOU29" s="133">
        <v>681550</v>
      </c>
      <c r="DOV29" s="147">
        <f t="shared" ref="DOV29:DOV30" si="1940">123*0.5/20</f>
        <v>3.0750000000000002</v>
      </c>
      <c r="DOW29" s="140">
        <f t="shared" ref="DOW29:DOW30" si="1941">DOU29*(DOV29*0.28)</f>
        <v>586814.55000000005</v>
      </c>
      <c r="DOX29" s="140">
        <f t="shared" ref="DOX29:DOX30" si="1942">DOU29*(DOV29*0.57)</f>
        <v>1194586.7625</v>
      </c>
      <c r="DOY29" s="144">
        <f t="shared" ref="DOY29:DOY30" si="1943">DOU29*(DOV29*0.15)</f>
        <v>314364.9375</v>
      </c>
      <c r="DOZ29" s="109">
        <f t="shared" ref="DOZ29:DOZ30" si="1944">INT(DOU29*DOV29)</f>
        <v>2095766</v>
      </c>
      <c r="DPA29" s="145" t="s">
        <v>115</v>
      </c>
      <c r="DPB29" s="146" t="s">
        <v>35</v>
      </c>
      <c r="DPC29" s="133">
        <v>681550</v>
      </c>
      <c r="DPD29" s="147">
        <f t="shared" ref="DPD29:DPD30" si="1945">123*0.5/20</f>
        <v>3.0750000000000002</v>
      </c>
      <c r="DPE29" s="140">
        <f t="shared" ref="DPE29:DPE30" si="1946">DPC29*(DPD29*0.28)</f>
        <v>586814.55000000005</v>
      </c>
      <c r="DPF29" s="140">
        <f t="shared" ref="DPF29:DPF30" si="1947">DPC29*(DPD29*0.57)</f>
        <v>1194586.7625</v>
      </c>
      <c r="DPG29" s="144">
        <f t="shared" ref="DPG29:DPG30" si="1948">DPC29*(DPD29*0.15)</f>
        <v>314364.9375</v>
      </c>
      <c r="DPH29" s="109">
        <f t="shared" ref="DPH29:DPH30" si="1949">INT(DPC29*DPD29)</f>
        <v>2095766</v>
      </c>
      <c r="DPI29" s="145" t="s">
        <v>115</v>
      </c>
      <c r="DPJ29" s="146" t="s">
        <v>35</v>
      </c>
      <c r="DPK29" s="133">
        <v>681550</v>
      </c>
      <c r="DPL29" s="147">
        <f t="shared" ref="DPL29:DPL30" si="1950">123*0.5/20</f>
        <v>3.0750000000000002</v>
      </c>
      <c r="DPM29" s="140">
        <f t="shared" ref="DPM29:DPM30" si="1951">DPK29*(DPL29*0.28)</f>
        <v>586814.55000000005</v>
      </c>
      <c r="DPN29" s="140">
        <f t="shared" ref="DPN29:DPN30" si="1952">DPK29*(DPL29*0.57)</f>
        <v>1194586.7625</v>
      </c>
      <c r="DPO29" s="144">
        <f t="shared" ref="DPO29:DPO30" si="1953">DPK29*(DPL29*0.15)</f>
        <v>314364.9375</v>
      </c>
      <c r="DPP29" s="109">
        <f t="shared" ref="DPP29:DPP30" si="1954">INT(DPK29*DPL29)</f>
        <v>2095766</v>
      </c>
      <c r="DPQ29" s="145" t="s">
        <v>115</v>
      </c>
      <c r="DPR29" s="146" t="s">
        <v>35</v>
      </c>
      <c r="DPS29" s="133">
        <v>681550</v>
      </c>
      <c r="DPT29" s="147">
        <f t="shared" ref="DPT29:DPT30" si="1955">123*0.5/20</f>
        <v>3.0750000000000002</v>
      </c>
      <c r="DPU29" s="140">
        <f t="shared" ref="DPU29:DPU30" si="1956">DPS29*(DPT29*0.28)</f>
        <v>586814.55000000005</v>
      </c>
      <c r="DPV29" s="140">
        <f t="shared" ref="DPV29:DPV30" si="1957">DPS29*(DPT29*0.57)</f>
        <v>1194586.7625</v>
      </c>
      <c r="DPW29" s="144">
        <f t="shared" ref="DPW29:DPW30" si="1958">DPS29*(DPT29*0.15)</f>
        <v>314364.9375</v>
      </c>
      <c r="DPX29" s="109">
        <f t="shared" ref="DPX29:DPX30" si="1959">INT(DPS29*DPT29)</f>
        <v>2095766</v>
      </c>
      <c r="DPY29" s="145" t="s">
        <v>115</v>
      </c>
      <c r="DPZ29" s="146" t="s">
        <v>35</v>
      </c>
      <c r="DQA29" s="133">
        <v>681550</v>
      </c>
      <c r="DQB29" s="147">
        <f t="shared" ref="DQB29:DQB30" si="1960">123*0.5/20</f>
        <v>3.0750000000000002</v>
      </c>
      <c r="DQC29" s="140">
        <f t="shared" ref="DQC29:DQC30" si="1961">DQA29*(DQB29*0.28)</f>
        <v>586814.55000000005</v>
      </c>
      <c r="DQD29" s="140">
        <f t="shared" ref="DQD29:DQD30" si="1962">DQA29*(DQB29*0.57)</f>
        <v>1194586.7625</v>
      </c>
      <c r="DQE29" s="144">
        <f t="shared" ref="DQE29:DQE30" si="1963">DQA29*(DQB29*0.15)</f>
        <v>314364.9375</v>
      </c>
      <c r="DQF29" s="109">
        <f t="shared" ref="DQF29:DQF30" si="1964">INT(DQA29*DQB29)</f>
        <v>2095766</v>
      </c>
      <c r="DQG29" s="145" t="s">
        <v>115</v>
      </c>
      <c r="DQH29" s="146" t="s">
        <v>35</v>
      </c>
      <c r="DQI29" s="133">
        <v>681550</v>
      </c>
      <c r="DQJ29" s="147">
        <f t="shared" ref="DQJ29:DQJ30" si="1965">123*0.5/20</f>
        <v>3.0750000000000002</v>
      </c>
      <c r="DQK29" s="140">
        <f t="shared" ref="DQK29:DQK30" si="1966">DQI29*(DQJ29*0.28)</f>
        <v>586814.55000000005</v>
      </c>
      <c r="DQL29" s="140">
        <f t="shared" ref="DQL29:DQL30" si="1967">DQI29*(DQJ29*0.57)</f>
        <v>1194586.7625</v>
      </c>
      <c r="DQM29" s="144">
        <f t="shared" ref="DQM29:DQM30" si="1968">DQI29*(DQJ29*0.15)</f>
        <v>314364.9375</v>
      </c>
      <c r="DQN29" s="109">
        <f t="shared" ref="DQN29:DQN30" si="1969">INT(DQI29*DQJ29)</f>
        <v>2095766</v>
      </c>
      <c r="DQO29" s="145" t="s">
        <v>115</v>
      </c>
      <c r="DQP29" s="146" t="s">
        <v>35</v>
      </c>
      <c r="DQQ29" s="133">
        <v>681550</v>
      </c>
      <c r="DQR29" s="147">
        <f t="shared" ref="DQR29:DQR30" si="1970">123*0.5/20</f>
        <v>3.0750000000000002</v>
      </c>
      <c r="DQS29" s="140">
        <f t="shared" ref="DQS29:DQS30" si="1971">DQQ29*(DQR29*0.28)</f>
        <v>586814.55000000005</v>
      </c>
      <c r="DQT29" s="140">
        <f t="shared" ref="DQT29:DQT30" si="1972">DQQ29*(DQR29*0.57)</f>
        <v>1194586.7625</v>
      </c>
      <c r="DQU29" s="144">
        <f t="shared" ref="DQU29:DQU30" si="1973">DQQ29*(DQR29*0.15)</f>
        <v>314364.9375</v>
      </c>
      <c r="DQV29" s="109">
        <f t="shared" ref="DQV29:DQV30" si="1974">INT(DQQ29*DQR29)</f>
        <v>2095766</v>
      </c>
      <c r="DQW29" s="145" t="s">
        <v>115</v>
      </c>
      <c r="DQX29" s="146" t="s">
        <v>35</v>
      </c>
      <c r="DQY29" s="133">
        <v>681550</v>
      </c>
      <c r="DQZ29" s="147">
        <f t="shared" ref="DQZ29:DQZ30" si="1975">123*0.5/20</f>
        <v>3.0750000000000002</v>
      </c>
      <c r="DRA29" s="140">
        <f t="shared" ref="DRA29:DRA30" si="1976">DQY29*(DQZ29*0.28)</f>
        <v>586814.55000000005</v>
      </c>
      <c r="DRB29" s="140">
        <f t="shared" ref="DRB29:DRB30" si="1977">DQY29*(DQZ29*0.57)</f>
        <v>1194586.7625</v>
      </c>
      <c r="DRC29" s="144">
        <f t="shared" ref="DRC29:DRC30" si="1978">DQY29*(DQZ29*0.15)</f>
        <v>314364.9375</v>
      </c>
      <c r="DRD29" s="109">
        <f t="shared" ref="DRD29:DRD30" si="1979">INT(DQY29*DQZ29)</f>
        <v>2095766</v>
      </c>
      <c r="DRE29" s="145" t="s">
        <v>115</v>
      </c>
      <c r="DRF29" s="146" t="s">
        <v>35</v>
      </c>
      <c r="DRG29" s="133">
        <v>681550</v>
      </c>
      <c r="DRH29" s="147">
        <f t="shared" ref="DRH29:DRH30" si="1980">123*0.5/20</f>
        <v>3.0750000000000002</v>
      </c>
      <c r="DRI29" s="140">
        <f t="shared" ref="DRI29:DRI30" si="1981">DRG29*(DRH29*0.28)</f>
        <v>586814.55000000005</v>
      </c>
      <c r="DRJ29" s="140">
        <f t="shared" ref="DRJ29:DRJ30" si="1982">DRG29*(DRH29*0.57)</f>
        <v>1194586.7625</v>
      </c>
      <c r="DRK29" s="144">
        <f t="shared" ref="DRK29:DRK30" si="1983">DRG29*(DRH29*0.15)</f>
        <v>314364.9375</v>
      </c>
      <c r="DRL29" s="109">
        <f t="shared" ref="DRL29:DRL30" si="1984">INT(DRG29*DRH29)</f>
        <v>2095766</v>
      </c>
      <c r="DRM29" s="145" t="s">
        <v>115</v>
      </c>
      <c r="DRN29" s="146" t="s">
        <v>35</v>
      </c>
      <c r="DRO29" s="133">
        <v>681550</v>
      </c>
      <c r="DRP29" s="147">
        <f t="shared" ref="DRP29:DRP30" si="1985">123*0.5/20</f>
        <v>3.0750000000000002</v>
      </c>
      <c r="DRQ29" s="140">
        <f t="shared" ref="DRQ29:DRQ30" si="1986">DRO29*(DRP29*0.28)</f>
        <v>586814.55000000005</v>
      </c>
      <c r="DRR29" s="140">
        <f t="shared" ref="DRR29:DRR30" si="1987">DRO29*(DRP29*0.57)</f>
        <v>1194586.7625</v>
      </c>
      <c r="DRS29" s="144">
        <f t="shared" ref="DRS29:DRS30" si="1988">DRO29*(DRP29*0.15)</f>
        <v>314364.9375</v>
      </c>
      <c r="DRT29" s="109">
        <f t="shared" ref="DRT29:DRT30" si="1989">INT(DRO29*DRP29)</f>
        <v>2095766</v>
      </c>
      <c r="DRU29" s="145" t="s">
        <v>115</v>
      </c>
      <c r="DRV29" s="146" t="s">
        <v>35</v>
      </c>
      <c r="DRW29" s="133">
        <v>681550</v>
      </c>
      <c r="DRX29" s="147">
        <f t="shared" ref="DRX29:DRX30" si="1990">123*0.5/20</f>
        <v>3.0750000000000002</v>
      </c>
      <c r="DRY29" s="140">
        <f t="shared" ref="DRY29:DRY30" si="1991">DRW29*(DRX29*0.28)</f>
        <v>586814.55000000005</v>
      </c>
      <c r="DRZ29" s="140">
        <f t="shared" ref="DRZ29:DRZ30" si="1992">DRW29*(DRX29*0.57)</f>
        <v>1194586.7625</v>
      </c>
      <c r="DSA29" s="144">
        <f t="shared" ref="DSA29:DSA30" si="1993">DRW29*(DRX29*0.15)</f>
        <v>314364.9375</v>
      </c>
      <c r="DSB29" s="109">
        <f t="shared" ref="DSB29:DSB30" si="1994">INT(DRW29*DRX29)</f>
        <v>2095766</v>
      </c>
      <c r="DSC29" s="145" t="s">
        <v>115</v>
      </c>
      <c r="DSD29" s="146" t="s">
        <v>35</v>
      </c>
      <c r="DSE29" s="133">
        <v>681550</v>
      </c>
      <c r="DSF29" s="147">
        <f t="shared" ref="DSF29:DSF30" si="1995">123*0.5/20</f>
        <v>3.0750000000000002</v>
      </c>
      <c r="DSG29" s="140">
        <f t="shared" ref="DSG29:DSG30" si="1996">DSE29*(DSF29*0.28)</f>
        <v>586814.55000000005</v>
      </c>
      <c r="DSH29" s="140">
        <f t="shared" ref="DSH29:DSH30" si="1997">DSE29*(DSF29*0.57)</f>
        <v>1194586.7625</v>
      </c>
      <c r="DSI29" s="144">
        <f t="shared" ref="DSI29:DSI30" si="1998">DSE29*(DSF29*0.15)</f>
        <v>314364.9375</v>
      </c>
      <c r="DSJ29" s="109">
        <f t="shared" ref="DSJ29:DSJ30" si="1999">INT(DSE29*DSF29)</f>
        <v>2095766</v>
      </c>
      <c r="DSK29" s="145" t="s">
        <v>115</v>
      </c>
      <c r="DSL29" s="146" t="s">
        <v>35</v>
      </c>
      <c r="DSM29" s="133">
        <v>681550</v>
      </c>
      <c r="DSN29" s="147">
        <f t="shared" ref="DSN29:DSN30" si="2000">123*0.5/20</f>
        <v>3.0750000000000002</v>
      </c>
      <c r="DSO29" s="140">
        <f t="shared" ref="DSO29:DSO30" si="2001">DSM29*(DSN29*0.28)</f>
        <v>586814.55000000005</v>
      </c>
      <c r="DSP29" s="140">
        <f t="shared" ref="DSP29:DSP30" si="2002">DSM29*(DSN29*0.57)</f>
        <v>1194586.7625</v>
      </c>
      <c r="DSQ29" s="144">
        <f t="shared" ref="DSQ29:DSQ30" si="2003">DSM29*(DSN29*0.15)</f>
        <v>314364.9375</v>
      </c>
      <c r="DSR29" s="109">
        <f t="shared" ref="DSR29:DSR30" si="2004">INT(DSM29*DSN29)</f>
        <v>2095766</v>
      </c>
      <c r="DSS29" s="145" t="s">
        <v>115</v>
      </c>
      <c r="DST29" s="146" t="s">
        <v>35</v>
      </c>
      <c r="DSU29" s="133">
        <v>681550</v>
      </c>
      <c r="DSV29" s="147">
        <f t="shared" ref="DSV29:DSV30" si="2005">123*0.5/20</f>
        <v>3.0750000000000002</v>
      </c>
      <c r="DSW29" s="140">
        <f t="shared" ref="DSW29:DSW30" si="2006">DSU29*(DSV29*0.28)</f>
        <v>586814.55000000005</v>
      </c>
      <c r="DSX29" s="140">
        <f t="shared" ref="DSX29:DSX30" si="2007">DSU29*(DSV29*0.57)</f>
        <v>1194586.7625</v>
      </c>
      <c r="DSY29" s="144">
        <f t="shared" ref="DSY29:DSY30" si="2008">DSU29*(DSV29*0.15)</f>
        <v>314364.9375</v>
      </c>
      <c r="DSZ29" s="109">
        <f t="shared" ref="DSZ29:DSZ30" si="2009">INT(DSU29*DSV29)</f>
        <v>2095766</v>
      </c>
      <c r="DTA29" s="145" t="s">
        <v>115</v>
      </c>
      <c r="DTB29" s="146" t="s">
        <v>35</v>
      </c>
      <c r="DTC29" s="133">
        <v>681550</v>
      </c>
      <c r="DTD29" s="147">
        <f t="shared" ref="DTD29:DTD30" si="2010">123*0.5/20</f>
        <v>3.0750000000000002</v>
      </c>
      <c r="DTE29" s="140">
        <f t="shared" ref="DTE29:DTE30" si="2011">DTC29*(DTD29*0.28)</f>
        <v>586814.55000000005</v>
      </c>
      <c r="DTF29" s="140">
        <f t="shared" ref="DTF29:DTF30" si="2012">DTC29*(DTD29*0.57)</f>
        <v>1194586.7625</v>
      </c>
      <c r="DTG29" s="144">
        <f t="shared" ref="DTG29:DTG30" si="2013">DTC29*(DTD29*0.15)</f>
        <v>314364.9375</v>
      </c>
      <c r="DTH29" s="109">
        <f t="shared" ref="DTH29:DTH30" si="2014">INT(DTC29*DTD29)</f>
        <v>2095766</v>
      </c>
      <c r="DTI29" s="145" t="s">
        <v>115</v>
      </c>
      <c r="DTJ29" s="146" t="s">
        <v>35</v>
      </c>
      <c r="DTK29" s="133">
        <v>681550</v>
      </c>
      <c r="DTL29" s="147">
        <f t="shared" ref="DTL29:DTL30" si="2015">123*0.5/20</f>
        <v>3.0750000000000002</v>
      </c>
      <c r="DTM29" s="140">
        <f t="shared" ref="DTM29:DTM30" si="2016">DTK29*(DTL29*0.28)</f>
        <v>586814.55000000005</v>
      </c>
      <c r="DTN29" s="140">
        <f t="shared" ref="DTN29:DTN30" si="2017">DTK29*(DTL29*0.57)</f>
        <v>1194586.7625</v>
      </c>
      <c r="DTO29" s="144">
        <f t="shared" ref="DTO29:DTO30" si="2018">DTK29*(DTL29*0.15)</f>
        <v>314364.9375</v>
      </c>
      <c r="DTP29" s="109">
        <f t="shared" ref="DTP29:DTP30" si="2019">INT(DTK29*DTL29)</f>
        <v>2095766</v>
      </c>
      <c r="DTQ29" s="145" t="s">
        <v>115</v>
      </c>
      <c r="DTR29" s="146" t="s">
        <v>35</v>
      </c>
      <c r="DTS29" s="133">
        <v>681550</v>
      </c>
      <c r="DTT29" s="147">
        <f t="shared" ref="DTT29:DTT30" si="2020">123*0.5/20</f>
        <v>3.0750000000000002</v>
      </c>
      <c r="DTU29" s="140">
        <f t="shared" ref="DTU29:DTU30" si="2021">DTS29*(DTT29*0.28)</f>
        <v>586814.55000000005</v>
      </c>
      <c r="DTV29" s="140">
        <f t="shared" ref="DTV29:DTV30" si="2022">DTS29*(DTT29*0.57)</f>
        <v>1194586.7625</v>
      </c>
      <c r="DTW29" s="144">
        <f t="shared" ref="DTW29:DTW30" si="2023">DTS29*(DTT29*0.15)</f>
        <v>314364.9375</v>
      </c>
      <c r="DTX29" s="109">
        <f t="shared" ref="DTX29:DTX30" si="2024">INT(DTS29*DTT29)</f>
        <v>2095766</v>
      </c>
      <c r="DTY29" s="145" t="s">
        <v>115</v>
      </c>
      <c r="DTZ29" s="146" t="s">
        <v>35</v>
      </c>
      <c r="DUA29" s="133">
        <v>681550</v>
      </c>
      <c r="DUB29" s="147">
        <f t="shared" ref="DUB29:DUB30" si="2025">123*0.5/20</f>
        <v>3.0750000000000002</v>
      </c>
      <c r="DUC29" s="140">
        <f t="shared" ref="DUC29:DUC30" si="2026">DUA29*(DUB29*0.28)</f>
        <v>586814.55000000005</v>
      </c>
      <c r="DUD29" s="140">
        <f t="shared" ref="DUD29:DUD30" si="2027">DUA29*(DUB29*0.57)</f>
        <v>1194586.7625</v>
      </c>
      <c r="DUE29" s="144">
        <f t="shared" ref="DUE29:DUE30" si="2028">DUA29*(DUB29*0.15)</f>
        <v>314364.9375</v>
      </c>
      <c r="DUF29" s="109">
        <f t="shared" ref="DUF29:DUF30" si="2029">INT(DUA29*DUB29)</f>
        <v>2095766</v>
      </c>
      <c r="DUG29" s="145" t="s">
        <v>115</v>
      </c>
      <c r="DUH29" s="146" t="s">
        <v>35</v>
      </c>
      <c r="DUI29" s="133">
        <v>681550</v>
      </c>
      <c r="DUJ29" s="147">
        <f t="shared" ref="DUJ29:DUJ30" si="2030">123*0.5/20</f>
        <v>3.0750000000000002</v>
      </c>
      <c r="DUK29" s="140">
        <f t="shared" ref="DUK29:DUK30" si="2031">DUI29*(DUJ29*0.28)</f>
        <v>586814.55000000005</v>
      </c>
      <c r="DUL29" s="140">
        <f t="shared" ref="DUL29:DUL30" si="2032">DUI29*(DUJ29*0.57)</f>
        <v>1194586.7625</v>
      </c>
      <c r="DUM29" s="144">
        <f t="shared" ref="DUM29:DUM30" si="2033">DUI29*(DUJ29*0.15)</f>
        <v>314364.9375</v>
      </c>
      <c r="DUN29" s="109">
        <f t="shared" ref="DUN29:DUN30" si="2034">INT(DUI29*DUJ29)</f>
        <v>2095766</v>
      </c>
      <c r="DUO29" s="145" t="s">
        <v>115</v>
      </c>
      <c r="DUP29" s="146" t="s">
        <v>35</v>
      </c>
      <c r="DUQ29" s="133">
        <v>681550</v>
      </c>
      <c r="DUR29" s="147">
        <f t="shared" ref="DUR29:DUR30" si="2035">123*0.5/20</f>
        <v>3.0750000000000002</v>
      </c>
      <c r="DUS29" s="140">
        <f t="shared" ref="DUS29:DUS30" si="2036">DUQ29*(DUR29*0.28)</f>
        <v>586814.55000000005</v>
      </c>
      <c r="DUT29" s="140">
        <f t="shared" ref="DUT29:DUT30" si="2037">DUQ29*(DUR29*0.57)</f>
        <v>1194586.7625</v>
      </c>
      <c r="DUU29" s="144">
        <f t="shared" ref="DUU29:DUU30" si="2038">DUQ29*(DUR29*0.15)</f>
        <v>314364.9375</v>
      </c>
      <c r="DUV29" s="109">
        <f t="shared" ref="DUV29:DUV30" si="2039">INT(DUQ29*DUR29)</f>
        <v>2095766</v>
      </c>
      <c r="DUW29" s="145" t="s">
        <v>115</v>
      </c>
      <c r="DUX29" s="146" t="s">
        <v>35</v>
      </c>
      <c r="DUY29" s="133">
        <v>681550</v>
      </c>
      <c r="DUZ29" s="147">
        <f t="shared" ref="DUZ29:DUZ30" si="2040">123*0.5/20</f>
        <v>3.0750000000000002</v>
      </c>
      <c r="DVA29" s="140">
        <f t="shared" ref="DVA29:DVA30" si="2041">DUY29*(DUZ29*0.28)</f>
        <v>586814.55000000005</v>
      </c>
      <c r="DVB29" s="140">
        <f t="shared" ref="DVB29:DVB30" si="2042">DUY29*(DUZ29*0.57)</f>
        <v>1194586.7625</v>
      </c>
      <c r="DVC29" s="144">
        <f t="shared" ref="DVC29:DVC30" si="2043">DUY29*(DUZ29*0.15)</f>
        <v>314364.9375</v>
      </c>
      <c r="DVD29" s="109">
        <f t="shared" ref="DVD29:DVD30" si="2044">INT(DUY29*DUZ29)</f>
        <v>2095766</v>
      </c>
      <c r="DVE29" s="145" t="s">
        <v>115</v>
      </c>
      <c r="DVF29" s="146" t="s">
        <v>35</v>
      </c>
      <c r="DVG29" s="133">
        <v>681550</v>
      </c>
      <c r="DVH29" s="147">
        <f t="shared" ref="DVH29:DVH30" si="2045">123*0.5/20</f>
        <v>3.0750000000000002</v>
      </c>
      <c r="DVI29" s="140">
        <f t="shared" ref="DVI29:DVI30" si="2046">DVG29*(DVH29*0.28)</f>
        <v>586814.55000000005</v>
      </c>
      <c r="DVJ29" s="140">
        <f t="shared" ref="DVJ29:DVJ30" si="2047">DVG29*(DVH29*0.57)</f>
        <v>1194586.7625</v>
      </c>
      <c r="DVK29" s="144">
        <f t="shared" ref="DVK29:DVK30" si="2048">DVG29*(DVH29*0.15)</f>
        <v>314364.9375</v>
      </c>
      <c r="DVL29" s="109">
        <f t="shared" ref="DVL29:DVL30" si="2049">INT(DVG29*DVH29)</f>
        <v>2095766</v>
      </c>
      <c r="DVM29" s="145" t="s">
        <v>115</v>
      </c>
      <c r="DVN29" s="146" t="s">
        <v>35</v>
      </c>
      <c r="DVO29" s="133">
        <v>681550</v>
      </c>
      <c r="DVP29" s="147">
        <f t="shared" ref="DVP29:DVP30" si="2050">123*0.5/20</f>
        <v>3.0750000000000002</v>
      </c>
      <c r="DVQ29" s="140">
        <f t="shared" ref="DVQ29:DVQ30" si="2051">DVO29*(DVP29*0.28)</f>
        <v>586814.55000000005</v>
      </c>
      <c r="DVR29" s="140">
        <f t="shared" ref="DVR29:DVR30" si="2052">DVO29*(DVP29*0.57)</f>
        <v>1194586.7625</v>
      </c>
      <c r="DVS29" s="144">
        <f t="shared" ref="DVS29:DVS30" si="2053">DVO29*(DVP29*0.15)</f>
        <v>314364.9375</v>
      </c>
      <c r="DVT29" s="109">
        <f t="shared" ref="DVT29:DVT30" si="2054">INT(DVO29*DVP29)</f>
        <v>2095766</v>
      </c>
      <c r="DVU29" s="145" t="s">
        <v>115</v>
      </c>
      <c r="DVV29" s="146" t="s">
        <v>35</v>
      </c>
      <c r="DVW29" s="133">
        <v>681550</v>
      </c>
      <c r="DVX29" s="147">
        <f t="shared" ref="DVX29:DVX30" si="2055">123*0.5/20</f>
        <v>3.0750000000000002</v>
      </c>
      <c r="DVY29" s="140">
        <f t="shared" ref="DVY29:DVY30" si="2056">DVW29*(DVX29*0.28)</f>
        <v>586814.55000000005</v>
      </c>
      <c r="DVZ29" s="140">
        <f t="shared" ref="DVZ29:DVZ30" si="2057">DVW29*(DVX29*0.57)</f>
        <v>1194586.7625</v>
      </c>
      <c r="DWA29" s="144">
        <f t="shared" ref="DWA29:DWA30" si="2058">DVW29*(DVX29*0.15)</f>
        <v>314364.9375</v>
      </c>
      <c r="DWB29" s="109">
        <f t="shared" ref="DWB29:DWB30" si="2059">INT(DVW29*DVX29)</f>
        <v>2095766</v>
      </c>
      <c r="DWC29" s="145" t="s">
        <v>115</v>
      </c>
      <c r="DWD29" s="146" t="s">
        <v>35</v>
      </c>
      <c r="DWE29" s="133">
        <v>681550</v>
      </c>
      <c r="DWF29" s="147">
        <f t="shared" ref="DWF29:DWF30" si="2060">123*0.5/20</f>
        <v>3.0750000000000002</v>
      </c>
      <c r="DWG29" s="140">
        <f t="shared" ref="DWG29:DWG30" si="2061">DWE29*(DWF29*0.28)</f>
        <v>586814.55000000005</v>
      </c>
      <c r="DWH29" s="140">
        <f t="shared" ref="DWH29:DWH30" si="2062">DWE29*(DWF29*0.57)</f>
        <v>1194586.7625</v>
      </c>
      <c r="DWI29" s="144">
        <f t="shared" ref="DWI29:DWI30" si="2063">DWE29*(DWF29*0.15)</f>
        <v>314364.9375</v>
      </c>
      <c r="DWJ29" s="109">
        <f t="shared" ref="DWJ29:DWJ30" si="2064">INT(DWE29*DWF29)</f>
        <v>2095766</v>
      </c>
      <c r="DWK29" s="145" t="s">
        <v>115</v>
      </c>
      <c r="DWL29" s="146" t="s">
        <v>35</v>
      </c>
      <c r="DWM29" s="133">
        <v>681550</v>
      </c>
      <c r="DWN29" s="147">
        <f t="shared" ref="DWN29:DWN30" si="2065">123*0.5/20</f>
        <v>3.0750000000000002</v>
      </c>
      <c r="DWO29" s="140">
        <f t="shared" ref="DWO29:DWO30" si="2066">DWM29*(DWN29*0.28)</f>
        <v>586814.55000000005</v>
      </c>
      <c r="DWP29" s="140">
        <f t="shared" ref="DWP29:DWP30" si="2067">DWM29*(DWN29*0.57)</f>
        <v>1194586.7625</v>
      </c>
      <c r="DWQ29" s="144">
        <f t="shared" ref="DWQ29:DWQ30" si="2068">DWM29*(DWN29*0.15)</f>
        <v>314364.9375</v>
      </c>
      <c r="DWR29" s="109">
        <f t="shared" ref="DWR29:DWR30" si="2069">INT(DWM29*DWN29)</f>
        <v>2095766</v>
      </c>
      <c r="DWS29" s="145" t="s">
        <v>115</v>
      </c>
      <c r="DWT29" s="146" t="s">
        <v>35</v>
      </c>
      <c r="DWU29" s="133">
        <v>681550</v>
      </c>
      <c r="DWV29" s="147">
        <f t="shared" ref="DWV29:DWV30" si="2070">123*0.5/20</f>
        <v>3.0750000000000002</v>
      </c>
      <c r="DWW29" s="140">
        <f t="shared" ref="DWW29:DWW30" si="2071">DWU29*(DWV29*0.28)</f>
        <v>586814.55000000005</v>
      </c>
      <c r="DWX29" s="140">
        <f t="shared" ref="DWX29:DWX30" si="2072">DWU29*(DWV29*0.57)</f>
        <v>1194586.7625</v>
      </c>
      <c r="DWY29" s="144">
        <f t="shared" ref="DWY29:DWY30" si="2073">DWU29*(DWV29*0.15)</f>
        <v>314364.9375</v>
      </c>
      <c r="DWZ29" s="109">
        <f t="shared" ref="DWZ29:DWZ30" si="2074">INT(DWU29*DWV29)</f>
        <v>2095766</v>
      </c>
      <c r="DXA29" s="145" t="s">
        <v>115</v>
      </c>
      <c r="DXB29" s="146" t="s">
        <v>35</v>
      </c>
      <c r="DXC29" s="133">
        <v>681550</v>
      </c>
      <c r="DXD29" s="147">
        <f t="shared" ref="DXD29:DXD30" si="2075">123*0.5/20</f>
        <v>3.0750000000000002</v>
      </c>
      <c r="DXE29" s="140">
        <f t="shared" ref="DXE29:DXE30" si="2076">DXC29*(DXD29*0.28)</f>
        <v>586814.55000000005</v>
      </c>
      <c r="DXF29" s="140">
        <f t="shared" ref="DXF29:DXF30" si="2077">DXC29*(DXD29*0.57)</f>
        <v>1194586.7625</v>
      </c>
      <c r="DXG29" s="144">
        <f t="shared" ref="DXG29:DXG30" si="2078">DXC29*(DXD29*0.15)</f>
        <v>314364.9375</v>
      </c>
      <c r="DXH29" s="109">
        <f t="shared" ref="DXH29:DXH30" si="2079">INT(DXC29*DXD29)</f>
        <v>2095766</v>
      </c>
      <c r="DXI29" s="145" t="s">
        <v>115</v>
      </c>
      <c r="DXJ29" s="146" t="s">
        <v>35</v>
      </c>
      <c r="DXK29" s="133">
        <v>681550</v>
      </c>
      <c r="DXL29" s="147">
        <f t="shared" ref="DXL29:DXL30" si="2080">123*0.5/20</f>
        <v>3.0750000000000002</v>
      </c>
      <c r="DXM29" s="140">
        <f t="shared" ref="DXM29:DXM30" si="2081">DXK29*(DXL29*0.28)</f>
        <v>586814.55000000005</v>
      </c>
      <c r="DXN29" s="140">
        <f t="shared" ref="DXN29:DXN30" si="2082">DXK29*(DXL29*0.57)</f>
        <v>1194586.7625</v>
      </c>
      <c r="DXO29" s="144">
        <f t="shared" ref="DXO29:DXO30" si="2083">DXK29*(DXL29*0.15)</f>
        <v>314364.9375</v>
      </c>
      <c r="DXP29" s="109">
        <f t="shared" ref="DXP29:DXP30" si="2084">INT(DXK29*DXL29)</f>
        <v>2095766</v>
      </c>
      <c r="DXQ29" s="145" t="s">
        <v>115</v>
      </c>
      <c r="DXR29" s="146" t="s">
        <v>35</v>
      </c>
      <c r="DXS29" s="133">
        <v>681550</v>
      </c>
      <c r="DXT29" s="147">
        <f t="shared" ref="DXT29:DXT30" si="2085">123*0.5/20</f>
        <v>3.0750000000000002</v>
      </c>
      <c r="DXU29" s="140">
        <f t="shared" ref="DXU29:DXU30" si="2086">DXS29*(DXT29*0.28)</f>
        <v>586814.55000000005</v>
      </c>
      <c r="DXV29" s="140">
        <f t="shared" ref="DXV29:DXV30" si="2087">DXS29*(DXT29*0.57)</f>
        <v>1194586.7625</v>
      </c>
      <c r="DXW29" s="144">
        <f t="shared" ref="DXW29:DXW30" si="2088">DXS29*(DXT29*0.15)</f>
        <v>314364.9375</v>
      </c>
      <c r="DXX29" s="109">
        <f t="shared" ref="DXX29:DXX30" si="2089">INT(DXS29*DXT29)</f>
        <v>2095766</v>
      </c>
      <c r="DXY29" s="145" t="s">
        <v>115</v>
      </c>
      <c r="DXZ29" s="146" t="s">
        <v>35</v>
      </c>
      <c r="DYA29" s="133">
        <v>681550</v>
      </c>
      <c r="DYB29" s="147">
        <f t="shared" ref="DYB29:DYB30" si="2090">123*0.5/20</f>
        <v>3.0750000000000002</v>
      </c>
      <c r="DYC29" s="140">
        <f t="shared" ref="DYC29:DYC30" si="2091">DYA29*(DYB29*0.28)</f>
        <v>586814.55000000005</v>
      </c>
      <c r="DYD29" s="140">
        <f t="shared" ref="DYD29:DYD30" si="2092">DYA29*(DYB29*0.57)</f>
        <v>1194586.7625</v>
      </c>
      <c r="DYE29" s="144">
        <f t="shared" ref="DYE29:DYE30" si="2093">DYA29*(DYB29*0.15)</f>
        <v>314364.9375</v>
      </c>
      <c r="DYF29" s="109">
        <f t="shared" ref="DYF29:DYF30" si="2094">INT(DYA29*DYB29)</f>
        <v>2095766</v>
      </c>
      <c r="DYG29" s="145" t="s">
        <v>115</v>
      </c>
      <c r="DYH29" s="146" t="s">
        <v>35</v>
      </c>
      <c r="DYI29" s="133">
        <v>681550</v>
      </c>
      <c r="DYJ29" s="147">
        <f t="shared" ref="DYJ29:DYJ30" si="2095">123*0.5/20</f>
        <v>3.0750000000000002</v>
      </c>
      <c r="DYK29" s="140">
        <f t="shared" ref="DYK29:DYK30" si="2096">DYI29*(DYJ29*0.28)</f>
        <v>586814.55000000005</v>
      </c>
      <c r="DYL29" s="140">
        <f t="shared" ref="DYL29:DYL30" si="2097">DYI29*(DYJ29*0.57)</f>
        <v>1194586.7625</v>
      </c>
      <c r="DYM29" s="144">
        <f t="shared" ref="DYM29:DYM30" si="2098">DYI29*(DYJ29*0.15)</f>
        <v>314364.9375</v>
      </c>
      <c r="DYN29" s="109">
        <f t="shared" ref="DYN29:DYN30" si="2099">INT(DYI29*DYJ29)</f>
        <v>2095766</v>
      </c>
      <c r="DYO29" s="145" t="s">
        <v>115</v>
      </c>
      <c r="DYP29" s="146" t="s">
        <v>35</v>
      </c>
      <c r="DYQ29" s="133">
        <v>681550</v>
      </c>
      <c r="DYR29" s="147">
        <f t="shared" ref="DYR29:DYR30" si="2100">123*0.5/20</f>
        <v>3.0750000000000002</v>
      </c>
      <c r="DYS29" s="140">
        <f t="shared" ref="DYS29:DYS30" si="2101">DYQ29*(DYR29*0.28)</f>
        <v>586814.55000000005</v>
      </c>
      <c r="DYT29" s="140">
        <f t="shared" ref="DYT29:DYT30" si="2102">DYQ29*(DYR29*0.57)</f>
        <v>1194586.7625</v>
      </c>
      <c r="DYU29" s="144">
        <f t="shared" ref="DYU29:DYU30" si="2103">DYQ29*(DYR29*0.15)</f>
        <v>314364.9375</v>
      </c>
      <c r="DYV29" s="109">
        <f t="shared" ref="DYV29:DYV30" si="2104">INT(DYQ29*DYR29)</f>
        <v>2095766</v>
      </c>
      <c r="DYW29" s="145" t="s">
        <v>115</v>
      </c>
      <c r="DYX29" s="146" t="s">
        <v>35</v>
      </c>
      <c r="DYY29" s="133">
        <v>681550</v>
      </c>
      <c r="DYZ29" s="147">
        <f t="shared" ref="DYZ29:DYZ30" si="2105">123*0.5/20</f>
        <v>3.0750000000000002</v>
      </c>
      <c r="DZA29" s="140">
        <f t="shared" ref="DZA29:DZA30" si="2106">DYY29*(DYZ29*0.28)</f>
        <v>586814.55000000005</v>
      </c>
      <c r="DZB29" s="140">
        <f t="shared" ref="DZB29:DZB30" si="2107">DYY29*(DYZ29*0.57)</f>
        <v>1194586.7625</v>
      </c>
      <c r="DZC29" s="144">
        <f t="shared" ref="DZC29:DZC30" si="2108">DYY29*(DYZ29*0.15)</f>
        <v>314364.9375</v>
      </c>
      <c r="DZD29" s="109">
        <f t="shared" ref="DZD29:DZD30" si="2109">INT(DYY29*DYZ29)</f>
        <v>2095766</v>
      </c>
      <c r="DZE29" s="145" t="s">
        <v>115</v>
      </c>
      <c r="DZF29" s="146" t="s">
        <v>35</v>
      </c>
      <c r="DZG29" s="133">
        <v>681550</v>
      </c>
      <c r="DZH29" s="147">
        <f t="shared" ref="DZH29:DZH30" si="2110">123*0.5/20</f>
        <v>3.0750000000000002</v>
      </c>
      <c r="DZI29" s="140">
        <f t="shared" ref="DZI29:DZI30" si="2111">DZG29*(DZH29*0.28)</f>
        <v>586814.55000000005</v>
      </c>
      <c r="DZJ29" s="140">
        <f t="shared" ref="DZJ29:DZJ30" si="2112">DZG29*(DZH29*0.57)</f>
        <v>1194586.7625</v>
      </c>
      <c r="DZK29" s="144">
        <f t="shared" ref="DZK29:DZK30" si="2113">DZG29*(DZH29*0.15)</f>
        <v>314364.9375</v>
      </c>
      <c r="DZL29" s="109">
        <f t="shared" ref="DZL29:DZL30" si="2114">INT(DZG29*DZH29)</f>
        <v>2095766</v>
      </c>
      <c r="DZM29" s="145" t="s">
        <v>115</v>
      </c>
      <c r="DZN29" s="146" t="s">
        <v>35</v>
      </c>
      <c r="DZO29" s="133">
        <v>681550</v>
      </c>
      <c r="DZP29" s="147">
        <f t="shared" ref="DZP29:DZP30" si="2115">123*0.5/20</f>
        <v>3.0750000000000002</v>
      </c>
      <c r="DZQ29" s="140">
        <f t="shared" ref="DZQ29:DZQ30" si="2116">DZO29*(DZP29*0.28)</f>
        <v>586814.55000000005</v>
      </c>
      <c r="DZR29" s="140">
        <f t="shared" ref="DZR29:DZR30" si="2117">DZO29*(DZP29*0.57)</f>
        <v>1194586.7625</v>
      </c>
      <c r="DZS29" s="144">
        <f t="shared" ref="DZS29:DZS30" si="2118">DZO29*(DZP29*0.15)</f>
        <v>314364.9375</v>
      </c>
      <c r="DZT29" s="109">
        <f t="shared" ref="DZT29:DZT30" si="2119">INT(DZO29*DZP29)</f>
        <v>2095766</v>
      </c>
      <c r="DZU29" s="145" t="s">
        <v>115</v>
      </c>
      <c r="DZV29" s="146" t="s">
        <v>35</v>
      </c>
      <c r="DZW29" s="133">
        <v>681550</v>
      </c>
      <c r="DZX29" s="147">
        <f t="shared" ref="DZX29:DZX30" si="2120">123*0.5/20</f>
        <v>3.0750000000000002</v>
      </c>
      <c r="DZY29" s="140">
        <f t="shared" ref="DZY29:DZY30" si="2121">DZW29*(DZX29*0.28)</f>
        <v>586814.55000000005</v>
      </c>
      <c r="DZZ29" s="140">
        <f t="shared" ref="DZZ29:DZZ30" si="2122">DZW29*(DZX29*0.57)</f>
        <v>1194586.7625</v>
      </c>
      <c r="EAA29" s="144">
        <f t="shared" ref="EAA29:EAA30" si="2123">DZW29*(DZX29*0.15)</f>
        <v>314364.9375</v>
      </c>
      <c r="EAB29" s="109">
        <f t="shared" ref="EAB29:EAB30" si="2124">INT(DZW29*DZX29)</f>
        <v>2095766</v>
      </c>
      <c r="EAC29" s="145" t="s">
        <v>115</v>
      </c>
      <c r="EAD29" s="146" t="s">
        <v>35</v>
      </c>
      <c r="EAE29" s="133">
        <v>681550</v>
      </c>
      <c r="EAF29" s="147">
        <f t="shared" ref="EAF29:EAF30" si="2125">123*0.5/20</f>
        <v>3.0750000000000002</v>
      </c>
      <c r="EAG29" s="140">
        <f t="shared" ref="EAG29:EAG30" si="2126">EAE29*(EAF29*0.28)</f>
        <v>586814.55000000005</v>
      </c>
      <c r="EAH29" s="140">
        <f t="shared" ref="EAH29:EAH30" si="2127">EAE29*(EAF29*0.57)</f>
        <v>1194586.7625</v>
      </c>
      <c r="EAI29" s="144">
        <f t="shared" ref="EAI29:EAI30" si="2128">EAE29*(EAF29*0.15)</f>
        <v>314364.9375</v>
      </c>
      <c r="EAJ29" s="109">
        <f t="shared" ref="EAJ29:EAJ30" si="2129">INT(EAE29*EAF29)</f>
        <v>2095766</v>
      </c>
      <c r="EAK29" s="145" t="s">
        <v>115</v>
      </c>
      <c r="EAL29" s="146" t="s">
        <v>35</v>
      </c>
      <c r="EAM29" s="133">
        <v>681550</v>
      </c>
      <c r="EAN29" s="147">
        <f t="shared" ref="EAN29:EAN30" si="2130">123*0.5/20</f>
        <v>3.0750000000000002</v>
      </c>
      <c r="EAO29" s="140">
        <f t="shared" ref="EAO29:EAO30" si="2131">EAM29*(EAN29*0.28)</f>
        <v>586814.55000000005</v>
      </c>
      <c r="EAP29" s="140">
        <f t="shared" ref="EAP29:EAP30" si="2132">EAM29*(EAN29*0.57)</f>
        <v>1194586.7625</v>
      </c>
      <c r="EAQ29" s="144">
        <f t="shared" ref="EAQ29:EAQ30" si="2133">EAM29*(EAN29*0.15)</f>
        <v>314364.9375</v>
      </c>
      <c r="EAR29" s="109">
        <f t="shared" ref="EAR29:EAR30" si="2134">INT(EAM29*EAN29)</f>
        <v>2095766</v>
      </c>
      <c r="EAS29" s="145" t="s">
        <v>115</v>
      </c>
      <c r="EAT29" s="146" t="s">
        <v>35</v>
      </c>
      <c r="EAU29" s="133">
        <v>681550</v>
      </c>
      <c r="EAV29" s="147">
        <f t="shared" ref="EAV29:EAV30" si="2135">123*0.5/20</f>
        <v>3.0750000000000002</v>
      </c>
      <c r="EAW29" s="140">
        <f t="shared" ref="EAW29:EAW30" si="2136">EAU29*(EAV29*0.28)</f>
        <v>586814.55000000005</v>
      </c>
      <c r="EAX29" s="140">
        <f t="shared" ref="EAX29:EAX30" si="2137">EAU29*(EAV29*0.57)</f>
        <v>1194586.7625</v>
      </c>
      <c r="EAY29" s="144">
        <f t="shared" ref="EAY29:EAY30" si="2138">EAU29*(EAV29*0.15)</f>
        <v>314364.9375</v>
      </c>
      <c r="EAZ29" s="109">
        <f t="shared" ref="EAZ29:EAZ30" si="2139">INT(EAU29*EAV29)</f>
        <v>2095766</v>
      </c>
      <c r="EBA29" s="145" t="s">
        <v>115</v>
      </c>
      <c r="EBB29" s="146" t="s">
        <v>35</v>
      </c>
      <c r="EBC29" s="133">
        <v>681550</v>
      </c>
      <c r="EBD29" s="147">
        <f t="shared" ref="EBD29:EBD30" si="2140">123*0.5/20</f>
        <v>3.0750000000000002</v>
      </c>
      <c r="EBE29" s="140">
        <f t="shared" ref="EBE29:EBE30" si="2141">EBC29*(EBD29*0.28)</f>
        <v>586814.55000000005</v>
      </c>
      <c r="EBF29" s="140">
        <f t="shared" ref="EBF29:EBF30" si="2142">EBC29*(EBD29*0.57)</f>
        <v>1194586.7625</v>
      </c>
      <c r="EBG29" s="144">
        <f t="shared" ref="EBG29:EBG30" si="2143">EBC29*(EBD29*0.15)</f>
        <v>314364.9375</v>
      </c>
      <c r="EBH29" s="109">
        <f t="shared" ref="EBH29:EBH30" si="2144">INT(EBC29*EBD29)</f>
        <v>2095766</v>
      </c>
      <c r="EBI29" s="145" t="s">
        <v>115</v>
      </c>
      <c r="EBJ29" s="146" t="s">
        <v>35</v>
      </c>
      <c r="EBK29" s="133">
        <v>681550</v>
      </c>
      <c r="EBL29" s="147">
        <f t="shared" ref="EBL29:EBL30" si="2145">123*0.5/20</f>
        <v>3.0750000000000002</v>
      </c>
      <c r="EBM29" s="140">
        <f t="shared" ref="EBM29:EBM30" si="2146">EBK29*(EBL29*0.28)</f>
        <v>586814.55000000005</v>
      </c>
      <c r="EBN29" s="140">
        <f t="shared" ref="EBN29:EBN30" si="2147">EBK29*(EBL29*0.57)</f>
        <v>1194586.7625</v>
      </c>
      <c r="EBO29" s="144">
        <f t="shared" ref="EBO29:EBO30" si="2148">EBK29*(EBL29*0.15)</f>
        <v>314364.9375</v>
      </c>
      <c r="EBP29" s="109">
        <f t="shared" ref="EBP29:EBP30" si="2149">INT(EBK29*EBL29)</f>
        <v>2095766</v>
      </c>
      <c r="EBQ29" s="145" t="s">
        <v>115</v>
      </c>
      <c r="EBR29" s="146" t="s">
        <v>35</v>
      </c>
      <c r="EBS29" s="133">
        <v>681550</v>
      </c>
      <c r="EBT29" s="147">
        <f t="shared" ref="EBT29:EBT30" si="2150">123*0.5/20</f>
        <v>3.0750000000000002</v>
      </c>
      <c r="EBU29" s="140">
        <f t="shared" ref="EBU29:EBU30" si="2151">EBS29*(EBT29*0.28)</f>
        <v>586814.55000000005</v>
      </c>
      <c r="EBV29" s="140">
        <f t="shared" ref="EBV29:EBV30" si="2152">EBS29*(EBT29*0.57)</f>
        <v>1194586.7625</v>
      </c>
      <c r="EBW29" s="144">
        <f t="shared" ref="EBW29:EBW30" si="2153">EBS29*(EBT29*0.15)</f>
        <v>314364.9375</v>
      </c>
      <c r="EBX29" s="109">
        <f t="shared" ref="EBX29:EBX30" si="2154">INT(EBS29*EBT29)</f>
        <v>2095766</v>
      </c>
      <c r="EBY29" s="145" t="s">
        <v>115</v>
      </c>
      <c r="EBZ29" s="146" t="s">
        <v>35</v>
      </c>
      <c r="ECA29" s="133">
        <v>681550</v>
      </c>
      <c r="ECB29" s="147">
        <f t="shared" ref="ECB29:ECB30" si="2155">123*0.5/20</f>
        <v>3.0750000000000002</v>
      </c>
      <c r="ECC29" s="140">
        <f t="shared" ref="ECC29:ECC30" si="2156">ECA29*(ECB29*0.28)</f>
        <v>586814.55000000005</v>
      </c>
      <c r="ECD29" s="140">
        <f t="shared" ref="ECD29:ECD30" si="2157">ECA29*(ECB29*0.57)</f>
        <v>1194586.7625</v>
      </c>
      <c r="ECE29" s="144">
        <f t="shared" ref="ECE29:ECE30" si="2158">ECA29*(ECB29*0.15)</f>
        <v>314364.9375</v>
      </c>
      <c r="ECF29" s="109">
        <f t="shared" ref="ECF29:ECF30" si="2159">INT(ECA29*ECB29)</f>
        <v>2095766</v>
      </c>
      <c r="ECG29" s="145" t="s">
        <v>115</v>
      </c>
      <c r="ECH29" s="146" t="s">
        <v>35</v>
      </c>
      <c r="ECI29" s="133">
        <v>681550</v>
      </c>
      <c r="ECJ29" s="147">
        <f t="shared" ref="ECJ29:ECJ30" si="2160">123*0.5/20</f>
        <v>3.0750000000000002</v>
      </c>
      <c r="ECK29" s="140">
        <f t="shared" ref="ECK29:ECK30" si="2161">ECI29*(ECJ29*0.28)</f>
        <v>586814.55000000005</v>
      </c>
      <c r="ECL29" s="140">
        <f t="shared" ref="ECL29:ECL30" si="2162">ECI29*(ECJ29*0.57)</f>
        <v>1194586.7625</v>
      </c>
      <c r="ECM29" s="144">
        <f t="shared" ref="ECM29:ECM30" si="2163">ECI29*(ECJ29*0.15)</f>
        <v>314364.9375</v>
      </c>
      <c r="ECN29" s="109">
        <f t="shared" ref="ECN29:ECN30" si="2164">INT(ECI29*ECJ29)</f>
        <v>2095766</v>
      </c>
      <c r="ECO29" s="145" t="s">
        <v>115</v>
      </c>
      <c r="ECP29" s="146" t="s">
        <v>35</v>
      </c>
      <c r="ECQ29" s="133">
        <v>681550</v>
      </c>
      <c r="ECR29" s="147">
        <f t="shared" ref="ECR29:ECR30" si="2165">123*0.5/20</f>
        <v>3.0750000000000002</v>
      </c>
      <c r="ECS29" s="140">
        <f t="shared" ref="ECS29:ECS30" si="2166">ECQ29*(ECR29*0.28)</f>
        <v>586814.55000000005</v>
      </c>
      <c r="ECT29" s="140">
        <f t="shared" ref="ECT29:ECT30" si="2167">ECQ29*(ECR29*0.57)</f>
        <v>1194586.7625</v>
      </c>
      <c r="ECU29" s="144">
        <f t="shared" ref="ECU29:ECU30" si="2168">ECQ29*(ECR29*0.15)</f>
        <v>314364.9375</v>
      </c>
      <c r="ECV29" s="109">
        <f t="shared" ref="ECV29:ECV30" si="2169">INT(ECQ29*ECR29)</f>
        <v>2095766</v>
      </c>
      <c r="ECW29" s="145" t="s">
        <v>115</v>
      </c>
      <c r="ECX29" s="146" t="s">
        <v>35</v>
      </c>
      <c r="ECY29" s="133">
        <v>681550</v>
      </c>
      <c r="ECZ29" s="147">
        <f t="shared" ref="ECZ29:ECZ30" si="2170">123*0.5/20</f>
        <v>3.0750000000000002</v>
      </c>
      <c r="EDA29" s="140">
        <f t="shared" ref="EDA29:EDA30" si="2171">ECY29*(ECZ29*0.28)</f>
        <v>586814.55000000005</v>
      </c>
      <c r="EDB29" s="140">
        <f t="shared" ref="EDB29:EDB30" si="2172">ECY29*(ECZ29*0.57)</f>
        <v>1194586.7625</v>
      </c>
      <c r="EDC29" s="144">
        <f t="shared" ref="EDC29:EDC30" si="2173">ECY29*(ECZ29*0.15)</f>
        <v>314364.9375</v>
      </c>
      <c r="EDD29" s="109">
        <f t="shared" ref="EDD29:EDD30" si="2174">INT(ECY29*ECZ29)</f>
        <v>2095766</v>
      </c>
      <c r="EDE29" s="145" t="s">
        <v>115</v>
      </c>
      <c r="EDF29" s="146" t="s">
        <v>35</v>
      </c>
      <c r="EDG29" s="133">
        <v>681550</v>
      </c>
      <c r="EDH29" s="147">
        <f t="shared" ref="EDH29:EDH30" si="2175">123*0.5/20</f>
        <v>3.0750000000000002</v>
      </c>
      <c r="EDI29" s="140">
        <f t="shared" ref="EDI29:EDI30" si="2176">EDG29*(EDH29*0.28)</f>
        <v>586814.55000000005</v>
      </c>
      <c r="EDJ29" s="140">
        <f t="shared" ref="EDJ29:EDJ30" si="2177">EDG29*(EDH29*0.57)</f>
        <v>1194586.7625</v>
      </c>
      <c r="EDK29" s="144">
        <f t="shared" ref="EDK29:EDK30" si="2178">EDG29*(EDH29*0.15)</f>
        <v>314364.9375</v>
      </c>
      <c r="EDL29" s="109">
        <f t="shared" ref="EDL29:EDL30" si="2179">INT(EDG29*EDH29)</f>
        <v>2095766</v>
      </c>
      <c r="EDM29" s="145" t="s">
        <v>115</v>
      </c>
      <c r="EDN29" s="146" t="s">
        <v>35</v>
      </c>
      <c r="EDO29" s="133">
        <v>681550</v>
      </c>
      <c r="EDP29" s="147">
        <f t="shared" ref="EDP29:EDP30" si="2180">123*0.5/20</f>
        <v>3.0750000000000002</v>
      </c>
      <c r="EDQ29" s="140">
        <f t="shared" ref="EDQ29:EDQ30" si="2181">EDO29*(EDP29*0.28)</f>
        <v>586814.55000000005</v>
      </c>
      <c r="EDR29" s="140">
        <f t="shared" ref="EDR29:EDR30" si="2182">EDO29*(EDP29*0.57)</f>
        <v>1194586.7625</v>
      </c>
      <c r="EDS29" s="144">
        <f t="shared" ref="EDS29:EDS30" si="2183">EDO29*(EDP29*0.15)</f>
        <v>314364.9375</v>
      </c>
      <c r="EDT29" s="109">
        <f t="shared" ref="EDT29:EDT30" si="2184">INT(EDO29*EDP29)</f>
        <v>2095766</v>
      </c>
      <c r="EDU29" s="145" t="s">
        <v>115</v>
      </c>
      <c r="EDV29" s="146" t="s">
        <v>35</v>
      </c>
      <c r="EDW29" s="133">
        <v>681550</v>
      </c>
      <c r="EDX29" s="147">
        <f t="shared" ref="EDX29:EDX30" si="2185">123*0.5/20</f>
        <v>3.0750000000000002</v>
      </c>
      <c r="EDY29" s="140">
        <f t="shared" ref="EDY29:EDY30" si="2186">EDW29*(EDX29*0.28)</f>
        <v>586814.55000000005</v>
      </c>
      <c r="EDZ29" s="140">
        <f t="shared" ref="EDZ29:EDZ30" si="2187">EDW29*(EDX29*0.57)</f>
        <v>1194586.7625</v>
      </c>
      <c r="EEA29" s="144">
        <f t="shared" ref="EEA29:EEA30" si="2188">EDW29*(EDX29*0.15)</f>
        <v>314364.9375</v>
      </c>
      <c r="EEB29" s="109">
        <f t="shared" ref="EEB29:EEB30" si="2189">INT(EDW29*EDX29)</f>
        <v>2095766</v>
      </c>
      <c r="EEC29" s="145" t="s">
        <v>115</v>
      </c>
      <c r="EED29" s="146" t="s">
        <v>35</v>
      </c>
      <c r="EEE29" s="133">
        <v>681550</v>
      </c>
      <c r="EEF29" s="147">
        <f t="shared" ref="EEF29:EEF30" si="2190">123*0.5/20</f>
        <v>3.0750000000000002</v>
      </c>
      <c r="EEG29" s="140">
        <f t="shared" ref="EEG29:EEG30" si="2191">EEE29*(EEF29*0.28)</f>
        <v>586814.55000000005</v>
      </c>
      <c r="EEH29" s="140">
        <f t="shared" ref="EEH29:EEH30" si="2192">EEE29*(EEF29*0.57)</f>
        <v>1194586.7625</v>
      </c>
      <c r="EEI29" s="144">
        <f t="shared" ref="EEI29:EEI30" si="2193">EEE29*(EEF29*0.15)</f>
        <v>314364.9375</v>
      </c>
      <c r="EEJ29" s="109">
        <f t="shared" ref="EEJ29:EEJ30" si="2194">INT(EEE29*EEF29)</f>
        <v>2095766</v>
      </c>
      <c r="EEK29" s="145" t="s">
        <v>115</v>
      </c>
      <c r="EEL29" s="146" t="s">
        <v>35</v>
      </c>
      <c r="EEM29" s="133">
        <v>681550</v>
      </c>
      <c r="EEN29" s="147">
        <f t="shared" ref="EEN29:EEN30" si="2195">123*0.5/20</f>
        <v>3.0750000000000002</v>
      </c>
      <c r="EEO29" s="140">
        <f t="shared" ref="EEO29:EEO30" si="2196">EEM29*(EEN29*0.28)</f>
        <v>586814.55000000005</v>
      </c>
      <c r="EEP29" s="140">
        <f t="shared" ref="EEP29:EEP30" si="2197">EEM29*(EEN29*0.57)</f>
        <v>1194586.7625</v>
      </c>
      <c r="EEQ29" s="144">
        <f t="shared" ref="EEQ29:EEQ30" si="2198">EEM29*(EEN29*0.15)</f>
        <v>314364.9375</v>
      </c>
      <c r="EER29" s="109">
        <f t="shared" ref="EER29:EER30" si="2199">INT(EEM29*EEN29)</f>
        <v>2095766</v>
      </c>
      <c r="EES29" s="145" t="s">
        <v>115</v>
      </c>
      <c r="EET29" s="146" t="s">
        <v>35</v>
      </c>
      <c r="EEU29" s="133">
        <v>681550</v>
      </c>
      <c r="EEV29" s="147">
        <f t="shared" ref="EEV29:EEV30" si="2200">123*0.5/20</f>
        <v>3.0750000000000002</v>
      </c>
      <c r="EEW29" s="140">
        <f t="shared" ref="EEW29:EEW30" si="2201">EEU29*(EEV29*0.28)</f>
        <v>586814.55000000005</v>
      </c>
      <c r="EEX29" s="140">
        <f t="shared" ref="EEX29:EEX30" si="2202">EEU29*(EEV29*0.57)</f>
        <v>1194586.7625</v>
      </c>
      <c r="EEY29" s="144">
        <f t="shared" ref="EEY29:EEY30" si="2203">EEU29*(EEV29*0.15)</f>
        <v>314364.9375</v>
      </c>
      <c r="EEZ29" s="109">
        <f t="shared" ref="EEZ29:EEZ30" si="2204">INT(EEU29*EEV29)</f>
        <v>2095766</v>
      </c>
      <c r="EFA29" s="145" t="s">
        <v>115</v>
      </c>
      <c r="EFB29" s="146" t="s">
        <v>35</v>
      </c>
      <c r="EFC29" s="133">
        <v>681550</v>
      </c>
      <c r="EFD29" s="147">
        <f t="shared" ref="EFD29:EFD30" si="2205">123*0.5/20</f>
        <v>3.0750000000000002</v>
      </c>
      <c r="EFE29" s="140">
        <f t="shared" ref="EFE29:EFE30" si="2206">EFC29*(EFD29*0.28)</f>
        <v>586814.55000000005</v>
      </c>
      <c r="EFF29" s="140">
        <f t="shared" ref="EFF29:EFF30" si="2207">EFC29*(EFD29*0.57)</f>
        <v>1194586.7625</v>
      </c>
      <c r="EFG29" s="144">
        <f t="shared" ref="EFG29:EFG30" si="2208">EFC29*(EFD29*0.15)</f>
        <v>314364.9375</v>
      </c>
      <c r="EFH29" s="109">
        <f t="shared" ref="EFH29:EFH30" si="2209">INT(EFC29*EFD29)</f>
        <v>2095766</v>
      </c>
      <c r="EFI29" s="145" t="s">
        <v>115</v>
      </c>
      <c r="EFJ29" s="146" t="s">
        <v>35</v>
      </c>
      <c r="EFK29" s="133">
        <v>681550</v>
      </c>
      <c r="EFL29" s="147">
        <f t="shared" ref="EFL29:EFL30" si="2210">123*0.5/20</f>
        <v>3.0750000000000002</v>
      </c>
      <c r="EFM29" s="140">
        <f t="shared" ref="EFM29:EFM30" si="2211">EFK29*(EFL29*0.28)</f>
        <v>586814.55000000005</v>
      </c>
      <c r="EFN29" s="140">
        <f t="shared" ref="EFN29:EFN30" si="2212">EFK29*(EFL29*0.57)</f>
        <v>1194586.7625</v>
      </c>
      <c r="EFO29" s="144">
        <f t="shared" ref="EFO29:EFO30" si="2213">EFK29*(EFL29*0.15)</f>
        <v>314364.9375</v>
      </c>
      <c r="EFP29" s="109">
        <f t="shared" ref="EFP29:EFP30" si="2214">INT(EFK29*EFL29)</f>
        <v>2095766</v>
      </c>
      <c r="EFQ29" s="145" t="s">
        <v>115</v>
      </c>
      <c r="EFR29" s="146" t="s">
        <v>35</v>
      </c>
      <c r="EFS29" s="133">
        <v>681550</v>
      </c>
      <c r="EFT29" s="147">
        <f t="shared" ref="EFT29:EFT30" si="2215">123*0.5/20</f>
        <v>3.0750000000000002</v>
      </c>
      <c r="EFU29" s="140">
        <f t="shared" ref="EFU29:EFU30" si="2216">EFS29*(EFT29*0.28)</f>
        <v>586814.55000000005</v>
      </c>
      <c r="EFV29" s="140">
        <f t="shared" ref="EFV29:EFV30" si="2217">EFS29*(EFT29*0.57)</f>
        <v>1194586.7625</v>
      </c>
      <c r="EFW29" s="144">
        <f t="shared" ref="EFW29:EFW30" si="2218">EFS29*(EFT29*0.15)</f>
        <v>314364.9375</v>
      </c>
      <c r="EFX29" s="109">
        <f t="shared" ref="EFX29:EFX30" si="2219">INT(EFS29*EFT29)</f>
        <v>2095766</v>
      </c>
      <c r="EFY29" s="145" t="s">
        <v>115</v>
      </c>
      <c r="EFZ29" s="146" t="s">
        <v>35</v>
      </c>
      <c r="EGA29" s="133">
        <v>681550</v>
      </c>
      <c r="EGB29" s="147">
        <f t="shared" ref="EGB29:EGB30" si="2220">123*0.5/20</f>
        <v>3.0750000000000002</v>
      </c>
      <c r="EGC29" s="140">
        <f t="shared" ref="EGC29:EGC30" si="2221">EGA29*(EGB29*0.28)</f>
        <v>586814.55000000005</v>
      </c>
      <c r="EGD29" s="140">
        <f t="shared" ref="EGD29:EGD30" si="2222">EGA29*(EGB29*0.57)</f>
        <v>1194586.7625</v>
      </c>
      <c r="EGE29" s="144">
        <f t="shared" ref="EGE29:EGE30" si="2223">EGA29*(EGB29*0.15)</f>
        <v>314364.9375</v>
      </c>
      <c r="EGF29" s="109">
        <f t="shared" ref="EGF29:EGF30" si="2224">INT(EGA29*EGB29)</f>
        <v>2095766</v>
      </c>
      <c r="EGG29" s="145" t="s">
        <v>115</v>
      </c>
      <c r="EGH29" s="146" t="s">
        <v>35</v>
      </c>
      <c r="EGI29" s="133">
        <v>681550</v>
      </c>
      <c r="EGJ29" s="147">
        <f t="shared" ref="EGJ29:EGJ30" si="2225">123*0.5/20</f>
        <v>3.0750000000000002</v>
      </c>
      <c r="EGK29" s="140">
        <f t="shared" ref="EGK29:EGK30" si="2226">EGI29*(EGJ29*0.28)</f>
        <v>586814.55000000005</v>
      </c>
      <c r="EGL29" s="140">
        <f t="shared" ref="EGL29:EGL30" si="2227">EGI29*(EGJ29*0.57)</f>
        <v>1194586.7625</v>
      </c>
      <c r="EGM29" s="144">
        <f t="shared" ref="EGM29:EGM30" si="2228">EGI29*(EGJ29*0.15)</f>
        <v>314364.9375</v>
      </c>
      <c r="EGN29" s="109">
        <f t="shared" ref="EGN29:EGN30" si="2229">INT(EGI29*EGJ29)</f>
        <v>2095766</v>
      </c>
      <c r="EGO29" s="145" t="s">
        <v>115</v>
      </c>
      <c r="EGP29" s="146" t="s">
        <v>35</v>
      </c>
      <c r="EGQ29" s="133">
        <v>681550</v>
      </c>
      <c r="EGR29" s="147">
        <f t="shared" ref="EGR29:EGR30" si="2230">123*0.5/20</f>
        <v>3.0750000000000002</v>
      </c>
      <c r="EGS29" s="140">
        <f t="shared" ref="EGS29:EGS30" si="2231">EGQ29*(EGR29*0.28)</f>
        <v>586814.55000000005</v>
      </c>
      <c r="EGT29" s="140">
        <f t="shared" ref="EGT29:EGT30" si="2232">EGQ29*(EGR29*0.57)</f>
        <v>1194586.7625</v>
      </c>
      <c r="EGU29" s="144">
        <f t="shared" ref="EGU29:EGU30" si="2233">EGQ29*(EGR29*0.15)</f>
        <v>314364.9375</v>
      </c>
      <c r="EGV29" s="109">
        <f t="shared" ref="EGV29:EGV30" si="2234">INT(EGQ29*EGR29)</f>
        <v>2095766</v>
      </c>
      <c r="EGW29" s="145" t="s">
        <v>115</v>
      </c>
      <c r="EGX29" s="146" t="s">
        <v>35</v>
      </c>
      <c r="EGY29" s="133">
        <v>681550</v>
      </c>
      <c r="EGZ29" s="147">
        <f t="shared" ref="EGZ29:EGZ30" si="2235">123*0.5/20</f>
        <v>3.0750000000000002</v>
      </c>
      <c r="EHA29" s="140">
        <f t="shared" ref="EHA29:EHA30" si="2236">EGY29*(EGZ29*0.28)</f>
        <v>586814.55000000005</v>
      </c>
      <c r="EHB29" s="140">
        <f t="shared" ref="EHB29:EHB30" si="2237">EGY29*(EGZ29*0.57)</f>
        <v>1194586.7625</v>
      </c>
      <c r="EHC29" s="144">
        <f t="shared" ref="EHC29:EHC30" si="2238">EGY29*(EGZ29*0.15)</f>
        <v>314364.9375</v>
      </c>
      <c r="EHD29" s="109">
        <f t="shared" ref="EHD29:EHD30" si="2239">INT(EGY29*EGZ29)</f>
        <v>2095766</v>
      </c>
      <c r="EHE29" s="145" t="s">
        <v>115</v>
      </c>
      <c r="EHF29" s="146" t="s">
        <v>35</v>
      </c>
      <c r="EHG29" s="133">
        <v>681550</v>
      </c>
      <c r="EHH29" s="147">
        <f t="shared" ref="EHH29:EHH30" si="2240">123*0.5/20</f>
        <v>3.0750000000000002</v>
      </c>
      <c r="EHI29" s="140">
        <f t="shared" ref="EHI29:EHI30" si="2241">EHG29*(EHH29*0.28)</f>
        <v>586814.55000000005</v>
      </c>
      <c r="EHJ29" s="140">
        <f t="shared" ref="EHJ29:EHJ30" si="2242">EHG29*(EHH29*0.57)</f>
        <v>1194586.7625</v>
      </c>
      <c r="EHK29" s="144">
        <f t="shared" ref="EHK29:EHK30" si="2243">EHG29*(EHH29*0.15)</f>
        <v>314364.9375</v>
      </c>
      <c r="EHL29" s="109">
        <f t="shared" ref="EHL29:EHL30" si="2244">INT(EHG29*EHH29)</f>
        <v>2095766</v>
      </c>
      <c r="EHM29" s="145" t="s">
        <v>115</v>
      </c>
      <c r="EHN29" s="146" t="s">
        <v>35</v>
      </c>
      <c r="EHO29" s="133">
        <v>681550</v>
      </c>
      <c r="EHP29" s="147">
        <f t="shared" ref="EHP29:EHP30" si="2245">123*0.5/20</f>
        <v>3.0750000000000002</v>
      </c>
      <c r="EHQ29" s="140">
        <f t="shared" ref="EHQ29:EHQ30" si="2246">EHO29*(EHP29*0.28)</f>
        <v>586814.55000000005</v>
      </c>
      <c r="EHR29" s="140">
        <f t="shared" ref="EHR29:EHR30" si="2247">EHO29*(EHP29*0.57)</f>
        <v>1194586.7625</v>
      </c>
      <c r="EHS29" s="144">
        <f t="shared" ref="EHS29:EHS30" si="2248">EHO29*(EHP29*0.15)</f>
        <v>314364.9375</v>
      </c>
      <c r="EHT29" s="109">
        <f t="shared" ref="EHT29:EHT30" si="2249">INT(EHO29*EHP29)</f>
        <v>2095766</v>
      </c>
      <c r="EHU29" s="145" t="s">
        <v>115</v>
      </c>
      <c r="EHV29" s="146" t="s">
        <v>35</v>
      </c>
      <c r="EHW29" s="133">
        <v>681550</v>
      </c>
      <c r="EHX29" s="147">
        <f t="shared" ref="EHX29:EHX30" si="2250">123*0.5/20</f>
        <v>3.0750000000000002</v>
      </c>
      <c r="EHY29" s="140">
        <f t="shared" ref="EHY29:EHY30" si="2251">EHW29*(EHX29*0.28)</f>
        <v>586814.55000000005</v>
      </c>
      <c r="EHZ29" s="140">
        <f t="shared" ref="EHZ29:EHZ30" si="2252">EHW29*(EHX29*0.57)</f>
        <v>1194586.7625</v>
      </c>
      <c r="EIA29" s="144">
        <f t="shared" ref="EIA29:EIA30" si="2253">EHW29*(EHX29*0.15)</f>
        <v>314364.9375</v>
      </c>
      <c r="EIB29" s="109">
        <f t="shared" ref="EIB29:EIB30" si="2254">INT(EHW29*EHX29)</f>
        <v>2095766</v>
      </c>
      <c r="EIC29" s="145" t="s">
        <v>115</v>
      </c>
      <c r="EID29" s="146" t="s">
        <v>35</v>
      </c>
      <c r="EIE29" s="133">
        <v>681550</v>
      </c>
      <c r="EIF29" s="147">
        <f t="shared" ref="EIF29:EIF30" si="2255">123*0.5/20</f>
        <v>3.0750000000000002</v>
      </c>
      <c r="EIG29" s="140">
        <f t="shared" ref="EIG29:EIG30" si="2256">EIE29*(EIF29*0.28)</f>
        <v>586814.55000000005</v>
      </c>
      <c r="EIH29" s="140">
        <f t="shared" ref="EIH29:EIH30" si="2257">EIE29*(EIF29*0.57)</f>
        <v>1194586.7625</v>
      </c>
      <c r="EII29" s="144">
        <f t="shared" ref="EII29:EII30" si="2258">EIE29*(EIF29*0.15)</f>
        <v>314364.9375</v>
      </c>
      <c r="EIJ29" s="109">
        <f t="shared" ref="EIJ29:EIJ30" si="2259">INT(EIE29*EIF29)</f>
        <v>2095766</v>
      </c>
      <c r="EIK29" s="145" t="s">
        <v>115</v>
      </c>
      <c r="EIL29" s="146" t="s">
        <v>35</v>
      </c>
      <c r="EIM29" s="133">
        <v>681550</v>
      </c>
      <c r="EIN29" s="147">
        <f t="shared" ref="EIN29:EIN30" si="2260">123*0.5/20</f>
        <v>3.0750000000000002</v>
      </c>
      <c r="EIO29" s="140">
        <f t="shared" ref="EIO29:EIO30" si="2261">EIM29*(EIN29*0.28)</f>
        <v>586814.55000000005</v>
      </c>
      <c r="EIP29" s="140">
        <f t="shared" ref="EIP29:EIP30" si="2262">EIM29*(EIN29*0.57)</f>
        <v>1194586.7625</v>
      </c>
      <c r="EIQ29" s="144">
        <f t="shared" ref="EIQ29:EIQ30" si="2263">EIM29*(EIN29*0.15)</f>
        <v>314364.9375</v>
      </c>
      <c r="EIR29" s="109">
        <f t="shared" ref="EIR29:EIR30" si="2264">INT(EIM29*EIN29)</f>
        <v>2095766</v>
      </c>
      <c r="EIS29" s="145" t="s">
        <v>115</v>
      </c>
      <c r="EIT29" s="146" t="s">
        <v>35</v>
      </c>
      <c r="EIU29" s="133">
        <v>681550</v>
      </c>
      <c r="EIV29" s="147">
        <f t="shared" ref="EIV29:EIV30" si="2265">123*0.5/20</f>
        <v>3.0750000000000002</v>
      </c>
      <c r="EIW29" s="140">
        <f t="shared" ref="EIW29:EIW30" si="2266">EIU29*(EIV29*0.28)</f>
        <v>586814.55000000005</v>
      </c>
      <c r="EIX29" s="140">
        <f t="shared" ref="EIX29:EIX30" si="2267">EIU29*(EIV29*0.57)</f>
        <v>1194586.7625</v>
      </c>
      <c r="EIY29" s="144">
        <f t="shared" ref="EIY29:EIY30" si="2268">EIU29*(EIV29*0.15)</f>
        <v>314364.9375</v>
      </c>
      <c r="EIZ29" s="109">
        <f t="shared" ref="EIZ29:EIZ30" si="2269">INT(EIU29*EIV29)</f>
        <v>2095766</v>
      </c>
      <c r="EJA29" s="145" t="s">
        <v>115</v>
      </c>
      <c r="EJB29" s="146" t="s">
        <v>35</v>
      </c>
      <c r="EJC29" s="133">
        <v>681550</v>
      </c>
      <c r="EJD29" s="147">
        <f t="shared" ref="EJD29:EJD30" si="2270">123*0.5/20</f>
        <v>3.0750000000000002</v>
      </c>
      <c r="EJE29" s="140">
        <f t="shared" ref="EJE29:EJE30" si="2271">EJC29*(EJD29*0.28)</f>
        <v>586814.55000000005</v>
      </c>
      <c r="EJF29" s="140">
        <f t="shared" ref="EJF29:EJF30" si="2272">EJC29*(EJD29*0.57)</f>
        <v>1194586.7625</v>
      </c>
      <c r="EJG29" s="144">
        <f t="shared" ref="EJG29:EJG30" si="2273">EJC29*(EJD29*0.15)</f>
        <v>314364.9375</v>
      </c>
      <c r="EJH29" s="109">
        <f t="shared" ref="EJH29:EJH30" si="2274">INT(EJC29*EJD29)</f>
        <v>2095766</v>
      </c>
      <c r="EJI29" s="145" t="s">
        <v>115</v>
      </c>
      <c r="EJJ29" s="146" t="s">
        <v>35</v>
      </c>
      <c r="EJK29" s="133">
        <v>681550</v>
      </c>
      <c r="EJL29" s="147">
        <f t="shared" ref="EJL29:EJL30" si="2275">123*0.5/20</f>
        <v>3.0750000000000002</v>
      </c>
      <c r="EJM29" s="140">
        <f t="shared" ref="EJM29:EJM30" si="2276">EJK29*(EJL29*0.28)</f>
        <v>586814.55000000005</v>
      </c>
      <c r="EJN29" s="140">
        <f t="shared" ref="EJN29:EJN30" si="2277">EJK29*(EJL29*0.57)</f>
        <v>1194586.7625</v>
      </c>
      <c r="EJO29" s="144">
        <f t="shared" ref="EJO29:EJO30" si="2278">EJK29*(EJL29*0.15)</f>
        <v>314364.9375</v>
      </c>
      <c r="EJP29" s="109">
        <f t="shared" ref="EJP29:EJP30" si="2279">INT(EJK29*EJL29)</f>
        <v>2095766</v>
      </c>
      <c r="EJQ29" s="145" t="s">
        <v>115</v>
      </c>
      <c r="EJR29" s="146" t="s">
        <v>35</v>
      </c>
      <c r="EJS29" s="133">
        <v>681550</v>
      </c>
      <c r="EJT29" s="147">
        <f t="shared" ref="EJT29:EJT30" si="2280">123*0.5/20</f>
        <v>3.0750000000000002</v>
      </c>
      <c r="EJU29" s="140">
        <f t="shared" ref="EJU29:EJU30" si="2281">EJS29*(EJT29*0.28)</f>
        <v>586814.55000000005</v>
      </c>
      <c r="EJV29" s="140">
        <f t="shared" ref="EJV29:EJV30" si="2282">EJS29*(EJT29*0.57)</f>
        <v>1194586.7625</v>
      </c>
      <c r="EJW29" s="144">
        <f t="shared" ref="EJW29:EJW30" si="2283">EJS29*(EJT29*0.15)</f>
        <v>314364.9375</v>
      </c>
      <c r="EJX29" s="109">
        <f t="shared" ref="EJX29:EJX30" si="2284">INT(EJS29*EJT29)</f>
        <v>2095766</v>
      </c>
      <c r="EJY29" s="145" t="s">
        <v>115</v>
      </c>
      <c r="EJZ29" s="146" t="s">
        <v>35</v>
      </c>
      <c r="EKA29" s="133">
        <v>681550</v>
      </c>
      <c r="EKB29" s="147">
        <f t="shared" ref="EKB29:EKB30" si="2285">123*0.5/20</f>
        <v>3.0750000000000002</v>
      </c>
      <c r="EKC29" s="140">
        <f t="shared" ref="EKC29:EKC30" si="2286">EKA29*(EKB29*0.28)</f>
        <v>586814.55000000005</v>
      </c>
      <c r="EKD29" s="140">
        <f t="shared" ref="EKD29:EKD30" si="2287">EKA29*(EKB29*0.57)</f>
        <v>1194586.7625</v>
      </c>
      <c r="EKE29" s="144">
        <f t="shared" ref="EKE29:EKE30" si="2288">EKA29*(EKB29*0.15)</f>
        <v>314364.9375</v>
      </c>
      <c r="EKF29" s="109">
        <f t="shared" ref="EKF29:EKF30" si="2289">INT(EKA29*EKB29)</f>
        <v>2095766</v>
      </c>
      <c r="EKG29" s="145" t="s">
        <v>115</v>
      </c>
      <c r="EKH29" s="146" t="s">
        <v>35</v>
      </c>
      <c r="EKI29" s="133">
        <v>681550</v>
      </c>
      <c r="EKJ29" s="147">
        <f t="shared" ref="EKJ29:EKJ30" si="2290">123*0.5/20</f>
        <v>3.0750000000000002</v>
      </c>
      <c r="EKK29" s="140">
        <f t="shared" ref="EKK29:EKK30" si="2291">EKI29*(EKJ29*0.28)</f>
        <v>586814.55000000005</v>
      </c>
      <c r="EKL29" s="140">
        <f t="shared" ref="EKL29:EKL30" si="2292">EKI29*(EKJ29*0.57)</f>
        <v>1194586.7625</v>
      </c>
      <c r="EKM29" s="144">
        <f t="shared" ref="EKM29:EKM30" si="2293">EKI29*(EKJ29*0.15)</f>
        <v>314364.9375</v>
      </c>
      <c r="EKN29" s="109">
        <f t="shared" ref="EKN29:EKN30" si="2294">INT(EKI29*EKJ29)</f>
        <v>2095766</v>
      </c>
      <c r="EKO29" s="145" t="s">
        <v>115</v>
      </c>
      <c r="EKP29" s="146" t="s">
        <v>35</v>
      </c>
      <c r="EKQ29" s="133">
        <v>681550</v>
      </c>
      <c r="EKR29" s="147">
        <f t="shared" ref="EKR29:EKR30" si="2295">123*0.5/20</f>
        <v>3.0750000000000002</v>
      </c>
      <c r="EKS29" s="140">
        <f t="shared" ref="EKS29:EKS30" si="2296">EKQ29*(EKR29*0.28)</f>
        <v>586814.55000000005</v>
      </c>
      <c r="EKT29" s="140">
        <f t="shared" ref="EKT29:EKT30" si="2297">EKQ29*(EKR29*0.57)</f>
        <v>1194586.7625</v>
      </c>
      <c r="EKU29" s="144">
        <f t="shared" ref="EKU29:EKU30" si="2298">EKQ29*(EKR29*0.15)</f>
        <v>314364.9375</v>
      </c>
      <c r="EKV29" s="109">
        <f t="shared" ref="EKV29:EKV30" si="2299">INT(EKQ29*EKR29)</f>
        <v>2095766</v>
      </c>
      <c r="EKW29" s="145" t="s">
        <v>115</v>
      </c>
      <c r="EKX29" s="146" t="s">
        <v>35</v>
      </c>
      <c r="EKY29" s="133">
        <v>681550</v>
      </c>
      <c r="EKZ29" s="147">
        <f t="shared" ref="EKZ29:EKZ30" si="2300">123*0.5/20</f>
        <v>3.0750000000000002</v>
      </c>
      <c r="ELA29" s="140">
        <f t="shared" ref="ELA29:ELA30" si="2301">EKY29*(EKZ29*0.28)</f>
        <v>586814.55000000005</v>
      </c>
      <c r="ELB29" s="140">
        <f t="shared" ref="ELB29:ELB30" si="2302">EKY29*(EKZ29*0.57)</f>
        <v>1194586.7625</v>
      </c>
      <c r="ELC29" s="144">
        <f t="shared" ref="ELC29:ELC30" si="2303">EKY29*(EKZ29*0.15)</f>
        <v>314364.9375</v>
      </c>
      <c r="ELD29" s="109">
        <f t="shared" ref="ELD29:ELD30" si="2304">INT(EKY29*EKZ29)</f>
        <v>2095766</v>
      </c>
      <c r="ELE29" s="145" t="s">
        <v>115</v>
      </c>
      <c r="ELF29" s="146" t="s">
        <v>35</v>
      </c>
      <c r="ELG29" s="133">
        <v>681550</v>
      </c>
      <c r="ELH29" s="147">
        <f t="shared" ref="ELH29:ELH30" si="2305">123*0.5/20</f>
        <v>3.0750000000000002</v>
      </c>
      <c r="ELI29" s="140">
        <f t="shared" ref="ELI29:ELI30" si="2306">ELG29*(ELH29*0.28)</f>
        <v>586814.55000000005</v>
      </c>
      <c r="ELJ29" s="140">
        <f t="shared" ref="ELJ29:ELJ30" si="2307">ELG29*(ELH29*0.57)</f>
        <v>1194586.7625</v>
      </c>
      <c r="ELK29" s="144">
        <f t="shared" ref="ELK29:ELK30" si="2308">ELG29*(ELH29*0.15)</f>
        <v>314364.9375</v>
      </c>
      <c r="ELL29" s="109">
        <f t="shared" ref="ELL29:ELL30" si="2309">INT(ELG29*ELH29)</f>
        <v>2095766</v>
      </c>
      <c r="ELM29" s="145" t="s">
        <v>115</v>
      </c>
      <c r="ELN29" s="146" t="s">
        <v>35</v>
      </c>
      <c r="ELO29" s="133">
        <v>681550</v>
      </c>
      <c r="ELP29" s="147">
        <f t="shared" ref="ELP29:ELP30" si="2310">123*0.5/20</f>
        <v>3.0750000000000002</v>
      </c>
      <c r="ELQ29" s="140">
        <f t="shared" ref="ELQ29:ELQ30" si="2311">ELO29*(ELP29*0.28)</f>
        <v>586814.55000000005</v>
      </c>
      <c r="ELR29" s="140">
        <f t="shared" ref="ELR29:ELR30" si="2312">ELO29*(ELP29*0.57)</f>
        <v>1194586.7625</v>
      </c>
      <c r="ELS29" s="144">
        <f t="shared" ref="ELS29:ELS30" si="2313">ELO29*(ELP29*0.15)</f>
        <v>314364.9375</v>
      </c>
      <c r="ELT29" s="109">
        <f t="shared" ref="ELT29:ELT30" si="2314">INT(ELO29*ELP29)</f>
        <v>2095766</v>
      </c>
      <c r="ELU29" s="145" t="s">
        <v>115</v>
      </c>
      <c r="ELV29" s="146" t="s">
        <v>35</v>
      </c>
      <c r="ELW29" s="133">
        <v>681550</v>
      </c>
      <c r="ELX29" s="147">
        <f t="shared" ref="ELX29:ELX30" si="2315">123*0.5/20</f>
        <v>3.0750000000000002</v>
      </c>
      <c r="ELY29" s="140">
        <f t="shared" ref="ELY29:ELY30" si="2316">ELW29*(ELX29*0.28)</f>
        <v>586814.55000000005</v>
      </c>
      <c r="ELZ29" s="140">
        <f t="shared" ref="ELZ29:ELZ30" si="2317">ELW29*(ELX29*0.57)</f>
        <v>1194586.7625</v>
      </c>
      <c r="EMA29" s="144">
        <f t="shared" ref="EMA29:EMA30" si="2318">ELW29*(ELX29*0.15)</f>
        <v>314364.9375</v>
      </c>
      <c r="EMB29" s="109">
        <f t="shared" ref="EMB29:EMB30" si="2319">INT(ELW29*ELX29)</f>
        <v>2095766</v>
      </c>
      <c r="EMC29" s="145" t="s">
        <v>115</v>
      </c>
      <c r="EMD29" s="146" t="s">
        <v>35</v>
      </c>
      <c r="EME29" s="133">
        <v>681550</v>
      </c>
      <c r="EMF29" s="147">
        <f t="shared" ref="EMF29:EMF30" si="2320">123*0.5/20</f>
        <v>3.0750000000000002</v>
      </c>
      <c r="EMG29" s="140">
        <f t="shared" ref="EMG29:EMG30" si="2321">EME29*(EMF29*0.28)</f>
        <v>586814.55000000005</v>
      </c>
      <c r="EMH29" s="140">
        <f t="shared" ref="EMH29:EMH30" si="2322">EME29*(EMF29*0.57)</f>
        <v>1194586.7625</v>
      </c>
      <c r="EMI29" s="144">
        <f t="shared" ref="EMI29:EMI30" si="2323">EME29*(EMF29*0.15)</f>
        <v>314364.9375</v>
      </c>
      <c r="EMJ29" s="109">
        <f t="shared" ref="EMJ29:EMJ30" si="2324">INT(EME29*EMF29)</f>
        <v>2095766</v>
      </c>
      <c r="EMK29" s="145" t="s">
        <v>115</v>
      </c>
      <c r="EML29" s="146" t="s">
        <v>35</v>
      </c>
      <c r="EMM29" s="133">
        <v>681550</v>
      </c>
      <c r="EMN29" s="147">
        <f t="shared" ref="EMN29:EMN30" si="2325">123*0.5/20</f>
        <v>3.0750000000000002</v>
      </c>
      <c r="EMO29" s="140">
        <f t="shared" ref="EMO29:EMO30" si="2326">EMM29*(EMN29*0.28)</f>
        <v>586814.55000000005</v>
      </c>
      <c r="EMP29" s="140">
        <f t="shared" ref="EMP29:EMP30" si="2327">EMM29*(EMN29*0.57)</f>
        <v>1194586.7625</v>
      </c>
      <c r="EMQ29" s="144">
        <f t="shared" ref="EMQ29:EMQ30" si="2328">EMM29*(EMN29*0.15)</f>
        <v>314364.9375</v>
      </c>
      <c r="EMR29" s="109">
        <f t="shared" ref="EMR29:EMR30" si="2329">INT(EMM29*EMN29)</f>
        <v>2095766</v>
      </c>
      <c r="EMS29" s="145" t="s">
        <v>115</v>
      </c>
      <c r="EMT29" s="146" t="s">
        <v>35</v>
      </c>
      <c r="EMU29" s="133">
        <v>681550</v>
      </c>
      <c r="EMV29" s="147">
        <f t="shared" ref="EMV29:EMV30" si="2330">123*0.5/20</f>
        <v>3.0750000000000002</v>
      </c>
      <c r="EMW29" s="140">
        <f t="shared" ref="EMW29:EMW30" si="2331">EMU29*(EMV29*0.28)</f>
        <v>586814.55000000005</v>
      </c>
      <c r="EMX29" s="140">
        <f t="shared" ref="EMX29:EMX30" si="2332">EMU29*(EMV29*0.57)</f>
        <v>1194586.7625</v>
      </c>
      <c r="EMY29" s="144">
        <f t="shared" ref="EMY29:EMY30" si="2333">EMU29*(EMV29*0.15)</f>
        <v>314364.9375</v>
      </c>
      <c r="EMZ29" s="109">
        <f t="shared" ref="EMZ29:EMZ30" si="2334">INT(EMU29*EMV29)</f>
        <v>2095766</v>
      </c>
      <c r="ENA29" s="145" t="s">
        <v>115</v>
      </c>
      <c r="ENB29" s="146" t="s">
        <v>35</v>
      </c>
      <c r="ENC29" s="133">
        <v>681550</v>
      </c>
      <c r="END29" s="147">
        <f t="shared" ref="END29:END30" si="2335">123*0.5/20</f>
        <v>3.0750000000000002</v>
      </c>
      <c r="ENE29" s="140">
        <f t="shared" ref="ENE29:ENE30" si="2336">ENC29*(END29*0.28)</f>
        <v>586814.55000000005</v>
      </c>
      <c r="ENF29" s="140">
        <f t="shared" ref="ENF29:ENF30" si="2337">ENC29*(END29*0.57)</f>
        <v>1194586.7625</v>
      </c>
      <c r="ENG29" s="144">
        <f t="shared" ref="ENG29:ENG30" si="2338">ENC29*(END29*0.15)</f>
        <v>314364.9375</v>
      </c>
      <c r="ENH29" s="109">
        <f t="shared" ref="ENH29:ENH30" si="2339">INT(ENC29*END29)</f>
        <v>2095766</v>
      </c>
      <c r="ENI29" s="145" t="s">
        <v>115</v>
      </c>
      <c r="ENJ29" s="146" t="s">
        <v>35</v>
      </c>
      <c r="ENK29" s="133">
        <v>681550</v>
      </c>
      <c r="ENL29" s="147">
        <f t="shared" ref="ENL29:ENL30" si="2340">123*0.5/20</f>
        <v>3.0750000000000002</v>
      </c>
      <c r="ENM29" s="140">
        <f t="shared" ref="ENM29:ENM30" si="2341">ENK29*(ENL29*0.28)</f>
        <v>586814.55000000005</v>
      </c>
      <c r="ENN29" s="140">
        <f t="shared" ref="ENN29:ENN30" si="2342">ENK29*(ENL29*0.57)</f>
        <v>1194586.7625</v>
      </c>
      <c r="ENO29" s="144">
        <f t="shared" ref="ENO29:ENO30" si="2343">ENK29*(ENL29*0.15)</f>
        <v>314364.9375</v>
      </c>
      <c r="ENP29" s="109">
        <f t="shared" ref="ENP29:ENP30" si="2344">INT(ENK29*ENL29)</f>
        <v>2095766</v>
      </c>
      <c r="ENQ29" s="145" t="s">
        <v>115</v>
      </c>
      <c r="ENR29" s="146" t="s">
        <v>35</v>
      </c>
      <c r="ENS29" s="133">
        <v>681550</v>
      </c>
      <c r="ENT29" s="147">
        <f t="shared" ref="ENT29:ENT30" si="2345">123*0.5/20</f>
        <v>3.0750000000000002</v>
      </c>
      <c r="ENU29" s="140">
        <f t="shared" ref="ENU29:ENU30" si="2346">ENS29*(ENT29*0.28)</f>
        <v>586814.55000000005</v>
      </c>
      <c r="ENV29" s="140">
        <f t="shared" ref="ENV29:ENV30" si="2347">ENS29*(ENT29*0.57)</f>
        <v>1194586.7625</v>
      </c>
      <c r="ENW29" s="144">
        <f t="shared" ref="ENW29:ENW30" si="2348">ENS29*(ENT29*0.15)</f>
        <v>314364.9375</v>
      </c>
      <c r="ENX29" s="109">
        <f t="shared" ref="ENX29:ENX30" si="2349">INT(ENS29*ENT29)</f>
        <v>2095766</v>
      </c>
      <c r="ENY29" s="145" t="s">
        <v>115</v>
      </c>
      <c r="ENZ29" s="146" t="s">
        <v>35</v>
      </c>
      <c r="EOA29" s="133">
        <v>681550</v>
      </c>
      <c r="EOB29" s="147">
        <f t="shared" ref="EOB29:EOB30" si="2350">123*0.5/20</f>
        <v>3.0750000000000002</v>
      </c>
      <c r="EOC29" s="140">
        <f t="shared" ref="EOC29:EOC30" si="2351">EOA29*(EOB29*0.28)</f>
        <v>586814.55000000005</v>
      </c>
      <c r="EOD29" s="140">
        <f t="shared" ref="EOD29:EOD30" si="2352">EOA29*(EOB29*0.57)</f>
        <v>1194586.7625</v>
      </c>
      <c r="EOE29" s="144">
        <f t="shared" ref="EOE29:EOE30" si="2353">EOA29*(EOB29*0.15)</f>
        <v>314364.9375</v>
      </c>
      <c r="EOF29" s="109">
        <f t="shared" ref="EOF29:EOF30" si="2354">INT(EOA29*EOB29)</f>
        <v>2095766</v>
      </c>
      <c r="EOG29" s="145" t="s">
        <v>115</v>
      </c>
      <c r="EOH29" s="146" t="s">
        <v>35</v>
      </c>
      <c r="EOI29" s="133">
        <v>681550</v>
      </c>
      <c r="EOJ29" s="147">
        <f t="shared" ref="EOJ29:EOJ30" si="2355">123*0.5/20</f>
        <v>3.0750000000000002</v>
      </c>
      <c r="EOK29" s="140">
        <f t="shared" ref="EOK29:EOK30" si="2356">EOI29*(EOJ29*0.28)</f>
        <v>586814.55000000005</v>
      </c>
      <c r="EOL29" s="140">
        <f t="shared" ref="EOL29:EOL30" si="2357">EOI29*(EOJ29*0.57)</f>
        <v>1194586.7625</v>
      </c>
      <c r="EOM29" s="144">
        <f t="shared" ref="EOM29:EOM30" si="2358">EOI29*(EOJ29*0.15)</f>
        <v>314364.9375</v>
      </c>
      <c r="EON29" s="109">
        <f t="shared" ref="EON29:EON30" si="2359">INT(EOI29*EOJ29)</f>
        <v>2095766</v>
      </c>
      <c r="EOO29" s="145" t="s">
        <v>115</v>
      </c>
      <c r="EOP29" s="146" t="s">
        <v>35</v>
      </c>
      <c r="EOQ29" s="133">
        <v>681550</v>
      </c>
      <c r="EOR29" s="147">
        <f t="shared" ref="EOR29:EOR30" si="2360">123*0.5/20</f>
        <v>3.0750000000000002</v>
      </c>
      <c r="EOS29" s="140">
        <f t="shared" ref="EOS29:EOS30" si="2361">EOQ29*(EOR29*0.28)</f>
        <v>586814.55000000005</v>
      </c>
      <c r="EOT29" s="140">
        <f t="shared" ref="EOT29:EOT30" si="2362">EOQ29*(EOR29*0.57)</f>
        <v>1194586.7625</v>
      </c>
      <c r="EOU29" s="144">
        <f t="shared" ref="EOU29:EOU30" si="2363">EOQ29*(EOR29*0.15)</f>
        <v>314364.9375</v>
      </c>
      <c r="EOV29" s="109">
        <f t="shared" ref="EOV29:EOV30" si="2364">INT(EOQ29*EOR29)</f>
        <v>2095766</v>
      </c>
      <c r="EOW29" s="145" t="s">
        <v>115</v>
      </c>
      <c r="EOX29" s="146" t="s">
        <v>35</v>
      </c>
      <c r="EOY29" s="133">
        <v>681550</v>
      </c>
      <c r="EOZ29" s="147">
        <f t="shared" ref="EOZ29:EOZ30" si="2365">123*0.5/20</f>
        <v>3.0750000000000002</v>
      </c>
      <c r="EPA29" s="140">
        <f t="shared" ref="EPA29:EPA30" si="2366">EOY29*(EOZ29*0.28)</f>
        <v>586814.55000000005</v>
      </c>
      <c r="EPB29" s="140">
        <f t="shared" ref="EPB29:EPB30" si="2367">EOY29*(EOZ29*0.57)</f>
        <v>1194586.7625</v>
      </c>
      <c r="EPC29" s="144">
        <f t="shared" ref="EPC29:EPC30" si="2368">EOY29*(EOZ29*0.15)</f>
        <v>314364.9375</v>
      </c>
      <c r="EPD29" s="109">
        <f t="shared" ref="EPD29:EPD30" si="2369">INT(EOY29*EOZ29)</f>
        <v>2095766</v>
      </c>
      <c r="EPE29" s="145" t="s">
        <v>115</v>
      </c>
      <c r="EPF29" s="146" t="s">
        <v>35</v>
      </c>
      <c r="EPG29" s="133">
        <v>681550</v>
      </c>
      <c r="EPH29" s="147">
        <f t="shared" ref="EPH29:EPH30" si="2370">123*0.5/20</f>
        <v>3.0750000000000002</v>
      </c>
      <c r="EPI29" s="140">
        <f t="shared" ref="EPI29:EPI30" si="2371">EPG29*(EPH29*0.28)</f>
        <v>586814.55000000005</v>
      </c>
      <c r="EPJ29" s="140">
        <f t="shared" ref="EPJ29:EPJ30" si="2372">EPG29*(EPH29*0.57)</f>
        <v>1194586.7625</v>
      </c>
      <c r="EPK29" s="144">
        <f t="shared" ref="EPK29:EPK30" si="2373">EPG29*(EPH29*0.15)</f>
        <v>314364.9375</v>
      </c>
      <c r="EPL29" s="109">
        <f t="shared" ref="EPL29:EPL30" si="2374">INT(EPG29*EPH29)</f>
        <v>2095766</v>
      </c>
      <c r="EPM29" s="145" t="s">
        <v>115</v>
      </c>
      <c r="EPN29" s="146" t="s">
        <v>35</v>
      </c>
      <c r="EPO29" s="133">
        <v>681550</v>
      </c>
      <c r="EPP29" s="147">
        <f t="shared" ref="EPP29:EPP30" si="2375">123*0.5/20</f>
        <v>3.0750000000000002</v>
      </c>
      <c r="EPQ29" s="140">
        <f t="shared" ref="EPQ29:EPQ30" si="2376">EPO29*(EPP29*0.28)</f>
        <v>586814.55000000005</v>
      </c>
      <c r="EPR29" s="140">
        <f t="shared" ref="EPR29:EPR30" si="2377">EPO29*(EPP29*0.57)</f>
        <v>1194586.7625</v>
      </c>
      <c r="EPS29" s="144">
        <f t="shared" ref="EPS29:EPS30" si="2378">EPO29*(EPP29*0.15)</f>
        <v>314364.9375</v>
      </c>
      <c r="EPT29" s="109">
        <f t="shared" ref="EPT29:EPT30" si="2379">INT(EPO29*EPP29)</f>
        <v>2095766</v>
      </c>
      <c r="EPU29" s="145" t="s">
        <v>115</v>
      </c>
      <c r="EPV29" s="146" t="s">
        <v>35</v>
      </c>
      <c r="EPW29" s="133">
        <v>681550</v>
      </c>
      <c r="EPX29" s="147">
        <f t="shared" ref="EPX29:EPX30" si="2380">123*0.5/20</f>
        <v>3.0750000000000002</v>
      </c>
      <c r="EPY29" s="140">
        <f t="shared" ref="EPY29:EPY30" si="2381">EPW29*(EPX29*0.28)</f>
        <v>586814.55000000005</v>
      </c>
      <c r="EPZ29" s="140">
        <f t="shared" ref="EPZ29:EPZ30" si="2382">EPW29*(EPX29*0.57)</f>
        <v>1194586.7625</v>
      </c>
      <c r="EQA29" s="144">
        <f t="shared" ref="EQA29:EQA30" si="2383">EPW29*(EPX29*0.15)</f>
        <v>314364.9375</v>
      </c>
      <c r="EQB29" s="109">
        <f t="shared" ref="EQB29:EQB30" si="2384">INT(EPW29*EPX29)</f>
        <v>2095766</v>
      </c>
      <c r="EQC29" s="145" t="s">
        <v>115</v>
      </c>
      <c r="EQD29" s="146" t="s">
        <v>35</v>
      </c>
      <c r="EQE29" s="133">
        <v>681550</v>
      </c>
      <c r="EQF29" s="147">
        <f t="shared" ref="EQF29:EQF30" si="2385">123*0.5/20</f>
        <v>3.0750000000000002</v>
      </c>
      <c r="EQG29" s="140">
        <f t="shared" ref="EQG29:EQG30" si="2386">EQE29*(EQF29*0.28)</f>
        <v>586814.55000000005</v>
      </c>
      <c r="EQH29" s="140">
        <f t="shared" ref="EQH29:EQH30" si="2387">EQE29*(EQF29*0.57)</f>
        <v>1194586.7625</v>
      </c>
      <c r="EQI29" s="144">
        <f t="shared" ref="EQI29:EQI30" si="2388">EQE29*(EQF29*0.15)</f>
        <v>314364.9375</v>
      </c>
      <c r="EQJ29" s="109">
        <f t="shared" ref="EQJ29:EQJ30" si="2389">INT(EQE29*EQF29)</f>
        <v>2095766</v>
      </c>
      <c r="EQK29" s="145" t="s">
        <v>115</v>
      </c>
      <c r="EQL29" s="146" t="s">
        <v>35</v>
      </c>
      <c r="EQM29" s="133">
        <v>681550</v>
      </c>
      <c r="EQN29" s="147">
        <f t="shared" ref="EQN29:EQN30" si="2390">123*0.5/20</f>
        <v>3.0750000000000002</v>
      </c>
      <c r="EQO29" s="140">
        <f t="shared" ref="EQO29:EQO30" si="2391">EQM29*(EQN29*0.28)</f>
        <v>586814.55000000005</v>
      </c>
      <c r="EQP29" s="140">
        <f t="shared" ref="EQP29:EQP30" si="2392">EQM29*(EQN29*0.57)</f>
        <v>1194586.7625</v>
      </c>
      <c r="EQQ29" s="144">
        <f t="shared" ref="EQQ29:EQQ30" si="2393">EQM29*(EQN29*0.15)</f>
        <v>314364.9375</v>
      </c>
      <c r="EQR29" s="109">
        <f t="shared" ref="EQR29:EQR30" si="2394">INT(EQM29*EQN29)</f>
        <v>2095766</v>
      </c>
      <c r="EQS29" s="145" t="s">
        <v>115</v>
      </c>
      <c r="EQT29" s="146" t="s">
        <v>35</v>
      </c>
      <c r="EQU29" s="133">
        <v>681550</v>
      </c>
      <c r="EQV29" s="147">
        <f t="shared" ref="EQV29:EQV30" si="2395">123*0.5/20</f>
        <v>3.0750000000000002</v>
      </c>
      <c r="EQW29" s="140">
        <f t="shared" ref="EQW29:EQW30" si="2396">EQU29*(EQV29*0.28)</f>
        <v>586814.55000000005</v>
      </c>
      <c r="EQX29" s="140">
        <f t="shared" ref="EQX29:EQX30" si="2397">EQU29*(EQV29*0.57)</f>
        <v>1194586.7625</v>
      </c>
      <c r="EQY29" s="144">
        <f t="shared" ref="EQY29:EQY30" si="2398">EQU29*(EQV29*0.15)</f>
        <v>314364.9375</v>
      </c>
      <c r="EQZ29" s="109">
        <f t="shared" ref="EQZ29:EQZ30" si="2399">INT(EQU29*EQV29)</f>
        <v>2095766</v>
      </c>
      <c r="ERA29" s="145" t="s">
        <v>115</v>
      </c>
      <c r="ERB29" s="146" t="s">
        <v>35</v>
      </c>
      <c r="ERC29" s="133">
        <v>681550</v>
      </c>
      <c r="ERD29" s="147">
        <f t="shared" ref="ERD29:ERD30" si="2400">123*0.5/20</f>
        <v>3.0750000000000002</v>
      </c>
      <c r="ERE29" s="140">
        <f t="shared" ref="ERE29:ERE30" si="2401">ERC29*(ERD29*0.28)</f>
        <v>586814.55000000005</v>
      </c>
      <c r="ERF29" s="140">
        <f t="shared" ref="ERF29:ERF30" si="2402">ERC29*(ERD29*0.57)</f>
        <v>1194586.7625</v>
      </c>
      <c r="ERG29" s="144">
        <f t="shared" ref="ERG29:ERG30" si="2403">ERC29*(ERD29*0.15)</f>
        <v>314364.9375</v>
      </c>
      <c r="ERH29" s="109">
        <f t="shared" ref="ERH29:ERH30" si="2404">INT(ERC29*ERD29)</f>
        <v>2095766</v>
      </c>
      <c r="ERI29" s="145" t="s">
        <v>115</v>
      </c>
      <c r="ERJ29" s="146" t="s">
        <v>35</v>
      </c>
      <c r="ERK29" s="133">
        <v>681550</v>
      </c>
      <c r="ERL29" s="147">
        <f t="shared" ref="ERL29:ERL30" si="2405">123*0.5/20</f>
        <v>3.0750000000000002</v>
      </c>
      <c r="ERM29" s="140">
        <f t="shared" ref="ERM29:ERM30" si="2406">ERK29*(ERL29*0.28)</f>
        <v>586814.55000000005</v>
      </c>
      <c r="ERN29" s="140">
        <f t="shared" ref="ERN29:ERN30" si="2407">ERK29*(ERL29*0.57)</f>
        <v>1194586.7625</v>
      </c>
      <c r="ERO29" s="144">
        <f t="shared" ref="ERO29:ERO30" si="2408">ERK29*(ERL29*0.15)</f>
        <v>314364.9375</v>
      </c>
      <c r="ERP29" s="109">
        <f t="shared" ref="ERP29:ERP30" si="2409">INT(ERK29*ERL29)</f>
        <v>2095766</v>
      </c>
      <c r="ERQ29" s="145" t="s">
        <v>115</v>
      </c>
      <c r="ERR29" s="146" t="s">
        <v>35</v>
      </c>
      <c r="ERS29" s="133">
        <v>681550</v>
      </c>
      <c r="ERT29" s="147">
        <f t="shared" ref="ERT29:ERT30" si="2410">123*0.5/20</f>
        <v>3.0750000000000002</v>
      </c>
      <c r="ERU29" s="140">
        <f t="shared" ref="ERU29:ERU30" si="2411">ERS29*(ERT29*0.28)</f>
        <v>586814.55000000005</v>
      </c>
      <c r="ERV29" s="140">
        <f t="shared" ref="ERV29:ERV30" si="2412">ERS29*(ERT29*0.57)</f>
        <v>1194586.7625</v>
      </c>
      <c r="ERW29" s="144">
        <f t="shared" ref="ERW29:ERW30" si="2413">ERS29*(ERT29*0.15)</f>
        <v>314364.9375</v>
      </c>
      <c r="ERX29" s="109">
        <f t="shared" ref="ERX29:ERX30" si="2414">INT(ERS29*ERT29)</f>
        <v>2095766</v>
      </c>
      <c r="ERY29" s="145" t="s">
        <v>115</v>
      </c>
      <c r="ERZ29" s="146" t="s">
        <v>35</v>
      </c>
      <c r="ESA29" s="133">
        <v>681550</v>
      </c>
      <c r="ESB29" s="147">
        <f t="shared" ref="ESB29:ESB30" si="2415">123*0.5/20</f>
        <v>3.0750000000000002</v>
      </c>
      <c r="ESC29" s="140">
        <f t="shared" ref="ESC29:ESC30" si="2416">ESA29*(ESB29*0.28)</f>
        <v>586814.55000000005</v>
      </c>
      <c r="ESD29" s="140">
        <f t="shared" ref="ESD29:ESD30" si="2417">ESA29*(ESB29*0.57)</f>
        <v>1194586.7625</v>
      </c>
      <c r="ESE29" s="144">
        <f t="shared" ref="ESE29:ESE30" si="2418">ESA29*(ESB29*0.15)</f>
        <v>314364.9375</v>
      </c>
      <c r="ESF29" s="109">
        <f t="shared" ref="ESF29:ESF30" si="2419">INT(ESA29*ESB29)</f>
        <v>2095766</v>
      </c>
      <c r="ESG29" s="145" t="s">
        <v>115</v>
      </c>
      <c r="ESH29" s="146" t="s">
        <v>35</v>
      </c>
      <c r="ESI29" s="133">
        <v>681550</v>
      </c>
      <c r="ESJ29" s="147">
        <f t="shared" ref="ESJ29:ESJ30" si="2420">123*0.5/20</f>
        <v>3.0750000000000002</v>
      </c>
      <c r="ESK29" s="140">
        <f t="shared" ref="ESK29:ESK30" si="2421">ESI29*(ESJ29*0.28)</f>
        <v>586814.55000000005</v>
      </c>
      <c r="ESL29" s="140">
        <f t="shared" ref="ESL29:ESL30" si="2422">ESI29*(ESJ29*0.57)</f>
        <v>1194586.7625</v>
      </c>
      <c r="ESM29" s="144">
        <f t="shared" ref="ESM29:ESM30" si="2423">ESI29*(ESJ29*0.15)</f>
        <v>314364.9375</v>
      </c>
      <c r="ESN29" s="109">
        <f t="shared" ref="ESN29:ESN30" si="2424">INT(ESI29*ESJ29)</f>
        <v>2095766</v>
      </c>
      <c r="ESO29" s="145" t="s">
        <v>115</v>
      </c>
      <c r="ESP29" s="146" t="s">
        <v>35</v>
      </c>
      <c r="ESQ29" s="133">
        <v>681550</v>
      </c>
      <c r="ESR29" s="147">
        <f t="shared" ref="ESR29:ESR30" si="2425">123*0.5/20</f>
        <v>3.0750000000000002</v>
      </c>
      <c r="ESS29" s="140">
        <f t="shared" ref="ESS29:ESS30" si="2426">ESQ29*(ESR29*0.28)</f>
        <v>586814.55000000005</v>
      </c>
      <c r="EST29" s="140">
        <f t="shared" ref="EST29:EST30" si="2427">ESQ29*(ESR29*0.57)</f>
        <v>1194586.7625</v>
      </c>
      <c r="ESU29" s="144">
        <f t="shared" ref="ESU29:ESU30" si="2428">ESQ29*(ESR29*0.15)</f>
        <v>314364.9375</v>
      </c>
      <c r="ESV29" s="109">
        <f t="shared" ref="ESV29:ESV30" si="2429">INT(ESQ29*ESR29)</f>
        <v>2095766</v>
      </c>
      <c r="ESW29" s="145" t="s">
        <v>115</v>
      </c>
      <c r="ESX29" s="146" t="s">
        <v>35</v>
      </c>
      <c r="ESY29" s="133">
        <v>681550</v>
      </c>
      <c r="ESZ29" s="147">
        <f t="shared" ref="ESZ29:ESZ30" si="2430">123*0.5/20</f>
        <v>3.0750000000000002</v>
      </c>
      <c r="ETA29" s="140">
        <f t="shared" ref="ETA29:ETA30" si="2431">ESY29*(ESZ29*0.28)</f>
        <v>586814.55000000005</v>
      </c>
      <c r="ETB29" s="140">
        <f t="shared" ref="ETB29:ETB30" si="2432">ESY29*(ESZ29*0.57)</f>
        <v>1194586.7625</v>
      </c>
      <c r="ETC29" s="144">
        <f t="shared" ref="ETC29:ETC30" si="2433">ESY29*(ESZ29*0.15)</f>
        <v>314364.9375</v>
      </c>
      <c r="ETD29" s="109">
        <f t="shared" ref="ETD29:ETD30" si="2434">INT(ESY29*ESZ29)</f>
        <v>2095766</v>
      </c>
      <c r="ETE29" s="145" t="s">
        <v>115</v>
      </c>
      <c r="ETF29" s="146" t="s">
        <v>35</v>
      </c>
      <c r="ETG29" s="133">
        <v>681550</v>
      </c>
      <c r="ETH29" s="147">
        <f t="shared" ref="ETH29:ETH30" si="2435">123*0.5/20</f>
        <v>3.0750000000000002</v>
      </c>
      <c r="ETI29" s="140">
        <f t="shared" ref="ETI29:ETI30" si="2436">ETG29*(ETH29*0.28)</f>
        <v>586814.55000000005</v>
      </c>
      <c r="ETJ29" s="140">
        <f t="shared" ref="ETJ29:ETJ30" si="2437">ETG29*(ETH29*0.57)</f>
        <v>1194586.7625</v>
      </c>
      <c r="ETK29" s="144">
        <f t="shared" ref="ETK29:ETK30" si="2438">ETG29*(ETH29*0.15)</f>
        <v>314364.9375</v>
      </c>
      <c r="ETL29" s="109">
        <f t="shared" ref="ETL29:ETL30" si="2439">INT(ETG29*ETH29)</f>
        <v>2095766</v>
      </c>
      <c r="ETM29" s="145" t="s">
        <v>115</v>
      </c>
      <c r="ETN29" s="146" t="s">
        <v>35</v>
      </c>
      <c r="ETO29" s="133">
        <v>681550</v>
      </c>
      <c r="ETP29" s="147">
        <f t="shared" ref="ETP29:ETP30" si="2440">123*0.5/20</f>
        <v>3.0750000000000002</v>
      </c>
      <c r="ETQ29" s="140">
        <f t="shared" ref="ETQ29:ETQ30" si="2441">ETO29*(ETP29*0.28)</f>
        <v>586814.55000000005</v>
      </c>
      <c r="ETR29" s="140">
        <f t="shared" ref="ETR29:ETR30" si="2442">ETO29*(ETP29*0.57)</f>
        <v>1194586.7625</v>
      </c>
      <c r="ETS29" s="144">
        <f t="shared" ref="ETS29:ETS30" si="2443">ETO29*(ETP29*0.15)</f>
        <v>314364.9375</v>
      </c>
      <c r="ETT29" s="109">
        <f t="shared" ref="ETT29:ETT30" si="2444">INT(ETO29*ETP29)</f>
        <v>2095766</v>
      </c>
      <c r="ETU29" s="145" t="s">
        <v>115</v>
      </c>
      <c r="ETV29" s="146" t="s">
        <v>35</v>
      </c>
      <c r="ETW29" s="133">
        <v>681550</v>
      </c>
      <c r="ETX29" s="147">
        <f t="shared" ref="ETX29:ETX30" si="2445">123*0.5/20</f>
        <v>3.0750000000000002</v>
      </c>
      <c r="ETY29" s="140">
        <f t="shared" ref="ETY29:ETY30" si="2446">ETW29*(ETX29*0.28)</f>
        <v>586814.55000000005</v>
      </c>
      <c r="ETZ29" s="140">
        <f t="shared" ref="ETZ29:ETZ30" si="2447">ETW29*(ETX29*0.57)</f>
        <v>1194586.7625</v>
      </c>
      <c r="EUA29" s="144">
        <f t="shared" ref="EUA29:EUA30" si="2448">ETW29*(ETX29*0.15)</f>
        <v>314364.9375</v>
      </c>
      <c r="EUB29" s="109">
        <f t="shared" ref="EUB29:EUB30" si="2449">INT(ETW29*ETX29)</f>
        <v>2095766</v>
      </c>
      <c r="EUC29" s="145" t="s">
        <v>115</v>
      </c>
      <c r="EUD29" s="146" t="s">
        <v>35</v>
      </c>
      <c r="EUE29" s="133">
        <v>681550</v>
      </c>
      <c r="EUF29" s="147">
        <f t="shared" ref="EUF29:EUF30" si="2450">123*0.5/20</f>
        <v>3.0750000000000002</v>
      </c>
      <c r="EUG29" s="140">
        <f t="shared" ref="EUG29:EUG30" si="2451">EUE29*(EUF29*0.28)</f>
        <v>586814.55000000005</v>
      </c>
      <c r="EUH29" s="140">
        <f t="shared" ref="EUH29:EUH30" si="2452">EUE29*(EUF29*0.57)</f>
        <v>1194586.7625</v>
      </c>
      <c r="EUI29" s="144">
        <f t="shared" ref="EUI29:EUI30" si="2453">EUE29*(EUF29*0.15)</f>
        <v>314364.9375</v>
      </c>
      <c r="EUJ29" s="109">
        <f t="shared" ref="EUJ29:EUJ30" si="2454">INT(EUE29*EUF29)</f>
        <v>2095766</v>
      </c>
      <c r="EUK29" s="145" t="s">
        <v>115</v>
      </c>
      <c r="EUL29" s="146" t="s">
        <v>35</v>
      </c>
      <c r="EUM29" s="133">
        <v>681550</v>
      </c>
      <c r="EUN29" s="147">
        <f t="shared" ref="EUN29:EUN30" si="2455">123*0.5/20</f>
        <v>3.0750000000000002</v>
      </c>
      <c r="EUO29" s="140">
        <f t="shared" ref="EUO29:EUO30" si="2456">EUM29*(EUN29*0.28)</f>
        <v>586814.55000000005</v>
      </c>
      <c r="EUP29" s="140">
        <f t="shared" ref="EUP29:EUP30" si="2457">EUM29*(EUN29*0.57)</f>
        <v>1194586.7625</v>
      </c>
      <c r="EUQ29" s="144">
        <f t="shared" ref="EUQ29:EUQ30" si="2458">EUM29*(EUN29*0.15)</f>
        <v>314364.9375</v>
      </c>
      <c r="EUR29" s="109">
        <f t="shared" ref="EUR29:EUR30" si="2459">INT(EUM29*EUN29)</f>
        <v>2095766</v>
      </c>
      <c r="EUS29" s="145" t="s">
        <v>115</v>
      </c>
      <c r="EUT29" s="146" t="s">
        <v>35</v>
      </c>
      <c r="EUU29" s="133">
        <v>681550</v>
      </c>
      <c r="EUV29" s="147">
        <f t="shared" ref="EUV29:EUV30" si="2460">123*0.5/20</f>
        <v>3.0750000000000002</v>
      </c>
      <c r="EUW29" s="140">
        <f t="shared" ref="EUW29:EUW30" si="2461">EUU29*(EUV29*0.28)</f>
        <v>586814.55000000005</v>
      </c>
      <c r="EUX29" s="140">
        <f t="shared" ref="EUX29:EUX30" si="2462">EUU29*(EUV29*0.57)</f>
        <v>1194586.7625</v>
      </c>
      <c r="EUY29" s="144">
        <f t="shared" ref="EUY29:EUY30" si="2463">EUU29*(EUV29*0.15)</f>
        <v>314364.9375</v>
      </c>
      <c r="EUZ29" s="109">
        <f t="shared" ref="EUZ29:EUZ30" si="2464">INT(EUU29*EUV29)</f>
        <v>2095766</v>
      </c>
      <c r="EVA29" s="145" t="s">
        <v>115</v>
      </c>
      <c r="EVB29" s="146" t="s">
        <v>35</v>
      </c>
      <c r="EVC29" s="133">
        <v>681550</v>
      </c>
      <c r="EVD29" s="147">
        <f t="shared" ref="EVD29:EVD30" si="2465">123*0.5/20</f>
        <v>3.0750000000000002</v>
      </c>
      <c r="EVE29" s="140">
        <f t="shared" ref="EVE29:EVE30" si="2466">EVC29*(EVD29*0.28)</f>
        <v>586814.55000000005</v>
      </c>
      <c r="EVF29" s="140">
        <f t="shared" ref="EVF29:EVF30" si="2467">EVC29*(EVD29*0.57)</f>
        <v>1194586.7625</v>
      </c>
      <c r="EVG29" s="144">
        <f t="shared" ref="EVG29:EVG30" si="2468">EVC29*(EVD29*0.15)</f>
        <v>314364.9375</v>
      </c>
      <c r="EVH29" s="109">
        <f t="shared" ref="EVH29:EVH30" si="2469">INT(EVC29*EVD29)</f>
        <v>2095766</v>
      </c>
      <c r="EVI29" s="145" t="s">
        <v>115</v>
      </c>
      <c r="EVJ29" s="146" t="s">
        <v>35</v>
      </c>
      <c r="EVK29" s="133">
        <v>681550</v>
      </c>
      <c r="EVL29" s="147">
        <f t="shared" ref="EVL29:EVL30" si="2470">123*0.5/20</f>
        <v>3.0750000000000002</v>
      </c>
      <c r="EVM29" s="140">
        <f t="shared" ref="EVM29:EVM30" si="2471">EVK29*(EVL29*0.28)</f>
        <v>586814.55000000005</v>
      </c>
      <c r="EVN29" s="140">
        <f t="shared" ref="EVN29:EVN30" si="2472">EVK29*(EVL29*0.57)</f>
        <v>1194586.7625</v>
      </c>
      <c r="EVO29" s="144">
        <f t="shared" ref="EVO29:EVO30" si="2473">EVK29*(EVL29*0.15)</f>
        <v>314364.9375</v>
      </c>
      <c r="EVP29" s="109">
        <f t="shared" ref="EVP29:EVP30" si="2474">INT(EVK29*EVL29)</f>
        <v>2095766</v>
      </c>
      <c r="EVQ29" s="145" t="s">
        <v>115</v>
      </c>
      <c r="EVR29" s="146" t="s">
        <v>35</v>
      </c>
      <c r="EVS29" s="133">
        <v>681550</v>
      </c>
      <c r="EVT29" s="147">
        <f t="shared" ref="EVT29:EVT30" si="2475">123*0.5/20</f>
        <v>3.0750000000000002</v>
      </c>
      <c r="EVU29" s="140">
        <f t="shared" ref="EVU29:EVU30" si="2476">EVS29*(EVT29*0.28)</f>
        <v>586814.55000000005</v>
      </c>
      <c r="EVV29" s="140">
        <f t="shared" ref="EVV29:EVV30" si="2477">EVS29*(EVT29*0.57)</f>
        <v>1194586.7625</v>
      </c>
      <c r="EVW29" s="144">
        <f t="shared" ref="EVW29:EVW30" si="2478">EVS29*(EVT29*0.15)</f>
        <v>314364.9375</v>
      </c>
      <c r="EVX29" s="109">
        <f t="shared" ref="EVX29:EVX30" si="2479">INT(EVS29*EVT29)</f>
        <v>2095766</v>
      </c>
      <c r="EVY29" s="145" t="s">
        <v>115</v>
      </c>
      <c r="EVZ29" s="146" t="s">
        <v>35</v>
      </c>
      <c r="EWA29" s="133">
        <v>681550</v>
      </c>
      <c r="EWB29" s="147">
        <f t="shared" ref="EWB29:EWB30" si="2480">123*0.5/20</f>
        <v>3.0750000000000002</v>
      </c>
      <c r="EWC29" s="140">
        <f t="shared" ref="EWC29:EWC30" si="2481">EWA29*(EWB29*0.28)</f>
        <v>586814.55000000005</v>
      </c>
      <c r="EWD29" s="140">
        <f t="shared" ref="EWD29:EWD30" si="2482">EWA29*(EWB29*0.57)</f>
        <v>1194586.7625</v>
      </c>
      <c r="EWE29" s="144">
        <f t="shared" ref="EWE29:EWE30" si="2483">EWA29*(EWB29*0.15)</f>
        <v>314364.9375</v>
      </c>
      <c r="EWF29" s="109">
        <f t="shared" ref="EWF29:EWF30" si="2484">INT(EWA29*EWB29)</f>
        <v>2095766</v>
      </c>
      <c r="EWG29" s="145" t="s">
        <v>115</v>
      </c>
      <c r="EWH29" s="146" t="s">
        <v>35</v>
      </c>
      <c r="EWI29" s="133">
        <v>681550</v>
      </c>
      <c r="EWJ29" s="147">
        <f t="shared" ref="EWJ29:EWJ30" si="2485">123*0.5/20</f>
        <v>3.0750000000000002</v>
      </c>
      <c r="EWK29" s="140">
        <f t="shared" ref="EWK29:EWK30" si="2486">EWI29*(EWJ29*0.28)</f>
        <v>586814.55000000005</v>
      </c>
      <c r="EWL29" s="140">
        <f t="shared" ref="EWL29:EWL30" si="2487">EWI29*(EWJ29*0.57)</f>
        <v>1194586.7625</v>
      </c>
      <c r="EWM29" s="144">
        <f t="shared" ref="EWM29:EWM30" si="2488">EWI29*(EWJ29*0.15)</f>
        <v>314364.9375</v>
      </c>
      <c r="EWN29" s="109">
        <f t="shared" ref="EWN29:EWN30" si="2489">INT(EWI29*EWJ29)</f>
        <v>2095766</v>
      </c>
      <c r="EWO29" s="145" t="s">
        <v>115</v>
      </c>
      <c r="EWP29" s="146" t="s">
        <v>35</v>
      </c>
      <c r="EWQ29" s="133">
        <v>681550</v>
      </c>
      <c r="EWR29" s="147">
        <f t="shared" ref="EWR29:EWR30" si="2490">123*0.5/20</f>
        <v>3.0750000000000002</v>
      </c>
      <c r="EWS29" s="140">
        <f t="shared" ref="EWS29:EWS30" si="2491">EWQ29*(EWR29*0.28)</f>
        <v>586814.55000000005</v>
      </c>
      <c r="EWT29" s="140">
        <f t="shared" ref="EWT29:EWT30" si="2492">EWQ29*(EWR29*0.57)</f>
        <v>1194586.7625</v>
      </c>
      <c r="EWU29" s="144">
        <f t="shared" ref="EWU29:EWU30" si="2493">EWQ29*(EWR29*0.15)</f>
        <v>314364.9375</v>
      </c>
      <c r="EWV29" s="109">
        <f t="shared" ref="EWV29:EWV30" si="2494">INT(EWQ29*EWR29)</f>
        <v>2095766</v>
      </c>
      <c r="EWW29" s="145" t="s">
        <v>115</v>
      </c>
      <c r="EWX29" s="146" t="s">
        <v>35</v>
      </c>
      <c r="EWY29" s="133">
        <v>681550</v>
      </c>
      <c r="EWZ29" s="147">
        <f t="shared" ref="EWZ29:EWZ30" si="2495">123*0.5/20</f>
        <v>3.0750000000000002</v>
      </c>
      <c r="EXA29" s="140">
        <f t="shared" ref="EXA29:EXA30" si="2496">EWY29*(EWZ29*0.28)</f>
        <v>586814.55000000005</v>
      </c>
      <c r="EXB29" s="140">
        <f t="shared" ref="EXB29:EXB30" si="2497">EWY29*(EWZ29*0.57)</f>
        <v>1194586.7625</v>
      </c>
      <c r="EXC29" s="144">
        <f t="shared" ref="EXC29:EXC30" si="2498">EWY29*(EWZ29*0.15)</f>
        <v>314364.9375</v>
      </c>
      <c r="EXD29" s="109">
        <f t="shared" ref="EXD29:EXD30" si="2499">INT(EWY29*EWZ29)</f>
        <v>2095766</v>
      </c>
      <c r="EXE29" s="145" t="s">
        <v>115</v>
      </c>
      <c r="EXF29" s="146" t="s">
        <v>35</v>
      </c>
      <c r="EXG29" s="133">
        <v>681550</v>
      </c>
      <c r="EXH29" s="147">
        <f t="shared" ref="EXH29:EXH30" si="2500">123*0.5/20</f>
        <v>3.0750000000000002</v>
      </c>
      <c r="EXI29" s="140">
        <f t="shared" ref="EXI29:EXI30" si="2501">EXG29*(EXH29*0.28)</f>
        <v>586814.55000000005</v>
      </c>
      <c r="EXJ29" s="140">
        <f t="shared" ref="EXJ29:EXJ30" si="2502">EXG29*(EXH29*0.57)</f>
        <v>1194586.7625</v>
      </c>
      <c r="EXK29" s="144">
        <f t="shared" ref="EXK29:EXK30" si="2503">EXG29*(EXH29*0.15)</f>
        <v>314364.9375</v>
      </c>
      <c r="EXL29" s="109">
        <f t="shared" ref="EXL29:EXL30" si="2504">INT(EXG29*EXH29)</f>
        <v>2095766</v>
      </c>
      <c r="EXM29" s="145" t="s">
        <v>115</v>
      </c>
      <c r="EXN29" s="146" t="s">
        <v>35</v>
      </c>
      <c r="EXO29" s="133">
        <v>681550</v>
      </c>
      <c r="EXP29" s="147">
        <f t="shared" ref="EXP29:EXP30" si="2505">123*0.5/20</f>
        <v>3.0750000000000002</v>
      </c>
      <c r="EXQ29" s="140">
        <f t="shared" ref="EXQ29:EXQ30" si="2506">EXO29*(EXP29*0.28)</f>
        <v>586814.55000000005</v>
      </c>
      <c r="EXR29" s="140">
        <f t="shared" ref="EXR29:EXR30" si="2507">EXO29*(EXP29*0.57)</f>
        <v>1194586.7625</v>
      </c>
      <c r="EXS29" s="144">
        <f t="shared" ref="EXS29:EXS30" si="2508">EXO29*(EXP29*0.15)</f>
        <v>314364.9375</v>
      </c>
      <c r="EXT29" s="109">
        <f t="shared" ref="EXT29:EXT30" si="2509">INT(EXO29*EXP29)</f>
        <v>2095766</v>
      </c>
      <c r="EXU29" s="145" t="s">
        <v>115</v>
      </c>
      <c r="EXV29" s="146" t="s">
        <v>35</v>
      </c>
      <c r="EXW29" s="133">
        <v>681550</v>
      </c>
      <c r="EXX29" s="147">
        <f t="shared" ref="EXX29:EXX30" si="2510">123*0.5/20</f>
        <v>3.0750000000000002</v>
      </c>
      <c r="EXY29" s="140">
        <f t="shared" ref="EXY29:EXY30" si="2511">EXW29*(EXX29*0.28)</f>
        <v>586814.55000000005</v>
      </c>
      <c r="EXZ29" s="140">
        <f t="shared" ref="EXZ29:EXZ30" si="2512">EXW29*(EXX29*0.57)</f>
        <v>1194586.7625</v>
      </c>
      <c r="EYA29" s="144">
        <f t="shared" ref="EYA29:EYA30" si="2513">EXW29*(EXX29*0.15)</f>
        <v>314364.9375</v>
      </c>
      <c r="EYB29" s="109">
        <f t="shared" ref="EYB29:EYB30" si="2514">INT(EXW29*EXX29)</f>
        <v>2095766</v>
      </c>
      <c r="EYC29" s="145" t="s">
        <v>115</v>
      </c>
      <c r="EYD29" s="146" t="s">
        <v>35</v>
      </c>
      <c r="EYE29" s="133">
        <v>681550</v>
      </c>
      <c r="EYF29" s="147">
        <f t="shared" ref="EYF29:EYF30" si="2515">123*0.5/20</f>
        <v>3.0750000000000002</v>
      </c>
      <c r="EYG29" s="140">
        <f t="shared" ref="EYG29:EYG30" si="2516">EYE29*(EYF29*0.28)</f>
        <v>586814.55000000005</v>
      </c>
      <c r="EYH29" s="140">
        <f t="shared" ref="EYH29:EYH30" si="2517">EYE29*(EYF29*0.57)</f>
        <v>1194586.7625</v>
      </c>
      <c r="EYI29" s="144">
        <f t="shared" ref="EYI29:EYI30" si="2518">EYE29*(EYF29*0.15)</f>
        <v>314364.9375</v>
      </c>
      <c r="EYJ29" s="109">
        <f t="shared" ref="EYJ29:EYJ30" si="2519">INT(EYE29*EYF29)</f>
        <v>2095766</v>
      </c>
      <c r="EYK29" s="145" t="s">
        <v>115</v>
      </c>
      <c r="EYL29" s="146" t="s">
        <v>35</v>
      </c>
      <c r="EYM29" s="133">
        <v>681550</v>
      </c>
      <c r="EYN29" s="147">
        <f t="shared" ref="EYN29:EYN30" si="2520">123*0.5/20</f>
        <v>3.0750000000000002</v>
      </c>
      <c r="EYO29" s="140">
        <f t="shared" ref="EYO29:EYO30" si="2521">EYM29*(EYN29*0.28)</f>
        <v>586814.55000000005</v>
      </c>
      <c r="EYP29" s="140">
        <f t="shared" ref="EYP29:EYP30" si="2522">EYM29*(EYN29*0.57)</f>
        <v>1194586.7625</v>
      </c>
      <c r="EYQ29" s="144">
        <f t="shared" ref="EYQ29:EYQ30" si="2523">EYM29*(EYN29*0.15)</f>
        <v>314364.9375</v>
      </c>
      <c r="EYR29" s="109">
        <f t="shared" ref="EYR29:EYR30" si="2524">INT(EYM29*EYN29)</f>
        <v>2095766</v>
      </c>
      <c r="EYS29" s="145" t="s">
        <v>115</v>
      </c>
      <c r="EYT29" s="146" t="s">
        <v>35</v>
      </c>
      <c r="EYU29" s="133">
        <v>681550</v>
      </c>
      <c r="EYV29" s="147">
        <f t="shared" ref="EYV29:EYV30" si="2525">123*0.5/20</f>
        <v>3.0750000000000002</v>
      </c>
      <c r="EYW29" s="140">
        <f t="shared" ref="EYW29:EYW30" si="2526">EYU29*(EYV29*0.28)</f>
        <v>586814.55000000005</v>
      </c>
      <c r="EYX29" s="140">
        <f t="shared" ref="EYX29:EYX30" si="2527">EYU29*(EYV29*0.57)</f>
        <v>1194586.7625</v>
      </c>
      <c r="EYY29" s="144">
        <f t="shared" ref="EYY29:EYY30" si="2528">EYU29*(EYV29*0.15)</f>
        <v>314364.9375</v>
      </c>
      <c r="EYZ29" s="109">
        <f t="shared" ref="EYZ29:EYZ30" si="2529">INT(EYU29*EYV29)</f>
        <v>2095766</v>
      </c>
      <c r="EZA29" s="145" t="s">
        <v>115</v>
      </c>
      <c r="EZB29" s="146" t="s">
        <v>35</v>
      </c>
      <c r="EZC29" s="133">
        <v>681550</v>
      </c>
      <c r="EZD29" s="147">
        <f t="shared" ref="EZD29:EZD30" si="2530">123*0.5/20</f>
        <v>3.0750000000000002</v>
      </c>
      <c r="EZE29" s="140">
        <f t="shared" ref="EZE29:EZE30" si="2531">EZC29*(EZD29*0.28)</f>
        <v>586814.55000000005</v>
      </c>
      <c r="EZF29" s="140">
        <f t="shared" ref="EZF29:EZF30" si="2532">EZC29*(EZD29*0.57)</f>
        <v>1194586.7625</v>
      </c>
      <c r="EZG29" s="144">
        <f t="shared" ref="EZG29:EZG30" si="2533">EZC29*(EZD29*0.15)</f>
        <v>314364.9375</v>
      </c>
      <c r="EZH29" s="109">
        <f t="shared" ref="EZH29:EZH30" si="2534">INT(EZC29*EZD29)</f>
        <v>2095766</v>
      </c>
      <c r="EZI29" s="145" t="s">
        <v>115</v>
      </c>
      <c r="EZJ29" s="146" t="s">
        <v>35</v>
      </c>
      <c r="EZK29" s="133">
        <v>681550</v>
      </c>
      <c r="EZL29" s="147">
        <f t="shared" ref="EZL29:EZL30" si="2535">123*0.5/20</f>
        <v>3.0750000000000002</v>
      </c>
      <c r="EZM29" s="140">
        <f t="shared" ref="EZM29:EZM30" si="2536">EZK29*(EZL29*0.28)</f>
        <v>586814.55000000005</v>
      </c>
      <c r="EZN29" s="140">
        <f t="shared" ref="EZN29:EZN30" si="2537">EZK29*(EZL29*0.57)</f>
        <v>1194586.7625</v>
      </c>
      <c r="EZO29" s="144">
        <f t="shared" ref="EZO29:EZO30" si="2538">EZK29*(EZL29*0.15)</f>
        <v>314364.9375</v>
      </c>
      <c r="EZP29" s="109">
        <f t="shared" ref="EZP29:EZP30" si="2539">INT(EZK29*EZL29)</f>
        <v>2095766</v>
      </c>
      <c r="EZQ29" s="145" t="s">
        <v>115</v>
      </c>
      <c r="EZR29" s="146" t="s">
        <v>35</v>
      </c>
      <c r="EZS29" s="133">
        <v>681550</v>
      </c>
      <c r="EZT29" s="147">
        <f t="shared" ref="EZT29:EZT30" si="2540">123*0.5/20</f>
        <v>3.0750000000000002</v>
      </c>
      <c r="EZU29" s="140">
        <f t="shared" ref="EZU29:EZU30" si="2541">EZS29*(EZT29*0.28)</f>
        <v>586814.55000000005</v>
      </c>
      <c r="EZV29" s="140">
        <f t="shared" ref="EZV29:EZV30" si="2542">EZS29*(EZT29*0.57)</f>
        <v>1194586.7625</v>
      </c>
      <c r="EZW29" s="144">
        <f t="shared" ref="EZW29:EZW30" si="2543">EZS29*(EZT29*0.15)</f>
        <v>314364.9375</v>
      </c>
      <c r="EZX29" s="109">
        <f t="shared" ref="EZX29:EZX30" si="2544">INT(EZS29*EZT29)</f>
        <v>2095766</v>
      </c>
      <c r="EZY29" s="145" t="s">
        <v>115</v>
      </c>
      <c r="EZZ29" s="146" t="s">
        <v>35</v>
      </c>
      <c r="FAA29" s="133">
        <v>681550</v>
      </c>
      <c r="FAB29" s="147">
        <f t="shared" ref="FAB29:FAB30" si="2545">123*0.5/20</f>
        <v>3.0750000000000002</v>
      </c>
      <c r="FAC29" s="140">
        <f t="shared" ref="FAC29:FAC30" si="2546">FAA29*(FAB29*0.28)</f>
        <v>586814.55000000005</v>
      </c>
      <c r="FAD29" s="140">
        <f t="shared" ref="FAD29:FAD30" si="2547">FAA29*(FAB29*0.57)</f>
        <v>1194586.7625</v>
      </c>
      <c r="FAE29" s="144">
        <f t="shared" ref="FAE29:FAE30" si="2548">FAA29*(FAB29*0.15)</f>
        <v>314364.9375</v>
      </c>
      <c r="FAF29" s="109">
        <f t="shared" ref="FAF29:FAF30" si="2549">INT(FAA29*FAB29)</f>
        <v>2095766</v>
      </c>
      <c r="FAG29" s="145" t="s">
        <v>115</v>
      </c>
      <c r="FAH29" s="146" t="s">
        <v>35</v>
      </c>
      <c r="FAI29" s="133">
        <v>681550</v>
      </c>
      <c r="FAJ29" s="147">
        <f t="shared" ref="FAJ29:FAJ30" si="2550">123*0.5/20</f>
        <v>3.0750000000000002</v>
      </c>
      <c r="FAK29" s="140">
        <f t="shared" ref="FAK29:FAK30" si="2551">FAI29*(FAJ29*0.28)</f>
        <v>586814.55000000005</v>
      </c>
      <c r="FAL29" s="140">
        <f t="shared" ref="FAL29:FAL30" si="2552">FAI29*(FAJ29*0.57)</f>
        <v>1194586.7625</v>
      </c>
      <c r="FAM29" s="144">
        <f t="shared" ref="FAM29:FAM30" si="2553">FAI29*(FAJ29*0.15)</f>
        <v>314364.9375</v>
      </c>
      <c r="FAN29" s="109">
        <f t="shared" ref="FAN29:FAN30" si="2554">INT(FAI29*FAJ29)</f>
        <v>2095766</v>
      </c>
      <c r="FAO29" s="145" t="s">
        <v>115</v>
      </c>
      <c r="FAP29" s="146" t="s">
        <v>35</v>
      </c>
      <c r="FAQ29" s="133">
        <v>681550</v>
      </c>
      <c r="FAR29" s="147">
        <f t="shared" ref="FAR29:FAR30" si="2555">123*0.5/20</f>
        <v>3.0750000000000002</v>
      </c>
      <c r="FAS29" s="140">
        <f t="shared" ref="FAS29:FAS30" si="2556">FAQ29*(FAR29*0.28)</f>
        <v>586814.55000000005</v>
      </c>
      <c r="FAT29" s="140">
        <f t="shared" ref="FAT29:FAT30" si="2557">FAQ29*(FAR29*0.57)</f>
        <v>1194586.7625</v>
      </c>
      <c r="FAU29" s="144">
        <f t="shared" ref="FAU29:FAU30" si="2558">FAQ29*(FAR29*0.15)</f>
        <v>314364.9375</v>
      </c>
      <c r="FAV29" s="109">
        <f t="shared" ref="FAV29:FAV30" si="2559">INT(FAQ29*FAR29)</f>
        <v>2095766</v>
      </c>
      <c r="FAW29" s="145" t="s">
        <v>115</v>
      </c>
      <c r="FAX29" s="146" t="s">
        <v>35</v>
      </c>
      <c r="FAY29" s="133">
        <v>681550</v>
      </c>
      <c r="FAZ29" s="147">
        <f t="shared" ref="FAZ29:FAZ30" si="2560">123*0.5/20</f>
        <v>3.0750000000000002</v>
      </c>
      <c r="FBA29" s="140">
        <f t="shared" ref="FBA29:FBA30" si="2561">FAY29*(FAZ29*0.28)</f>
        <v>586814.55000000005</v>
      </c>
      <c r="FBB29" s="140">
        <f t="shared" ref="FBB29:FBB30" si="2562">FAY29*(FAZ29*0.57)</f>
        <v>1194586.7625</v>
      </c>
      <c r="FBC29" s="144">
        <f t="shared" ref="FBC29:FBC30" si="2563">FAY29*(FAZ29*0.15)</f>
        <v>314364.9375</v>
      </c>
      <c r="FBD29" s="109">
        <f t="shared" ref="FBD29:FBD30" si="2564">INT(FAY29*FAZ29)</f>
        <v>2095766</v>
      </c>
      <c r="FBE29" s="145" t="s">
        <v>115</v>
      </c>
      <c r="FBF29" s="146" t="s">
        <v>35</v>
      </c>
      <c r="FBG29" s="133">
        <v>681550</v>
      </c>
      <c r="FBH29" s="147">
        <f t="shared" ref="FBH29:FBH30" si="2565">123*0.5/20</f>
        <v>3.0750000000000002</v>
      </c>
      <c r="FBI29" s="140">
        <f t="shared" ref="FBI29:FBI30" si="2566">FBG29*(FBH29*0.28)</f>
        <v>586814.55000000005</v>
      </c>
      <c r="FBJ29" s="140">
        <f t="shared" ref="FBJ29:FBJ30" si="2567">FBG29*(FBH29*0.57)</f>
        <v>1194586.7625</v>
      </c>
      <c r="FBK29" s="144">
        <f t="shared" ref="FBK29:FBK30" si="2568">FBG29*(FBH29*0.15)</f>
        <v>314364.9375</v>
      </c>
      <c r="FBL29" s="109">
        <f t="shared" ref="FBL29:FBL30" si="2569">INT(FBG29*FBH29)</f>
        <v>2095766</v>
      </c>
      <c r="FBM29" s="145" t="s">
        <v>115</v>
      </c>
      <c r="FBN29" s="146" t="s">
        <v>35</v>
      </c>
      <c r="FBO29" s="133">
        <v>681550</v>
      </c>
      <c r="FBP29" s="147">
        <f t="shared" ref="FBP29:FBP30" si="2570">123*0.5/20</f>
        <v>3.0750000000000002</v>
      </c>
      <c r="FBQ29" s="140">
        <f t="shared" ref="FBQ29:FBQ30" si="2571">FBO29*(FBP29*0.28)</f>
        <v>586814.55000000005</v>
      </c>
      <c r="FBR29" s="140">
        <f t="shared" ref="FBR29:FBR30" si="2572">FBO29*(FBP29*0.57)</f>
        <v>1194586.7625</v>
      </c>
      <c r="FBS29" s="144">
        <f t="shared" ref="FBS29:FBS30" si="2573">FBO29*(FBP29*0.15)</f>
        <v>314364.9375</v>
      </c>
      <c r="FBT29" s="109">
        <f t="shared" ref="FBT29:FBT30" si="2574">INT(FBO29*FBP29)</f>
        <v>2095766</v>
      </c>
      <c r="FBU29" s="145" t="s">
        <v>115</v>
      </c>
      <c r="FBV29" s="146" t="s">
        <v>35</v>
      </c>
      <c r="FBW29" s="133">
        <v>681550</v>
      </c>
      <c r="FBX29" s="147">
        <f t="shared" ref="FBX29:FBX30" si="2575">123*0.5/20</f>
        <v>3.0750000000000002</v>
      </c>
      <c r="FBY29" s="140">
        <f t="shared" ref="FBY29:FBY30" si="2576">FBW29*(FBX29*0.28)</f>
        <v>586814.55000000005</v>
      </c>
      <c r="FBZ29" s="140">
        <f t="shared" ref="FBZ29:FBZ30" si="2577">FBW29*(FBX29*0.57)</f>
        <v>1194586.7625</v>
      </c>
      <c r="FCA29" s="144">
        <f t="shared" ref="FCA29:FCA30" si="2578">FBW29*(FBX29*0.15)</f>
        <v>314364.9375</v>
      </c>
      <c r="FCB29" s="109">
        <f t="shared" ref="FCB29:FCB30" si="2579">INT(FBW29*FBX29)</f>
        <v>2095766</v>
      </c>
      <c r="FCC29" s="145" t="s">
        <v>115</v>
      </c>
      <c r="FCD29" s="146" t="s">
        <v>35</v>
      </c>
      <c r="FCE29" s="133">
        <v>681550</v>
      </c>
      <c r="FCF29" s="147">
        <f t="shared" ref="FCF29:FCF30" si="2580">123*0.5/20</f>
        <v>3.0750000000000002</v>
      </c>
      <c r="FCG29" s="140">
        <f t="shared" ref="FCG29:FCG30" si="2581">FCE29*(FCF29*0.28)</f>
        <v>586814.55000000005</v>
      </c>
      <c r="FCH29" s="140">
        <f t="shared" ref="FCH29:FCH30" si="2582">FCE29*(FCF29*0.57)</f>
        <v>1194586.7625</v>
      </c>
      <c r="FCI29" s="144">
        <f t="shared" ref="FCI29:FCI30" si="2583">FCE29*(FCF29*0.15)</f>
        <v>314364.9375</v>
      </c>
      <c r="FCJ29" s="109">
        <f t="shared" ref="FCJ29:FCJ30" si="2584">INT(FCE29*FCF29)</f>
        <v>2095766</v>
      </c>
      <c r="FCK29" s="145" t="s">
        <v>115</v>
      </c>
      <c r="FCL29" s="146" t="s">
        <v>35</v>
      </c>
      <c r="FCM29" s="133">
        <v>681550</v>
      </c>
      <c r="FCN29" s="147">
        <f t="shared" ref="FCN29:FCN30" si="2585">123*0.5/20</f>
        <v>3.0750000000000002</v>
      </c>
      <c r="FCO29" s="140">
        <f t="shared" ref="FCO29:FCO30" si="2586">FCM29*(FCN29*0.28)</f>
        <v>586814.55000000005</v>
      </c>
      <c r="FCP29" s="140">
        <f t="shared" ref="FCP29:FCP30" si="2587">FCM29*(FCN29*0.57)</f>
        <v>1194586.7625</v>
      </c>
      <c r="FCQ29" s="144">
        <f t="shared" ref="FCQ29:FCQ30" si="2588">FCM29*(FCN29*0.15)</f>
        <v>314364.9375</v>
      </c>
      <c r="FCR29" s="109">
        <f t="shared" ref="FCR29:FCR30" si="2589">INT(FCM29*FCN29)</f>
        <v>2095766</v>
      </c>
      <c r="FCS29" s="145" t="s">
        <v>115</v>
      </c>
      <c r="FCT29" s="146" t="s">
        <v>35</v>
      </c>
      <c r="FCU29" s="133">
        <v>681550</v>
      </c>
      <c r="FCV29" s="147">
        <f t="shared" ref="FCV29:FCV30" si="2590">123*0.5/20</f>
        <v>3.0750000000000002</v>
      </c>
      <c r="FCW29" s="140">
        <f t="shared" ref="FCW29:FCW30" si="2591">FCU29*(FCV29*0.28)</f>
        <v>586814.55000000005</v>
      </c>
      <c r="FCX29" s="140">
        <f t="shared" ref="FCX29:FCX30" si="2592">FCU29*(FCV29*0.57)</f>
        <v>1194586.7625</v>
      </c>
      <c r="FCY29" s="144">
        <f t="shared" ref="FCY29:FCY30" si="2593">FCU29*(FCV29*0.15)</f>
        <v>314364.9375</v>
      </c>
      <c r="FCZ29" s="109">
        <f t="shared" ref="FCZ29:FCZ30" si="2594">INT(FCU29*FCV29)</f>
        <v>2095766</v>
      </c>
      <c r="FDA29" s="145" t="s">
        <v>115</v>
      </c>
      <c r="FDB29" s="146" t="s">
        <v>35</v>
      </c>
      <c r="FDC29" s="133">
        <v>681550</v>
      </c>
      <c r="FDD29" s="147">
        <f t="shared" ref="FDD29:FDD30" si="2595">123*0.5/20</f>
        <v>3.0750000000000002</v>
      </c>
      <c r="FDE29" s="140">
        <f t="shared" ref="FDE29:FDE30" si="2596">FDC29*(FDD29*0.28)</f>
        <v>586814.55000000005</v>
      </c>
      <c r="FDF29" s="140">
        <f t="shared" ref="FDF29:FDF30" si="2597">FDC29*(FDD29*0.57)</f>
        <v>1194586.7625</v>
      </c>
      <c r="FDG29" s="144">
        <f t="shared" ref="FDG29:FDG30" si="2598">FDC29*(FDD29*0.15)</f>
        <v>314364.9375</v>
      </c>
      <c r="FDH29" s="109">
        <f t="shared" ref="FDH29:FDH30" si="2599">INT(FDC29*FDD29)</f>
        <v>2095766</v>
      </c>
      <c r="FDI29" s="145" t="s">
        <v>115</v>
      </c>
      <c r="FDJ29" s="146" t="s">
        <v>35</v>
      </c>
      <c r="FDK29" s="133">
        <v>681550</v>
      </c>
      <c r="FDL29" s="147">
        <f t="shared" ref="FDL29:FDL30" si="2600">123*0.5/20</f>
        <v>3.0750000000000002</v>
      </c>
      <c r="FDM29" s="140">
        <f t="shared" ref="FDM29:FDM30" si="2601">FDK29*(FDL29*0.28)</f>
        <v>586814.55000000005</v>
      </c>
      <c r="FDN29" s="140">
        <f t="shared" ref="FDN29:FDN30" si="2602">FDK29*(FDL29*0.57)</f>
        <v>1194586.7625</v>
      </c>
      <c r="FDO29" s="144">
        <f t="shared" ref="FDO29:FDO30" si="2603">FDK29*(FDL29*0.15)</f>
        <v>314364.9375</v>
      </c>
      <c r="FDP29" s="109">
        <f t="shared" ref="FDP29:FDP30" si="2604">INT(FDK29*FDL29)</f>
        <v>2095766</v>
      </c>
      <c r="FDQ29" s="145" t="s">
        <v>115</v>
      </c>
      <c r="FDR29" s="146" t="s">
        <v>35</v>
      </c>
      <c r="FDS29" s="133">
        <v>681550</v>
      </c>
      <c r="FDT29" s="147">
        <f t="shared" ref="FDT29:FDT30" si="2605">123*0.5/20</f>
        <v>3.0750000000000002</v>
      </c>
      <c r="FDU29" s="140">
        <f t="shared" ref="FDU29:FDU30" si="2606">FDS29*(FDT29*0.28)</f>
        <v>586814.55000000005</v>
      </c>
      <c r="FDV29" s="140">
        <f t="shared" ref="FDV29:FDV30" si="2607">FDS29*(FDT29*0.57)</f>
        <v>1194586.7625</v>
      </c>
      <c r="FDW29" s="144">
        <f t="shared" ref="FDW29:FDW30" si="2608">FDS29*(FDT29*0.15)</f>
        <v>314364.9375</v>
      </c>
      <c r="FDX29" s="109">
        <f t="shared" ref="FDX29:FDX30" si="2609">INT(FDS29*FDT29)</f>
        <v>2095766</v>
      </c>
      <c r="FDY29" s="145" t="s">
        <v>115</v>
      </c>
      <c r="FDZ29" s="146" t="s">
        <v>35</v>
      </c>
      <c r="FEA29" s="133">
        <v>681550</v>
      </c>
      <c r="FEB29" s="147">
        <f t="shared" ref="FEB29:FEB30" si="2610">123*0.5/20</f>
        <v>3.0750000000000002</v>
      </c>
      <c r="FEC29" s="140">
        <f t="shared" ref="FEC29:FEC30" si="2611">FEA29*(FEB29*0.28)</f>
        <v>586814.55000000005</v>
      </c>
      <c r="FED29" s="140">
        <f t="shared" ref="FED29:FED30" si="2612">FEA29*(FEB29*0.57)</f>
        <v>1194586.7625</v>
      </c>
      <c r="FEE29" s="144">
        <f t="shared" ref="FEE29:FEE30" si="2613">FEA29*(FEB29*0.15)</f>
        <v>314364.9375</v>
      </c>
      <c r="FEF29" s="109">
        <f t="shared" ref="FEF29:FEF30" si="2614">INT(FEA29*FEB29)</f>
        <v>2095766</v>
      </c>
      <c r="FEG29" s="145" t="s">
        <v>115</v>
      </c>
      <c r="FEH29" s="146" t="s">
        <v>35</v>
      </c>
      <c r="FEI29" s="133">
        <v>681550</v>
      </c>
      <c r="FEJ29" s="147">
        <f t="shared" ref="FEJ29:FEJ30" si="2615">123*0.5/20</f>
        <v>3.0750000000000002</v>
      </c>
      <c r="FEK29" s="140">
        <f t="shared" ref="FEK29:FEK30" si="2616">FEI29*(FEJ29*0.28)</f>
        <v>586814.55000000005</v>
      </c>
      <c r="FEL29" s="140">
        <f t="shared" ref="FEL29:FEL30" si="2617">FEI29*(FEJ29*0.57)</f>
        <v>1194586.7625</v>
      </c>
      <c r="FEM29" s="144">
        <f t="shared" ref="FEM29:FEM30" si="2618">FEI29*(FEJ29*0.15)</f>
        <v>314364.9375</v>
      </c>
      <c r="FEN29" s="109">
        <f t="shared" ref="FEN29:FEN30" si="2619">INT(FEI29*FEJ29)</f>
        <v>2095766</v>
      </c>
      <c r="FEO29" s="145" t="s">
        <v>115</v>
      </c>
      <c r="FEP29" s="146" t="s">
        <v>35</v>
      </c>
      <c r="FEQ29" s="133">
        <v>681550</v>
      </c>
      <c r="FER29" s="147">
        <f t="shared" ref="FER29:FER30" si="2620">123*0.5/20</f>
        <v>3.0750000000000002</v>
      </c>
      <c r="FES29" s="140">
        <f t="shared" ref="FES29:FES30" si="2621">FEQ29*(FER29*0.28)</f>
        <v>586814.55000000005</v>
      </c>
      <c r="FET29" s="140">
        <f t="shared" ref="FET29:FET30" si="2622">FEQ29*(FER29*0.57)</f>
        <v>1194586.7625</v>
      </c>
      <c r="FEU29" s="144">
        <f t="shared" ref="FEU29:FEU30" si="2623">FEQ29*(FER29*0.15)</f>
        <v>314364.9375</v>
      </c>
      <c r="FEV29" s="109">
        <f t="shared" ref="FEV29:FEV30" si="2624">INT(FEQ29*FER29)</f>
        <v>2095766</v>
      </c>
      <c r="FEW29" s="145" t="s">
        <v>115</v>
      </c>
      <c r="FEX29" s="146" t="s">
        <v>35</v>
      </c>
      <c r="FEY29" s="133">
        <v>681550</v>
      </c>
      <c r="FEZ29" s="147">
        <f t="shared" ref="FEZ29:FEZ30" si="2625">123*0.5/20</f>
        <v>3.0750000000000002</v>
      </c>
      <c r="FFA29" s="140">
        <f t="shared" ref="FFA29:FFA30" si="2626">FEY29*(FEZ29*0.28)</f>
        <v>586814.55000000005</v>
      </c>
      <c r="FFB29" s="140">
        <f t="shared" ref="FFB29:FFB30" si="2627">FEY29*(FEZ29*0.57)</f>
        <v>1194586.7625</v>
      </c>
      <c r="FFC29" s="144">
        <f t="shared" ref="FFC29:FFC30" si="2628">FEY29*(FEZ29*0.15)</f>
        <v>314364.9375</v>
      </c>
      <c r="FFD29" s="109">
        <f t="shared" ref="FFD29:FFD30" si="2629">INT(FEY29*FEZ29)</f>
        <v>2095766</v>
      </c>
      <c r="FFE29" s="145" t="s">
        <v>115</v>
      </c>
      <c r="FFF29" s="146" t="s">
        <v>35</v>
      </c>
      <c r="FFG29" s="133">
        <v>681550</v>
      </c>
      <c r="FFH29" s="147">
        <f t="shared" ref="FFH29:FFH30" si="2630">123*0.5/20</f>
        <v>3.0750000000000002</v>
      </c>
      <c r="FFI29" s="140">
        <f t="shared" ref="FFI29:FFI30" si="2631">FFG29*(FFH29*0.28)</f>
        <v>586814.55000000005</v>
      </c>
      <c r="FFJ29" s="140">
        <f t="shared" ref="FFJ29:FFJ30" si="2632">FFG29*(FFH29*0.57)</f>
        <v>1194586.7625</v>
      </c>
      <c r="FFK29" s="144">
        <f t="shared" ref="FFK29:FFK30" si="2633">FFG29*(FFH29*0.15)</f>
        <v>314364.9375</v>
      </c>
      <c r="FFL29" s="109">
        <f t="shared" ref="FFL29:FFL30" si="2634">INT(FFG29*FFH29)</f>
        <v>2095766</v>
      </c>
      <c r="FFM29" s="145" t="s">
        <v>115</v>
      </c>
      <c r="FFN29" s="146" t="s">
        <v>35</v>
      </c>
      <c r="FFO29" s="133">
        <v>681550</v>
      </c>
      <c r="FFP29" s="147">
        <f t="shared" ref="FFP29:FFP30" si="2635">123*0.5/20</f>
        <v>3.0750000000000002</v>
      </c>
      <c r="FFQ29" s="140">
        <f t="shared" ref="FFQ29:FFQ30" si="2636">FFO29*(FFP29*0.28)</f>
        <v>586814.55000000005</v>
      </c>
      <c r="FFR29" s="140">
        <f t="shared" ref="FFR29:FFR30" si="2637">FFO29*(FFP29*0.57)</f>
        <v>1194586.7625</v>
      </c>
      <c r="FFS29" s="144">
        <f t="shared" ref="FFS29:FFS30" si="2638">FFO29*(FFP29*0.15)</f>
        <v>314364.9375</v>
      </c>
      <c r="FFT29" s="109">
        <f t="shared" ref="FFT29:FFT30" si="2639">INT(FFO29*FFP29)</f>
        <v>2095766</v>
      </c>
      <c r="FFU29" s="145" t="s">
        <v>115</v>
      </c>
      <c r="FFV29" s="146" t="s">
        <v>35</v>
      </c>
      <c r="FFW29" s="133">
        <v>681550</v>
      </c>
      <c r="FFX29" s="147">
        <f t="shared" ref="FFX29:FFX30" si="2640">123*0.5/20</f>
        <v>3.0750000000000002</v>
      </c>
      <c r="FFY29" s="140">
        <f t="shared" ref="FFY29:FFY30" si="2641">FFW29*(FFX29*0.28)</f>
        <v>586814.55000000005</v>
      </c>
      <c r="FFZ29" s="140">
        <f t="shared" ref="FFZ29:FFZ30" si="2642">FFW29*(FFX29*0.57)</f>
        <v>1194586.7625</v>
      </c>
      <c r="FGA29" s="144">
        <f t="shared" ref="FGA29:FGA30" si="2643">FFW29*(FFX29*0.15)</f>
        <v>314364.9375</v>
      </c>
      <c r="FGB29" s="109">
        <f t="shared" ref="FGB29:FGB30" si="2644">INT(FFW29*FFX29)</f>
        <v>2095766</v>
      </c>
      <c r="FGC29" s="145" t="s">
        <v>115</v>
      </c>
      <c r="FGD29" s="146" t="s">
        <v>35</v>
      </c>
      <c r="FGE29" s="133">
        <v>681550</v>
      </c>
      <c r="FGF29" s="147">
        <f t="shared" ref="FGF29:FGF30" si="2645">123*0.5/20</f>
        <v>3.0750000000000002</v>
      </c>
      <c r="FGG29" s="140">
        <f t="shared" ref="FGG29:FGG30" si="2646">FGE29*(FGF29*0.28)</f>
        <v>586814.55000000005</v>
      </c>
      <c r="FGH29" s="140">
        <f t="shared" ref="FGH29:FGH30" si="2647">FGE29*(FGF29*0.57)</f>
        <v>1194586.7625</v>
      </c>
      <c r="FGI29" s="144">
        <f t="shared" ref="FGI29:FGI30" si="2648">FGE29*(FGF29*0.15)</f>
        <v>314364.9375</v>
      </c>
      <c r="FGJ29" s="109">
        <f t="shared" ref="FGJ29:FGJ30" si="2649">INT(FGE29*FGF29)</f>
        <v>2095766</v>
      </c>
      <c r="FGK29" s="145" t="s">
        <v>115</v>
      </c>
      <c r="FGL29" s="146" t="s">
        <v>35</v>
      </c>
      <c r="FGM29" s="133">
        <v>681550</v>
      </c>
      <c r="FGN29" s="147">
        <f t="shared" ref="FGN29:FGN30" si="2650">123*0.5/20</f>
        <v>3.0750000000000002</v>
      </c>
      <c r="FGO29" s="140">
        <f t="shared" ref="FGO29:FGO30" si="2651">FGM29*(FGN29*0.28)</f>
        <v>586814.55000000005</v>
      </c>
      <c r="FGP29" s="140">
        <f t="shared" ref="FGP29:FGP30" si="2652">FGM29*(FGN29*0.57)</f>
        <v>1194586.7625</v>
      </c>
      <c r="FGQ29" s="144">
        <f t="shared" ref="FGQ29:FGQ30" si="2653">FGM29*(FGN29*0.15)</f>
        <v>314364.9375</v>
      </c>
      <c r="FGR29" s="109">
        <f t="shared" ref="FGR29:FGR30" si="2654">INT(FGM29*FGN29)</f>
        <v>2095766</v>
      </c>
      <c r="FGS29" s="145" t="s">
        <v>115</v>
      </c>
      <c r="FGT29" s="146" t="s">
        <v>35</v>
      </c>
      <c r="FGU29" s="133">
        <v>681550</v>
      </c>
      <c r="FGV29" s="147">
        <f t="shared" ref="FGV29:FGV30" si="2655">123*0.5/20</f>
        <v>3.0750000000000002</v>
      </c>
      <c r="FGW29" s="140">
        <f t="shared" ref="FGW29:FGW30" si="2656">FGU29*(FGV29*0.28)</f>
        <v>586814.55000000005</v>
      </c>
      <c r="FGX29" s="140">
        <f t="shared" ref="FGX29:FGX30" si="2657">FGU29*(FGV29*0.57)</f>
        <v>1194586.7625</v>
      </c>
      <c r="FGY29" s="144">
        <f t="shared" ref="FGY29:FGY30" si="2658">FGU29*(FGV29*0.15)</f>
        <v>314364.9375</v>
      </c>
      <c r="FGZ29" s="109">
        <f t="shared" ref="FGZ29:FGZ30" si="2659">INT(FGU29*FGV29)</f>
        <v>2095766</v>
      </c>
      <c r="FHA29" s="145" t="s">
        <v>115</v>
      </c>
      <c r="FHB29" s="146" t="s">
        <v>35</v>
      </c>
      <c r="FHC29" s="133">
        <v>681550</v>
      </c>
      <c r="FHD29" s="147">
        <f t="shared" ref="FHD29:FHD30" si="2660">123*0.5/20</f>
        <v>3.0750000000000002</v>
      </c>
      <c r="FHE29" s="140">
        <f t="shared" ref="FHE29:FHE30" si="2661">FHC29*(FHD29*0.28)</f>
        <v>586814.55000000005</v>
      </c>
      <c r="FHF29" s="140">
        <f t="shared" ref="FHF29:FHF30" si="2662">FHC29*(FHD29*0.57)</f>
        <v>1194586.7625</v>
      </c>
      <c r="FHG29" s="144">
        <f t="shared" ref="FHG29:FHG30" si="2663">FHC29*(FHD29*0.15)</f>
        <v>314364.9375</v>
      </c>
      <c r="FHH29" s="109">
        <f t="shared" ref="FHH29:FHH30" si="2664">INT(FHC29*FHD29)</f>
        <v>2095766</v>
      </c>
      <c r="FHI29" s="145" t="s">
        <v>115</v>
      </c>
      <c r="FHJ29" s="146" t="s">
        <v>35</v>
      </c>
      <c r="FHK29" s="133">
        <v>681550</v>
      </c>
      <c r="FHL29" s="147">
        <f t="shared" ref="FHL29:FHL30" si="2665">123*0.5/20</f>
        <v>3.0750000000000002</v>
      </c>
      <c r="FHM29" s="140">
        <f t="shared" ref="FHM29:FHM30" si="2666">FHK29*(FHL29*0.28)</f>
        <v>586814.55000000005</v>
      </c>
      <c r="FHN29" s="140">
        <f t="shared" ref="FHN29:FHN30" si="2667">FHK29*(FHL29*0.57)</f>
        <v>1194586.7625</v>
      </c>
      <c r="FHO29" s="144">
        <f t="shared" ref="FHO29:FHO30" si="2668">FHK29*(FHL29*0.15)</f>
        <v>314364.9375</v>
      </c>
      <c r="FHP29" s="109">
        <f t="shared" ref="FHP29:FHP30" si="2669">INT(FHK29*FHL29)</f>
        <v>2095766</v>
      </c>
      <c r="FHQ29" s="145" t="s">
        <v>115</v>
      </c>
      <c r="FHR29" s="146" t="s">
        <v>35</v>
      </c>
      <c r="FHS29" s="133">
        <v>681550</v>
      </c>
      <c r="FHT29" s="147">
        <f t="shared" ref="FHT29:FHT30" si="2670">123*0.5/20</f>
        <v>3.0750000000000002</v>
      </c>
      <c r="FHU29" s="140">
        <f t="shared" ref="FHU29:FHU30" si="2671">FHS29*(FHT29*0.28)</f>
        <v>586814.55000000005</v>
      </c>
      <c r="FHV29" s="140">
        <f t="shared" ref="FHV29:FHV30" si="2672">FHS29*(FHT29*0.57)</f>
        <v>1194586.7625</v>
      </c>
      <c r="FHW29" s="144">
        <f t="shared" ref="FHW29:FHW30" si="2673">FHS29*(FHT29*0.15)</f>
        <v>314364.9375</v>
      </c>
      <c r="FHX29" s="109">
        <f t="shared" ref="FHX29:FHX30" si="2674">INT(FHS29*FHT29)</f>
        <v>2095766</v>
      </c>
      <c r="FHY29" s="145" t="s">
        <v>115</v>
      </c>
      <c r="FHZ29" s="146" t="s">
        <v>35</v>
      </c>
      <c r="FIA29" s="133">
        <v>681550</v>
      </c>
      <c r="FIB29" s="147">
        <f t="shared" ref="FIB29:FIB30" si="2675">123*0.5/20</f>
        <v>3.0750000000000002</v>
      </c>
      <c r="FIC29" s="140">
        <f t="shared" ref="FIC29:FIC30" si="2676">FIA29*(FIB29*0.28)</f>
        <v>586814.55000000005</v>
      </c>
      <c r="FID29" s="140">
        <f t="shared" ref="FID29:FID30" si="2677">FIA29*(FIB29*0.57)</f>
        <v>1194586.7625</v>
      </c>
      <c r="FIE29" s="144">
        <f t="shared" ref="FIE29:FIE30" si="2678">FIA29*(FIB29*0.15)</f>
        <v>314364.9375</v>
      </c>
      <c r="FIF29" s="109">
        <f t="shared" ref="FIF29:FIF30" si="2679">INT(FIA29*FIB29)</f>
        <v>2095766</v>
      </c>
      <c r="FIG29" s="145" t="s">
        <v>115</v>
      </c>
      <c r="FIH29" s="146" t="s">
        <v>35</v>
      </c>
      <c r="FII29" s="133">
        <v>681550</v>
      </c>
      <c r="FIJ29" s="147">
        <f t="shared" ref="FIJ29:FIJ30" si="2680">123*0.5/20</f>
        <v>3.0750000000000002</v>
      </c>
      <c r="FIK29" s="140">
        <f t="shared" ref="FIK29:FIK30" si="2681">FII29*(FIJ29*0.28)</f>
        <v>586814.55000000005</v>
      </c>
      <c r="FIL29" s="140">
        <f t="shared" ref="FIL29:FIL30" si="2682">FII29*(FIJ29*0.57)</f>
        <v>1194586.7625</v>
      </c>
      <c r="FIM29" s="144">
        <f t="shared" ref="FIM29:FIM30" si="2683">FII29*(FIJ29*0.15)</f>
        <v>314364.9375</v>
      </c>
      <c r="FIN29" s="109">
        <f t="shared" ref="FIN29:FIN30" si="2684">INT(FII29*FIJ29)</f>
        <v>2095766</v>
      </c>
      <c r="FIO29" s="145" t="s">
        <v>115</v>
      </c>
      <c r="FIP29" s="146" t="s">
        <v>35</v>
      </c>
      <c r="FIQ29" s="133">
        <v>681550</v>
      </c>
      <c r="FIR29" s="147">
        <f t="shared" ref="FIR29:FIR30" si="2685">123*0.5/20</f>
        <v>3.0750000000000002</v>
      </c>
      <c r="FIS29" s="140">
        <f t="shared" ref="FIS29:FIS30" si="2686">FIQ29*(FIR29*0.28)</f>
        <v>586814.55000000005</v>
      </c>
      <c r="FIT29" s="140">
        <f t="shared" ref="FIT29:FIT30" si="2687">FIQ29*(FIR29*0.57)</f>
        <v>1194586.7625</v>
      </c>
      <c r="FIU29" s="144">
        <f t="shared" ref="FIU29:FIU30" si="2688">FIQ29*(FIR29*0.15)</f>
        <v>314364.9375</v>
      </c>
      <c r="FIV29" s="109">
        <f t="shared" ref="FIV29:FIV30" si="2689">INT(FIQ29*FIR29)</f>
        <v>2095766</v>
      </c>
      <c r="FIW29" s="145" t="s">
        <v>115</v>
      </c>
      <c r="FIX29" s="146" t="s">
        <v>35</v>
      </c>
      <c r="FIY29" s="133">
        <v>681550</v>
      </c>
      <c r="FIZ29" s="147">
        <f t="shared" ref="FIZ29:FIZ30" si="2690">123*0.5/20</f>
        <v>3.0750000000000002</v>
      </c>
      <c r="FJA29" s="140">
        <f t="shared" ref="FJA29:FJA30" si="2691">FIY29*(FIZ29*0.28)</f>
        <v>586814.55000000005</v>
      </c>
      <c r="FJB29" s="140">
        <f t="shared" ref="FJB29:FJB30" si="2692">FIY29*(FIZ29*0.57)</f>
        <v>1194586.7625</v>
      </c>
      <c r="FJC29" s="144">
        <f t="shared" ref="FJC29:FJC30" si="2693">FIY29*(FIZ29*0.15)</f>
        <v>314364.9375</v>
      </c>
      <c r="FJD29" s="109">
        <f t="shared" ref="FJD29:FJD30" si="2694">INT(FIY29*FIZ29)</f>
        <v>2095766</v>
      </c>
      <c r="FJE29" s="145" t="s">
        <v>115</v>
      </c>
      <c r="FJF29" s="146" t="s">
        <v>35</v>
      </c>
      <c r="FJG29" s="133">
        <v>681550</v>
      </c>
      <c r="FJH29" s="147">
        <f t="shared" ref="FJH29:FJH30" si="2695">123*0.5/20</f>
        <v>3.0750000000000002</v>
      </c>
      <c r="FJI29" s="140">
        <f t="shared" ref="FJI29:FJI30" si="2696">FJG29*(FJH29*0.28)</f>
        <v>586814.55000000005</v>
      </c>
      <c r="FJJ29" s="140">
        <f t="shared" ref="FJJ29:FJJ30" si="2697">FJG29*(FJH29*0.57)</f>
        <v>1194586.7625</v>
      </c>
      <c r="FJK29" s="144">
        <f t="shared" ref="FJK29:FJK30" si="2698">FJG29*(FJH29*0.15)</f>
        <v>314364.9375</v>
      </c>
      <c r="FJL29" s="109">
        <f t="shared" ref="FJL29:FJL30" si="2699">INT(FJG29*FJH29)</f>
        <v>2095766</v>
      </c>
      <c r="FJM29" s="145" t="s">
        <v>115</v>
      </c>
      <c r="FJN29" s="146" t="s">
        <v>35</v>
      </c>
      <c r="FJO29" s="133">
        <v>681550</v>
      </c>
      <c r="FJP29" s="147">
        <f t="shared" ref="FJP29:FJP30" si="2700">123*0.5/20</f>
        <v>3.0750000000000002</v>
      </c>
      <c r="FJQ29" s="140">
        <f t="shared" ref="FJQ29:FJQ30" si="2701">FJO29*(FJP29*0.28)</f>
        <v>586814.55000000005</v>
      </c>
      <c r="FJR29" s="140">
        <f t="shared" ref="FJR29:FJR30" si="2702">FJO29*(FJP29*0.57)</f>
        <v>1194586.7625</v>
      </c>
      <c r="FJS29" s="144">
        <f t="shared" ref="FJS29:FJS30" si="2703">FJO29*(FJP29*0.15)</f>
        <v>314364.9375</v>
      </c>
      <c r="FJT29" s="109">
        <f t="shared" ref="FJT29:FJT30" si="2704">INT(FJO29*FJP29)</f>
        <v>2095766</v>
      </c>
      <c r="FJU29" s="145" t="s">
        <v>115</v>
      </c>
      <c r="FJV29" s="146" t="s">
        <v>35</v>
      </c>
      <c r="FJW29" s="133">
        <v>681550</v>
      </c>
      <c r="FJX29" s="147">
        <f t="shared" ref="FJX29:FJX30" si="2705">123*0.5/20</f>
        <v>3.0750000000000002</v>
      </c>
      <c r="FJY29" s="140">
        <f t="shared" ref="FJY29:FJY30" si="2706">FJW29*(FJX29*0.28)</f>
        <v>586814.55000000005</v>
      </c>
      <c r="FJZ29" s="140">
        <f t="shared" ref="FJZ29:FJZ30" si="2707">FJW29*(FJX29*0.57)</f>
        <v>1194586.7625</v>
      </c>
      <c r="FKA29" s="144">
        <f t="shared" ref="FKA29:FKA30" si="2708">FJW29*(FJX29*0.15)</f>
        <v>314364.9375</v>
      </c>
      <c r="FKB29" s="109">
        <f t="shared" ref="FKB29:FKB30" si="2709">INT(FJW29*FJX29)</f>
        <v>2095766</v>
      </c>
      <c r="FKC29" s="145" t="s">
        <v>115</v>
      </c>
      <c r="FKD29" s="146" t="s">
        <v>35</v>
      </c>
      <c r="FKE29" s="133">
        <v>681550</v>
      </c>
      <c r="FKF29" s="147">
        <f t="shared" ref="FKF29:FKF30" si="2710">123*0.5/20</f>
        <v>3.0750000000000002</v>
      </c>
      <c r="FKG29" s="140">
        <f t="shared" ref="FKG29:FKG30" si="2711">FKE29*(FKF29*0.28)</f>
        <v>586814.55000000005</v>
      </c>
      <c r="FKH29" s="140">
        <f t="shared" ref="FKH29:FKH30" si="2712">FKE29*(FKF29*0.57)</f>
        <v>1194586.7625</v>
      </c>
      <c r="FKI29" s="144">
        <f t="shared" ref="FKI29:FKI30" si="2713">FKE29*(FKF29*0.15)</f>
        <v>314364.9375</v>
      </c>
      <c r="FKJ29" s="109">
        <f t="shared" ref="FKJ29:FKJ30" si="2714">INT(FKE29*FKF29)</f>
        <v>2095766</v>
      </c>
      <c r="FKK29" s="145" t="s">
        <v>115</v>
      </c>
      <c r="FKL29" s="146" t="s">
        <v>35</v>
      </c>
      <c r="FKM29" s="133">
        <v>681550</v>
      </c>
      <c r="FKN29" s="147">
        <f t="shared" ref="FKN29:FKN30" si="2715">123*0.5/20</f>
        <v>3.0750000000000002</v>
      </c>
      <c r="FKO29" s="140">
        <f t="shared" ref="FKO29:FKO30" si="2716">FKM29*(FKN29*0.28)</f>
        <v>586814.55000000005</v>
      </c>
      <c r="FKP29" s="140">
        <f t="shared" ref="FKP29:FKP30" si="2717">FKM29*(FKN29*0.57)</f>
        <v>1194586.7625</v>
      </c>
      <c r="FKQ29" s="144">
        <f t="shared" ref="FKQ29:FKQ30" si="2718">FKM29*(FKN29*0.15)</f>
        <v>314364.9375</v>
      </c>
      <c r="FKR29" s="109">
        <f t="shared" ref="FKR29:FKR30" si="2719">INT(FKM29*FKN29)</f>
        <v>2095766</v>
      </c>
      <c r="FKS29" s="145" t="s">
        <v>115</v>
      </c>
      <c r="FKT29" s="146" t="s">
        <v>35</v>
      </c>
      <c r="FKU29" s="133">
        <v>681550</v>
      </c>
      <c r="FKV29" s="147">
        <f t="shared" ref="FKV29:FKV30" si="2720">123*0.5/20</f>
        <v>3.0750000000000002</v>
      </c>
      <c r="FKW29" s="140">
        <f t="shared" ref="FKW29:FKW30" si="2721">FKU29*(FKV29*0.28)</f>
        <v>586814.55000000005</v>
      </c>
      <c r="FKX29" s="140">
        <f t="shared" ref="FKX29:FKX30" si="2722">FKU29*(FKV29*0.57)</f>
        <v>1194586.7625</v>
      </c>
      <c r="FKY29" s="144">
        <f t="shared" ref="FKY29:FKY30" si="2723">FKU29*(FKV29*0.15)</f>
        <v>314364.9375</v>
      </c>
      <c r="FKZ29" s="109">
        <f t="shared" ref="FKZ29:FKZ30" si="2724">INT(FKU29*FKV29)</f>
        <v>2095766</v>
      </c>
      <c r="FLA29" s="145" t="s">
        <v>115</v>
      </c>
      <c r="FLB29" s="146" t="s">
        <v>35</v>
      </c>
      <c r="FLC29" s="133">
        <v>681550</v>
      </c>
      <c r="FLD29" s="147">
        <f t="shared" ref="FLD29:FLD30" si="2725">123*0.5/20</f>
        <v>3.0750000000000002</v>
      </c>
      <c r="FLE29" s="140">
        <f t="shared" ref="FLE29:FLE30" si="2726">FLC29*(FLD29*0.28)</f>
        <v>586814.55000000005</v>
      </c>
      <c r="FLF29" s="140">
        <f t="shared" ref="FLF29:FLF30" si="2727">FLC29*(FLD29*0.57)</f>
        <v>1194586.7625</v>
      </c>
      <c r="FLG29" s="144">
        <f t="shared" ref="FLG29:FLG30" si="2728">FLC29*(FLD29*0.15)</f>
        <v>314364.9375</v>
      </c>
      <c r="FLH29" s="109">
        <f t="shared" ref="FLH29:FLH30" si="2729">INT(FLC29*FLD29)</f>
        <v>2095766</v>
      </c>
      <c r="FLI29" s="145" t="s">
        <v>115</v>
      </c>
      <c r="FLJ29" s="146" t="s">
        <v>35</v>
      </c>
      <c r="FLK29" s="133">
        <v>681550</v>
      </c>
      <c r="FLL29" s="147">
        <f t="shared" ref="FLL29:FLL30" si="2730">123*0.5/20</f>
        <v>3.0750000000000002</v>
      </c>
      <c r="FLM29" s="140">
        <f t="shared" ref="FLM29:FLM30" si="2731">FLK29*(FLL29*0.28)</f>
        <v>586814.55000000005</v>
      </c>
      <c r="FLN29" s="140">
        <f t="shared" ref="FLN29:FLN30" si="2732">FLK29*(FLL29*0.57)</f>
        <v>1194586.7625</v>
      </c>
      <c r="FLO29" s="144">
        <f t="shared" ref="FLO29:FLO30" si="2733">FLK29*(FLL29*0.15)</f>
        <v>314364.9375</v>
      </c>
      <c r="FLP29" s="109">
        <f t="shared" ref="FLP29:FLP30" si="2734">INT(FLK29*FLL29)</f>
        <v>2095766</v>
      </c>
      <c r="FLQ29" s="145" t="s">
        <v>115</v>
      </c>
      <c r="FLR29" s="146" t="s">
        <v>35</v>
      </c>
      <c r="FLS29" s="133">
        <v>681550</v>
      </c>
      <c r="FLT29" s="147">
        <f t="shared" ref="FLT29:FLT30" si="2735">123*0.5/20</f>
        <v>3.0750000000000002</v>
      </c>
      <c r="FLU29" s="140">
        <f t="shared" ref="FLU29:FLU30" si="2736">FLS29*(FLT29*0.28)</f>
        <v>586814.55000000005</v>
      </c>
      <c r="FLV29" s="140">
        <f t="shared" ref="FLV29:FLV30" si="2737">FLS29*(FLT29*0.57)</f>
        <v>1194586.7625</v>
      </c>
      <c r="FLW29" s="144">
        <f t="shared" ref="FLW29:FLW30" si="2738">FLS29*(FLT29*0.15)</f>
        <v>314364.9375</v>
      </c>
      <c r="FLX29" s="109">
        <f t="shared" ref="FLX29:FLX30" si="2739">INT(FLS29*FLT29)</f>
        <v>2095766</v>
      </c>
      <c r="FLY29" s="145" t="s">
        <v>115</v>
      </c>
      <c r="FLZ29" s="146" t="s">
        <v>35</v>
      </c>
      <c r="FMA29" s="133">
        <v>681550</v>
      </c>
      <c r="FMB29" s="147">
        <f t="shared" ref="FMB29:FMB30" si="2740">123*0.5/20</f>
        <v>3.0750000000000002</v>
      </c>
      <c r="FMC29" s="140">
        <f t="shared" ref="FMC29:FMC30" si="2741">FMA29*(FMB29*0.28)</f>
        <v>586814.55000000005</v>
      </c>
      <c r="FMD29" s="140">
        <f t="shared" ref="FMD29:FMD30" si="2742">FMA29*(FMB29*0.57)</f>
        <v>1194586.7625</v>
      </c>
      <c r="FME29" s="144">
        <f t="shared" ref="FME29:FME30" si="2743">FMA29*(FMB29*0.15)</f>
        <v>314364.9375</v>
      </c>
      <c r="FMF29" s="109">
        <f t="shared" ref="FMF29:FMF30" si="2744">INT(FMA29*FMB29)</f>
        <v>2095766</v>
      </c>
      <c r="FMG29" s="145" t="s">
        <v>115</v>
      </c>
      <c r="FMH29" s="146" t="s">
        <v>35</v>
      </c>
      <c r="FMI29" s="133">
        <v>681550</v>
      </c>
      <c r="FMJ29" s="147">
        <f t="shared" ref="FMJ29:FMJ30" si="2745">123*0.5/20</f>
        <v>3.0750000000000002</v>
      </c>
      <c r="FMK29" s="140">
        <f t="shared" ref="FMK29:FMK30" si="2746">FMI29*(FMJ29*0.28)</f>
        <v>586814.55000000005</v>
      </c>
      <c r="FML29" s="140">
        <f t="shared" ref="FML29:FML30" si="2747">FMI29*(FMJ29*0.57)</f>
        <v>1194586.7625</v>
      </c>
      <c r="FMM29" s="144">
        <f t="shared" ref="FMM29:FMM30" si="2748">FMI29*(FMJ29*0.15)</f>
        <v>314364.9375</v>
      </c>
      <c r="FMN29" s="109">
        <f t="shared" ref="FMN29:FMN30" si="2749">INT(FMI29*FMJ29)</f>
        <v>2095766</v>
      </c>
      <c r="FMO29" s="145" t="s">
        <v>115</v>
      </c>
      <c r="FMP29" s="146" t="s">
        <v>35</v>
      </c>
      <c r="FMQ29" s="133">
        <v>681550</v>
      </c>
      <c r="FMR29" s="147">
        <f t="shared" ref="FMR29:FMR30" si="2750">123*0.5/20</f>
        <v>3.0750000000000002</v>
      </c>
      <c r="FMS29" s="140">
        <f t="shared" ref="FMS29:FMS30" si="2751">FMQ29*(FMR29*0.28)</f>
        <v>586814.55000000005</v>
      </c>
      <c r="FMT29" s="140">
        <f t="shared" ref="FMT29:FMT30" si="2752">FMQ29*(FMR29*0.57)</f>
        <v>1194586.7625</v>
      </c>
      <c r="FMU29" s="144">
        <f t="shared" ref="FMU29:FMU30" si="2753">FMQ29*(FMR29*0.15)</f>
        <v>314364.9375</v>
      </c>
      <c r="FMV29" s="109">
        <f t="shared" ref="FMV29:FMV30" si="2754">INT(FMQ29*FMR29)</f>
        <v>2095766</v>
      </c>
      <c r="FMW29" s="145" t="s">
        <v>115</v>
      </c>
      <c r="FMX29" s="146" t="s">
        <v>35</v>
      </c>
      <c r="FMY29" s="133">
        <v>681550</v>
      </c>
      <c r="FMZ29" s="147">
        <f t="shared" ref="FMZ29:FMZ30" si="2755">123*0.5/20</f>
        <v>3.0750000000000002</v>
      </c>
      <c r="FNA29" s="140">
        <f t="shared" ref="FNA29:FNA30" si="2756">FMY29*(FMZ29*0.28)</f>
        <v>586814.55000000005</v>
      </c>
      <c r="FNB29" s="140">
        <f t="shared" ref="FNB29:FNB30" si="2757">FMY29*(FMZ29*0.57)</f>
        <v>1194586.7625</v>
      </c>
      <c r="FNC29" s="144">
        <f t="shared" ref="FNC29:FNC30" si="2758">FMY29*(FMZ29*0.15)</f>
        <v>314364.9375</v>
      </c>
      <c r="FND29" s="109">
        <f t="shared" ref="FND29:FND30" si="2759">INT(FMY29*FMZ29)</f>
        <v>2095766</v>
      </c>
      <c r="FNE29" s="145" t="s">
        <v>115</v>
      </c>
      <c r="FNF29" s="146" t="s">
        <v>35</v>
      </c>
      <c r="FNG29" s="133">
        <v>681550</v>
      </c>
      <c r="FNH29" s="147">
        <f t="shared" ref="FNH29:FNH30" si="2760">123*0.5/20</f>
        <v>3.0750000000000002</v>
      </c>
      <c r="FNI29" s="140">
        <f t="shared" ref="FNI29:FNI30" si="2761">FNG29*(FNH29*0.28)</f>
        <v>586814.55000000005</v>
      </c>
      <c r="FNJ29" s="140">
        <f t="shared" ref="FNJ29:FNJ30" si="2762">FNG29*(FNH29*0.57)</f>
        <v>1194586.7625</v>
      </c>
      <c r="FNK29" s="144">
        <f t="shared" ref="FNK29:FNK30" si="2763">FNG29*(FNH29*0.15)</f>
        <v>314364.9375</v>
      </c>
      <c r="FNL29" s="109">
        <f t="shared" ref="FNL29:FNL30" si="2764">INT(FNG29*FNH29)</f>
        <v>2095766</v>
      </c>
      <c r="FNM29" s="145" t="s">
        <v>115</v>
      </c>
      <c r="FNN29" s="146" t="s">
        <v>35</v>
      </c>
      <c r="FNO29" s="133">
        <v>681550</v>
      </c>
      <c r="FNP29" s="147">
        <f t="shared" ref="FNP29:FNP30" si="2765">123*0.5/20</f>
        <v>3.0750000000000002</v>
      </c>
      <c r="FNQ29" s="140">
        <f t="shared" ref="FNQ29:FNQ30" si="2766">FNO29*(FNP29*0.28)</f>
        <v>586814.55000000005</v>
      </c>
      <c r="FNR29" s="140">
        <f t="shared" ref="FNR29:FNR30" si="2767">FNO29*(FNP29*0.57)</f>
        <v>1194586.7625</v>
      </c>
      <c r="FNS29" s="144">
        <f t="shared" ref="FNS29:FNS30" si="2768">FNO29*(FNP29*0.15)</f>
        <v>314364.9375</v>
      </c>
      <c r="FNT29" s="109">
        <f t="shared" ref="FNT29:FNT30" si="2769">INT(FNO29*FNP29)</f>
        <v>2095766</v>
      </c>
      <c r="FNU29" s="145" t="s">
        <v>115</v>
      </c>
      <c r="FNV29" s="146" t="s">
        <v>35</v>
      </c>
      <c r="FNW29" s="133">
        <v>681550</v>
      </c>
      <c r="FNX29" s="147">
        <f t="shared" ref="FNX29:FNX30" si="2770">123*0.5/20</f>
        <v>3.0750000000000002</v>
      </c>
      <c r="FNY29" s="140">
        <f t="shared" ref="FNY29:FNY30" si="2771">FNW29*(FNX29*0.28)</f>
        <v>586814.55000000005</v>
      </c>
      <c r="FNZ29" s="140">
        <f t="shared" ref="FNZ29:FNZ30" si="2772">FNW29*(FNX29*0.57)</f>
        <v>1194586.7625</v>
      </c>
      <c r="FOA29" s="144">
        <f t="shared" ref="FOA29:FOA30" si="2773">FNW29*(FNX29*0.15)</f>
        <v>314364.9375</v>
      </c>
      <c r="FOB29" s="109">
        <f t="shared" ref="FOB29:FOB30" si="2774">INT(FNW29*FNX29)</f>
        <v>2095766</v>
      </c>
      <c r="FOC29" s="145" t="s">
        <v>115</v>
      </c>
      <c r="FOD29" s="146" t="s">
        <v>35</v>
      </c>
      <c r="FOE29" s="133">
        <v>681550</v>
      </c>
      <c r="FOF29" s="147">
        <f t="shared" ref="FOF29:FOF30" si="2775">123*0.5/20</f>
        <v>3.0750000000000002</v>
      </c>
      <c r="FOG29" s="140">
        <f t="shared" ref="FOG29:FOG30" si="2776">FOE29*(FOF29*0.28)</f>
        <v>586814.55000000005</v>
      </c>
      <c r="FOH29" s="140">
        <f t="shared" ref="FOH29:FOH30" si="2777">FOE29*(FOF29*0.57)</f>
        <v>1194586.7625</v>
      </c>
      <c r="FOI29" s="144">
        <f t="shared" ref="FOI29:FOI30" si="2778">FOE29*(FOF29*0.15)</f>
        <v>314364.9375</v>
      </c>
      <c r="FOJ29" s="109">
        <f t="shared" ref="FOJ29:FOJ30" si="2779">INT(FOE29*FOF29)</f>
        <v>2095766</v>
      </c>
      <c r="FOK29" s="145" t="s">
        <v>115</v>
      </c>
      <c r="FOL29" s="146" t="s">
        <v>35</v>
      </c>
      <c r="FOM29" s="133">
        <v>681550</v>
      </c>
      <c r="FON29" s="147">
        <f t="shared" ref="FON29:FON30" si="2780">123*0.5/20</f>
        <v>3.0750000000000002</v>
      </c>
      <c r="FOO29" s="140">
        <f t="shared" ref="FOO29:FOO30" si="2781">FOM29*(FON29*0.28)</f>
        <v>586814.55000000005</v>
      </c>
      <c r="FOP29" s="140">
        <f t="shared" ref="FOP29:FOP30" si="2782">FOM29*(FON29*0.57)</f>
        <v>1194586.7625</v>
      </c>
      <c r="FOQ29" s="144">
        <f t="shared" ref="FOQ29:FOQ30" si="2783">FOM29*(FON29*0.15)</f>
        <v>314364.9375</v>
      </c>
      <c r="FOR29" s="109">
        <f t="shared" ref="FOR29:FOR30" si="2784">INT(FOM29*FON29)</f>
        <v>2095766</v>
      </c>
      <c r="FOS29" s="145" t="s">
        <v>115</v>
      </c>
      <c r="FOT29" s="146" t="s">
        <v>35</v>
      </c>
      <c r="FOU29" s="133">
        <v>681550</v>
      </c>
      <c r="FOV29" s="147">
        <f t="shared" ref="FOV29:FOV30" si="2785">123*0.5/20</f>
        <v>3.0750000000000002</v>
      </c>
      <c r="FOW29" s="140">
        <f t="shared" ref="FOW29:FOW30" si="2786">FOU29*(FOV29*0.28)</f>
        <v>586814.55000000005</v>
      </c>
      <c r="FOX29" s="140">
        <f t="shared" ref="FOX29:FOX30" si="2787">FOU29*(FOV29*0.57)</f>
        <v>1194586.7625</v>
      </c>
      <c r="FOY29" s="144">
        <f t="shared" ref="FOY29:FOY30" si="2788">FOU29*(FOV29*0.15)</f>
        <v>314364.9375</v>
      </c>
      <c r="FOZ29" s="109">
        <f t="shared" ref="FOZ29:FOZ30" si="2789">INT(FOU29*FOV29)</f>
        <v>2095766</v>
      </c>
      <c r="FPA29" s="145" t="s">
        <v>115</v>
      </c>
      <c r="FPB29" s="146" t="s">
        <v>35</v>
      </c>
      <c r="FPC29" s="133">
        <v>681550</v>
      </c>
      <c r="FPD29" s="147">
        <f t="shared" ref="FPD29:FPD30" si="2790">123*0.5/20</f>
        <v>3.0750000000000002</v>
      </c>
      <c r="FPE29" s="140">
        <f t="shared" ref="FPE29:FPE30" si="2791">FPC29*(FPD29*0.28)</f>
        <v>586814.55000000005</v>
      </c>
      <c r="FPF29" s="140">
        <f t="shared" ref="FPF29:FPF30" si="2792">FPC29*(FPD29*0.57)</f>
        <v>1194586.7625</v>
      </c>
      <c r="FPG29" s="144">
        <f t="shared" ref="FPG29:FPG30" si="2793">FPC29*(FPD29*0.15)</f>
        <v>314364.9375</v>
      </c>
      <c r="FPH29" s="109">
        <f t="shared" ref="FPH29:FPH30" si="2794">INT(FPC29*FPD29)</f>
        <v>2095766</v>
      </c>
      <c r="FPI29" s="145" t="s">
        <v>115</v>
      </c>
      <c r="FPJ29" s="146" t="s">
        <v>35</v>
      </c>
      <c r="FPK29" s="133">
        <v>681550</v>
      </c>
      <c r="FPL29" s="147">
        <f t="shared" ref="FPL29:FPL30" si="2795">123*0.5/20</f>
        <v>3.0750000000000002</v>
      </c>
      <c r="FPM29" s="140">
        <f t="shared" ref="FPM29:FPM30" si="2796">FPK29*(FPL29*0.28)</f>
        <v>586814.55000000005</v>
      </c>
      <c r="FPN29" s="140">
        <f t="shared" ref="FPN29:FPN30" si="2797">FPK29*(FPL29*0.57)</f>
        <v>1194586.7625</v>
      </c>
      <c r="FPO29" s="144">
        <f t="shared" ref="FPO29:FPO30" si="2798">FPK29*(FPL29*0.15)</f>
        <v>314364.9375</v>
      </c>
      <c r="FPP29" s="109">
        <f t="shared" ref="FPP29:FPP30" si="2799">INT(FPK29*FPL29)</f>
        <v>2095766</v>
      </c>
      <c r="FPQ29" s="145" t="s">
        <v>115</v>
      </c>
      <c r="FPR29" s="146" t="s">
        <v>35</v>
      </c>
      <c r="FPS29" s="133">
        <v>681550</v>
      </c>
      <c r="FPT29" s="147">
        <f t="shared" ref="FPT29:FPT30" si="2800">123*0.5/20</f>
        <v>3.0750000000000002</v>
      </c>
      <c r="FPU29" s="140">
        <f t="shared" ref="FPU29:FPU30" si="2801">FPS29*(FPT29*0.28)</f>
        <v>586814.55000000005</v>
      </c>
      <c r="FPV29" s="140">
        <f t="shared" ref="FPV29:FPV30" si="2802">FPS29*(FPT29*0.57)</f>
        <v>1194586.7625</v>
      </c>
      <c r="FPW29" s="144">
        <f t="shared" ref="FPW29:FPW30" si="2803">FPS29*(FPT29*0.15)</f>
        <v>314364.9375</v>
      </c>
      <c r="FPX29" s="109">
        <f t="shared" ref="FPX29:FPX30" si="2804">INT(FPS29*FPT29)</f>
        <v>2095766</v>
      </c>
      <c r="FPY29" s="145" t="s">
        <v>115</v>
      </c>
      <c r="FPZ29" s="146" t="s">
        <v>35</v>
      </c>
      <c r="FQA29" s="133">
        <v>681550</v>
      </c>
      <c r="FQB29" s="147">
        <f t="shared" ref="FQB29:FQB30" si="2805">123*0.5/20</f>
        <v>3.0750000000000002</v>
      </c>
      <c r="FQC29" s="140">
        <f t="shared" ref="FQC29:FQC30" si="2806">FQA29*(FQB29*0.28)</f>
        <v>586814.55000000005</v>
      </c>
      <c r="FQD29" s="140">
        <f t="shared" ref="FQD29:FQD30" si="2807">FQA29*(FQB29*0.57)</f>
        <v>1194586.7625</v>
      </c>
      <c r="FQE29" s="144">
        <f t="shared" ref="FQE29:FQE30" si="2808">FQA29*(FQB29*0.15)</f>
        <v>314364.9375</v>
      </c>
      <c r="FQF29" s="109">
        <f t="shared" ref="FQF29:FQF30" si="2809">INT(FQA29*FQB29)</f>
        <v>2095766</v>
      </c>
      <c r="FQG29" s="145" t="s">
        <v>115</v>
      </c>
      <c r="FQH29" s="146" t="s">
        <v>35</v>
      </c>
      <c r="FQI29" s="133">
        <v>681550</v>
      </c>
      <c r="FQJ29" s="147">
        <f t="shared" ref="FQJ29:FQJ30" si="2810">123*0.5/20</f>
        <v>3.0750000000000002</v>
      </c>
      <c r="FQK29" s="140">
        <f t="shared" ref="FQK29:FQK30" si="2811">FQI29*(FQJ29*0.28)</f>
        <v>586814.55000000005</v>
      </c>
      <c r="FQL29" s="140">
        <f t="shared" ref="FQL29:FQL30" si="2812">FQI29*(FQJ29*0.57)</f>
        <v>1194586.7625</v>
      </c>
      <c r="FQM29" s="144">
        <f t="shared" ref="FQM29:FQM30" si="2813">FQI29*(FQJ29*0.15)</f>
        <v>314364.9375</v>
      </c>
      <c r="FQN29" s="109">
        <f t="shared" ref="FQN29:FQN30" si="2814">INT(FQI29*FQJ29)</f>
        <v>2095766</v>
      </c>
      <c r="FQO29" s="145" t="s">
        <v>115</v>
      </c>
      <c r="FQP29" s="146" t="s">
        <v>35</v>
      </c>
      <c r="FQQ29" s="133">
        <v>681550</v>
      </c>
      <c r="FQR29" s="147">
        <f t="shared" ref="FQR29:FQR30" si="2815">123*0.5/20</f>
        <v>3.0750000000000002</v>
      </c>
      <c r="FQS29" s="140">
        <f t="shared" ref="FQS29:FQS30" si="2816">FQQ29*(FQR29*0.28)</f>
        <v>586814.55000000005</v>
      </c>
      <c r="FQT29" s="140">
        <f t="shared" ref="FQT29:FQT30" si="2817">FQQ29*(FQR29*0.57)</f>
        <v>1194586.7625</v>
      </c>
      <c r="FQU29" s="144">
        <f t="shared" ref="FQU29:FQU30" si="2818">FQQ29*(FQR29*0.15)</f>
        <v>314364.9375</v>
      </c>
      <c r="FQV29" s="109">
        <f t="shared" ref="FQV29:FQV30" si="2819">INT(FQQ29*FQR29)</f>
        <v>2095766</v>
      </c>
      <c r="FQW29" s="145" t="s">
        <v>115</v>
      </c>
      <c r="FQX29" s="146" t="s">
        <v>35</v>
      </c>
      <c r="FQY29" s="133">
        <v>681550</v>
      </c>
      <c r="FQZ29" s="147">
        <f t="shared" ref="FQZ29:FQZ30" si="2820">123*0.5/20</f>
        <v>3.0750000000000002</v>
      </c>
      <c r="FRA29" s="140">
        <f t="shared" ref="FRA29:FRA30" si="2821">FQY29*(FQZ29*0.28)</f>
        <v>586814.55000000005</v>
      </c>
      <c r="FRB29" s="140">
        <f t="shared" ref="FRB29:FRB30" si="2822">FQY29*(FQZ29*0.57)</f>
        <v>1194586.7625</v>
      </c>
      <c r="FRC29" s="144">
        <f t="shared" ref="FRC29:FRC30" si="2823">FQY29*(FQZ29*0.15)</f>
        <v>314364.9375</v>
      </c>
      <c r="FRD29" s="109">
        <f t="shared" ref="FRD29:FRD30" si="2824">INT(FQY29*FQZ29)</f>
        <v>2095766</v>
      </c>
      <c r="FRE29" s="145" t="s">
        <v>115</v>
      </c>
      <c r="FRF29" s="146" t="s">
        <v>35</v>
      </c>
      <c r="FRG29" s="133">
        <v>681550</v>
      </c>
      <c r="FRH29" s="147">
        <f t="shared" ref="FRH29:FRH30" si="2825">123*0.5/20</f>
        <v>3.0750000000000002</v>
      </c>
      <c r="FRI29" s="140">
        <f t="shared" ref="FRI29:FRI30" si="2826">FRG29*(FRH29*0.28)</f>
        <v>586814.55000000005</v>
      </c>
      <c r="FRJ29" s="140">
        <f t="shared" ref="FRJ29:FRJ30" si="2827">FRG29*(FRH29*0.57)</f>
        <v>1194586.7625</v>
      </c>
      <c r="FRK29" s="144">
        <f t="shared" ref="FRK29:FRK30" si="2828">FRG29*(FRH29*0.15)</f>
        <v>314364.9375</v>
      </c>
      <c r="FRL29" s="109">
        <f t="shared" ref="FRL29:FRL30" si="2829">INT(FRG29*FRH29)</f>
        <v>2095766</v>
      </c>
      <c r="FRM29" s="145" t="s">
        <v>115</v>
      </c>
      <c r="FRN29" s="146" t="s">
        <v>35</v>
      </c>
      <c r="FRO29" s="133">
        <v>681550</v>
      </c>
      <c r="FRP29" s="147">
        <f t="shared" ref="FRP29:FRP30" si="2830">123*0.5/20</f>
        <v>3.0750000000000002</v>
      </c>
      <c r="FRQ29" s="140">
        <f t="shared" ref="FRQ29:FRQ30" si="2831">FRO29*(FRP29*0.28)</f>
        <v>586814.55000000005</v>
      </c>
      <c r="FRR29" s="140">
        <f t="shared" ref="FRR29:FRR30" si="2832">FRO29*(FRP29*0.57)</f>
        <v>1194586.7625</v>
      </c>
      <c r="FRS29" s="144">
        <f t="shared" ref="FRS29:FRS30" si="2833">FRO29*(FRP29*0.15)</f>
        <v>314364.9375</v>
      </c>
      <c r="FRT29" s="109">
        <f t="shared" ref="FRT29:FRT30" si="2834">INT(FRO29*FRP29)</f>
        <v>2095766</v>
      </c>
      <c r="FRU29" s="145" t="s">
        <v>115</v>
      </c>
      <c r="FRV29" s="146" t="s">
        <v>35</v>
      </c>
      <c r="FRW29" s="133">
        <v>681550</v>
      </c>
      <c r="FRX29" s="147">
        <f t="shared" ref="FRX29:FRX30" si="2835">123*0.5/20</f>
        <v>3.0750000000000002</v>
      </c>
      <c r="FRY29" s="140">
        <f t="shared" ref="FRY29:FRY30" si="2836">FRW29*(FRX29*0.28)</f>
        <v>586814.55000000005</v>
      </c>
      <c r="FRZ29" s="140">
        <f t="shared" ref="FRZ29:FRZ30" si="2837">FRW29*(FRX29*0.57)</f>
        <v>1194586.7625</v>
      </c>
      <c r="FSA29" s="144">
        <f t="shared" ref="FSA29:FSA30" si="2838">FRW29*(FRX29*0.15)</f>
        <v>314364.9375</v>
      </c>
      <c r="FSB29" s="109">
        <f t="shared" ref="FSB29:FSB30" si="2839">INT(FRW29*FRX29)</f>
        <v>2095766</v>
      </c>
      <c r="FSC29" s="145" t="s">
        <v>115</v>
      </c>
      <c r="FSD29" s="146" t="s">
        <v>35</v>
      </c>
      <c r="FSE29" s="133">
        <v>681550</v>
      </c>
      <c r="FSF29" s="147">
        <f t="shared" ref="FSF29:FSF30" si="2840">123*0.5/20</f>
        <v>3.0750000000000002</v>
      </c>
      <c r="FSG29" s="140">
        <f t="shared" ref="FSG29:FSG30" si="2841">FSE29*(FSF29*0.28)</f>
        <v>586814.55000000005</v>
      </c>
      <c r="FSH29" s="140">
        <f t="shared" ref="FSH29:FSH30" si="2842">FSE29*(FSF29*0.57)</f>
        <v>1194586.7625</v>
      </c>
      <c r="FSI29" s="144">
        <f t="shared" ref="FSI29:FSI30" si="2843">FSE29*(FSF29*0.15)</f>
        <v>314364.9375</v>
      </c>
      <c r="FSJ29" s="109">
        <f t="shared" ref="FSJ29:FSJ30" si="2844">INT(FSE29*FSF29)</f>
        <v>2095766</v>
      </c>
      <c r="FSK29" s="145" t="s">
        <v>115</v>
      </c>
      <c r="FSL29" s="146" t="s">
        <v>35</v>
      </c>
      <c r="FSM29" s="133">
        <v>681550</v>
      </c>
      <c r="FSN29" s="147">
        <f t="shared" ref="FSN29:FSN30" si="2845">123*0.5/20</f>
        <v>3.0750000000000002</v>
      </c>
      <c r="FSO29" s="140">
        <f t="shared" ref="FSO29:FSO30" si="2846">FSM29*(FSN29*0.28)</f>
        <v>586814.55000000005</v>
      </c>
      <c r="FSP29" s="140">
        <f t="shared" ref="FSP29:FSP30" si="2847">FSM29*(FSN29*0.57)</f>
        <v>1194586.7625</v>
      </c>
      <c r="FSQ29" s="144">
        <f t="shared" ref="FSQ29:FSQ30" si="2848">FSM29*(FSN29*0.15)</f>
        <v>314364.9375</v>
      </c>
      <c r="FSR29" s="109">
        <f t="shared" ref="FSR29:FSR30" si="2849">INT(FSM29*FSN29)</f>
        <v>2095766</v>
      </c>
      <c r="FSS29" s="145" t="s">
        <v>115</v>
      </c>
      <c r="FST29" s="146" t="s">
        <v>35</v>
      </c>
      <c r="FSU29" s="133">
        <v>681550</v>
      </c>
      <c r="FSV29" s="147">
        <f t="shared" ref="FSV29:FSV30" si="2850">123*0.5/20</f>
        <v>3.0750000000000002</v>
      </c>
      <c r="FSW29" s="140">
        <f t="shared" ref="FSW29:FSW30" si="2851">FSU29*(FSV29*0.28)</f>
        <v>586814.55000000005</v>
      </c>
      <c r="FSX29" s="140">
        <f t="shared" ref="FSX29:FSX30" si="2852">FSU29*(FSV29*0.57)</f>
        <v>1194586.7625</v>
      </c>
      <c r="FSY29" s="144">
        <f t="shared" ref="FSY29:FSY30" si="2853">FSU29*(FSV29*0.15)</f>
        <v>314364.9375</v>
      </c>
      <c r="FSZ29" s="109">
        <f t="shared" ref="FSZ29:FSZ30" si="2854">INT(FSU29*FSV29)</f>
        <v>2095766</v>
      </c>
      <c r="FTA29" s="145" t="s">
        <v>115</v>
      </c>
      <c r="FTB29" s="146" t="s">
        <v>35</v>
      </c>
      <c r="FTC29" s="133">
        <v>681550</v>
      </c>
      <c r="FTD29" s="147">
        <f t="shared" ref="FTD29:FTD30" si="2855">123*0.5/20</f>
        <v>3.0750000000000002</v>
      </c>
      <c r="FTE29" s="140">
        <f t="shared" ref="FTE29:FTE30" si="2856">FTC29*(FTD29*0.28)</f>
        <v>586814.55000000005</v>
      </c>
      <c r="FTF29" s="140">
        <f t="shared" ref="FTF29:FTF30" si="2857">FTC29*(FTD29*0.57)</f>
        <v>1194586.7625</v>
      </c>
      <c r="FTG29" s="144">
        <f t="shared" ref="FTG29:FTG30" si="2858">FTC29*(FTD29*0.15)</f>
        <v>314364.9375</v>
      </c>
      <c r="FTH29" s="109">
        <f t="shared" ref="FTH29:FTH30" si="2859">INT(FTC29*FTD29)</f>
        <v>2095766</v>
      </c>
      <c r="FTI29" s="145" t="s">
        <v>115</v>
      </c>
      <c r="FTJ29" s="146" t="s">
        <v>35</v>
      </c>
      <c r="FTK29" s="133">
        <v>681550</v>
      </c>
      <c r="FTL29" s="147">
        <f t="shared" ref="FTL29:FTL30" si="2860">123*0.5/20</f>
        <v>3.0750000000000002</v>
      </c>
      <c r="FTM29" s="140">
        <f t="shared" ref="FTM29:FTM30" si="2861">FTK29*(FTL29*0.28)</f>
        <v>586814.55000000005</v>
      </c>
      <c r="FTN29" s="140">
        <f t="shared" ref="FTN29:FTN30" si="2862">FTK29*(FTL29*0.57)</f>
        <v>1194586.7625</v>
      </c>
      <c r="FTO29" s="144">
        <f t="shared" ref="FTO29:FTO30" si="2863">FTK29*(FTL29*0.15)</f>
        <v>314364.9375</v>
      </c>
      <c r="FTP29" s="109">
        <f t="shared" ref="FTP29:FTP30" si="2864">INT(FTK29*FTL29)</f>
        <v>2095766</v>
      </c>
      <c r="FTQ29" s="145" t="s">
        <v>115</v>
      </c>
      <c r="FTR29" s="146" t="s">
        <v>35</v>
      </c>
      <c r="FTS29" s="133">
        <v>681550</v>
      </c>
      <c r="FTT29" s="147">
        <f t="shared" ref="FTT29:FTT30" si="2865">123*0.5/20</f>
        <v>3.0750000000000002</v>
      </c>
      <c r="FTU29" s="140">
        <f t="shared" ref="FTU29:FTU30" si="2866">FTS29*(FTT29*0.28)</f>
        <v>586814.55000000005</v>
      </c>
      <c r="FTV29" s="140">
        <f t="shared" ref="FTV29:FTV30" si="2867">FTS29*(FTT29*0.57)</f>
        <v>1194586.7625</v>
      </c>
      <c r="FTW29" s="144">
        <f t="shared" ref="FTW29:FTW30" si="2868">FTS29*(FTT29*0.15)</f>
        <v>314364.9375</v>
      </c>
      <c r="FTX29" s="109">
        <f t="shared" ref="FTX29:FTX30" si="2869">INT(FTS29*FTT29)</f>
        <v>2095766</v>
      </c>
      <c r="FTY29" s="145" t="s">
        <v>115</v>
      </c>
      <c r="FTZ29" s="146" t="s">
        <v>35</v>
      </c>
      <c r="FUA29" s="133">
        <v>681550</v>
      </c>
      <c r="FUB29" s="147">
        <f t="shared" ref="FUB29:FUB30" si="2870">123*0.5/20</f>
        <v>3.0750000000000002</v>
      </c>
      <c r="FUC29" s="140">
        <f t="shared" ref="FUC29:FUC30" si="2871">FUA29*(FUB29*0.28)</f>
        <v>586814.55000000005</v>
      </c>
      <c r="FUD29" s="140">
        <f t="shared" ref="FUD29:FUD30" si="2872">FUA29*(FUB29*0.57)</f>
        <v>1194586.7625</v>
      </c>
      <c r="FUE29" s="144">
        <f t="shared" ref="FUE29:FUE30" si="2873">FUA29*(FUB29*0.15)</f>
        <v>314364.9375</v>
      </c>
      <c r="FUF29" s="109">
        <f t="shared" ref="FUF29:FUF30" si="2874">INT(FUA29*FUB29)</f>
        <v>2095766</v>
      </c>
      <c r="FUG29" s="145" t="s">
        <v>115</v>
      </c>
      <c r="FUH29" s="146" t="s">
        <v>35</v>
      </c>
      <c r="FUI29" s="133">
        <v>681550</v>
      </c>
      <c r="FUJ29" s="147">
        <f t="shared" ref="FUJ29:FUJ30" si="2875">123*0.5/20</f>
        <v>3.0750000000000002</v>
      </c>
      <c r="FUK29" s="140">
        <f t="shared" ref="FUK29:FUK30" si="2876">FUI29*(FUJ29*0.28)</f>
        <v>586814.55000000005</v>
      </c>
      <c r="FUL29" s="140">
        <f t="shared" ref="FUL29:FUL30" si="2877">FUI29*(FUJ29*0.57)</f>
        <v>1194586.7625</v>
      </c>
      <c r="FUM29" s="144">
        <f t="shared" ref="FUM29:FUM30" si="2878">FUI29*(FUJ29*0.15)</f>
        <v>314364.9375</v>
      </c>
      <c r="FUN29" s="109">
        <f t="shared" ref="FUN29:FUN30" si="2879">INT(FUI29*FUJ29)</f>
        <v>2095766</v>
      </c>
      <c r="FUO29" s="145" t="s">
        <v>115</v>
      </c>
      <c r="FUP29" s="146" t="s">
        <v>35</v>
      </c>
      <c r="FUQ29" s="133">
        <v>681550</v>
      </c>
      <c r="FUR29" s="147">
        <f t="shared" ref="FUR29:FUR30" si="2880">123*0.5/20</f>
        <v>3.0750000000000002</v>
      </c>
      <c r="FUS29" s="140">
        <f t="shared" ref="FUS29:FUS30" si="2881">FUQ29*(FUR29*0.28)</f>
        <v>586814.55000000005</v>
      </c>
      <c r="FUT29" s="140">
        <f t="shared" ref="FUT29:FUT30" si="2882">FUQ29*(FUR29*0.57)</f>
        <v>1194586.7625</v>
      </c>
      <c r="FUU29" s="144">
        <f t="shared" ref="FUU29:FUU30" si="2883">FUQ29*(FUR29*0.15)</f>
        <v>314364.9375</v>
      </c>
      <c r="FUV29" s="109">
        <f t="shared" ref="FUV29:FUV30" si="2884">INT(FUQ29*FUR29)</f>
        <v>2095766</v>
      </c>
      <c r="FUW29" s="145" t="s">
        <v>115</v>
      </c>
      <c r="FUX29" s="146" t="s">
        <v>35</v>
      </c>
      <c r="FUY29" s="133">
        <v>681550</v>
      </c>
      <c r="FUZ29" s="147">
        <f t="shared" ref="FUZ29:FUZ30" si="2885">123*0.5/20</f>
        <v>3.0750000000000002</v>
      </c>
      <c r="FVA29" s="140">
        <f t="shared" ref="FVA29:FVA30" si="2886">FUY29*(FUZ29*0.28)</f>
        <v>586814.55000000005</v>
      </c>
      <c r="FVB29" s="140">
        <f t="shared" ref="FVB29:FVB30" si="2887">FUY29*(FUZ29*0.57)</f>
        <v>1194586.7625</v>
      </c>
      <c r="FVC29" s="144">
        <f t="shared" ref="FVC29:FVC30" si="2888">FUY29*(FUZ29*0.15)</f>
        <v>314364.9375</v>
      </c>
      <c r="FVD29" s="109">
        <f t="shared" ref="FVD29:FVD30" si="2889">INT(FUY29*FUZ29)</f>
        <v>2095766</v>
      </c>
      <c r="FVE29" s="145" t="s">
        <v>115</v>
      </c>
      <c r="FVF29" s="146" t="s">
        <v>35</v>
      </c>
      <c r="FVG29" s="133">
        <v>681550</v>
      </c>
      <c r="FVH29" s="147">
        <f t="shared" ref="FVH29:FVH30" si="2890">123*0.5/20</f>
        <v>3.0750000000000002</v>
      </c>
      <c r="FVI29" s="140">
        <f t="shared" ref="FVI29:FVI30" si="2891">FVG29*(FVH29*0.28)</f>
        <v>586814.55000000005</v>
      </c>
      <c r="FVJ29" s="140">
        <f t="shared" ref="FVJ29:FVJ30" si="2892">FVG29*(FVH29*0.57)</f>
        <v>1194586.7625</v>
      </c>
      <c r="FVK29" s="144">
        <f t="shared" ref="FVK29:FVK30" si="2893">FVG29*(FVH29*0.15)</f>
        <v>314364.9375</v>
      </c>
      <c r="FVL29" s="109">
        <f t="shared" ref="FVL29:FVL30" si="2894">INT(FVG29*FVH29)</f>
        <v>2095766</v>
      </c>
      <c r="FVM29" s="145" t="s">
        <v>115</v>
      </c>
      <c r="FVN29" s="146" t="s">
        <v>35</v>
      </c>
      <c r="FVO29" s="133">
        <v>681550</v>
      </c>
      <c r="FVP29" s="147">
        <f t="shared" ref="FVP29:FVP30" si="2895">123*0.5/20</f>
        <v>3.0750000000000002</v>
      </c>
      <c r="FVQ29" s="140">
        <f t="shared" ref="FVQ29:FVQ30" si="2896">FVO29*(FVP29*0.28)</f>
        <v>586814.55000000005</v>
      </c>
      <c r="FVR29" s="140">
        <f t="shared" ref="FVR29:FVR30" si="2897">FVO29*(FVP29*0.57)</f>
        <v>1194586.7625</v>
      </c>
      <c r="FVS29" s="144">
        <f t="shared" ref="FVS29:FVS30" si="2898">FVO29*(FVP29*0.15)</f>
        <v>314364.9375</v>
      </c>
      <c r="FVT29" s="109">
        <f t="shared" ref="FVT29:FVT30" si="2899">INT(FVO29*FVP29)</f>
        <v>2095766</v>
      </c>
      <c r="FVU29" s="145" t="s">
        <v>115</v>
      </c>
      <c r="FVV29" s="146" t="s">
        <v>35</v>
      </c>
      <c r="FVW29" s="133">
        <v>681550</v>
      </c>
      <c r="FVX29" s="147">
        <f t="shared" ref="FVX29:FVX30" si="2900">123*0.5/20</f>
        <v>3.0750000000000002</v>
      </c>
      <c r="FVY29" s="140">
        <f t="shared" ref="FVY29:FVY30" si="2901">FVW29*(FVX29*0.28)</f>
        <v>586814.55000000005</v>
      </c>
      <c r="FVZ29" s="140">
        <f t="shared" ref="FVZ29:FVZ30" si="2902">FVW29*(FVX29*0.57)</f>
        <v>1194586.7625</v>
      </c>
      <c r="FWA29" s="144">
        <f t="shared" ref="FWA29:FWA30" si="2903">FVW29*(FVX29*0.15)</f>
        <v>314364.9375</v>
      </c>
      <c r="FWB29" s="109">
        <f t="shared" ref="FWB29:FWB30" si="2904">INT(FVW29*FVX29)</f>
        <v>2095766</v>
      </c>
      <c r="FWC29" s="145" t="s">
        <v>115</v>
      </c>
      <c r="FWD29" s="146" t="s">
        <v>35</v>
      </c>
      <c r="FWE29" s="133">
        <v>681550</v>
      </c>
      <c r="FWF29" s="147">
        <f t="shared" ref="FWF29:FWF30" si="2905">123*0.5/20</f>
        <v>3.0750000000000002</v>
      </c>
      <c r="FWG29" s="140">
        <f t="shared" ref="FWG29:FWG30" si="2906">FWE29*(FWF29*0.28)</f>
        <v>586814.55000000005</v>
      </c>
      <c r="FWH29" s="140">
        <f t="shared" ref="FWH29:FWH30" si="2907">FWE29*(FWF29*0.57)</f>
        <v>1194586.7625</v>
      </c>
      <c r="FWI29" s="144">
        <f t="shared" ref="FWI29:FWI30" si="2908">FWE29*(FWF29*0.15)</f>
        <v>314364.9375</v>
      </c>
      <c r="FWJ29" s="109">
        <f t="shared" ref="FWJ29:FWJ30" si="2909">INT(FWE29*FWF29)</f>
        <v>2095766</v>
      </c>
      <c r="FWK29" s="145" t="s">
        <v>115</v>
      </c>
      <c r="FWL29" s="146" t="s">
        <v>35</v>
      </c>
      <c r="FWM29" s="133">
        <v>681550</v>
      </c>
      <c r="FWN29" s="147">
        <f t="shared" ref="FWN29:FWN30" si="2910">123*0.5/20</f>
        <v>3.0750000000000002</v>
      </c>
      <c r="FWO29" s="140">
        <f t="shared" ref="FWO29:FWO30" si="2911">FWM29*(FWN29*0.28)</f>
        <v>586814.55000000005</v>
      </c>
      <c r="FWP29" s="140">
        <f t="shared" ref="FWP29:FWP30" si="2912">FWM29*(FWN29*0.57)</f>
        <v>1194586.7625</v>
      </c>
      <c r="FWQ29" s="144">
        <f t="shared" ref="FWQ29:FWQ30" si="2913">FWM29*(FWN29*0.15)</f>
        <v>314364.9375</v>
      </c>
      <c r="FWR29" s="109">
        <f t="shared" ref="FWR29:FWR30" si="2914">INT(FWM29*FWN29)</f>
        <v>2095766</v>
      </c>
      <c r="FWS29" s="145" t="s">
        <v>115</v>
      </c>
      <c r="FWT29" s="146" t="s">
        <v>35</v>
      </c>
      <c r="FWU29" s="133">
        <v>681550</v>
      </c>
      <c r="FWV29" s="147">
        <f t="shared" ref="FWV29:FWV30" si="2915">123*0.5/20</f>
        <v>3.0750000000000002</v>
      </c>
      <c r="FWW29" s="140">
        <f t="shared" ref="FWW29:FWW30" si="2916">FWU29*(FWV29*0.28)</f>
        <v>586814.55000000005</v>
      </c>
      <c r="FWX29" s="140">
        <f t="shared" ref="FWX29:FWX30" si="2917">FWU29*(FWV29*0.57)</f>
        <v>1194586.7625</v>
      </c>
      <c r="FWY29" s="144">
        <f t="shared" ref="FWY29:FWY30" si="2918">FWU29*(FWV29*0.15)</f>
        <v>314364.9375</v>
      </c>
      <c r="FWZ29" s="109">
        <f t="shared" ref="FWZ29:FWZ30" si="2919">INT(FWU29*FWV29)</f>
        <v>2095766</v>
      </c>
      <c r="FXA29" s="145" t="s">
        <v>115</v>
      </c>
      <c r="FXB29" s="146" t="s">
        <v>35</v>
      </c>
      <c r="FXC29" s="133">
        <v>681550</v>
      </c>
      <c r="FXD29" s="147">
        <f t="shared" ref="FXD29:FXD30" si="2920">123*0.5/20</f>
        <v>3.0750000000000002</v>
      </c>
      <c r="FXE29" s="140">
        <f t="shared" ref="FXE29:FXE30" si="2921">FXC29*(FXD29*0.28)</f>
        <v>586814.55000000005</v>
      </c>
      <c r="FXF29" s="140">
        <f t="shared" ref="FXF29:FXF30" si="2922">FXC29*(FXD29*0.57)</f>
        <v>1194586.7625</v>
      </c>
      <c r="FXG29" s="144">
        <f t="shared" ref="FXG29:FXG30" si="2923">FXC29*(FXD29*0.15)</f>
        <v>314364.9375</v>
      </c>
      <c r="FXH29" s="109">
        <f t="shared" ref="FXH29:FXH30" si="2924">INT(FXC29*FXD29)</f>
        <v>2095766</v>
      </c>
      <c r="FXI29" s="145" t="s">
        <v>115</v>
      </c>
      <c r="FXJ29" s="146" t="s">
        <v>35</v>
      </c>
      <c r="FXK29" s="133">
        <v>681550</v>
      </c>
      <c r="FXL29" s="147">
        <f t="shared" ref="FXL29:FXL30" si="2925">123*0.5/20</f>
        <v>3.0750000000000002</v>
      </c>
      <c r="FXM29" s="140">
        <f t="shared" ref="FXM29:FXM30" si="2926">FXK29*(FXL29*0.28)</f>
        <v>586814.55000000005</v>
      </c>
      <c r="FXN29" s="140">
        <f t="shared" ref="FXN29:FXN30" si="2927">FXK29*(FXL29*0.57)</f>
        <v>1194586.7625</v>
      </c>
      <c r="FXO29" s="144">
        <f t="shared" ref="FXO29:FXO30" si="2928">FXK29*(FXL29*0.15)</f>
        <v>314364.9375</v>
      </c>
      <c r="FXP29" s="109">
        <f t="shared" ref="FXP29:FXP30" si="2929">INT(FXK29*FXL29)</f>
        <v>2095766</v>
      </c>
      <c r="FXQ29" s="145" t="s">
        <v>115</v>
      </c>
      <c r="FXR29" s="146" t="s">
        <v>35</v>
      </c>
      <c r="FXS29" s="133">
        <v>681550</v>
      </c>
      <c r="FXT29" s="147">
        <f t="shared" ref="FXT29:FXT30" si="2930">123*0.5/20</f>
        <v>3.0750000000000002</v>
      </c>
      <c r="FXU29" s="140">
        <f t="shared" ref="FXU29:FXU30" si="2931">FXS29*(FXT29*0.28)</f>
        <v>586814.55000000005</v>
      </c>
      <c r="FXV29" s="140">
        <f t="shared" ref="FXV29:FXV30" si="2932">FXS29*(FXT29*0.57)</f>
        <v>1194586.7625</v>
      </c>
      <c r="FXW29" s="144">
        <f t="shared" ref="FXW29:FXW30" si="2933">FXS29*(FXT29*0.15)</f>
        <v>314364.9375</v>
      </c>
      <c r="FXX29" s="109">
        <f t="shared" ref="FXX29:FXX30" si="2934">INT(FXS29*FXT29)</f>
        <v>2095766</v>
      </c>
      <c r="FXY29" s="145" t="s">
        <v>115</v>
      </c>
      <c r="FXZ29" s="146" t="s">
        <v>35</v>
      </c>
      <c r="FYA29" s="133">
        <v>681550</v>
      </c>
      <c r="FYB29" s="147">
        <f t="shared" ref="FYB29:FYB30" si="2935">123*0.5/20</f>
        <v>3.0750000000000002</v>
      </c>
      <c r="FYC29" s="140">
        <f t="shared" ref="FYC29:FYC30" si="2936">FYA29*(FYB29*0.28)</f>
        <v>586814.55000000005</v>
      </c>
      <c r="FYD29" s="140">
        <f t="shared" ref="FYD29:FYD30" si="2937">FYA29*(FYB29*0.57)</f>
        <v>1194586.7625</v>
      </c>
      <c r="FYE29" s="144">
        <f t="shared" ref="FYE29:FYE30" si="2938">FYA29*(FYB29*0.15)</f>
        <v>314364.9375</v>
      </c>
      <c r="FYF29" s="109">
        <f t="shared" ref="FYF29:FYF30" si="2939">INT(FYA29*FYB29)</f>
        <v>2095766</v>
      </c>
      <c r="FYG29" s="145" t="s">
        <v>115</v>
      </c>
      <c r="FYH29" s="146" t="s">
        <v>35</v>
      </c>
      <c r="FYI29" s="133">
        <v>681550</v>
      </c>
      <c r="FYJ29" s="147">
        <f t="shared" ref="FYJ29:FYJ30" si="2940">123*0.5/20</f>
        <v>3.0750000000000002</v>
      </c>
      <c r="FYK29" s="140">
        <f t="shared" ref="FYK29:FYK30" si="2941">FYI29*(FYJ29*0.28)</f>
        <v>586814.55000000005</v>
      </c>
      <c r="FYL29" s="140">
        <f t="shared" ref="FYL29:FYL30" si="2942">FYI29*(FYJ29*0.57)</f>
        <v>1194586.7625</v>
      </c>
      <c r="FYM29" s="144">
        <f t="shared" ref="FYM29:FYM30" si="2943">FYI29*(FYJ29*0.15)</f>
        <v>314364.9375</v>
      </c>
      <c r="FYN29" s="109">
        <f t="shared" ref="FYN29:FYN30" si="2944">INT(FYI29*FYJ29)</f>
        <v>2095766</v>
      </c>
      <c r="FYO29" s="145" t="s">
        <v>115</v>
      </c>
      <c r="FYP29" s="146" t="s">
        <v>35</v>
      </c>
      <c r="FYQ29" s="133">
        <v>681550</v>
      </c>
      <c r="FYR29" s="147">
        <f t="shared" ref="FYR29:FYR30" si="2945">123*0.5/20</f>
        <v>3.0750000000000002</v>
      </c>
      <c r="FYS29" s="140">
        <f t="shared" ref="FYS29:FYS30" si="2946">FYQ29*(FYR29*0.28)</f>
        <v>586814.55000000005</v>
      </c>
      <c r="FYT29" s="140">
        <f t="shared" ref="FYT29:FYT30" si="2947">FYQ29*(FYR29*0.57)</f>
        <v>1194586.7625</v>
      </c>
      <c r="FYU29" s="144">
        <f t="shared" ref="FYU29:FYU30" si="2948">FYQ29*(FYR29*0.15)</f>
        <v>314364.9375</v>
      </c>
      <c r="FYV29" s="109">
        <f t="shared" ref="FYV29:FYV30" si="2949">INT(FYQ29*FYR29)</f>
        <v>2095766</v>
      </c>
      <c r="FYW29" s="145" t="s">
        <v>115</v>
      </c>
      <c r="FYX29" s="146" t="s">
        <v>35</v>
      </c>
      <c r="FYY29" s="133">
        <v>681550</v>
      </c>
      <c r="FYZ29" s="147">
        <f t="shared" ref="FYZ29:FYZ30" si="2950">123*0.5/20</f>
        <v>3.0750000000000002</v>
      </c>
      <c r="FZA29" s="140">
        <f t="shared" ref="FZA29:FZA30" si="2951">FYY29*(FYZ29*0.28)</f>
        <v>586814.55000000005</v>
      </c>
      <c r="FZB29" s="140">
        <f t="shared" ref="FZB29:FZB30" si="2952">FYY29*(FYZ29*0.57)</f>
        <v>1194586.7625</v>
      </c>
      <c r="FZC29" s="144">
        <f t="shared" ref="FZC29:FZC30" si="2953">FYY29*(FYZ29*0.15)</f>
        <v>314364.9375</v>
      </c>
      <c r="FZD29" s="109">
        <f t="shared" ref="FZD29:FZD30" si="2954">INT(FYY29*FYZ29)</f>
        <v>2095766</v>
      </c>
      <c r="FZE29" s="145" t="s">
        <v>115</v>
      </c>
      <c r="FZF29" s="146" t="s">
        <v>35</v>
      </c>
      <c r="FZG29" s="133">
        <v>681550</v>
      </c>
      <c r="FZH29" s="147">
        <f t="shared" ref="FZH29:FZH30" si="2955">123*0.5/20</f>
        <v>3.0750000000000002</v>
      </c>
      <c r="FZI29" s="140">
        <f t="shared" ref="FZI29:FZI30" si="2956">FZG29*(FZH29*0.28)</f>
        <v>586814.55000000005</v>
      </c>
      <c r="FZJ29" s="140">
        <f t="shared" ref="FZJ29:FZJ30" si="2957">FZG29*(FZH29*0.57)</f>
        <v>1194586.7625</v>
      </c>
      <c r="FZK29" s="144">
        <f t="shared" ref="FZK29:FZK30" si="2958">FZG29*(FZH29*0.15)</f>
        <v>314364.9375</v>
      </c>
      <c r="FZL29" s="109">
        <f t="shared" ref="FZL29:FZL30" si="2959">INT(FZG29*FZH29)</f>
        <v>2095766</v>
      </c>
      <c r="FZM29" s="145" t="s">
        <v>115</v>
      </c>
      <c r="FZN29" s="146" t="s">
        <v>35</v>
      </c>
      <c r="FZO29" s="133">
        <v>681550</v>
      </c>
      <c r="FZP29" s="147">
        <f t="shared" ref="FZP29:FZP30" si="2960">123*0.5/20</f>
        <v>3.0750000000000002</v>
      </c>
      <c r="FZQ29" s="140">
        <f t="shared" ref="FZQ29:FZQ30" si="2961">FZO29*(FZP29*0.28)</f>
        <v>586814.55000000005</v>
      </c>
      <c r="FZR29" s="140">
        <f t="shared" ref="FZR29:FZR30" si="2962">FZO29*(FZP29*0.57)</f>
        <v>1194586.7625</v>
      </c>
      <c r="FZS29" s="144">
        <f t="shared" ref="FZS29:FZS30" si="2963">FZO29*(FZP29*0.15)</f>
        <v>314364.9375</v>
      </c>
      <c r="FZT29" s="109">
        <f t="shared" ref="FZT29:FZT30" si="2964">INT(FZO29*FZP29)</f>
        <v>2095766</v>
      </c>
      <c r="FZU29" s="145" t="s">
        <v>115</v>
      </c>
      <c r="FZV29" s="146" t="s">
        <v>35</v>
      </c>
      <c r="FZW29" s="133">
        <v>681550</v>
      </c>
      <c r="FZX29" s="147">
        <f t="shared" ref="FZX29:FZX30" si="2965">123*0.5/20</f>
        <v>3.0750000000000002</v>
      </c>
      <c r="FZY29" s="140">
        <f t="shared" ref="FZY29:FZY30" si="2966">FZW29*(FZX29*0.28)</f>
        <v>586814.55000000005</v>
      </c>
      <c r="FZZ29" s="140">
        <f t="shared" ref="FZZ29:FZZ30" si="2967">FZW29*(FZX29*0.57)</f>
        <v>1194586.7625</v>
      </c>
      <c r="GAA29" s="144">
        <f t="shared" ref="GAA29:GAA30" si="2968">FZW29*(FZX29*0.15)</f>
        <v>314364.9375</v>
      </c>
      <c r="GAB29" s="109">
        <f t="shared" ref="GAB29:GAB30" si="2969">INT(FZW29*FZX29)</f>
        <v>2095766</v>
      </c>
      <c r="GAC29" s="145" t="s">
        <v>115</v>
      </c>
      <c r="GAD29" s="146" t="s">
        <v>35</v>
      </c>
      <c r="GAE29" s="133">
        <v>681550</v>
      </c>
      <c r="GAF29" s="147">
        <f t="shared" ref="GAF29:GAF30" si="2970">123*0.5/20</f>
        <v>3.0750000000000002</v>
      </c>
      <c r="GAG29" s="140">
        <f t="shared" ref="GAG29:GAG30" si="2971">GAE29*(GAF29*0.28)</f>
        <v>586814.55000000005</v>
      </c>
      <c r="GAH29" s="140">
        <f t="shared" ref="GAH29:GAH30" si="2972">GAE29*(GAF29*0.57)</f>
        <v>1194586.7625</v>
      </c>
      <c r="GAI29" s="144">
        <f t="shared" ref="GAI29:GAI30" si="2973">GAE29*(GAF29*0.15)</f>
        <v>314364.9375</v>
      </c>
      <c r="GAJ29" s="109">
        <f t="shared" ref="GAJ29:GAJ30" si="2974">INT(GAE29*GAF29)</f>
        <v>2095766</v>
      </c>
      <c r="GAK29" s="145" t="s">
        <v>115</v>
      </c>
      <c r="GAL29" s="146" t="s">
        <v>35</v>
      </c>
      <c r="GAM29" s="133">
        <v>681550</v>
      </c>
      <c r="GAN29" s="147">
        <f t="shared" ref="GAN29:GAN30" si="2975">123*0.5/20</f>
        <v>3.0750000000000002</v>
      </c>
      <c r="GAO29" s="140">
        <f t="shared" ref="GAO29:GAO30" si="2976">GAM29*(GAN29*0.28)</f>
        <v>586814.55000000005</v>
      </c>
      <c r="GAP29" s="140">
        <f t="shared" ref="GAP29:GAP30" si="2977">GAM29*(GAN29*0.57)</f>
        <v>1194586.7625</v>
      </c>
      <c r="GAQ29" s="144">
        <f t="shared" ref="GAQ29:GAQ30" si="2978">GAM29*(GAN29*0.15)</f>
        <v>314364.9375</v>
      </c>
      <c r="GAR29" s="109">
        <f t="shared" ref="GAR29:GAR30" si="2979">INT(GAM29*GAN29)</f>
        <v>2095766</v>
      </c>
      <c r="GAS29" s="145" t="s">
        <v>115</v>
      </c>
      <c r="GAT29" s="146" t="s">
        <v>35</v>
      </c>
      <c r="GAU29" s="133">
        <v>681550</v>
      </c>
      <c r="GAV29" s="147">
        <f t="shared" ref="GAV29:GAV30" si="2980">123*0.5/20</f>
        <v>3.0750000000000002</v>
      </c>
      <c r="GAW29" s="140">
        <f t="shared" ref="GAW29:GAW30" si="2981">GAU29*(GAV29*0.28)</f>
        <v>586814.55000000005</v>
      </c>
      <c r="GAX29" s="140">
        <f t="shared" ref="GAX29:GAX30" si="2982">GAU29*(GAV29*0.57)</f>
        <v>1194586.7625</v>
      </c>
      <c r="GAY29" s="144">
        <f t="shared" ref="GAY29:GAY30" si="2983">GAU29*(GAV29*0.15)</f>
        <v>314364.9375</v>
      </c>
      <c r="GAZ29" s="109">
        <f t="shared" ref="GAZ29:GAZ30" si="2984">INT(GAU29*GAV29)</f>
        <v>2095766</v>
      </c>
      <c r="GBA29" s="145" t="s">
        <v>115</v>
      </c>
      <c r="GBB29" s="146" t="s">
        <v>35</v>
      </c>
      <c r="GBC29" s="133">
        <v>681550</v>
      </c>
      <c r="GBD29" s="147">
        <f t="shared" ref="GBD29:GBD30" si="2985">123*0.5/20</f>
        <v>3.0750000000000002</v>
      </c>
      <c r="GBE29" s="140">
        <f t="shared" ref="GBE29:GBE30" si="2986">GBC29*(GBD29*0.28)</f>
        <v>586814.55000000005</v>
      </c>
      <c r="GBF29" s="140">
        <f t="shared" ref="GBF29:GBF30" si="2987">GBC29*(GBD29*0.57)</f>
        <v>1194586.7625</v>
      </c>
      <c r="GBG29" s="144">
        <f t="shared" ref="GBG29:GBG30" si="2988">GBC29*(GBD29*0.15)</f>
        <v>314364.9375</v>
      </c>
      <c r="GBH29" s="109">
        <f t="shared" ref="GBH29:GBH30" si="2989">INT(GBC29*GBD29)</f>
        <v>2095766</v>
      </c>
      <c r="GBI29" s="145" t="s">
        <v>115</v>
      </c>
      <c r="GBJ29" s="146" t="s">
        <v>35</v>
      </c>
      <c r="GBK29" s="133">
        <v>681550</v>
      </c>
      <c r="GBL29" s="147">
        <f t="shared" ref="GBL29:GBL30" si="2990">123*0.5/20</f>
        <v>3.0750000000000002</v>
      </c>
      <c r="GBM29" s="140">
        <f t="shared" ref="GBM29:GBM30" si="2991">GBK29*(GBL29*0.28)</f>
        <v>586814.55000000005</v>
      </c>
      <c r="GBN29" s="140">
        <f t="shared" ref="GBN29:GBN30" si="2992">GBK29*(GBL29*0.57)</f>
        <v>1194586.7625</v>
      </c>
      <c r="GBO29" s="144">
        <f t="shared" ref="GBO29:GBO30" si="2993">GBK29*(GBL29*0.15)</f>
        <v>314364.9375</v>
      </c>
      <c r="GBP29" s="109">
        <f t="shared" ref="GBP29:GBP30" si="2994">INT(GBK29*GBL29)</f>
        <v>2095766</v>
      </c>
      <c r="GBQ29" s="145" t="s">
        <v>115</v>
      </c>
      <c r="GBR29" s="146" t="s">
        <v>35</v>
      </c>
      <c r="GBS29" s="133">
        <v>681550</v>
      </c>
      <c r="GBT29" s="147">
        <f t="shared" ref="GBT29:GBT30" si="2995">123*0.5/20</f>
        <v>3.0750000000000002</v>
      </c>
      <c r="GBU29" s="140">
        <f t="shared" ref="GBU29:GBU30" si="2996">GBS29*(GBT29*0.28)</f>
        <v>586814.55000000005</v>
      </c>
      <c r="GBV29" s="140">
        <f t="shared" ref="GBV29:GBV30" si="2997">GBS29*(GBT29*0.57)</f>
        <v>1194586.7625</v>
      </c>
      <c r="GBW29" s="144">
        <f t="shared" ref="GBW29:GBW30" si="2998">GBS29*(GBT29*0.15)</f>
        <v>314364.9375</v>
      </c>
      <c r="GBX29" s="109">
        <f t="shared" ref="GBX29:GBX30" si="2999">INT(GBS29*GBT29)</f>
        <v>2095766</v>
      </c>
      <c r="GBY29" s="145" t="s">
        <v>115</v>
      </c>
      <c r="GBZ29" s="146" t="s">
        <v>35</v>
      </c>
      <c r="GCA29" s="133">
        <v>681550</v>
      </c>
      <c r="GCB29" s="147">
        <f t="shared" ref="GCB29:GCB30" si="3000">123*0.5/20</f>
        <v>3.0750000000000002</v>
      </c>
      <c r="GCC29" s="140">
        <f t="shared" ref="GCC29:GCC30" si="3001">GCA29*(GCB29*0.28)</f>
        <v>586814.55000000005</v>
      </c>
      <c r="GCD29" s="140">
        <f t="shared" ref="GCD29:GCD30" si="3002">GCA29*(GCB29*0.57)</f>
        <v>1194586.7625</v>
      </c>
      <c r="GCE29" s="144">
        <f t="shared" ref="GCE29:GCE30" si="3003">GCA29*(GCB29*0.15)</f>
        <v>314364.9375</v>
      </c>
      <c r="GCF29" s="109">
        <f t="shared" ref="GCF29:GCF30" si="3004">INT(GCA29*GCB29)</f>
        <v>2095766</v>
      </c>
      <c r="GCG29" s="145" t="s">
        <v>115</v>
      </c>
      <c r="GCH29" s="146" t="s">
        <v>35</v>
      </c>
      <c r="GCI29" s="133">
        <v>681550</v>
      </c>
      <c r="GCJ29" s="147">
        <f t="shared" ref="GCJ29:GCJ30" si="3005">123*0.5/20</f>
        <v>3.0750000000000002</v>
      </c>
      <c r="GCK29" s="140">
        <f t="shared" ref="GCK29:GCK30" si="3006">GCI29*(GCJ29*0.28)</f>
        <v>586814.55000000005</v>
      </c>
      <c r="GCL29" s="140">
        <f t="shared" ref="GCL29:GCL30" si="3007">GCI29*(GCJ29*0.57)</f>
        <v>1194586.7625</v>
      </c>
      <c r="GCM29" s="144">
        <f t="shared" ref="GCM29:GCM30" si="3008">GCI29*(GCJ29*0.15)</f>
        <v>314364.9375</v>
      </c>
      <c r="GCN29" s="109">
        <f t="shared" ref="GCN29:GCN30" si="3009">INT(GCI29*GCJ29)</f>
        <v>2095766</v>
      </c>
      <c r="GCO29" s="145" t="s">
        <v>115</v>
      </c>
      <c r="GCP29" s="146" t="s">
        <v>35</v>
      </c>
      <c r="GCQ29" s="133">
        <v>681550</v>
      </c>
      <c r="GCR29" s="147">
        <f t="shared" ref="GCR29:GCR30" si="3010">123*0.5/20</f>
        <v>3.0750000000000002</v>
      </c>
      <c r="GCS29" s="140">
        <f t="shared" ref="GCS29:GCS30" si="3011">GCQ29*(GCR29*0.28)</f>
        <v>586814.55000000005</v>
      </c>
      <c r="GCT29" s="140">
        <f t="shared" ref="GCT29:GCT30" si="3012">GCQ29*(GCR29*0.57)</f>
        <v>1194586.7625</v>
      </c>
      <c r="GCU29" s="144">
        <f t="shared" ref="GCU29:GCU30" si="3013">GCQ29*(GCR29*0.15)</f>
        <v>314364.9375</v>
      </c>
      <c r="GCV29" s="109">
        <f t="shared" ref="GCV29:GCV30" si="3014">INT(GCQ29*GCR29)</f>
        <v>2095766</v>
      </c>
      <c r="GCW29" s="145" t="s">
        <v>115</v>
      </c>
      <c r="GCX29" s="146" t="s">
        <v>35</v>
      </c>
      <c r="GCY29" s="133">
        <v>681550</v>
      </c>
      <c r="GCZ29" s="147">
        <f t="shared" ref="GCZ29:GCZ30" si="3015">123*0.5/20</f>
        <v>3.0750000000000002</v>
      </c>
      <c r="GDA29" s="140">
        <f t="shared" ref="GDA29:GDA30" si="3016">GCY29*(GCZ29*0.28)</f>
        <v>586814.55000000005</v>
      </c>
      <c r="GDB29" s="140">
        <f t="shared" ref="GDB29:GDB30" si="3017">GCY29*(GCZ29*0.57)</f>
        <v>1194586.7625</v>
      </c>
      <c r="GDC29" s="144">
        <f t="shared" ref="GDC29:GDC30" si="3018">GCY29*(GCZ29*0.15)</f>
        <v>314364.9375</v>
      </c>
      <c r="GDD29" s="109">
        <f t="shared" ref="GDD29:GDD30" si="3019">INT(GCY29*GCZ29)</f>
        <v>2095766</v>
      </c>
      <c r="GDE29" s="145" t="s">
        <v>115</v>
      </c>
      <c r="GDF29" s="146" t="s">
        <v>35</v>
      </c>
      <c r="GDG29" s="133">
        <v>681550</v>
      </c>
      <c r="GDH29" s="147">
        <f t="shared" ref="GDH29:GDH30" si="3020">123*0.5/20</f>
        <v>3.0750000000000002</v>
      </c>
      <c r="GDI29" s="140">
        <f t="shared" ref="GDI29:GDI30" si="3021">GDG29*(GDH29*0.28)</f>
        <v>586814.55000000005</v>
      </c>
      <c r="GDJ29" s="140">
        <f t="shared" ref="GDJ29:GDJ30" si="3022">GDG29*(GDH29*0.57)</f>
        <v>1194586.7625</v>
      </c>
      <c r="GDK29" s="144">
        <f t="shared" ref="GDK29:GDK30" si="3023">GDG29*(GDH29*0.15)</f>
        <v>314364.9375</v>
      </c>
      <c r="GDL29" s="109">
        <f t="shared" ref="GDL29:GDL30" si="3024">INT(GDG29*GDH29)</f>
        <v>2095766</v>
      </c>
      <c r="GDM29" s="145" t="s">
        <v>115</v>
      </c>
      <c r="GDN29" s="146" t="s">
        <v>35</v>
      </c>
      <c r="GDO29" s="133">
        <v>681550</v>
      </c>
      <c r="GDP29" s="147">
        <f t="shared" ref="GDP29:GDP30" si="3025">123*0.5/20</f>
        <v>3.0750000000000002</v>
      </c>
      <c r="GDQ29" s="140">
        <f t="shared" ref="GDQ29:GDQ30" si="3026">GDO29*(GDP29*0.28)</f>
        <v>586814.55000000005</v>
      </c>
      <c r="GDR29" s="140">
        <f t="shared" ref="GDR29:GDR30" si="3027">GDO29*(GDP29*0.57)</f>
        <v>1194586.7625</v>
      </c>
      <c r="GDS29" s="144">
        <f t="shared" ref="GDS29:GDS30" si="3028">GDO29*(GDP29*0.15)</f>
        <v>314364.9375</v>
      </c>
      <c r="GDT29" s="109">
        <f t="shared" ref="GDT29:GDT30" si="3029">INT(GDO29*GDP29)</f>
        <v>2095766</v>
      </c>
      <c r="GDU29" s="145" t="s">
        <v>115</v>
      </c>
      <c r="GDV29" s="146" t="s">
        <v>35</v>
      </c>
      <c r="GDW29" s="133">
        <v>681550</v>
      </c>
      <c r="GDX29" s="147">
        <f t="shared" ref="GDX29:GDX30" si="3030">123*0.5/20</f>
        <v>3.0750000000000002</v>
      </c>
      <c r="GDY29" s="140">
        <f t="shared" ref="GDY29:GDY30" si="3031">GDW29*(GDX29*0.28)</f>
        <v>586814.55000000005</v>
      </c>
      <c r="GDZ29" s="140">
        <f t="shared" ref="GDZ29:GDZ30" si="3032">GDW29*(GDX29*0.57)</f>
        <v>1194586.7625</v>
      </c>
      <c r="GEA29" s="144">
        <f t="shared" ref="GEA29:GEA30" si="3033">GDW29*(GDX29*0.15)</f>
        <v>314364.9375</v>
      </c>
      <c r="GEB29" s="109">
        <f t="shared" ref="GEB29:GEB30" si="3034">INT(GDW29*GDX29)</f>
        <v>2095766</v>
      </c>
      <c r="GEC29" s="145" t="s">
        <v>115</v>
      </c>
      <c r="GED29" s="146" t="s">
        <v>35</v>
      </c>
      <c r="GEE29" s="133">
        <v>681550</v>
      </c>
      <c r="GEF29" s="147">
        <f t="shared" ref="GEF29:GEF30" si="3035">123*0.5/20</f>
        <v>3.0750000000000002</v>
      </c>
      <c r="GEG29" s="140">
        <f t="shared" ref="GEG29:GEG30" si="3036">GEE29*(GEF29*0.28)</f>
        <v>586814.55000000005</v>
      </c>
      <c r="GEH29" s="140">
        <f t="shared" ref="GEH29:GEH30" si="3037">GEE29*(GEF29*0.57)</f>
        <v>1194586.7625</v>
      </c>
      <c r="GEI29" s="144">
        <f t="shared" ref="GEI29:GEI30" si="3038">GEE29*(GEF29*0.15)</f>
        <v>314364.9375</v>
      </c>
      <c r="GEJ29" s="109">
        <f t="shared" ref="GEJ29:GEJ30" si="3039">INT(GEE29*GEF29)</f>
        <v>2095766</v>
      </c>
      <c r="GEK29" s="145" t="s">
        <v>115</v>
      </c>
      <c r="GEL29" s="146" t="s">
        <v>35</v>
      </c>
      <c r="GEM29" s="133">
        <v>681550</v>
      </c>
      <c r="GEN29" s="147">
        <f t="shared" ref="GEN29:GEN30" si="3040">123*0.5/20</f>
        <v>3.0750000000000002</v>
      </c>
      <c r="GEO29" s="140">
        <f t="shared" ref="GEO29:GEO30" si="3041">GEM29*(GEN29*0.28)</f>
        <v>586814.55000000005</v>
      </c>
      <c r="GEP29" s="140">
        <f t="shared" ref="GEP29:GEP30" si="3042">GEM29*(GEN29*0.57)</f>
        <v>1194586.7625</v>
      </c>
      <c r="GEQ29" s="144">
        <f t="shared" ref="GEQ29:GEQ30" si="3043">GEM29*(GEN29*0.15)</f>
        <v>314364.9375</v>
      </c>
      <c r="GER29" s="109">
        <f t="shared" ref="GER29:GER30" si="3044">INT(GEM29*GEN29)</f>
        <v>2095766</v>
      </c>
      <c r="GES29" s="145" t="s">
        <v>115</v>
      </c>
      <c r="GET29" s="146" t="s">
        <v>35</v>
      </c>
      <c r="GEU29" s="133">
        <v>681550</v>
      </c>
      <c r="GEV29" s="147">
        <f t="shared" ref="GEV29:GEV30" si="3045">123*0.5/20</f>
        <v>3.0750000000000002</v>
      </c>
      <c r="GEW29" s="140">
        <f t="shared" ref="GEW29:GEW30" si="3046">GEU29*(GEV29*0.28)</f>
        <v>586814.55000000005</v>
      </c>
      <c r="GEX29" s="140">
        <f t="shared" ref="GEX29:GEX30" si="3047">GEU29*(GEV29*0.57)</f>
        <v>1194586.7625</v>
      </c>
      <c r="GEY29" s="144">
        <f t="shared" ref="GEY29:GEY30" si="3048">GEU29*(GEV29*0.15)</f>
        <v>314364.9375</v>
      </c>
      <c r="GEZ29" s="109">
        <f t="shared" ref="GEZ29:GEZ30" si="3049">INT(GEU29*GEV29)</f>
        <v>2095766</v>
      </c>
      <c r="GFA29" s="145" t="s">
        <v>115</v>
      </c>
      <c r="GFB29" s="146" t="s">
        <v>35</v>
      </c>
      <c r="GFC29" s="133">
        <v>681550</v>
      </c>
      <c r="GFD29" s="147">
        <f t="shared" ref="GFD29:GFD30" si="3050">123*0.5/20</f>
        <v>3.0750000000000002</v>
      </c>
      <c r="GFE29" s="140">
        <f t="shared" ref="GFE29:GFE30" si="3051">GFC29*(GFD29*0.28)</f>
        <v>586814.55000000005</v>
      </c>
      <c r="GFF29" s="140">
        <f t="shared" ref="GFF29:GFF30" si="3052">GFC29*(GFD29*0.57)</f>
        <v>1194586.7625</v>
      </c>
      <c r="GFG29" s="144">
        <f t="shared" ref="GFG29:GFG30" si="3053">GFC29*(GFD29*0.15)</f>
        <v>314364.9375</v>
      </c>
      <c r="GFH29" s="109">
        <f t="shared" ref="GFH29:GFH30" si="3054">INT(GFC29*GFD29)</f>
        <v>2095766</v>
      </c>
      <c r="GFI29" s="145" t="s">
        <v>115</v>
      </c>
      <c r="GFJ29" s="146" t="s">
        <v>35</v>
      </c>
      <c r="GFK29" s="133">
        <v>681550</v>
      </c>
      <c r="GFL29" s="147">
        <f t="shared" ref="GFL29:GFL30" si="3055">123*0.5/20</f>
        <v>3.0750000000000002</v>
      </c>
      <c r="GFM29" s="140">
        <f t="shared" ref="GFM29:GFM30" si="3056">GFK29*(GFL29*0.28)</f>
        <v>586814.55000000005</v>
      </c>
      <c r="GFN29" s="140">
        <f t="shared" ref="GFN29:GFN30" si="3057">GFK29*(GFL29*0.57)</f>
        <v>1194586.7625</v>
      </c>
      <c r="GFO29" s="144">
        <f t="shared" ref="GFO29:GFO30" si="3058">GFK29*(GFL29*0.15)</f>
        <v>314364.9375</v>
      </c>
      <c r="GFP29" s="109">
        <f t="shared" ref="GFP29:GFP30" si="3059">INT(GFK29*GFL29)</f>
        <v>2095766</v>
      </c>
      <c r="GFQ29" s="145" t="s">
        <v>115</v>
      </c>
      <c r="GFR29" s="146" t="s">
        <v>35</v>
      </c>
      <c r="GFS29" s="133">
        <v>681550</v>
      </c>
      <c r="GFT29" s="147">
        <f t="shared" ref="GFT29:GFT30" si="3060">123*0.5/20</f>
        <v>3.0750000000000002</v>
      </c>
      <c r="GFU29" s="140">
        <f t="shared" ref="GFU29:GFU30" si="3061">GFS29*(GFT29*0.28)</f>
        <v>586814.55000000005</v>
      </c>
      <c r="GFV29" s="140">
        <f t="shared" ref="GFV29:GFV30" si="3062">GFS29*(GFT29*0.57)</f>
        <v>1194586.7625</v>
      </c>
      <c r="GFW29" s="144">
        <f t="shared" ref="GFW29:GFW30" si="3063">GFS29*(GFT29*0.15)</f>
        <v>314364.9375</v>
      </c>
      <c r="GFX29" s="109">
        <f t="shared" ref="GFX29:GFX30" si="3064">INT(GFS29*GFT29)</f>
        <v>2095766</v>
      </c>
      <c r="GFY29" s="145" t="s">
        <v>115</v>
      </c>
      <c r="GFZ29" s="146" t="s">
        <v>35</v>
      </c>
      <c r="GGA29" s="133">
        <v>681550</v>
      </c>
      <c r="GGB29" s="147">
        <f t="shared" ref="GGB29:GGB30" si="3065">123*0.5/20</f>
        <v>3.0750000000000002</v>
      </c>
      <c r="GGC29" s="140">
        <f t="shared" ref="GGC29:GGC30" si="3066">GGA29*(GGB29*0.28)</f>
        <v>586814.55000000005</v>
      </c>
      <c r="GGD29" s="140">
        <f t="shared" ref="GGD29:GGD30" si="3067">GGA29*(GGB29*0.57)</f>
        <v>1194586.7625</v>
      </c>
      <c r="GGE29" s="144">
        <f t="shared" ref="GGE29:GGE30" si="3068">GGA29*(GGB29*0.15)</f>
        <v>314364.9375</v>
      </c>
      <c r="GGF29" s="109">
        <f t="shared" ref="GGF29:GGF30" si="3069">INT(GGA29*GGB29)</f>
        <v>2095766</v>
      </c>
      <c r="GGG29" s="145" t="s">
        <v>115</v>
      </c>
      <c r="GGH29" s="146" t="s">
        <v>35</v>
      </c>
      <c r="GGI29" s="133">
        <v>681550</v>
      </c>
      <c r="GGJ29" s="147">
        <f t="shared" ref="GGJ29:GGJ30" si="3070">123*0.5/20</f>
        <v>3.0750000000000002</v>
      </c>
      <c r="GGK29" s="140">
        <f t="shared" ref="GGK29:GGK30" si="3071">GGI29*(GGJ29*0.28)</f>
        <v>586814.55000000005</v>
      </c>
      <c r="GGL29" s="140">
        <f t="shared" ref="GGL29:GGL30" si="3072">GGI29*(GGJ29*0.57)</f>
        <v>1194586.7625</v>
      </c>
      <c r="GGM29" s="144">
        <f t="shared" ref="GGM29:GGM30" si="3073">GGI29*(GGJ29*0.15)</f>
        <v>314364.9375</v>
      </c>
      <c r="GGN29" s="109">
        <f t="shared" ref="GGN29:GGN30" si="3074">INT(GGI29*GGJ29)</f>
        <v>2095766</v>
      </c>
      <c r="GGO29" s="145" t="s">
        <v>115</v>
      </c>
      <c r="GGP29" s="146" t="s">
        <v>35</v>
      </c>
      <c r="GGQ29" s="133">
        <v>681550</v>
      </c>
      <c r="GGR29" s="147">
        <f t="shared" ref="GGR29:GGR30" si="3075">123*0.5/20</f>
        <v>3.0750000000000002</v>
      </c>
      <c r="GGS29" s="140">
        <f t="shared" ref="GGS29:GGS30" si="3076">GGQ29*(GGR29*0.28)</f>
        <v>586814.55000000005</v>
      </c>
      <c r="GGT29" s="140">
        <f t="shared" ref="GGT29:GGT30" si="3077">GGQ29*(GGR29*0.57)</f>
        <v>1194586.7625</v>
      </c>
      <c r="GGU29" s="144">
        <f t="shared" ref="GGU29:GGU30" si="3078">GGQ29*(GGR29*0.15)</f>
        <v>314364.9375</v>
      </c>
      <c r="GGV29" s="109">
        <f t="shared" ref="GGV29:GGV30" si="3079">INT(GGQ29*GGR29)</f>
        <v>2095766</v>
      </c>
      <c r="GGW29" s="145" t="s">
        <v>115</v>
      </c>
      <c r="GGX29" s="146" t="s">
        <v>35</v>
      </c>
      <c r="GGY29" s="133">
        <v>681550</v>
      </c>
      <c r="GGZ29" s="147">
        <f t="shared" ref="GGZ29:GGZ30" si="3080">123*0.5/20</f>
        <v>3.0750000000000002</v>
      </c>
      <c r="GHA29" s="140">
        <f t="shared" ref="GHA29:GHA30" si="3081">GGY29*(GGZ29*0.28)</f>
        <v>586814.55000000005</v>
      </c>
      <c r="GHB29" s="140">
        <f t="shared" ref="GHB29:GHB30" si="3082">GGY29*(GGZ29*0.57)</f>
        <v>1194586.7625</v>
      </c>
      <c r="GHC29" s="144">
        <f t="shared" ref="GHC29:GHC30" si="3083">GGY29*(GGZ29*0.15)</f>
        <v>314364.9375</v>
      </c>
      <c r="GHD29" s="109">
        <f t="shared" ref="GHD29:GHD30" si="3084">INT(GGY29*GGZ29)</f>
        <v>2095766</v>
      </c>
      <c r="GHE29" s="145" t="s">
        <v>115</v>
      </c>
      <c r="GHF29" s="146" t="s">
        <v>35</v>
      </c>
      <c r="GHG29" s="133">
        <v>681550</v>
      </c>
      <c r="GHH29" s="147">
        <f t="shared" ref="GHH29:GHH30" si="3085">123*0.5/20</f>
        <v>3.0750000000000002</v>
      </c>
      <c r="GHI29" s="140">
        <f t="shared" ref="GHI29:GHI30" si="3086">GHG29*(GHH29*0.28)</f>
        <v>586814.55000000005</v>
      </c>
      <c r="GHJ29" s="140">
        <f t="shared" ref="GHJ29:GHJ30" si="3087">GHG29*(GHH29*0.57)</f>
        <v>1194586.7625</v>
      </c>
      <c r="GHK29" s="144">
        <f t="shared" ref="GHK29:GHK30" si="3088">GHG29*(GHH29*0.15)</f>
        <v>314364.9375</v>
      </c>
      <c r="GHL29" s="109">
        <f t="shared" ref="GHL29:GHL30" si="3089">INT(GHG29*GHH29)</f>
        <v>2095766</v>
      </c>
      <c r="GHM29" s="145" t="s">
        <v>115</v>
      </c>
      <c r="GHN29" s="146" t="s">
        <v>35</v>
      </c>
      <c r="GHO29" s="133">
        <v>681550</v>
      </c>
      <c r="GHP29" s="147">
        <f t="shared" ref="GHP29:GHP30" si="3090">123*0.5/20</f>
        <v>3.0750000000000002</v>
      </c>
      <c r="GHQ29" s="140">
        <f t="shared" ref="GHQ29:GHQ30" si="3091">GHO29*(GHP29*0.28)</f>
        <v>586814.55000000005</v>
      </c>
      <c r="GHR29" s="140">
        <f t="shared" ref="GHR29:GHR30" si="3092">GHO29*(GHP29*0.57)</f>
        <v>1194586.7625</v>
      </c>
      <c r="GHS29" s="144">
        <f t="shared" ref="GHS29:GHS30" si="3093">GHO29*(GHP29*0.15)</f>
        <v>314364.9375</v>
      </c>
      <c r="GHT29" s="109">
        <f t="shared" ref="GHT29:GHT30" si="3094">INT(GHO29*GHP29)</f>
        <v>2095766</v>
      </c>
      <c r="GHU29" s="145" t="s">
        <v>115</v>
      </c>
      <c r="GHV29" s="146" t="s">
        <v>35</v>
      </c>
      <c r="GHW29" s="133">
        <v>681550</v>
      </c>
      <c r="GHX29" s="147">
        <f t="shared" ref="GHX29:GHX30" si="3095">123*0.5/20</f>
        <v>3.0750000000000002</v>
      </c>
      <c r="GHY29" s="140">
        <f t="shared" ref="GHY29:GHY30" si="3096">GHW29*(GHX29*0.28)</f>
        <v>586814.55000000005</v>
      </c>
      <c r="GHZ29" s="140">
        <f t="shared" ref="GHZ29:GHZ30" si="3097">GHW29*(GHX29*0.57)</f>
        <v>1194586.7625</v>
      </c>
      <c r="GIA29" s="144">
        <f t="shared" ref="GIA29:GIA30" si="3098">GHW29*(GHX29*0.15)</f>
        <v>314364.9375</v>
      </c>
      <c r="GIB29" s="109">
        <f t="shared" ref="GIB29:GIB30" si="3099">INT(GHW29*GHX29)</f>
        <v>2095766</v>
      </c>
      <c r="GIC29" s="145" t="s">
        <v>115</v>
      </c>
      <c r="GID29" s="146" t="s">
        <v>35</v>
      </c>
      <c r="GIE29" s="133">
        <v>681550</v>
      </c>
      <c r="GIF29" s="147">
        <f t="shared" ref="GIF29:GIF30" si="3100">123*0.5/20</f>
        <v>3.0750000000000002</v>
      </c>
      <c r="GIG29" s="140">
        <f t="shared" ref="GIG29:GIG30" si="3101">GIE29*(GIF29*0.28)</f>
        <v>586814.55000000005</v>
      </c>
      <c r="GIH29" s="140">
        <f t="shared" ref="GIH29:GIH30" si="3102">GIE29*(GIF29*0.57)</f>
        <v>1194586.7625</v>
      </c>
      <c r="GII29" s="144">
        <f t="shared" ref="GII29:GII30" si="3103">GIE29*(GIF29*0.15)</f>
        <v>314364.9375</v>
      </c>
      <c r="GIJ29" s="109">
        <f t="shared" ref="GIJ29:GIJ30" si="3104">INT(GIE29*GIF29)</f>
        <v>2095766</v>
      </c>
      <c r="GIK29" s="145" t="s">
        <v>115</v>
      </c>
      <c r="GIL29" s="146" t="s">
        <v>35</v>
      </c>
      <c r="GIM29" s="133">
        <v>681550</v>
      </c>
      <c r="GIN29" s="147">
        <f t="shared" ref="GIN29:GIN30" si="3105">123*0.5/20</f>
        <v>3.0750000000000002</v>
      </c>
      <c r="GIO29" s="140">
        <f t="shared" ref="GIO29:GIO30" si="3106">GIM29*(GIN29*0.28)</f>
        <v>586814.55000000005</v>
      </c>
      <c r="GIP29" s="140">
        <f t="shared" ref="GIP29:GIP30" si="3107">GIM29*(GIN29*0.57)</f>
        <v>1194586.7625</v>
      </c>
      <c r="GIQ29" s="144">
        <f t="shared" ref="GIQ29:GIQ30" si="3108">GIM29*(GIN29*0.15)</f>
        <v>314364.9375</v>
      </c>
      <c r="GIR29" s="109">
        <f t="shared" ref="GIR29:GIR30" si="3109">INT(GIM29*GIN29)</f>
        <v>2095766</v>
      </c>
      <c r="GIS29" s="145" t="s">
        <v>115</v>
      </c>
      <c r="GIT29" s="146" t="s">
        <v>35</v>
      </c>
      <c r="GIU29" s="133">
        <v>681550</v>
      </c>
      <c r="GIV29" s="147">
        <f t="shared" ref="GIV29:GIV30" si="3110">123*0.5/20</f>
        <v>3.0750000000000002</v>
      </c>
      <c r="GIW29" s="140">
        <f t="shared" ref="GIW29:GIW30" si="3111">GIU29*(GIV29*0.28)</f>
        <v>586814.55000000005</v>
      </c>
      <c r="GIX29" s="140">
        <f t="shared" ref="GIX29:GIX30" si="3112">GIU29*(GIV29*0.57)</f>
        <v>1194586.7625</v>
      </c>
      <c r="GIY29" s="144">
        <f t="shared" ref="GIY29:GIY30" si="3113">GIU29*(GIV29*0.15)</f>
        <v>314364.9375</v>
      </c>
      <c r="GIZ29" s="109">
        <f t="shared" ref="GIZ29:GIZ30" si="3114">INT(GIU29*GIV29)</f>
        <v>2095766</v>
      </c>
      <c r="GJA29" s="145" t="s">
        <v>115</v>
      </c>
      <c r="GJB29" s="146" t="s">
        <v>35</v>
      </c>
      <c r="GJC29" s="133">
        <v>681550</v>
      </c>
      <c r="GJD29" s="147">
        <f t="shared" ref="GJD29:GJD30" si="3115">123*0.5/20</f>
        <v>3.0750000000000002</v>
      </c>
      <c r="GJE29" s="140">
        <f t="shared" ref="GJE29:GJE30" si="3116">GJC29*(GJD29*0.28)</f>
        <v>586814.55000000005</v>
      </c>
      <c r="GJF29" s="140">
        <f t="shared" ref="GJF29:GJF30" si="3117">GJC29*(GJD29*0.57)</f>
        <v>1194586.7625</v>
      </c>
      <c r="GJG29" s="144">
        <f t="shared" ref="GJG29:GJG30" si="3118">GJC29*(GJD29*0.15)</f>
        <v>314364.9375</v>
      </c>
      <c r="GJH29" s="109">
        <f t="shared" ref="GJH29:GJH30" si="3119">INT(GJC29*GJD29)</f>
        <v>2095766</v>
      </c>
      <c r="GJI29" s="145" t="s">
        <v>115</v>
      </c>
      <c r="GJJ29" s="146" t="s">
        <v>35</v>
      </c>
      <c r="GJK29" s="133">
        <v>681550</v>
      </c>
      <c r="GJL29" s="147">
        <f t="shared" ref="GJL29:GJL30" si="3120">123*0.5/20</f>
        <v>3.0750000000000002</v>
      </c>
      <c r="GJM29" s="140">
        <f t="shared" ref="GJM29:GJM30" si="3121">GJK29*(GJL29*0.28)</f>
        <v>586814.55000000005</v>
      </c>
      <c r="GJN29" s="140">
        <f t="shared" ref="GJN29:GJN30" si="3122">GJK29*(GJL29*0.57)</f>
        <v>1194586.7625</v>
      </c>
      <c r="GJO29" s="144">
        <f t="shared" ref="GJO29:GJO30" si="3123">GJK29*(GJL29*0.15)</f>
        <v>314364.9375</v>
      </c>
      <c r="GJP29" s="109">
        <f t="shared" ref="GJP29:GJP30" si="3124">INT(GJK29*GJL29)</f>
        <v>2095766</v>
      </c>
      <c r="GJQ29" s="145" t="s">
        <v>115</v>
      </c>
      <c r="GJR29" s="146" t="s">
        <v>35</v>
      </c>
      <c r="GJS29" s="133">
        <v>681550</v>
      </c>
      <c r="GJT29" s="147">
        <f t="shared" ref="GJT29:GJT30" si="3125">123*0.5/20</f>
        <v>3.0750000000000002</v>
      </c>
      <c r="GJU29" s="140">
        <f t="shared" ref="GJU29:GJU30" si="3126">GJS29*(GJT29*0.28)</f>
        <v>586814.55000000005</v>
      </c>
      <c r="GJV29" s="140">
        <f t="shared" ref="GJV29:GJV30" si="3127">GJS29*(GJT29*0.57)</f>
        <v>1194586.7625</v>
      </c>
      <c r="GJW29" s="144">
        <f t="shared" ref="GJW29:GJW30" si="3128">GJS29*(GJT29*0.15)</f>
        <v>314364.9375</v>
      </c>
      <c r="GJX29" s="109">
        <f t="shared" ref="GJX29:GJX30" si="3129">INT(GJS29*GJT29)</f>
        <v>2095766</v>
      </c>
      <c r="GJY29" s="145" t="s">
        <v>115</v>
      </c>
      <c r="GJZ29" s="146" t="s">
        <v>35</v>
      </c>
      <c r="GKA29" s="133">
        <v>681550</v>
      </c>
      <c r="GKB29" s="147">
        <f t="shared" ref="GKB29:GKB30" si="3130">123*0.5/20</f>
        <v>3.0750000000000002</v>
      </c>
      <c r="GKC29" s="140">
        <f t="shared" ref="GKC29:GKC30" si="3131">GKA29*(GKB29*0.28)</f>
        <v>586814.55000000005</v>
      </c>
      <c r="GKD29" s="140">
        <f t="shared" ref="GKD29:GKD30" si="3132">GKA29*(GKB29*0.57)</f>
        <v>1194586.7625</v>
      </c>
      <c r="GKE29" s="144">
        <f t="shared" ref="GKE29:GKE30" si="3133">GKA29*(GKB29*0.15)</f>
        <v>314364.9375</v>
      </c>
      <c r="GKF29" s="109">
        <f t="shared" ref="GKF29:GKF30" si="3134">INT(GKA29*GKB29)</f>
        <v>2095766</v>
      </c>
      <c r="GKG29" s="145" t="s">
        <v>115</v>
      </c>
      <c r="GKH29" s="146" t="s">
        <v>35</v>
      </c>
      <c r="GKI29" s="133">
        <v>681550</v>
      </c>
      <c r="GKJ29" s="147">
        <f t="shared" ref="GKJ29:GKJ30" si="3135">123*0.5/20</f>
        <v>3.0750000000000002</v>
      </c>
      <c r="GKK29" s="140">
        <f t="shared" ref="GKK29:GKK30" si="3136">GKI29*(GKJ29*0.28)</f>
        <v>586814.55000000005</v>
      </c>
      <c r="GKL29" s="140">
        <f t="shared" ref="GKL29:GKL30" si="3137">GKI29*(GKJ29*0.57)</f>
        <v>1194586.7625</v>
      </c>
      <c r="GKM29" s="144">
        <f t="shared" ref="GKM29:GKM30" si="3138">GKI29*(GKJ29*0.15)</f>
        <v>314364.9375</v>
      </c>
      <c r="GKN29" s="109">
        <f t="shared" ref="GKN29:GKN30" si="3139">INT(GKI29*GKJ29)</f>
        <v>2095766</v>
      </c>
      <c r="GKO29" s="145" t="s">
        <v>115</v>
      </c>
      <c r="GKP29" s="146" t="s">
        <v>35</v>
      </c>
      <c r="GKQ29" s="133">
        <v>681550</v>
      </c>
      <c r="GKR29" s="147">
        <f t="shared" ref="GKR29:GKR30" si="3140">123*0.5/20</f>
        <v>3.0750000000000002</v>
      </c>
      <c r="GKS29" s="140">
        <f t="shared" ref="GKS29:GKS30" si="3141">GKQ29*(GKR29*0.28)</f>
        <v>586814.55000000005</v>
      </c>
      <c r="GKT29" s="140">
        <f t="shared" ref="GKT29:GKT30" si="3142">GKQ29*(GKR29*0.57)</f>
        <v>1194586.7625</v>
      </c>
      <c r="GKU29" s="144">
        <f t="shared" ref="GKU29:GKU30" si="3143">GKQ29*(GKR29*0.15)</f>
        <v>314364.9375</v>
      </c>
      <c r="GKV29" s="109">
        <f t="shared" ref="GKV29:GKV30" si="3144">INT(GKQ29*GKR29)</f>
        <v>2095766</v>
      </c>
      <c r="GKW29" s="145" t="s">
        <v>115</v>
      </c>
      <c r="GKX29" s="146" t="s">
        <v>35</v>
      </c>
      <c r="GKY29" s="133">
        <v>681550</v>
      </c>
      <c r="GKZ29" s="147">
        <f t="shared" ref="GKZ29:GKZ30" si="3145">123*0.5/20</f>
        <v>3.0750000000000002</v>
      </c>
      <c r="GLA29" s="140">
        <f t="shared" ref="GLA29:GLA30" si="3146">GKY29*(GKZ29*0.28)</f>
        <v>586814.55000000005</v>
      </c>
      <c r="GLB29" s="140">
        <f t="shared" ref="GLB29:GLB30" si="3147">GKY29*(GKZ29*0.57)</f>
        <v>1194586.7625</v>
      </c>
      <c r="GLC29" s="144">
        <f t="shared" ref="GLC29:GLC30" si="3148">GKY29*(GKZ29*0.15)</f>
        <v>314364.9375</v>
      </c>
      <c r="GLD29" s="109">
        <f t="shared" ref="GLD29:GLD30" si="3149">INT(GKY29*GKZ29)</f>
        <v>2095766</v>
      </c>
      <c r="GLE29" s="145" t="s">
        <v>115</v>
      </c>
      <c r="GLF29" s="146" t="s">
        <v>35</v>
      </c>
      <c r="GLG29" s="133">
        <v>681550</v>
      </c>
      <c r="GLH29" s="147">
        <f t="shared" ref="GLH29:GLH30" si="3150">123*0.5/20</f>
        <v>3.0750000000000002</v>
      </c>
      <c r="GLI29" s="140">
        <f t="shared" ref="GLI29:GLI30" si="3151">GLG29*(GLH29*0.28)</f>
        <v>586814.55000000005</v>
      </c>
      <c r="GLJ29" s="140">
        <f t="shared" ref="GLJ29:GLJ30" si="3152">GLG29*(GLH29*0.57)</f>
        <v>1194586.7625</v>
      </c>
      <c r="GLK29" s="144">
        <f t="shared" ref="GLK29:GLK30" si="3153">GLG29*(GLH29*0.15)</f>
        <v>314364.9375</v>
      </c>
      <c r="GLL29" s="109">
        <f t="shared" ref="GLL29:GLL30" si="3154">INT(GLG29*GLH29)</f>
        <v>2095766</v>
      </c>
      <c r="GLM29" s="145" t="s">
        <v>115</v>
      </c>
      <c r="GLN29" s="146" t="s">
        <v>35</v>
      </c>
      <c r="GLO29" s="133">
        <v>681550</v>
      </c>
      <c r="GLP29" s="147">
        <f t="shared" ref="GLP29:GLP30" si="3155">123*0.5/20</f>
        <v>3.0750000000000002</v>
      </c>
      <c r="GLQ29" s="140">
        <f t="shared" ref="GLQ29:GLQ30" si="3156">GLO29*(GLP29*0.28)</f>
        <v>586814.55000000005</v>
      </c>
      <c r="GLR29" s="140">
        <f t="shared" ref="GLR29:GLR30" si="3157">GLO29*(GLP29*0.57)</f>
        <v>1194586.7625</v>
      </c>
      <c r="GLS29" s="144">
        <f t="shared" ref="GLS29:GLS30" si="3158">GLO29*(GLP29*0.15)</f>
        <v>314364.9375</v>
      </c>
      <c r="GLT29" s="109">
        <f t="shared" ref="GLT29:GLT30" si="3159">INT(GLO29*GLP29)</f>
        <v>2095766</v>
      </c>
      <c r="GLU29" s="145" t="s">
        <v>115</v>
      </c>
      <c r="GLV29" s="146" t="s">
        <v>35</v>
      </c>
      <c r="GLW29" s="133">
        <v>681550</v>
      </c>
      <c r="GLX29" s="147">
        <f t="shared" ref="GLX29:GLX30" si="3160">123*0.5/20</f>
        <v>3.0750000000000002</v>
      </c>
      <c r="GLY29" s="140">
        <f t="shared" ref="GLY29:GLY30" si="3161">GLW29*(GLX29*0.28)</f>
        <v>586814.55000000005</v>
      </c>
      <c r="GLZ29" s="140">
        <f t="shared" ref="GLZ29:GLZ30" si="3162">GLW29*(GLX29*0.57)</f>
        <v>1194586.7625</v>
      </c>
      <c r="GMA29" s="144">
        <f t="shared" ref="GMA29:GMA30" si="3163">GLW29*(GLX29*0.15)</f>
        <v>314364.9375</v>
      </c>
      <c r="GMB29" s="109">
        <f t="shared" ref="GMB29:GMB30" si="3164">INT(GLW29*GLX29)</f>
        <v>2095766</v>
      </c>
      <c r="GMC29" s="145" t="s">
        <v>115</v>
      </c>
      <c r="GMD29" s="146" t="s">
        <v>35</v>
      </c>
      <c r="GME29" s="133">
        <v>681550</v>
      </c>
      <c r="GMF29" s="147">
        <f t="shared" ref="GMF29:GMF30" si="3165">123*0.5/20</f>
        <v>3.0750000000000002</v>
      </c>
      <c r="GMG29" s="140">
        <f t="shared" ref="GMG29:GMG30" si="3166">GME29*(GMF29*0.28)</f>
        <v>586814.55000000005</v>
      </c>
      <c r="GMH29" s="140">
        <f t="shared" ref="GMH29:GMH30" si="3167">GME29*(GMF29*0.57)</f>
        <v>1194586.7625</v>
      </c>
      <c r="GMI29" s="144">
        <f t="shared" ref="GMI29:GMI30" si="3168">GME29*(GMF29*0.15)</f>
        <v>314364.9375</v>
      </c>
      <c r="GMJ29" s="109">
        <f t="shared" ref="GMJ29:GMJ30" si="3169">INT(GME29*GMF29)</f>
        <v>2095766</v>
      </c>
      <c r="GMK29" s="145" t="s">
        <v>115</v>
      </c>
      <c r="GML29" s="146" t="s">
        <v>35</v>
      </c>
      <c r="GMM29" s="133">
        <v>681550</v>
      </c>
      <c r="GMN29" s="147">
        <f t="shared" ref="GMN29:GMN30" si="3170">123*0.5/20</f>
        <v>3.0750000000000002</v>
      </c>
      <c r="GMO29" s="140">
        <f t="shared" ref="GMO29:GMO30" si="3171">GMM29*(GMN29*0.28)</f>
        <v>586814.55000000005</v>
      </c>
      <c r="GMP29" s="140">
        <f t="shared" ref="GMP29:GMP30" si="3172">GMM29*(GMN29*0.57)</f>
        <v>1194586.7625</v>
      </c>
      <c r="GMQ29" s="144">
        <f t="shared" ref="GMQ29:GMQ30" si="3173">GMM29*(GMN29*0.15)</f>
        <v>314364.9375</v>
      </c>
      <c r="GMR29" s="109">
        <f t="shared" ref="GMR29:GMR30" si="3174">INT(GMM29*GMN29)</f>
        <v>2095766</v>
      </c>
      <c r="GMS29" s="145" t="s">
        <v>115</v>
      </c>
      <c r="GMT29" s="146" t="s">
        <v>35</v>
      </c>
      <c r="GMU29" s="133">
        <v>681550</v>
      </c>
      <c r="GMV29" s="147">
        <f t="shared" ref="GMV29:GMV30" si="3175">123*0.5/20</f>
        <v>3.0750000000000002</v>
      </c>
      <c r="GMW29" s="140">
        <f t="shared" ref="GMW29:GMW30" si="3176">GMU29*(GMV29*0.28)</f>
        <v>586814.55000000005</v>
      </c>
      <c r="GMX29" s="140">
        <f t="shared" ref="GMX29:GMX30" si="3177">GMU29*(GMV29*0.57)</f>
        <v>1194586.7625</v>
      </c>
      <c r="GMY29" s="144">
        <f t="shared" ref="GMY29:GMY30" si="3178">GMU29*(GMV29*0.15)</f>
        <v>314364.9375</v>
      </c>
      <c r="GMZ29" s="109">
        <f t="shared" ref="GMZ29:GMZ30" si="3179">INT(GMU29*GMV29)</f>
        <v>2095766</v>
      </c>
      <c r="GNA29" s="145" t="s">
        <v>115</v>
      </c>
      <c r="GNB29" s="146" t="s">
        <v>35</v>
      </c>
      <c r="GNC29" s="133">
        <v>681550</v>
      </c>
      <c r="GND29" s="147">
        <f t="shared" ref="GND29:GND30" si="3180">123*0.5/20</f>
        <v>3.0750000000000002</v>
      </c>
      <c r="GNE29" s="140">
        <f t="shared" ref="GNE29:GNE30" si="3181">GNC29*(GND29*0.28)</f>
        <v>586814.55000000005</v>
      </c>
      <c r="GNF29" s="140">
        <f t="shared" ref="GNF29:GNF30" si="3182">GNC29*(GND29*0.57)</f>
        <v>1194586.7625</v>
      </c>
      <c r="GNG29" s="144">
        <f t="shared" ref="GNG29:GNG30" si="3183">GNC29*(GND29*0.15)</f>
        <v>314364.9375</v>
      </c>
      <c r="GNH29" s="109">
        <f t="shared" ref="GNH29:GNH30" si="3184">INT(GNC29*GND29)</f>
        <v>2095766</v>
      </c>
      <c r="GNI29" s="145" t="s">
        <v>115</v>
      </c>
      <c r="GNJ29" s="146" t="s">
        <v>35</v>
      </c>
      <c r="GNK29" s="133">
        <v>681550</v>
      </c>
      <c r="GNL29" s="147">
        <f t="shared" ref="GNL29:GNL30" si="3185">123*0.5/20</f>
        <v>3.0750000000000002</v>
      </c>
      <c r="GNM29" s="140">
        <f t="shared" ref="GNM29:GNM30" si="3186">GNK29*(GNL29*0.28)</f>
        <v>586814.55000000005</v>
      </c>
      <c r="GNN29" s="140">
        <f t="shared" ref="GNN29:GNN30" si="3187">GNK29*(GNL29*0.57)</f>
        <v>1194586.7625</v>
      </c>
      <c r="GNO29" s="144">
        <f t="shared" ref="GNO29:GNO30" si="3188">GNK29*(GNL29*0.15)</f>
        <v>314364.9375</v>
      </c>
      <c r="GNP29" s="109">
        <f t="shared" ref="GNP29:GNP30" si="3189">INT(GNK29*GNL29)</f>
        <v>2095766</v>
      </c>
      <c r="GNQ29" s="145" t="s">
        <v>115</v>
      </c>
      <c r="GNR29" s="146" t="s">
        <v>35</v>
      </c>
      <c r="GNS29" s="133">
        <v>681550</v>
      </c>
      <c r="GNT29" s="147">
        <f t="shared" ref="GNT29:GNT30" si="3190">123*0.5/20</f>
        <v>3.0750000000000002</v>
      </c>
      <c r="GNU29" s="140">
        <f t="shared" ref="GNU29:GNU30" si="3191">GNS29*(GNT29*0.28)</f>
        <v>586814.55000000005</v>
      </c>
      <c r="GNV29" s="140">
        <f t="shared" ref="GNV29:GNV30" si="3192">GNS29*(GNT29*0.57)</f>
        <v>1194586.7625</v>
      </c>
      <c r="GNW29" s="144">
        <f t="shared" ref="GNW29:GNW30" si="3193">GNS29*(GNT29*0.15)</f>
        <v>314364.9375</v>
      </c>
      <c r="GNX29" s="109">
        <f t="shared" ref="GNX29:GNX30" si="3194">INT(GNS29*GNT29)</f>
        <v>2095766</v>
      </c>
      <c r="GNY29" s="145" t="s">
        <v>115</v>
      </c>
      <c r="GNZ29" s="146" t="s">
        <v>35</v>
      </c>
      <c r="GOA29" s="133">
        <v>681550</v>
      </c>
      <c r="GOB29" s="147">
        <f t="shared" ref="GOB29:GOB30" si="3195">123*0.5/20</f>
        <v>3.0750000000000002</v>
      </c>
      <c r="GOC29" s="140">
        <f t="shared" ref="GOC29:GOC30" si="3196">GOA29*(GOB29*0.28)</f>
        <v>586814.55000000005</v>
      </c>
      <c r="GOD29" s="140">
        <f t="shared" ref="GOD29:GOD30" si="3197">GOA29*(GOB29*0.57)</f>
        <v>1194586.7625</v>
      </c>
      <c r="GOE29" s="144">
        <f t="shared" ref="GOE29:GOE30" si="3198">GOA29*(GOB29*0.15)</f>
        <v>314364.9375</v>
      </c>
      <c r="GOF29" s="109">
        <f t="shared" ref="GOF29:GOF30" si="3199">INT(GOA29*GOB29)</f>
        <v>2095766</v>
      </c>
      <c r="GOG29" s="145" t="s">
        <v>115</v>
      </c>
      <c r="GOH29" s="146" t="s">
        <v>35</v>
      </c>
      <c r="GOI29" s="133">
        <v>681550</v>
      </c>
      <c r="GOJ29" s="147">
        <f t="shared" ref="GOJ29:GOJ30" si="3200">123*0.5/20</f>
        <v>3.0750000000000002</v>
      </c>
      <c r="GOK29" s="140">
        <f t="shared" ref="GOK29:GOK30" si="3201">GOI29*(GOJ29*0.28)</f>
        <v>586814.55000000005</v>
      </c>
      <c r="GOL29" s="140">
        <f t="shared" ref="GOL29:GOL30" si="3202">GOI29*(GOJ29*0.57)</f>
        <v>1194586.7625</v>
      </c>
      <c r="GOM29" s="144">
        <f t="shared" ref="GOM29:GOM30" si="3203">GOI29*(GOJ29*0.15)</f>
        <v>314364.9375</v>
      </c>
      <c r="GON29" s="109">
        <f t="shared" ref="GON29:GON30" si="3204">INT(GOI29*GOJ29)</f>
        <v>2095766</v>
      </c>
      <c r="GOO29" s="145" t="s">
        <v>115</v>
      </c>
      <c r="GOP29" s="146" t="s">
        <v>35</v>
      </c>
      <c r="GOQ29" s="133">
        <v>681550</v>
      </c>
      <c r="GOR29" s="147">
        <f t="shared" ref="GOR29:GOR30" si="3205">123*0.5/20</f>
        <v>3.0750000000000002</v>
      </c>
      <c r="GOS29" s="140">
        <f t="shared" ref="GOS29:GOS30" si="3206">GOQ29*(GOR29*0.28)</f>
        <v>586814.55000000005</v>
      </c>
      <c r="GOT29" s="140">
        <f t="shared" ref="GOT29:GOT30" si="3207">GOQ29*(GOR29*0.57)</f>
        <v>1194586.7625</v>
      </c>
      <c r="GOU29" s="144">
        <f t="shared" ref="GOU29:GOU30" si="3208">GOQ29*(GOR29*0.15)</f>
        <v>314364.9375</v>
      </c>
      <c r="GOV29" s="109">
        <f t="shared" ref="GOV29:GOV30" si="3209">INT(GOQ29*GOR29)</f>
        <v>2095766</v>
      </c>
      <c r="GOW29" s="145" t="s">
        <v>115</v>
      </c>
      <c r="GOX29" s="146" t="s">
        <v>35</v>
      </c>
      <c r="GOY29" s="133">
        <v>681550</v>
      </c>
      <c r="GOZ29" s="147">
        <f t="shared" ref="GOZ29:GOZ30" si="3210">123*0.5/20</f>
        <v>3.0750000000000002</v>
      </c>
      <c r="GPA29" s="140">
        <f t="shared" ref="GPA29:GPA30" si="3211">GOY29*(GOZ29*0.28)</f>
        <v>586814.55000000005</v>
      </c>
      <c r="GPB29" s="140">
        <f t="shared" ref="GPB29:GPB30" si="3212">GOY29*(GOZ29*0.57)</f>
        <v>1194586.7625</v>
      </c>
      <c r="GPC29" s="144">
        <f t="shared" ref="GPC29:GPC30" si="3213">GOY29*(GOZ29*0.15)</f>
        <v>314364.9375</v>
      </c>
      <c r="GPD29" s="109">
        <f t="shared" ref="GPD29:GPD30" si="3214">INT(GOY29*GOZ29)</f>
        <v>2095766</v>
      </c>
      <c r="GPE29" s="145" t="s">
        <v>115</v>
      </c>
      <c r="GPF29" s="146" t="s">
        <v>35</v>
      </c>
      <c r="GPG29" s="133">
        <v>681550</v>
      </c>
      <c r="GPH29" s="147">
        <f t="shared" ref="GPH29:GPH30" si="3215">123*0.5/20</f>
        <v>3.0750000000000002</v>
      </c>
      <c r="GPI29" s="140">
        <f t="shared" ref="GPI29:GPI30" si="3216">GPG29*(GPH29*0.28)</f>
        <v>586814.55000000005</v>
      </c>
      <c r="GPJ29" s="140">
        <f t="shared" ref="GPJ29:GPJ30" si="3217">GPG29*(GPH29*0.57)</f>
        <v>1194586.7625</v>
      </c>
      <c r="GPK29" s="144">
        <f t="shared" ref="GPK29:GPK30" si="3218">GPG29*(GPH29*0.15)</f>
        <v>314364.9375</v>
      </c>
      <c r="GPL29" s="109">
        <f t="shared" ref="GPL29:GPL30" si="3219">INT(GPG29*GPH29)</f>
        <v>2095766</v>
      </c>
      <c r="GPM29" s="145" t="s">
        <v>115</v>
      </c>
      <c r="GPN29" s="146" t="s">
        <v>35</v>
      </c>
      <c r="GPO29" s="133">
        <v>681550</v>
      </c>
      <c r="GPP29" s="147">
        <f t="shared" ref="GPP29:GPP30" si="3220">123*0.5/20</f>
        <v>3.0750000000000002</v>
      </c>
      <c r="GPQ29" s="140">
        <f t="shared" ref="GPQ29:GPQ30" si="3221">GPO29*(GPP29*0.28)</f>
        <v>586814.55000000005</v>
      </c>
      <c r="GPR29" s="140">
        <f t="shared" ref="GPR29:GPR30" si="3222">GPO29*(GPP29*0.57)</f>
        <v>1194586.7625</v>
      </c>
      <c r="GPS29" s="144">
        <f t="shared" ref="GPS29:GPS30" si="3223">GPO29*(GPP29*0.15)</f>
        <v>314364.9375</v>
      </c>
      <c r="GPT29" s="109">
        <f t="shared" ref="GPT29:GPT30" si="3224">INT(GPO29*GPP29)</f>
        <v>2095766</v>
      </c>
      <c r="GPU29" s="145" t="s">
        <v>115</v>
      </c>
      <c r="GPV29" s="146" t="s">
        <v>35</v>
      </c>
      <c r="GPW29" s="133">
        <v>681550</v>
      </c>
      <c r="GPX29" s="147">
        <f t="shared" ref="GPX29:GPX30" si="3225">123*0.5/20</f>
        <v>3.0750000000000002</v>
      </c>
      <c r="GPY29" s="140">
        <f t="shared" ref="GPY29:GPY30" si="3226">GPW29*(GPX29*0.28)</f>
        <v>586814.55000000005</v>
      </c>
      <c r="GPZ29" s="140">
        <f t="shared" ref="GPZ29:GPZ30" si="3227">GPW29*(GPX29*0.57)</f>
        <v>1194586.7625</v>
      </c>
      <c r="GQA29" s="144">
        <f t="shared" ref="GQA29:GQA30" si="3228">GPW29*(GPX29*0.15)</f>
        <v>314364.9375</v>
      </c>
      <c r="GQB29" s="109">
        <f t="shared" ref="GQB29:GQB30" si="3229">INT(GPW29*GPX29)</f>
        <v>2095766</v>
      </c>
      <c r="GQC29" s="145" t="s">
        <v>115</v>
      </c>
      <c r="GQD29" s="146" t="s">
        <v>35</v>
      </c>
      <c r="GQE29" s="133">
        <v>681550</v>
      </c>
      <c r="GQF29" s="147">
        <f t="shared" ref="GQF29:GQF30" si="3230">123*0.5/20</f>
        <v>3.0750000000000002</v>
      </c>
      <c r="GQG29" s="140">
        <f t="shared" ref="GQG29:GQG30" si="3231">GQE29*(GQF29*0.28)</f>
        <v>586814.55000000005</v>
      </c>
      <c r="GQH29" s="140">
        <f t="shared" ref="GQH29:GQH30" si="3232">GQE29*(GQF29*0.57)</f>
        <v>1194586.7625</v>
      </c>
      <c r="GQI29" s="144">
        <f t="shared" ref="GQI29:GQI30" si="3233">GQE29*(GQF29*0.15)</f>
        <v>314364.9375</v>
      </c>
      <c r="GQJ29" s="109">
        <f t="shared" ref="GQJ29:GQJ30" si="3234">INT(GQE29*GQF29)</f>
        <v>2095766</v>
      </c>
      <c r="GQK29" s="145" t="s">
        <v>115</v>
      </c>
      <c r="GQL29" s="146" t="s">
        <v>35</v>
      </c>
      <c r="GQM29" s="133">
        <v>681550</v>
      </c>
      <c r="GQN29" s="147">
        <f t="shared" ref="GQN29:GQN30" si="3235">123*0.5/20</f>
        <v>3.0750000000000002</v>
      </c>
      <c r="GQO29" s="140">
        <f t="shared" ref="GQO29:GQO30" si="3236">GQM29*(GQN29*0.28)</f>
        <v>586814.55000000005</v>
      </c>
      <c r="GQP29" s="140">
        <f t="shared" ref="GQP29:GQP30" si="3237">GQM29*(GQN29*0.57)</f>
        <v>1194586.7625</v>
      </c>
      <c r="GQQ29" s="144">
        <f t="shared" ref="GQQ29:GQQ30" si="3238">GQM29*(GQN29*0.15)</f>
        <v>314364.9375</v>
      </c>
      <c r="GQR29" s="109">
        <f t="shared" ref="GQR29:GQR30" si="3239">INT(GQM29*GQN29)</f>
        <v>2095766</v>
      </c>
      <c r="GQS29" s="145" t="s">
        <v>115</v>
      </c>
      <c r="GQT29" s="146" t="s">
        <v>35</v>
      </c>
      <c r="GQU29" s="133">
        <v>681550</v>
      </c>
      <c r="GQV29" s="147">
        <f t="shared" ref="GQV29:GQV30" si="3240">123*0.5/20</f>
        <v>3.0750000000000002</v>
      </c>
      <c r="GQW29" s="140">
        <f t="shared" ref="GQW29:GQW30" si="3241">GQU29*(GQV29*0.28)</f>
        <v>586814.55000000005</v>
      </c>
      <c r="GQX29" s="140">
        <f t="shared" ref="GQX29:GQX30" si="3242">GQU29*(GQV29*0.57)</f>
        <v>1194586.7625</v>
      </c>
      <c r="GQY29" s="144">
        <f t="shared" ref="GQY29:GQY30" si="3243">GQU29*(GQV29*0.15)</f>
        <v>314364.9375</v>
      </c>
      <c r="GQZ29" s="109">
        <f t="shared" ref="GQZ29:GQZ30" si="3244">INT(GQU29*GQV29)</f>
        <v>2095766</v>
      </c>
      <c r="GRA29" s="145" t="s">
        <v>115</v>
      </c>
      <c r="GRB29" s="146" t="s">
        <v>35</v>
      </c>
      <c r="GRC29" s="133">
        <v>681550</v>
      </c>
      <c r="GRD29" s="147">
        <f t="shared" ref="GRD29:GRD30" si="3245">123*0.5/20</f>
        <v>3.0750000000000002</v>
      </c>
      <c r="GRE29" s="140">
        <f t="shared" ref="GRE29:GRE30" si="3246">GRC29*(GRD29*0.28)</f>
        <v>586814.55000000005</v>
      </c>
      <c r="GRF29" s="140">
        <f t="shared" ref="GRF29:GRF30" si="3247">GRC29*(GRD29*0.57)</f>
        <v>1194586.7625</v>
      </c>
      <c r="GRG29" s="144">
        <f t="shared" ref="GRG29:GRG30" si="3248">GRC29*(GRD29*0.15)</f>
        <v>314364.9375</v>
      </c>
      <c r="GRH29" s="109">
        <f t="shared" ref="GRH29:GRH30" si="3249">INT(GRC29*GRD29)</f>
        <v>2095766</v>
      </c>
      <c r="GRI29" s="145" t="s">
        <v>115</v>
      </c>
      <c r="GRJ29" s="146" t="s">
        <v>35</v>
      </c>
      <c r="GRK29" s="133">
        <v>681550</v>
      </c>
      <c r="GRL29" s="147">
        <f t="shared" ref="GRL29:GRL30" si="3250">123*0.5/20</f>
        <v>3.0750000000000002</v>
      </c>
      <c r="GRM29" s="140">
        <f t="shared" ref="GRM29:GRM30" si="3251">GRK29*(GRL29*0.28)</f>
        <v>586814.55000000005</v>
      </c>
      <c r="GRN29" s="140">
        <f t="shared" ref="GRN29:GRN30" si="3252">GRK29*(GRL29*0.57)</f>
        <v>1194586.7625</v>
      </c>
      <c r="GRO29" s="144">
        <f t="shared" ref="GRO29:GRO30" si="3253">GRK29*(GRL29*0.15)</f>
        <v>314364.9375</v>
      </c>
      <c r="GRP29" s="109">
        <f t="shared" ref="GRP29:GRP30" si="3254">INT(GRK29*GRL29)</f>
        <v>2095766</v>
      </c>
      <c r="GRQ29" s="145" t="s">
        <v>115</v>
      </c>
      <c r="GRR29" s="146" t="s">
        <v>35</v>
      </c>
      <c r="GRS29" s="133">
        <v>681550</v>
      </c>
      <c r="GRT29" s="147">
        <f t="shared" ref="GRT29:GRT30" si="3255">123*0.5/20</f>
        <v>3.0750000000000002</v>
      </c>
      <c r="GRU29" s="140">
        <f t="shared" ref="GRU29:GRU30" si="3256">GRS29*(GRT29*0.28)</f>
        <v>586814.55000000005</v>
      </c>
      <c r="GRV29" s="140">
        <f t="shared" ref="GRV29:GRV30" si="3257">GRS29*(GRT29*0.57)</f>
        <v>1194586.7625</v>
      </c>
      <c r="GRW29" s="144">
        <f t="shared" ref="GRW29:GRW30" si="3258">GRS29*(GRT29*0.15)</f>
        <v>314364.9375</v>
      </c>
      <c r="GRX29" s="109">
        <f t="shared" ref="GRX29:GRX30" si="3259">INT(GRS29*GRT29)</f>
        <v>2095766</v>
      </c>
      <c r="GRY29" s="145" t="s">
        <v>115</v>
      </c>
      <c r="GRZ29" s="146" t="s">
        <v>35</v>
      </c>
      <c r="GSA29" s="133">
        <v>681550</v>
      </c>
      <c r="GSB29" s="147">
        <f t="shared" ref="GSB29:GSB30" si="3260">123*0.5/20</f>
        <v>3.0750000000000002</v>
      </c>
      <c r="GSC29" s="140">
        <f t="shared" ref="GSC29:GSC30" si="3261">GSA29*(GSB29*0.28)</f>
        <v>586814.55000000005</v>
      </c>
      <c r="GSD29" s="140">
        <f t="shared" ref="GSD29:GSD30" si="3262">GSA29*(GSB29*0.57)</f>
        <v>1194586.7625</v>
      </c>
      <c r="GSE29" s="144">
        <f t="shared" ref="GSE29:GSE30" si="3263">GSA29*(GSB29*0.15)</f>
        <v>314364.9375</v>
      </c>
      <c r="GSF29" s="109">
        <f t="shared" ref="GSF29:GSF30" si="3264">INT(GSA29*GSB29)</f>
        <v>2095766</v>
      </c>
      <c r="GSG29" s="145" t="s">
        <v>115</v>
      </c>
      <c r="GSH29" s="146" t="s">
        <v>35</v>
      </c>
      <c r="GSI29" s="133">
        <v>681550</v>
      </c>
      <c r="GSJ29" s="147">
        <f t="shared" ref="GSJ29:GSJ30" si="3265">123*0.5/20</f>
        <v>3.0750000000000002</v>
      </c>
      <c r="GSK29" s="140">
        <f t="shared" ref="GSK29:GSK30" si="3266">GSI29*(GSJ29*0.28)</f>
        <v>586814.55000000005</v>
      </c>
      <c r="GSL29" s="140">
        <f t="shared" ref="GSL29:GSL30" si="3267">GSI29*(GSJ29*0.57)</f>
        <v>1194586.7625</v>
      </c>
      <c r="GSM29" s="144">
        <f t="shared" ref="GSM29:GSM30" si="3268">GSI29*(GSJ29*0.15)</f>
        <v>314364.9375</v>
      </c>
      <c r="GSN29" s="109">
        <f t="shared" ref="GSN29:GSN30" si="3269">INT(GSI29*GSJ29)</f>
        <v>2095766</v>
      </c>
      <c r="GSO29" s="145" t="s">
        <v>115</v>
      </c>
      <c r="GSP29" s="146" t="s">
        <v>35</v>
      </c>
      <c r="GSQ29" s="133">
        <v>681550</v>
      </c>
      <c r="GSR29" s="147">
        <f t="shared" ref="GSR29:GSR30" si="3270">123*0.5/20</f>
        <v>3.0750000000000002</v>
      </c>
      <c r="GSS29" s="140">
        <f t="shared" ref="GSS29:GSS30" si="3271">GSQ29*(GSR29*0.28)</f>
        <v>586814.55000000005</v>
      </c>
      <c r="GST29" s="140">
        <f t="shared" ref="GST29:GST30" si="3272">GSQ29*(GSR29*0.57)</f>
        <v>1194586.7625</v>
      </c>
      <c r="GSU29" s="144">
        <f t="shared" ref="GSU29:GSU30" si="3273">GSQ29*(GSR29*0.15)</f>
        <v>314364.9375</v>
      </c>
      <c r="GSV29" s="109">
        <f t="shared" ref="GSV29:GSV30" si="3274">INT(GSQ29*GSR29)</f>
        <v>2095766</v>
      </c>
      <c r="GSW29" s="145" t="s">
        <v>115</v>
      </c>
      <c r="GSX29" s="146" t="s">
        <v>35</v>
      </c>
      <c r="GSY29" s="133">
        <v>681550</v>
      </c>
      <c r="GSZ29" s="147">
        <f t="shared" ref="GSZ29:GSZ30" si="3275">123*0.5/20</f>
        <v>3.0750000000000002</v>
      </c>
      <c r="GTA29" s="140">
        <f t="shared" ref="GTA29:GTA30" si="3276">GSY29*(GSZ29*0.28)</f>
        <v>586814.55000000005</v>
      </c>
      <c r="GTB29" s="140">
        <f t="shared" ref="GTB29:GTB30" si="3277">GSY29*(GSZ29*0.57)</f>
        <v>1194586.7625</v>
      </c>
      <c r="GTC29" s="144">
        <f t="shared" ref="GTC29:GTC30" si="3278">GSY29*(GSZ29*0.15)</f>
        <v>314364.9375</v>
      </c>
      <c r="GTD29" s="109">
        <f t="shared" ref="GTD29:GTD30" si="3279">INT(GSY29*GSZ29)</f>
        <v>2095766</v>
      </c>
      <c r="GTE29" s="145" t="s">
        <v>115</v>
      </c>
      <c r="GTF29" s="146" t="s">
        <v>35</v>
      </c>
      <c r="GTG29" s="133">
        <v>681550</v>
      </c>
      <c r="GTH29" s="147">
        <f t="shared" ref="GTH29:GTH30" si="3280">123*0.5/20</f>
        <v>3.0750000000000002</v>
      </c>
      <c r="GTI29" s="140">
        <f t="shared" ref="GTI29:GTI30" si="3281">GTG29*(GTH29*0.28)</f>
        <v>586814.55000000005</v>
      </c>
      <c r="GTJ29" s="140">
        <f t="shared" ref="GTJ29:GTJ30" si="3282">GTG29*(GTH29*0.57)</f>
        <v>1194586.7625</v>
      </c>
      <c r="GTK29" s="144">
        <f t="shared" ref="GTK29:GTK30" si="3283">GTG29*(GTH29*0.15)</f>
        <v>314364.9375</v>
      </c>
      <c r="GTL29" s="109">
        <f t="shared" ref="GTL29:GTL30" si="3284">INT(GTG29*GTH29)</f>
        <v>2095766</v>
      </c>
      <c r="GTM29" s="145" t="s">
        <v>115</v>
      </c>
      <c r="GTN29" s="146" t="s">
        <v>35</v>
      </c>
      <c r="GTO29" s="133">
        <v>681550</v>
      </c>
      <c r="GTP29" s="147">
        <f t="shared" ref="GTP29:GTP30" si="3285">123*0.5/20</f>
        <v>3.0750000000000002</v>
      </c>
      <c r="GTQ29" s="140">
        <f t="shared" ref="GTQ29:GTQ30" si="3286">GTO29*(GTP29*0.28)</f>
        <v>586814.55000000005</v>
      </c>
      <c r="GTR29" s="140">
        <f t="shared" ref="GTR29:GTR30" si="3287">GTO29*(GTP29*0.57)</f>
        <v>1194586.7625</v>
      </c>
      <c r="GTS29" s="144">
        <f t="shared" ref="GTS29:GTS30" si="3288">GTO29*(GTP29*0.15)</f>
        <v>314364.9375</v>
      </c>
      <c r="GTT29" s="109">
        <f t="shared" ref="GTT29:GTT30" si="3289">INT(GTO29*GTP29)</f>
        <v>2095766</v>
      </c>
      <c r="GTU29" s="145" t="s">
        <v>115</v>
      </c>
      <c r="GTV29" s="146" t="s">
        <v>35</v>
      </c>
      <c r="GTW29" s="133">
        <v>681550</v>
      </c>
      <c r="GTX29" s="147">
        <f t="shared" ref="GTX29:GTX30" si="3290">123*0.5/20</f>
        <v>3.0750000000000002</v>
      </c>
      <c r="GTY29" s="140">
        <f t="shared" ref="GTY29:GTY30" si="3291">GTW29*(GTX29*0.28)</f>
        <v>586814.55000000005</v>
      </c>
      <c r="GTZ29" s="140">
        <f t="shared" ref="GTZ29:GTZ30" si="3292">GTW29*(GTX29*0.57)</f>
        <v>1194586.7625</v>
      </c>
      <c r="GUA29" s="144">
        <f t="shared" ref="GUA29:GUA30" si="3293">GTW29*(GTX29*0.15)</f>
        <v>314364.9375</v>
      </c>
      <c r="GUB29" s="109">
        <f t="shared" ref="GUB29:GUB30" si="3294">INT(GTW29*GTX29)</f>
        <v>2095766</v>
      </c>
      <c r="GUC29" s="145" t="s">
        <v>115</v>
      </c>
      <c r="GUD29" s="146" t="s">
        <v>35</v>
      </c>
      <c r="GUE29" s="133">
        <v>681550</v>
      </c>
      <c r="GUF29" s="147">
        <f t="shared" ref="GUF29:GUF30" si="3295">123*0.5/20</f>
        <v>3.0750000000000002</v>
      </c>
      <c r="GUG29" s="140">
        <f t="shared" ref="GUG29:GUG30" si="3296">GUE29*(GUF29*0.28)</f>
        <v>586814.55000000005</v>
      </c>
      <c r="GUH29" s="140">
        <f t="shared" ref="GUH29:GUH30" si="3297">GUE29*(GUF29*0.57)</f>
        <v>1194586.7625</v>
      </c>
      <c r="GUI29" s="144">
        <f t="shared" ref="GUI29:GUI30" si="3298">GUE29*(GUF29*0.15)</f>
        <v>314364.9375</v>
      </c>
      <c r="GUJ29" s="109">
        <f t="shared" ref="GUJ29:GUJ30" si="3299">INT(GUE29*GUF29)</f>
        <v>2095766</v>
      </c>
      <c r="GUK29" s="145" t="s">
        <v>115</v>
      </c>
      <c r="GUL29" s="146" t="s">
        <v>35</v>
      </c>
      <c r="GUM29" s="133">
        <v>681550</v>
      </c>
      <c r="GUN29" s="147">
        <f t="shared" ref="GUN29:GUN30" si="3300">123*0.5/20</f>
        <v>3.0750000000000002</v>
      </c>
      <c r="GUO29" s="140">
        <f t="shared" ref="GUO29:GUO30" si="3301">GUM29*(GUN29*0.28)</f>
        <v>586814.55000000005</v>
      </c>
      <c r="GUP29" s="140">
        <f t="shared" ref="GUP29:GUP30" si="3302">GUM29*(GUN29*0.57)</f>
        <v>1194586.7625</v>
      </c>
      <c r="GUQ29" s="144">
        <f t="shared" ref="GUQ29:GUQ30" si="3303">GUM29*(GUN29*0.15)</f>
        <v>314364.9375</v>
      </c>
      <c r="GUR29" s="109">
        <f t="shared" ref="GUR29:GUR30" si="3304">INT(GUM29*GUN29)</f>
        <v>2095766</v>
      </c>
      <c r="GUS29" s="145" t="s">
        <v>115</v>
      </c>
      <c r="GUT29" s="146" t="s">
        <v>35</v>
      </c>
      <c r="GUU29" s="133">
        <v>681550</v>
      </c>
      <c r="GUV29" s="147">
        <f t="shared" ref="GUV29:GUV30" si="3305">123*0.5/20</f>
        <v>3.0750000000000002</v>
      </c>
      <c r="GUW29" s="140">
        <f t="shared" ref="GUW29:GUW30" si="3306">GUU29*(GUV29*0.28)</f>
        <v>586814.55000000005</v>
      </c>
      <c r="GUX29" s="140">
        <f t="shared" ref="GUX29:GUX30" si="3307">GUU29*(GUV29*0.57)</f>
        <v>1194586.7625</v>
      </c>
      <c r="GUY29" s="144">
        <f t="shared" ref="GUY29:GUY30" si="3308">GUU29*(GUV29*0.15)</f>
        <v>314364.9375</v>
      </c>
      <c r="GUZ29" s="109">
        <f t="shared" ref="GUZ29:GUZ30" si="3309">INT(GUU29*GUV29)</f>
        <v>2095766</v>
      </c>
      <c r="GVA29" s="145" t="s">
        <v>115</v>
      </c>
      <c r="GVB29" s="146" t="s">
        <v>35</v>
      </c>
      <c r="GVC29" s="133">
        <v>681550</v>
      </c>
      <c r="GVD29" s="147">
        <f t="shared" ref="GVD29:GVD30" si="3310">123*0.5/20</f>
        <v>3.0750000000000002</v>
      </c>
      <c r="GVE29" s="140">
        <f t="shared" ref="GVE29:GVE30" si="3311">GVC29*(GVD29*0.28)</f>
        <v>586814.55000000005</v>
      </c>
      <c r="GVF29" s="140">
        <f t="shared" ref="GVF29:GVF30" si="3312">GVC29*(GVD29*0.57)</f>
        <v>1194586.7625</v>
      </c>
      <c r="GVG29" s="144">
        <f t="shared" ref="GVG29:GVG30" si="3313">GVC29*(GVD29*0.15)</f>
        <v>314364.9375</v>
      </c>
      <c r="GVH29" s="109">
        <f t="shared" ref="GVH29:GVH30" si="3314">INT(GVC29*GVD29)</f>
        <v>2095766</v>
      </c>
      <c r="GVI29" s="145" t="s">
        <v>115</v>
      </c>
      <c r="GVJ29" s="146" t="s">
        <v>35</v>
      </c>
      <c r="GVK29" s="133">
        <v>681550</v>
      </c>
      <c r="GVL29" s="147">
        <f t="shared" ref="GVL29:GVL30" si="3315">123*0.5/20</f>
        <v>3.0750000000000002</v>
      </c>
      <c r="GVM29" s="140">
        <f t="shared" ref="GVM29:GVM30" si="3316">GVK29*(GVL29*0.28)</f>
        <v>586814.55000000005</v>
      </c>
      <c r="GVN29" s="140">
        <f t="shared" ref="GVN29:GVN30" si="3317">GVK29*(GVL29*0.57)</f>
        <v>1194586.7625</v>
      </c>
      <c r="GVO29" s="144">
        <f t="shared" ref="GVO29:GVO30" si="3318">GVK29*(GVL29*0.15)</f>
        <v>314364.9375</v>
      </c>
      <c r="GVP29" s="109">
        <f t="shared" ref="GVP29:GVP30" si="3319">INT(GVK29*GVL29)</f>
        <v>2095766</v>
      </c>
      <c r="GVQ29" s="145" t="s">
        <v>115</v>
      </c>
      <c r="GVR29" s="146" t="s">
        <v>35</v>
      </c>
      <c r="GVS29" s="133">
        <v>681550</v>
      </c>
      <c r="GVT29" s="147">
        <f t="shared" ref="GVT29:GVT30" si="3320">123*0.5/20</f>
        <v>3.0750000000000002</v>
      </c>
      <c r="GVU29" s="140">
        <f t="shared" ref="GVU29:GVU30" si="3321">GVS29*(GVT29*0.28)</f>
        <v>586814.55000000005</v>
      </c>
      <c r="GVV29" s="140">
        <f t="shared" ref="GVV29:GVV30" si="3322">GVS29*(GVT29*0.57)</f>
        <v>1194586.7625</v>
      </c>
      <c r="GVW29" s="144">
        <f t="shared" ref="GVW29:GVW30" si="3323">GVS29*(GVT29*0.15)</f>
        <v>314364.9375</v>
      </c>
      <c r="GVX29" s="109">
        <f t="shared" ref="GVX29:GVX30" si="3324">INT(GVS29*GVT29)</f>
        <v>2095766</v>
      </c>
      <c r="GVY29" s="145" t="s">
        <v>115</v>
      </c>
      <c r="GVZ29" s="146" t="s">
        <v>35</v>
      </c>
      <c r="GWA29" s="133">
        <v>681550</v>
      </c>
      <c r="GWB29" s="147">
        <f t="shared" ref="GWB29:GWB30" si="3325">123*0.5/20</f>
        <v>3.0750000000000002</v>
      </c>
      <c r="GWC29" s="140">
        <f t="shared" ref="GWC29:GWC30" si="3326">GWA29*(GWB29*0.28)</f>
        <v>586814.55000000005</v>
      </c>
      <c r="GWD29" s="140">
        <f t="shared" ref="GWD29:GWD30" si="3327">GWA29*(GWB29*0.57)</f>
        <v>1194586.7625</v>
      </c>
      <c r="GWE29" s="144">
        <f t="shared" ref="GWE29:GWE30" si="3328">GWA29*(GWB29*0.15)</f>
        <v>314364.9375</v>
      </c>
      <c r="GWF29" s="109">
        <f t="shared" ref="GWF29:GWF30" si="3329">INT(GWA29*GWB29)</f>
        <v>2095766</v>
      </c>
      <c r="GWG29" s="145" t="s">
        <v>115</v>
      </c>
      <c r="GWH29" s="146" t="s">
        <v>35</v>
      </c>
      <c r="GWI29" s="133">
        <v>681550</v>
      </c>
      <c r="GWJ29" s="147">
        <f t="shared" ref="GWJ29:GWJ30" si="3330">123*0.5/20</f>
        <v>3.0750000000000002</v>
      </c>
      <c r="GWK29" s="140">
        <f t="shared" ref="GWK29:GWK30" si="3331">GWI29*(GWJ29*0.28)</f>
        <v>586814.55000000005</v>
      </c>
      <c r="GWL29" s="140">
        <f t="shared" ref="GWL29:GWL30" si="3332">GWI29*(GWJ29*0.57)</f>
        <v>1194586.7625</v>
      </c>
      <c r="GWM29" s="144">
        <f t="shared" ref="GWM29:GWM30" si="3333">GWI29*(GWJ29*0.15)</f>
        <v>314364.9375</v>
      </c>
      <c r="GWN29" s="109">
        <f t="shared" ref="GWN29:GWN30" si="3334">INT(GWI29*GWJ29)</f>
        <v>2095766</v>
      </c>
      <c r="GWO29" s="145" t="s">
        <v>115</v>
      </c>
      <c r="GWP29" s="146" t="s">
        <v>35</v>
      </c>
      <c r="GWQ29" s="133">
        <v>681550</v>
      </c>
      <c r="GWR29" s="147">
        <f t="shared" ref="GWR29:GWR30" si="3335">123*0.5/20</f>
        <v>3.0750000000000002</v>
      </c>
      <c r="GWS29" s="140">
        <f t="shared" ref="GWS29:GWS30" si="3336">GWQ29*(GWR29*0.28)</f>
        <v>586814.55000000005</v>
      </c>
      <c r="GWT29" s="140">
        <f t="shared" ref="GWT29:GWT30" si="3337">GWQ29*(GWR29*0.57)</f>
        <v>1194586.7625</v>
      </c>
      <c r="GWU29" s="144">
        <f t="shared" ref="GWU29:GWU30" si="3338">GWQ29*(GWR29*0.15)</f>
        <v>314364.9375</v>
      </c>
      <c r="GWV29" s="109">
        <f t="shared" ref="GWV29:GWV30" si="3339">INT(GWQ29*GWR29)</f>
        <v>2095766</v>
      </c>
      <c r="GWW29" s="145" t="s">
        <v>115</v>
      </c>
      <c r="GWX29" s="146" t="s">
        <v>35</v>
      </c>
      <c r="GWY29" s="133">
        <v>681550</v>
      </c>
      <c r="GWZ29" s="147">
        <f t="shared" ref="GWZ29:GWZ30" si="3340">123*0.5/20</f>
        <v>3.0750000000000002</v>
      </c>
      <c r="GXA29" s="140">
        <f t="shared" ref="GXA29:GXA30" si="3341">GWY29*(GWZ29*0.28)</f>
        <v>586814.55000000005</v>
      </c>
      <c r="GXB29" s="140">
        <f t="shared" ref="GXB29:GXB30" si="3342">GWY29*(GWZ29*0.57)</f>
        <v>1194586.7625</v>
      </c>
      <c r="GXC29" s="144">
        <f t="shared" ref="GXC29:GXC30" si="3343">GWY29*(GWZ29*0.15)</f>
        <v>314364.9375</v>
      </c>
      <c r="GXD29" s="109">
        <f t="shared" ref="GXD29:GXD30" si="3344">INT(GWY29*GWZ29)</f>
        <v>2095766</v>
      </c>
      <c r="GXE29" s="145" t="s">
        <v>115</v>
      </c>
      <c r="GXF29" s="146" t="s">
        <v>35</v>
      </c>
      <c r="GXG29" s="133">
        <v>681550</v>
      </c>
      <c r="GXH29" s="147">
        <f t="shared" ref="GXH29:GXH30" si="3345">123*0.5/20</f>
        <v>3.0750000000000002</v>
      </c>
      <c r="GXI29" s="140">
        <f t="shared" ref="GXI29:GXI30" si="3346">GXG29*(GXH29*0.28)</f>
        <v>586814.55000000005</v>
      </c>
      <c r="GXJ29" s="140">
        <f t="shared" ref="GXJ29:GXJ30" si="3347">GXG29*(GXH29*0.57)</f>
        <v>1194586.7625</v>
      </c>
      <c r="GXK29" s="144">
        <f t="shared" ref="GXK29:GXK30" si="3348">GXG29*(GXH29*0.15)</f>
        <v>314364.9375</v>
      </c>
      <c r="GXL29" s="109">
        <f t="shared" ref="GXL29:GXL30" si="3349">INT(GXG29*GXH29)</f>
        <v>2095766</v>
      </c>
      <c r="GXM29" s="145" t="s">
        <v>115</v>
      </c>
      <c r="GXN29" s="146" t="s">
        <v>35</v>
      </c>
      <c r="GXO29" s="133">
        <v>681550</v>
      </c>
      <c r="GXP29" s="147">
        <f t="shared" ref="GXP29:GXP30" si="3350">123*0.5/20</f>
        <v>3.0750000000000002</v>
      </c>
      <c r="GXQ29" s="140">
        <f t="shared" ref="GXQ29:GXQ30" si="3351">GXO29*(GXP29*0.28)</f>
        <v>586814.55000000005</v>
      </c>
      <c r="GXR29" s="140">
        <f t="shared" ref="GXR29:GXR30" si="3352">GXO29*(GXP29*0.57)</f>
        <v>1194586.7625</v>
      </c>
      <c r="GXS29" s="144">
        <f t="shared" ref="GXS29:GXS30" si="3353">GXO29*(GXP29*0.15)</f>
        <v>314364.9375</v>
      </c>
      <c r="GXT29" s="109">
        <f t="shared" ref="GXT29:GXT30" si="3354">INT(GXO29*GXP29)</f>
        <v>2095766</v>
      </c>
      <c r="GXU29" s="145" t="s">
        <v>115</v>
      </c>
      <c r="GXV29" s="146" t="s">
        <v>35</v>
      </c>
      <c r="GXW29" s="133">
        <v>681550</v>
      </c>
      <c r="GXX29" s="147">
        <f t="shared" ref="GXX29:GXX30" si="3355">123*0.5/20</f>
        <v>3.0750000000000002</v>
      </c>
      <c r="GXY29" s="140">
        <f t="shared" ref="GXY29:GXY30" si="3356">GXW29*(GXX29*0.28)</f>
        <v>586814.55000000005</v>
      </c>
      <c r="GXZ29" s="140">
        <f t="shared" ref="GXZ29:GXZ30" si="3357">GXW29*(GXX29*0.57)</f>
        <v>1194586.7625</v>
      </c>
      <c r="GYA29" s="144">
        <f t="shared" ref="GYA29:GYA30" si="3358">GXW29*(GXX29*0.15)</f>
        <v>314364.9375</v>
      </c>
      <c r="GYB29" s="109">
        <f t="shared" ref="GYB29:GYB30" si="3359">INT(GXW29*GXX29)</f>
        <v>2095766</v>
      </c>
      <c r="GYC29" s="145" t="s">
        <v>115</v>
      </c>
      <c r="GYD29" s="146" t="s">
        <v>35</v>
      </c>
      <c r="GYE29" s="133">
        <v>681550</v>
      </c>
      <c r="GYF29" s="147">
        <f t="shared" ref="GYF29:GYF30" si="3360">123*0.5/20</f>
        <v>3.0750000000000002</v>
      </c>
      <c r="GYG29" s="140">
        <f t="shared" ref="GYG29:GYG30" si="3361">GYE29*(GYF29*0.28)</f>
        <v>586814.55000000005</v>
      </c>
      <c r="GYH29" s="140">
        <f t="shared" ref="GYH29:GYH30" si="3362">GYE29*(GYF29*0.57)</f>
        <v>1194586.7625</v>
      </c>
      <c r="GYI29" s="144">
        <f t="shared" ref="GYI29:GYI30" si="3363">GYE29*(GYF29*0.15)</f>
        <v>314364.9375</v>
      </c>
      <c r="GYJ29" s="109">
        <f t="shared" ref="GYJ29:GYJ30" si="3364">INT(GYE29*GYF29)</f>
        <v>2095766</v>
      </c>
      <c r="GYK29" s="145" t="s">
        <v>115</v>
      </c>
      <c r="GYL29" s="146" t="s">
        <v>35</v>
      </c>
      <c r="GYM29" s="133">
        <v>681550</v>
      </c>
      <c r="GYN29" s="147">
        <f t="shared" ref="GYN29:GYN30" si="3365">123*0.5/20</f>
        <v>3.0750000000000002</v>
      </c>
      <c r="GYO29" s="140">
        <f t="shared" ref="GYO29:GYO30" si="3366">GYM29*(GYN29*0.28)</f>
        <v>586814.55000000005</v>
      </c>
      <c r="GYP29" s="140">
        <f t="shared" ref="GYP29:GYP30" si="3367">GYM29*(GYN29*0.57)</f>
        <v>1194586.7625</v>
      </c>
      <c r="GYQ29" s="144">
        <f t="shared" ref="GYQ29:GYQ30" si="3368">GYM29*(GYN29*0.15)</f>
        <v>314364.9375</v>
      </c>
      <c r="GYR29" s="109">
        <f t="shared" ref="GYR29:GYR30" si="3369">INT(GYM29*GYN29)</f>
        <v>2095766</v>
      </c>
      <c r="GYS29" s="145" t="s">
        <v>115</v>
      </c>
      <c r="GYT29" s="146" t="s">
        <v>35</v>
      </c>
      <c r="GYU29" s="133">
        <v>681550</v>
      </c>
      <c r="GYV29" s="147">
        <f t="shared" ref="GYV29:GYV30" si="3370">123*0.5/20</f>
        <v>3.0750000000000002</v>
      </c>
      <c r="GYW29" s="140">
        <f t="shared" ref="GYW29:GYW30" si="3371">GYU29*(GYV29*0.28)</f>
        <v>586814.55000000005</v>
      </c>
      <c r="GYX29" s="140">
        <f t="shared" ref="GYX29:GYX30" si="3372">GYU29*(GYV29*0.57)</f>
        <v>1194586.7625</v>
      </c>
      <c r="GYY29" s="144">
        <f t="shared" ref="GYY29:GYY30" si="3373">GYU29*(GYV29*0.15)</f>
        <v>314364.9375</v>
      </c>
      <c r="GYZ29" s="109">
        <f t="shared" ref="GYZ29:GYZ30" si="3374">INT(GYU29*GYV29)</f>
        <v>2095766</v>
      </c>
      <c r="GZA29" s="145" t="s">
        <v>115</v>
      </c>
      <c r="GZB29" s="146" t="s">
        <v>35</v>
      </c>
      <c r="GZC29" s="133">
        <v>681550</v>
      </c>
      <c r="GZD29" s="147">
        <f t="shared" ref="GZD29:GZD30" si="3375">123*0.5/20</f>
        <v>3.0750000000000002</v>
      </c>
      <c r="GZE29" s="140">
        <f t="shared" ref="GZE29:GZE30" si="3376">GZC29*(GZD29*0.28)</f>
        <v>586814.55000000005</v>
      </c>
      <c r="GZF29" s="140">
        <f t="shared" ref="GZF29:GZF30" si="3377">GZC29*(GZD29*0.57)</f>
        <v>1194586.7625</v>
      </c>
      <c r="GZG29" s="144">
        <f t="shared" ref="GZG29:GZG30" si="3378">GZC29*(GZD29*0.15)</f>
        <v>314364.9375</v>
      </c>
      <c r="GZH29" s="109">
        <f t="shared" ref="GZH29:GZH30" si="3379">INT(GZC29*GZD29)</f>
        <v>2095766</v>
      </c>
      <c r="GZI29" s="145" t="s">
        <v>115</v>
      </c>
      <c r="GZJ29" s="146" t="s">
        <v>35</v>
      </c>
      <c r="GZK29" s="133">
        <v>681550</v>
      </c>
      <c r="GZL29" s="147">
        <f t="shared" ref="GZL29:GZL30" si="3380">123*0.5/20</f>
        <v>3.0750000000000002</v>
      </c>
      <c r="GZM29" s="140">
        <f t="shared" ref="GZM29:GZM30" si="3381">GZK29*(GZL29*0.28)</f>
        <v>586814.55000000005</v>
      </c>
      <c r="GZN29" s="140">
        <f t="shared" ref="GZN29:GZN30" si="3382">GZK29*(GZL29*0.57)</f>
        <v>1194586.7625</v>
      </c>
      <c r="GZO29" s="144">
        <f t="shared" ref="GZO29:GZO30" si="3383">GZK29*(GZL29*0.15)</f>
        <v>314364.9375</v>
      </c>
      <c r="GZP29" s="109">
        <f t="shared" ref="GZP29:GZP30" si="3384">INT(GZK29*GZL29)</f>
        <v>2095766</v>
      </c>
      <c r="GZQ29" s="145" t="s">
        <v>115</v>
      </c>
      <c r="GZR29" s="146" t="s">
        <v>35</v>
      </c>
      <c r="GZS29" s="133">
        <v>681550</v>
      </c>
      <c r="GZT29" s="147">
        <f t="shared" ref="GZT29:GZT30" si="3385">123*0.5/20</f>
        <v>3.0750000000000002</v>
      </c>
      <c r="GZU29" s="140">
        <f t="shared" ref="GZU29:GZU30" si="3386">GZS29*(GZT29*0.28)</f>
        <v>586814.55000000005</v>
      </c>
      <c r="GZV29" s="140">
        <f t="shared" ref="GZV29:GZV30" si="3387">GZS29*(GZT29*0.57)</f>
        <v>1194586.7625</v>
      </c>
      <c r="GZW29" s="144">
        <f t="shared" ref="GZW29:GZW30" si="3388">GZS29*(GZT29*0.15)</f>
        <v>314364.9375</v>
      </c>
      <c r="GZX29" s="109">
        <f t="shared" ref="GZX29:GZX30" si="3389">INT(GZS29*GZT29)</f>
        <v>2095766</v>
      </c>
      <c r="GZY29" s="145" t="s">
        <v>115</v>
      </c>
      <c r="GZZ29" s="146" t="s">
        <v>35</v>
      </c>
      <c r="HAA29" s="133">
        <v>681550</v>
      </c>
      <c r="HAB29" s="147">
        <f t="shared" ref="HAB29:HAB30" si="3390">123*0.5/20</f>
        <v>3.0750000000000002</v>
      </c>
      <c r="HAC29" s="140">
        <f t="shared" ref="HAC29:HAC30" si="3391">HAA29*(HAB29*0.28)</f>
        <v>586814.55000000005</v>
      </c>
      <c r="HAD29" s="140">
        <f t="shared" ref="HAD29:HAD30" si="3392">HAA29*(HAB29*0.57)</f>
        <v>1194586.7625</v>
      </c>
      <c r="HAE29" s="144">
        <f t="shared" ref="HAE29:HAE30" si="3393">HAA29*(HAB29*0.15)</f>
        <v>314364.9375</v>
      </c>
      <c r="HAF29" s="109">
        <f t="shared" ref="HAF29:HAF30" si="3394">INT(HAA29*HAB29)</f>
        <v>2095766</v>
      </c>
      <c r="HAG29" s="145" t="s">
        <v>115</v>
      </c>
      <c r="HAH29" s="146" t="s">
        <v>35</v>
      </c>
      <c r="HAI29" s="133">
        <v>681550</v>
      </c>
      <c r="HAJ29" s="147">
        <f t="shared" ref="HAJ29:HAJ30" si="3395">123*0.5/20</f>
        <v>3.0750000000000002</v>
      </c>
      <c r="HAK29" s="140">
        <f t="shared" ref="HAK29:HAK30" si="3396">HAI29*(HAJ29*0.28)</f>
        <v>586814.55000000005</v>
      </c>
      <c r="HAL29" s="140">
        <f t="shared" ref="HAL29:HAL30" si="3397">HAI29*(HAJ29*0.57)</f>
        <v>1194586.7625</v>
      </c>
      <c r="HAM29" s="144">
        <f t="shared" ref="HAM29:HAM30" si="3398">HAI29*(HAJ29*0.15)</f>
        <v>314364.9375</v>
      </c>
      <c r="HAN29" s="109">
        <f t="shared" ref="HAN29:HAN30" si="3399">INT(HAI29*HAJ29)</f>
        <v>2095766</v>
      </c>
      <c r="HAO29" s="145" t="s">
        <v>115</v>
      </c>
      <c r="HAP29" s="146" t="s">
        <v>35</v>
      </c>
      <c r="HAQ29" s="133">
        <v>681550</v>
      </c>
      <c r="HAR29" s="147">
        <f t="shared" ref="HAR29:HAR30" si="3400">123*0.5/20</f>
        <v>3.0750000000000002</v>
      </c>
      <c r="HAS29" s="140">
        <f t="shared" ref="HAS29:HAS30" si="3401">HAQ29*(HAR29*0.28)</f>
        <v>586814.55000000005</v>
      </c>
      <c r="HAT29" s="140">
        <f t="shared" ref="HAT29:HAT30" si="3402">HAQ29*(HAR29*0.57)</f>
        <v>1194586.7625</v>
      </c>
      <c r="HAU29" s="144">
        <f t="shared" ref="HAU29:HAU30" si="3403">HAQ29*(HAR29*0.15)</f>
        <v>314364.9375</v>
      </c>
      <c r="HAV29" s="109">
        <f t="shared" ref="HAV29:HAV30" si="3404">INT(HAQ29*HAR29)</f>
        <v>2095766</v>
      </c>
      <c r="HAW29" s="145" t="s">
        <v>115</v>
      </c>
      <c r="HAX29" s="146" t="s">
        <v>35</v>
      </c>
      <c r="HAY29" s="133">
        <v>681550</v>
      </c>
      <c r="HAZ29" s="147">
        <f t="shared" ref="HAZ29:HAZ30" si="3405">123*0.5/20</f>
        <v>3.0750000000000002</v>
      </c>
      <c r="HBA29" s="140">
        <f t="shared" ref="HBA29:HBA30" si="3406">HAY29*(HAZ29*0.28)</f>
        <v>586814.55000000005</v>
      </c>
      <c r="HBB29" s="140">
        <f t="shared" ref="HBB29:HBB30" si="3407">HAY29*(HAZ29*0.57)</f>
        <v>1194586.7625</v>
      </c>
      <c r="HBC29" s="144">
        <f t="shared" ref="HBC29:HBC30" si="3408">HAY29*(HAZ29*0.15)</f>
        <v>314364.9375</v>
      </c>
      <c r="HBD29" s="109">
        <f t="shared" ref="HBD29:HBD30" si="3409">INT(HAY29*HAZ29)</f>
        <v>2095766</v>
      </c>
      <c r="HBE29" s="145" t="s">
        <v>115</v>
      </c>
      <c r="HBF29" s="146" t="s">
        <v>35</v>
      </c>
      <c r="HBG29" s="133">
        <v>681550</v>
      </c>
      <c r="HBH29" s="147">
        <f t="shared" ref="HBH29:HBH30" si="3410">123*0.5/20</f>
        <v>3.0750000000000002</v>
      </c>
      <c r="HBI29" s="140">
        <f t="shared" ref="HBI29:HBI30" si="3411">HBG29*(HBH29*0.28)</f>
        <v>586814.55000000005</v>
      </c>
      <c r="HBJ29" s="140">
        <f t="shared" ref="HBJ29:HBJ30" si="3412">HBG29*(HBH29*0.57)</f>
        <v>1194586.7625</v>
      </c>
      <c r="HBK29" s="144">
        <f t="shared" ref="HBK29:HBK30" si="3413">HBG29*(HBH29*0.15)</f>
        <v>314364.9375</v>
      </c>
      <c r="HBL29" s="109">
        <f t="shared" ref="HBL29:HBL30" si="3414">INT(HBG29*HBH29)</f>
        <v>2095766</v>
      </c>
      <c r="HBM29" s="145" t="s">
        <v>115</v>
      </c>
      <c r="HBN29" s="146" t="s">
        <v>35</v>
      </c>
      <c r="HBO29" s="133">
        <v>681550</v>
      </c>
      <c r="HBP29" s="147">
        <f t="shared" ref="HBP29:HBP30" si="3415">123*0.5/20</f>
        <v>3.0750000000000002</v>
      </c>
      <c r="HBQ29" s="140">
        <f t="shared" ref="HBQ29:HBQ30" si="3416">HBO29*(HBP29*0.28)</f>
        <v>586814.55000000005</v>
      </c>
      <c r="HBR29" s="140">
        <f t="shared" ref="HBR29:HBR30" si="3417">HBO29*(HBP29*0.57)</f>
        <v>1194586.7625</v>
      </c>
      <c r="HBS29" s="144">
        <f t="shared" ref="HBS29:HBS30" si="3418">HBO29*(HBP29*0.15)</f>
        <v>314364.9375</v>
      </c>
      <c r="HBT29" s="109">
        <f t="shared" ref="HBT29:HBT30" si="3419">INT(HBO29*HBP29)</f>
        <v>2095766</v>
      </c>
      <c r="HBU29" s="145" t="s">
        <v>115</v>
      </c>
      <c r="HBV29" s="146" t="s">
        <v>35</v>
      </c>
      <c r="HBW29" s="133">
        <v>681550</v>
      </c>
      <c r="HBX29" s="147">
        <f t="shared" ref="HBX29:HBX30" si="3420">123*0.5/20</f>
        <v>3.0750000000000002</v>
      </c>
      <c r="HBY29" s="140">
        <f t="shared" ref="HBY29:HBY30" si="3421">HBW29*(HBX29*0.28)</f>
        <v>586814.55000000005</v>
      </c>
      <c r="HBZ29" s="140">
        <f t="shared" ref="HBZ29:HBZ30" si="3422">HBW29*(HBX29*0.57)</f>
        <v>1194586.7625</v>
      </c>
      <c r="HCA29" s="144">
        <f t="shared" ref="HCA29:HCA30" si="3423">HBW29*(HBX29*0.15)</f>
        <v>314364.9375</v>
      </c>
      <c r="HCB29" s="109">
        <f t="shared" ref="HCB29:HCB30" si="3424">INT(HBW29*HBX29)</f>
        <v>2095766</v>
      </c>
      <c r="HCC29" s="145" t="s">
        <v>115</v>
      </c>
      <c r="HCD29" s="146" t="s">
        <v>35</v>
      </c>
      <c r="HCE29" s="133">
        <v>681550</v>
      </c>
      <c r="HCF29" s="147">
        <f t="shared" ref="HCF29:HCF30" si="3425">123*0.5/20</f>
        <v>3.0750000000000002</v>
      </c>
      <c r="HCG29" s="140">
        <f t="shared" ref="HCG29:HCG30" si="3426">HCE29*(HCF29*0.28)</f>
        <v>586814.55000000005</v>
      </c>
      <c r="HCH29" s="140">
        <f t="shared" ref="HCH29:HCH30" si="3427">HCE29*(HCF29*0.57)</f>
        <v>1194586.7625</v>
      </c>
      <c r="HCI29" s="144">
        <f t="shared" ref="HCI29:HCI30" si="3428">HCE29*(HCF29*0.15)</f>
        <v>314364.9375</v>
      </c>
      <c r="HCJ29" s="109">
        <f t="shared" ref="HCJ29:HCJ30" si="3429">INT(HCE29*HCF29)</f>
        <v>2095766</v>
      </c>
      <c r="HCK29" s="145" t="s">
        <v>115</v>
      </c>
      <c r="HCL29" s="146" t="s">
        <v>35</v>
      </c>
      <c r="HCM29" s="133">
        <v>681550</v>
      </c>
      <c r="HCN29" s="147">
        <f t="shared" ref="HCN29:HCN30" si="3430">123*0.5/20</f>
        <v>3.0750000000000002</v>
      </c>
      <c r="HCO29" s="140">
        <f t="shared" ref="HCO29:HCO30" si="3431">HCM29*(HCN29*0.28)</f>
        <v>586814.55000000005</v>
      </c>
      <c r="HCP29" s="140">
        <f t="shared" ref="HCP29:HCP30" si="3432">HCM29*(HCN29*0.57)</f>
        <v>1194586.7625</v>
      </c>
      <c r="HCQ29" s="144">
        <f t="shared" ref="HCQ29:HCQ30" si="3433">HCM29*(HCN29*0.15)</f>
        <v>314364.9375</v>
      </c>
      <c r="HCR29" s="109">
        <f t="shared" ref="HCR29:HCR30" si="3434">INT(HCM29*HCN29)</f>
        <v>2095766</v>
      </c>
      <c r="HCS29" s="145" t="s">
        <v>115</v>
      </c>
      <c r="HCT29" s="146" t="s">
        <v>35</v>
      </c>
      <c r="HCU29" s="133">
        <v>681550</v>
      </c>
      <c r="HCV29" s="147">
        <f t="shared" ref="HCV29:HCV30" si="3435">123*0.5/20</f>
        <v>3.0750000000000002</v>
      </c>
      <c r="HCW29" s="140">
        <f t="shared" ref="HCW29:HCW30" si="3436">HCU29*(HCV29*0.28)</f>
        <v>586814.55000000005</v>
      </c>
      <c r="HCX29" s="140">
        <f t="shared" ref="HCX29:HCX30" si="3437">HCU29*(HCV29*0.57)</f>
        <v>1194586.7625</v>
      </c>
      <c r="HCY29" s="144">
        <f t="shared" ref="HCY29:HCY30" si="3438">HCU29*(HCV29*0.15)</f>
        <v>314364.9375</v>
      </c>
      <c r="HCZ29" s="109">
        <f t="shared" ref="HCZ29:HCZ30" si="3439">INT(HCU29*HCV29)</f>
        <v>2095766</v>
      </c>
      <c r="HDA29" s="145" t="s">
        <v>115</v>
      </c>
      <c r="HDB29" s="146" t="s">
        <v>35</v>
      </c>
      <c r="HDC29" s="133">
        <v>681550</v>
      </c>
      <c r="HDD29" s="147">
        <f t="shared" ref="HDD29:HDD30" si="3440">123*0.5/20</f>
        <v>3.0750000000000002</v>
      </c>
      <c r="HDE29" s="140">
        <f t="shared" ref="HDE29:HDE30" si="3441">HDC29*(HDD29*0.28)</f>
        <v>586814.55000000005</v>
      </c>
      <c r="HDF29" s="140">
        <f t="shared" ref="HDF29:HDF30" si="3442">HDC29*(HDD29*0.57)</f>
        <v>1194586.7625</v>
      </c>
      <c r="HDG29" s="144">
        <f t="shared" ref="HDG29:HDG30" si="3443">HDC29*(HDD29*0.15)</f>
        <v>314364.9375</v>
      </c>
      <c r="HDH29" s="109">
        <f t="shared" ref="HDH29:HDH30" si="3444">INT(HDC29*HDD29)</f>
        <v>2095766</v>
      </c>
      <c r="HDI29" s="145" t="s">
        <v>115</v>
      </c>
      <c r="HDJ29" s="146" t="s">
        <v>35</v>
      </c>
      <c r="HDK29" s="133">
        <v>681550</v>
      </c>
      <c r="HDL29" s="147">
        <f t="shared" ref="HDL29:HDL30" si="3445">123*0.5/20</f>
        <v>3.0750000000000002</v>
      </c>
      <c r="HDM29" s="140">
        <f t="shared" ref="HDM29:HDM30" si="3446">HDK29*(HDL29*0.28)</f>
        <v>586814.55000000005</v>
      </c>
      <c r="HDN29" s="140">
        <f t="shared" ref="HDN29:HDN30" si="3447">HDK29*(HDL29*0.57)</f>
        <v>1194586.7625</v>
      </c>
      <c r="HDO29" s="144">
        <f t="shared" ref="HDO29:HDO30" si="3448">HDK29*(HDL29*0.15)</f>
        <v>314364.9375</v>
      </c>
      <c r="HDP29" s="109">
        <f t="shared" ref="HDP29:HDP30" si="3449">INT(HDK29*HDL29)</f>
        <v>2095766</v>
      </c>
      <c r="HDQ29" s="145" t="s">
        <v>115</v>
      </c>
      <c r="HDR29" s="146" t="s">
        <v>35</v>
      </c>
      <c r="HDS29" s="133">
        <v>681550</v>
      </c>
      <c r="HDT29" s="147">
        <f t="shared" ref="HDT29:HDT30" si="3450">123*0.5/20</f>
        <v>3.0750000000000002</v>
      </c>
      <c r="HDU29" s="140">
        <f t="shared" ref="HDU29:HDU30" si="3451">HDS29*(HDT29*0.28)</f>
        <v>586814.55000000005</v>
      </c>
      <c r="HDV29" s="140">
        <f t="shared" ref="HDV29:HDV30" si="3452">HDS29*(HDT29*0.57)</f>
        <v>1194586.7625</v>
      </c>
      <c r="HDW29" s="144">
        <f t="shared" ref="HDW29:HDW30" si="3453">HDS29*(HDT29*0.15)</f>
        <v>314364.9375</v>
      </c>
      <c r="HDX29" s="109">
        <f t="shared" ref="HDX29:HDX30" si="3454">INT(HDS29*HDT29)</f>
        <v>2095766</v>
      </c>
      <c r="HDY29" s="145" t="s">
        <v>115</v>
      </c>
      <c r="HDZ29" s="146" t="s">
        <v>35</v>
      </c>
      <c r="HEA29" s="133">
        <v>681550</v>
      </c>
      <c r="HEB29" s="147">
        <f t="shared" ref="HEB29:HEB30" si="3455">123*0.5/20</f>
        <v>3.0750000000000002</v>
      </c>
      <c r="HEC29" s="140">
        <f t="shared" ref="HEC29:HEC30" si="3456">HEA29*(HEB29*0.28)</f>
        <v>586814.55000000005</v>
      </c>
      <c r="HED29" s="140">
        <f t="shared" ref="HED29:HED30" si="3457">HEA29*(HEB29*0.57)</f>
        <v>1194586.7625</v>
      </c>
      <c r="HEE29" s="144">
        <f t="shared" ref="HEE29:HEE30" si="3458">HEA29*(HEB29*0.15)</f>
        <v>314364.9375</v>
      </c>
      <c r="HEF29" s="109">
        <f t="shared" ref="HEF29:HEF30" si="3459">INT(HEA29*HEB29)</f>
        <v>2095766</v>
      </c>
      <c r="HEG29" s="145" t="s">
        <v>115</v>
      </c>
      <c r="HEH29" s="146" t="s">
        <v>35</v>
      </c>
      <c r="HEI29" s="133">
        <v>681550</v>
      </c>
      <c r="HEJ29" s="147">
        <f t="shared" ref="HEJ29:HEJ30" si="3460">123*0.5/20</f>
        <v>3.0750000000000002</v>
      </c>
      <c r="HEK29" s="140">
        <f t="shared" ref="HEK29:HEK30" si="3461">HEI29*(HEJ29*0.28)</f>
        <v>586814.55000000005</v>
      </c>
      <c r="HEL29" s="140">
        <f t="shared" ref="HEL29:HEL30" si="3462">HEI29*(HEJ29*0.57)</f>
        <v>1194586.7625</v>
      </c>
      <c r="HEM29" s="144">
        <f t="shared" ref="HEM29:HEM30" si="3463">HEI29*(HEJ29*0.15)</f>
        <v>314364.9375</v>
      </c>
      <c r="HEN29" s="109">
        <f t="shared" ref="HEN29:HEN30" si="3464">INT(HEI29*HEJ29)</f>
        <v>2095766</v>
      </c>
      <c r="HEO29" s="145" t="s">
        <v>115</v>
      </c>
      <c r="HEP29" s="146" t="s">
        <v>35</v>
      </c>
      <c r="HEQ29" s="133">
        <v>681550</v>
      </c>
      <c r="HER29" s="147">
        <f t="shared" ref="HER29:HER30" si="3465">123*0.5/20</f>
        <v>3.0750000000000002</v>
      </c>
      <c r="HES29" s="140">
        <f t="shared" ref="HES29:HES30" si="3466">HEQ29*(HER29*0.28)</f>
        <v>586814.55000000005</v>
      </c>
      <c r="HET29" s="140">
        <f t="shared" ref="HET29:HET30" si="3467">HEQ29*(HER29*0.57)</f>
        <v>1194586.7625</v>
      </c>
      <c r="HEU29" s="144">
        <f t="shared" ref="HEU29:HEU30" si="3468">HEQ29*(HER29*0.15)</f>
        <v>314364.9375</v>
      </c>
      <c r="HEV29" s="109">
        <f t="shared" ref="HEV29:HEV30" si="3469">INT(HEQ29*HER29)</f>
        <v>2095766</v>
      </c>
      <c r="HEW29" s="145" t="s">
        <v>115</v>
      </c>
      <c r="HEX29" s="146" t="s">
        <v>35</v>
      </c>
      <c r="HEY29" s="133">
        <v>681550</v>
      </c>
      <c r="HEZ29" s="147">
        <f t="shared" ref="HEZ29:HEZ30" si="3470">123*0.5/20</f>
        <v>3.0750000000000002</v>
      </c>
      <c r="HFA29" s="140">
        <f t="shared" ref="HFA29:HFA30" si="3471">HEY29*(HEZ29*0.28)</f>
        <v>586814.55000000005</v>
      </c>
      <c r="HFB29" s="140">
        <f t="shared" ref="HFB29:HFB30" si="3472">HEY29*(HEZ29*0.57)</f>
        <v>1194586.7625</v>
      </c>
      <c r="HFC29" s="144">
        <f t="shared" ref="HFC29:HFC30" si="3473">HEY29*(HEZ29*0.15)</f>
        <v>314364.9375</v>
      </c>
      <c r="HFD29" s="109">
        <f t="shared" ref="HFD29:HFD30" si="3474">INT(HEY29*HEZ29)</f>
        <v>2095766</v>
      </c>
      <c r="HFE29" s="145" t="s">
        <v>115</v>
      </c>
      <c r="HFF29" s="146" t="s">
        <v>35</v>
      </c>
      <c r="HFG29" s="133">
        <v>681550</v>
      </c>
      <c r="HFH29" s="147">
        <f t="shared" ref="HFH29:HFH30" si="3475">123*0.5/20</f>
        <v>3.0750000000000002</v>
      </c>
      <c r="HFI29" s="140">
        <f t="shared" ref="HFI29:HFI30" si="3476">HFG29*(HFH29*0.28)</f>
        <v>586814.55000000005</v>
      </c>
      <c r="HFJ29" s="140">
        <f t="shared" ref="HFJ29:HFJ30" si="3477">HFG29*(HFH29*0.57)</f>
        <v>1194586.7625</v>
      </c>
      <c r="HFK29" s="144">
        <f t="shared" ref="HFK29:HFK30" si="3478">HFG29*(HFH29*0.15)</f>
        <v>314364.9375</v>
      </c>
      <c r="HFL29" s="109">
        <f t="shared" ref="HFL29:HFL30" si="3479">INT(HFG29*HFH29)</f>
        <v>2095766</v>
      </c>
      <c r="HFM29" s="145" t="s">
        <v>115</v>
      </c>
      <c r="HFN29" s="146" t="s">
        <v>35</v>
      </c>
      <c r="HFO29" s="133">
        <v>681550</v>
      </c>
      <c r="HFP29" s="147">
        <f t="shared" ref="HFP29:HFP30" si="3480">123*0.5/20</f>
        <v>3.0750000000000002</v>
      </c>
      <c r="HFQ29" s="140">
        <f t="shared" ref="HFQ29:HFQ30" si="3481">HFO29*(HFP29*0.28)</f>
        <v>586814.55000000005</v>
      </c>
      <c r="HFR29" s="140">
        <f t="shared" ref="HFR29:HFR30" si="3482">HFO29*(HFP29*0.57)</f>
        <v>1194586.7625</v>
      </c>
      <c r="HFS29" s="144">
        <f t="shared" ref="HFS29:HFS30" si="3483">HFO29*(HFP29*0.15)</f>
        <v>314364.9375</v>
      </c>
      <c r="HFT29" s="109">
        <f t="shared" ref="HFT29:HFT30" si="3484">INT(HFO29*HFP29)</f>
        <v>2095766</v>
      </c>
      <c r="HFU29" s="145" t="s">
        <v>115</v>
      </c>
      <c r="HFV29" s="146" t="s">
        <v>35</v>
      </c>
      <c r="HFW29" s="133">
        <v>681550</v>
      </c>
      <c r="HFX29" s="147">
        <f t="shared" ref="HFX29:HFX30" si="3485">123*0.5/20</f>
        <v>3.0750000000000002</v>
      </c>
      <c r="HFY29" s="140">
        <f t="shared" ref="HFY29:HFY30" si="3486">HFW29*(HFX29*0.28)</f>
        <v>586814.55000000005</v>
      </c>
      <c r="HFZ29" s="140">
        <f t="shared" ref="HFZ29:HFZ30" si="3487">HFW29*(HFX29*0.57)</f>
        <v>1194586.7625</v>
      </c>
      <c r="HGA29" s="144">
        <f t="shared" ref="HGA29:HGA30" si="3488">HFW29*(HFX29*0.15)</f>
        <v>314364.9375</v>
      </c>
      <c r="HGB29" s="109">
        <f t="shared" ref="HGB29:HGB30" si="3489">INT(HFW29*HFX29)</f>
        <v>2095766</v>
      </c>
      <c r="HGC29" s="145" t="s">
        <v>115</v>
      </c>
      <c r="HGD29" s="146" t="s">
        <v>35</v>
      </c>
      <c r="HGE29" s="133">
        <v>681550</v>
      </c>
      <c r="HGF29" s="147">
        <f t="shared" ref="HGF29:HGF30" si="3490">123*0.5/20</f>
        <v>3.0750000000000002</v>
      </c>
      <c r="HGG29" s="140">
        <f t="shared" ref="HGG29:HGG30" si="3491">HGE29*(HGF29*0.28)</f>
        <v>586814.55000000005</v>
      </c>
      <c r="HGH29" s="140">
        <f t="shared" ref="HGH29:HGH30" si="3492">HGE29*(HGF29*0.57)</f>
        <v>1194586.7625</v>
      </c>
      <c r="HGI29" s="144">
        <f t="shared" ref="HGI29:HGI30" si="3493">HGE29*(HGF29*0.15)</f>
        <v>314364.9375</v>
      </c>
      <c r="HGJ29" s="109">
        <f t="shared" ref="HGJ29:HGJ30" si="3494">INT(HGE29*HGF29)</f>
        <v>2095766</v>
      </c>
      <c r="HGK29" s="145" t="s">
        <v>115</v>
      </c>
      <c r="HGL29" s="146" t="s">
        <v>35</v>
      </c>
      <c r="HGM29" s="133">
        <v>681550</v>
      </c>
      <c r="HGN29" s="147">
        <f t="shared" ref="HGN29:HGN30" si="3495">123*0.5/20</f>
        <v>3.0750000000000002</v>
      </c>
      <c r="HGO29" s="140">
        <f t="shared" ref="HGO29:HGO30" si="3496">HGM29*(HGN29*0.28)</f>
        <v>586814.55000000005</v>
      </c>
      <c r="HGP29" s="140">
        <f t="shared" ref="HGP29:HGP30" si="3497">HGM29*(HGN29*0.57)</f>
        <v>1194586.7625</v>
      </c>
      <c r="HGQ29" s="144">
        <f t="shared" ref="HGQ29:HGQ30" si="3498">HGM29*(HGN29*0.15)</f>
        <v>314364.9375</v>
      </c>
      <c r="HGR29" s="109">
        <f t="shared" ref="HGR29:HGR30" si="3499">INT(HGM29*HGN29)</f>
        <v>2095766</v>
      </c>
      <c r="HGS29" s="145" t="s">
        <v>115</v>
      </c>
      <c r="HGT29" s="146" t="s">
        <v>35</v>
      </c>
      <c r="HGU29" s="133">
        <v>681550</v>
      </c>
      <c r="HGV29" s="147">
        <f t="shared" ref="HGV29:HGV30" si="3500">123*0.5/20</f>
        <v>3.0750000000000002</v>
      </c>
      <c r="HGW29" s="140">
        <f t="shared" ref="HGW29:HGW30" si="3501">HGU29*(HGV29*0.28)</f>
        <v>586814.55000000005</v>
      </c>
      <c r="HGX29" s="140">
        <f t="shared" ref="HGX29:HGX30" si="3502">HGU29*(HGV29*0.57)</f>
        <v>1194586.7625</v>
      </c>
      <c r="HGY29" s="144">
        <f t="shared" ref="HGY29:HGY30" si="3503">HGU29*(HGV29*0.15)</f>
        <v>314364.9375</v>
      </c>
      <c r="HGZ29" s="109">
        <f t="shared" ref="HGZ29:HGZ30" si="3504">INT(HGU29*HGV29)</f>
        <v>2095766</v>
      </c>
      <c r="HHA29" s="145" t="s">
        <v>115</v>
      </c>
      <c r="HHB29" s="146" t="s">
        <v>35</v>
      </c>
      <c r="HHC29" s="133">
        <v>681550</v>
      </c>
      <c r="HHD29" s="147">
        <f t="shared" ref="HHD29:HHD30" si="3505">123*0.5/20</f>
        <v>3.0750000000000002</v>
      </c>
      <c r="HHE29" s="140">
        <f t="shared" ref="HHE29:HHE30" si="3506">HHC29*(HHD29*0.28)</f>
        <v>586814.55000000005</v>
      </c>
      <c r="HHF29" s="140">
        <f t="shared" ref="HHF29:HHF30" si="3507">HHC29*(HHD29*0.57)</f>
        <v>1194586.7625</v>
      </c>
      <c r="HHG29" s="144">
        <f t="shared" ref="HHG29:HHG30" si="3508">HHC29*(HHD29*0.15)</f>
        <v>314364.9375</v>
      </c>
      <c r="HHH29" s="109">
        <f t="shared" ref="HHH29:HHH30" si="3509">INT(HHC29*HHD29)</f>
        <v>2095766</v>
      </c>
      <c r="HHI29" s="145" t="s">
        <v>115</v>
      </c>
      <c r="HHJ29" s="146" t="s">
        <v>35</v>
      </c>
      <c r="HHK29" s="133">
        <v>681550</v>
      </c>
      <c r="HHL29" s="147">
        <f t="shared" ref="HHL29:HHL30" si="3510">123*0.5/20</f>
        <v>3.0750000000000002</v>
      </c>
      <c r="HHM29" s="140">
        <f t="shared" ref="HHM29:HHM30" si="3511">HHK29*(HHL29*0.28)</f>
        <v>586814.55000000005</v>
      </c>
      <c r="HHN29" s="140">
        <f t="shared" ref="HHN29:HHN30" si="3512">HHK29*(HHL29*0.57)</f>
        <v>1194586.7625</v>
      </c>
      <c r="HHO29" s="144">
        <f t="shared" ref="HHO29:HHO30" si="3513">HHK29*(HHL29*0.15)</f>
        <v>314364.9375</v>
      </c>
      <c r="HHP29" s="109">
        <f t="shared" ref="HHP29:HHP30" si="3514">INT(HHK29*HHL29)</f>
        <v>2095766</v>
      </c>
      <c r="HHQ29" s="145" t="s">
        <v>115</v>
      </c>
      <c r="HHR29" s="146" t="s">
        <v>35</v>
      </c>
      <c r="HHS29" s="133">
        <v>681550</v>
      </c>
      <c r="HHT29" s="147">
        <f t="shared" ref="HHT29:HHT30" si="3515">123*0.5/20</f>
        <v>3.0750000000000002</v>
      </c>
      <c r="HHU29" s="140">
        <f t="shared" ref="HHU29:HHU30" si="3516">HHS29*(HHT29*0.28)</f>
        <v>586814.55000000005</v>
      </c>
      <c r="HHV29" s="140">
        <f t="shared" ref="HHV29:HHV30" si="3517">HHS29*(HHT29*0.57)</f>
        <v>1194586.7625</v>
      </c>
      <c r="HHW29" s="144">
        <f t="shared" ref="HHW29:HHW30" si="3518">HHS29*(HHT29*0.15)</f>
        <v>314364.9375</v>
      </c>
      <c r="HHX29" s="109">
        <f t="shared" ref="HHX29:HHX30" si="3519">INT(HHS29*HHT29)</f>
        <v>2095766</v>
      </c>
      <c r="HHY29" s="145" t="s">
        <v>115</v>
      </c>
      <c r="HHZ29" s="146" t="s">
        <v>35</v>
      </c>
      <c r="HIA29" s="133">
        <v>681550</v>
      </c>
      <c r="HIB29" s="147">
        <f t="shared" ref="HIB29:HIB30" si="3520">123*0.5/20</f>
        <v>3.0750000000000002</v>
      </c>
      <c r="HIC29" s="140">
        <f t="shared" ref="HIC29:HIC30" si="3521">HIA29*(HIB29*0.28)</f>
        <v>586814.55000000005</v>
      </c>
      <c r="HID29" s="140">
        <f t="shared" ref="HID29:HID30" si="3522">HIA29*(HIB29*0.57)</f>
        <v>1194586.7625</v>
      </c>
      <c r="HIE29" s="144">
        <f t="shared" ref="HIE29:HIE30" si="3523">HIA29*(HIB29*0.15)</f>
        <v>314364.9375</v>
      </c>
      <c r="HIF29" s="109">
        <f t="shared" ref="HIF29:HIF30" si="3524">INT(HIA29*HIB29)</f>
        <v>2095766</v>
      </c>
      <c r="HIG29" s="145" t="s">
        <v>115</v>
      </c>
      <c r="HIH29" s="146" t="s">
        <v>35</v>
      </c>
      <c r="HII29" s="133">
        <v>681550</v>
      </c>
      <c r="HIJ29" s="147">
        <f t="shared" ref="HIJ29:HIJ30" si="3525">123*0.5/20</f>
        <v>3.0750000000000002</v>
      </c>
      <c r="HIK29" s="140">
        <f t="shared" ref="HIK29:HIK30" si="3526">HII29*(HIJ29*0.28)</f>
        <v>586814.55000000005</v>
      </c>
      <c r="HIL29" s="140">
        <f t="shared" ref="HIL29:HIL30" si="3527">HII29*(HIJ29*0.57)</f>
        <v>1194586.7625</v>
      </c>
      <c r="HIM29" s="144">
        <f t="shared" ref="HIM29:HIM30" si="3528">HII29*(HIJ29*0.15)</f>
        <v>314364.9375</v>
      </c>
      <c r="HIN29" s="109">
        <f t="shared" ref="HIN29:HIN30" si="3529">INT(HII29*HIJ29)</f>
        <v>2095766</v>
      </c>
      <c r="HIO29" s="145" t="s">
        <v>115</v>
      </c>
      <c r="HIP29" s="146" t="s">
        <v>35</v>
      </c>
      <c r="HIQ29" s="133">
        <v>681550</v>
      </c>
      <c r="HIR29" s="147">
        <f t="shared" ref="HIR29:HIR30" si="3530">123*0.5/20</f>
        <v>3.0750000000000002</v>
      </c>
      <c r="HIS29" s="140">
        <f t="shared" ref="HIS29:HIS30" si="3531">HIQ29*(HIR29*0.28)</f>
        <v>586814.55000000005</v>
      </c>
      <c r="HIT29" s="140">
        <f t="shared" ref="HIT29:HIT30" si="3532">HIQ29*(HIR29*0.57)</f>
        <v>1194586.7625</v>
      </c>
      <c r="HIU29" s="144">
        <f t="shared" ref="HIU29:HIU30" si="3533">HIQ29*(HIR29*0.15)</f>
        <v>314364.9375</v>
      </c>
      <c r="HIV29" s="109">
        <f t="shared" ref="HIV29:HIV30" si="3534">INT(HIQ29*HIR29)</f>
        <v>2095766</v>
      </c>
      <c r="HIW29" s="145" t="s">
        <v>115</v>
      </c>
      <c r="HIX29" s="146" t="s">
        <v>35</v>
      </c>
      <c r="HIY29" s="133">
        <v>681550</v>
      </c>
      <c r="HIZ29" s="147">
        <f t="shared" ref="HIZ29:HIZ30" si="3535">123*0.5/20</f>
        <v>3.0750000000000002</v>
      </c>
      <c r="HJA29" s="140">
        <f t="shared" ref="HJA29:HJA30" si="3536">HIY29*(HIZ29*0.28)</f>
        <v>586814.55000000005</v>
      </c>
      <c r="HJB29" s="140">
        <f t="shared" ref="HJB29:HJB30" si="3537">HIY29*(HIZ29*0.57)</f>
        <v>1194586.7625</v>
      </c>
      <c r="HJC29" s="144">
        <f t="shared" ref="HJC29:HJC30" si="3538">HIY29*(HIZ29*0.15)</f>
        <v>314364.9375</v>
      </c>
      <c r="HJD29" s="109">
        <f t="shared" ref="HJD29:HJD30" si="3539">INT(HIY29*HIZ29)</f>
        <v>2095766</v>
      </c>
      <c r="HJE29" s="145" t="s">
        <v>115</v>
      </c>
      <c r="HJF29" s="146" t="s">
        <v>35</v>
      </c>
      <c r="HJG29" s="133">
        <v>681550</v>
      </c>
      <c r="HJH29" s="147">
        <f t="shared" ref="HJH29:HJH30" si="3540">123*0.5/20</f>
        <v>3.0750000000000002</v>
      </c>
      <c r="HJI29" s="140">
        <f t="shared" ref="HJI29:HJI30" si="3541">HJG29*(HJH29*0.28)</f>
        <v>586814.55000000005</v>
      </c>
      <c r="HJJ29" s="140">
        <f t="shared" ref="HJJ29:HJJ30" si="3542">HJG29*(HJH29*0.57)</f>
        <v>1194586.7625</v>
      </c>
      <c r="HJK29" s="144">
        <f t="shared" ref="HJK29:HJK30" si="3543">HJG29*(HJH29*0.15)</f>
        <v>314364.9375</v>
      </c>
      <c r="HJL29" s="109">
        <f t="shared" ref="HJL29:HJL30" si="3544">INT(HJG29*HJH29)</f>
        <v>2095766</v>
      </c>
      <c r="HJM29" s="145" t="s">
        <v>115</v>
      </c>
      <c r="HJN29" s="146" t="s">
        <v>35</v>
      </c>
      <c r="HJO29" s="133">
        <v>681550</v>
      </c>
      <c r="HJP29" s="147">
        <f t="shared" ref="HJP29:HJP30" si="3545">123*0.5/20</f>
        <v>3.0750000000000002</v>
      </c>
      <c r="HJQ29" s="140">
        <f t="shared" ref="HJQ29:HJQ30" si="3546">HJO29*(HJP29*0.28)</f>
        <v>586814.55000000005</v>
      </c>
      <c r="HJR29" s="140">
        <f t="shared" ref="HJR29:HJR30" si="3547">HJO29*(HJP29*0.57)</f>
        <v>1194586.7625</v>
      </c>
      <c r="HJS29" s="144">
        <f t="shared" ref="HJS29:HJS30" si="3548">HJO29*(HJP29*0.15)</f>
        <v>314364.9375</v>
      </c>
      <c r="HJT29" s="109">
        <f t="shared" ref="HJT29:HJT30" si="3549">INT(HJO29*HJP29)</f>
        <v>2095766</v>
      </c>
      <c r="HJU29" s="145" t="s">
        <v>115</v>
      </c>
      <c r="HJV29" s="146" t="s">
        <v>35</v>
      </c>
      <c r="HJW29" s="133">
        <v>681550</v>
      </c>
      <c r="HJX29" s="147">
        <f t="shared" ref="HJX29:HJX30" si="3550">123*0.5/20</f>
        <v>3.0750000000000002</v>
      </c>
      <c r="HJY29" s="140">
        <f t="shared" ref="HJY29:HJY30" si="3551">HJW29*(HJX29*0.28)</f>
        <v>586814.55000000005</v>
      </c>
      <c r="HJZ29" s="140">
        <f t="shared" ref="HJZ29:HJZ30" si="3552">HJW29*(HJX29*0.57)</f>
        <v>1194586.7625</v>
      </c>
      <c r="HKA29" s="144">
        <f t="shared" ref="HKA29:HKA30" si="3553">HJW29*(HJX29*0.15)</f>
        <v>314364.9375</v>
      </c>
      <c r="HKB29" s="109">
        <f t="shared" ref="HKB29:HKB30" si="3554">INT(HJW29*HJX29)</f>
        <v>2095766</v>
      </c>
      <c r="HKC29" s="145" t="s">
        <v>115</v>
      </c>
      <c r="HKD29" s="146" t="s">
        <v>35</v>
      </c>
      <c r="HKE29" s="133">
        <v>681550</v>
      </c>
      <c r="HKF29" s="147">
        <f t="shared" ref="HKF29:HKF30" si="3555">123*0.5/20</f>
        <v>3.0750000000000002</v>
      </c>
      <c r="HKG29" s="140">
        <f t="shared" ref="HKG29:HKG30" si="3556">HKE29*(HKF29*0.28)</f>
        <v>586814.55000000005</v>
      </c>
      <c r="HKH29" s="140">
        <f t="shared" ref="HKH29:HKH30" si="3557">HKE29*(HKF29*0.57)</f>
        <v>1194586.7625</v>
      </c>
      <c r="HKI29" s="144">
        <f t="shared" ref="HKI29:HKI30" si="3558">HKE29*(HKF29*0.15)</f>
        <v>314364.9375</v>
      </c>
      <c r="HKJ29" s="109">
        <f t="shared" ref="HKJ29:HKJ30" si="3559">INT(HKE29*HKF29)</f>
        <v>2095766</v>
      </c>
      <c r="HKK29" s="145" t="s">
        <v>115</v>
      </c>
      <c r="HKL29" s="146" t="s">
        <v>35</v>
      </c>
      <c r="HKM29" s="133">
        <v>681550</v>
      </c>
      <c r="HKN29" s="147">
        <f t="shared" ref="HKN29:HKN30" si="3560">123*0.5/20</f>
        <v>3.0750000000000002</v>
      </c>
      <c r="HKO29" s="140">
        <f t="shared" ref="HKO29:HKO30" si="3561">HKM29*(HKN29*0.28)</f>
        <v>586814.55000000005</v>
      </c>
      <c r="HKP29" s="140">
        <f t="shared" ref="HKP29:HKP30" si="3562">HKM29*(HKN29*0.57)</f>
        <v>1194586.7625</v>
      </c>
      <c r="HKQ29" s="144">
        <f t="shared" ref="HKQ29:HKQ30" si="3563">HKM29*(HKN29*0.15)</f>
        <v>314364.9375</v>
      </c>
      <c r="HKR29" s="109">
        <f t="shared" ref="HKR29:HKR30" si="3564">INT(HKM29*HKN29)</f>
        <v>2095766</v>
      </c>
      <c r="HKS29" s="145" t="s">
        <v>115</v>
      </c>
      <c r="HKT29" s="146" t="s">
        <v>35</v>
      </c>
      <c r="HKU29" s="133">
        <v>681550</v>
      </c>
      <c r="HKV29" s="147">
        <f t="shared" ref="HKV29:HKV30" si="3565">123*0.5/20</f>
        <v>3.0750000000000002</v>
      </c>
      <c r="HKW29" s="140">
        <f t="shared" ref="HKW29:HKW30" si="3566">HKU29*(HKV29*0.28)</f>
        <v>586814.55000000005</v>
      </c>
      <c r="HKX29" s="140">
        <f t="shared" ref="HKX29:HKX30" si="3567">HKU29*(HKV29*0.57)</f>
        <v>1194586.7625</v>
      </c>
      <c r="HKY29" s="144">
        <f t="shared" ref="HKY29:HKY30" si="3568">HKU29*(HKV29*0.15)</f>
        <v>314364.9375</v>
      </c>
      <c r="HKZ29" s="109">
        <f t="shared" ref="HKZ29:HKZ30" si="3569">INT(HKU29*HKV29)</f>
        <v>2095766</v>
      </c>
      <c r="HLA29" s="145" t="s">
        <v>115</v>
      </c>
      <c r="HLB29" s="146" t="s">
        <v>35</v>
      </c>
      <c r="HLC29" s="133">
        <v>681550</v>
      </c>
      <c r="HLD29" s="147">
        <f t="shared" ref="HLD29:HLD30" si="3570">123*0.5/20</f>
        <v>3.0750000000000002</v>
      </c>
      <c r="HLE29" s="140">
        <f t="shared" ref="HLE29:HLE30" si="3571">HLC29*(HLD29*0.28)</f>
        <v>586814.55000000005</v>
      </c>
      <c r="HLF29" s="140">
        <f t="shared" ref="HLF29:HLF30" si="3572">HLC29*(HLD29*0.57)</f>
        <v>1194586.7625</v>
      </c>
      <c r="HLG29" s="144">
        <f t="shared" ref="HLG29:HLG30" si="3573">HLC29*(HLD29*0.15)</f>
        <v>314364.9375</v>
      </c>
      <c r="HLH29" s="109">
        <f t="shared" ref="HLH29:HLH30" si="3574">INT(HLC29*HLD29)</f>
        <v>2095766</v>
      </c>
      <c r="HLI29" s="145" t="s">
        <v>115</v>
      </c>
      <c r="HLJ29" s="146" t="s">
        <v>35</v>
      </c>
      <c r="HLK29" s="133">
        <v>681550</v>
      </c>
      <c r="HLL29" s="147">
        <f t="shared" ref="HLL29:HLL30" si="3575">123*0.5/20</f>
        <v>3.0750000000000002</v>
      </c>
      <c r="HLM29" s="140">
        <f t="shared" ref="HLM29:HLM30" si="3576">HLK29*(HLL29*0.28)</f>
        <v>586814.55000000005</v>
      </c>
      <c r="HLN29" s="140">
        <f t="shared" ref="HLN29:HLN30" si="3577">HLK29*(HLL29*0.57)</f>
        <v>1194586.7625</v>
      </c>
      <c r="HLO29" s="144">
        <f t="shared" ref="HLO29:HLO30" si="3578">HLK29*(HLL29*0.15)</f>
        <v>314364.9375</v>
      </c>
      <c r="HLP29" s="109">
        <f t="shared" ref="HLP29:HLP30" si="3579">INT(HLK29*HLL29)</f>
        <v>2095766</v>
      </c>
      <c r="HLQ29" s="145" t="s">
        <v>115</v>
      </c>
      <c r="HLR29" s="146" t="s">
        <v>35</v>
      </c>
      <c r="HLS29" s="133">
        <v>681550</v>
      </c>
      <c r="HLT29" s="147">
        <f t="shared" ref="HLT29:HLT30" si="3580">123*0.5/20</f>
        <v>3.0750000000000002</v>
      </c>
      <c r="HLU29" s="140">
        <f t="shared" ref="HLU29:HLU30" si="3581">HLS29*(HLT29*0.28)</f>
        <v>586814.55000000005</v>
      </c>
      <c r="HLV29" s="140">
        <f t="shared" ref="HLV29:HLV30" si="3582">HLS29*(HLT29*0.57)</f>
        <v>1194586.7625</v>
      </c>
      <c r="HLW29" s="144">
        <f t="shared" ref="HLW29:HLW30" si="3583">HLS29*(HLT29*0.15)</f>
        <v>314364.9375</v>
      </c>
      <c r="HLX29" s="109">
        <f t="shared" ref="HLX29:HLX30" si="3584">INT(HLS29*HLT29)</f>
        <v>2095766</v>
      </c>
      <c r="HLY29" s="145" t="s">
        <v>115</v>
      </c>
      <c r="HLZ29" s="146" t="s">
        <v>35</v>
      </c>
      <c r="HMA29" s="133">
        <v>681550</v>
      </c>
      <c r="HMB29" s="147">
        <f t="shared" ref="HMB29:HMB30" si="3585">123*0.5/20</f>
        <v>3.0750000000000002</v>
      </c>
      <c r="HMC29" s="140">
        <f t="shared" ref="HMC29:HMC30" si="3586">HMA29*(HMB29*0.28)</f>
        <v>586814.55000000005</v>
      </c>
      <c r="HMD29" s="140">
        <f t="shared" ref="HMD29:HMD30" si="3587">HMA29*(HMB29*0.57)</f>
        <v>1194586.7625</v>
      </c>
      <c r="HME29" s="144">
        <f t="shared" ref="HME29:HME30" si="3588">HMA29*(HMB29*0.15)</f>
        <v>314364.9375</v>
      </c>
      <c r="HMF29" s="109">
        <f t="shared" ref="HMF29:HMF30" si="3589">INT(HMA29*HMB29)</f>
        <v>2095766</v>
      </c>
      <c r="HMG29" s="145" t="s">
        <v>115</v>
      </c>
      <c r="HMH29" s="146" t="s">
        <v>35</v>
      </c>
      <c r="HMI29" s="133">
        <v>681550</v>
      </c>
      <c r="HMJ29" s="147">
        <f t="shared" ref="HMJ29:HMJ30" si="3590">123*0.5/20</f>
        <v>3.0750000000000002</v>
      </c>
      <c r="HMK29" s="140">
        <f t="shared" ref="HMK29:HMK30" si="3591">HMI29*(HMJ29*0.28)</f>
        <v>586814.55000000005</v>
      </c>
      <c r="HML29" s="140">
        <f t="shared" ref="HML29:HML30" si="3592">HMI29*(HMJ29*0.57)</f>
        <v>1194586.7625</v>
      </c>
      <c r="HMM29" s="144">
        <f t="shared" ref="HMM29:HMM30" si="3593">HMI29*(HMJ29*0.15)</f>
        <v>314364.9375</v>
      </c>
      <c r="HMN29" s="109">
        <f t="shared" ref="HMN29:HMN30" si="3594">INT(HMI29*HMJ29)</f>
        <v>2095766</v>
      </c>
      <c r="HMO29" s="145" t="s">
        <v>115</v>
      </c>
      <c r="HMP29" s="146" t="s">
        <v>35</v>
      </c>
      <c r="HMQ29" s="133">
        <v>681550</v>
      </c>
      <c r="HMR29" s="147">
        <f t="shared" ref="HMR29:HMR30" si="3595">123*0.5/20</f>
        <v>3.0750000000000002</v>
      </c>
      <c r="HMS29" s="140">
        <f t="shared" ref="HMS29:HMS30" si="3596">HMQ29*(HMR29*0.28)</f>
        <v>586814.55000000005</v>
      </c>
      <c r="HMT29" s="140">
        <f t="shared" ref="HMT29:HMT30" si="3597">HMQ29*(HMR29*0.57)</f>
        <v>1194586.7625</v>
      </c>
      <c r="HMU29" s="144">
        <f t="shared" ref="HMU29:HMU30" si="3598">HMQ29*(HMR29*0.15)</f>
        <v>314364.9375</v>
      </c>
      <c r="HMV29" s="109">
        <f t="shared" ref="HMV29:HMV30" si="3599">INT(HMQ29*HMR29)</f>
        <v>2095766</v>
      </c>
      <c r="HMW29" s="145" t="s">
        <v>115</v>
      </c>
      <c r="HMX29" s="146" t="s">
        <v>35</v>
      </c>
      <c r="HMY29" s="133">
        <v>681550</v>
      </c>
      <c r="HMZ29" s="147">
        <f t="shared" ref="HMZ29:HMZ30" si="3600">123*0.5/20</f>
        <v>3.0750000000000002</v>
      </c>
      <c r="HNA29" s="140">
        <f t="shared" ref="HNA29:HNA30" si="3601">HMY29*(HMZ29*0.28)</f>
        <v>586814.55000000005</v>
      </c>
      <c r="HNB29" s="140">
        <f t="shared" ref="HNB29:HNB30" si="3602">HMY29*(HMZ29*0.57)</f>
        <v>1194586.7625</v>
      </c>
      <c r="HNC29" s="144">
        <f t="shared" ref="HNC29:HNC30" si="3603">HMY29*(HMZ29*0.15)</f>
        <v>314364.9375</v>
      </c>
      <c r="HND29" s="109">
        <f t="shared" ref="HND29:HND30" si="3604">INT(HMY29*HMZ29)</f>
        <v>2095766</v>
      </c>
      <c r="HNE29" s="145" t="s">
        <v>115</v>
      </c>
      <c r="HNF29" s="146" t="s">
        <v>35</v>
      </c>
      <c r="HNG29" s="133">
        <v>681550</v>
      </c>
      <c r="HNH29" s="147">
        <f t="shared" ref="HNH29:HNH30" si="3605">123*0.5/20</f>
        <v>3.0750000000000002</v>
      </c>
      <c r="HNI29" s="140">
        <f t="shared" ref="HNI29:HNI30" si="3606">HNG29*(HNH29*0.28)</f>
        <v>586814.55000000005</v>
      </c>
      <c r="HNJ29" s="140">
        <f t="shared" ref="HNJ29:HNJ30" si="3607">HNG29*(HNH29*0.57)</f>
        <v>1194586.7625</v>
      </c>
      <c r="HNK29" s="144">
        <f t="shared" ref="HNK29:HNK30" si="3608">HNG29*(HNH29*0.15)</f>
        <v>314364.9375</v>
      </c>
      <c r="HNL29" s="109">
        <f t="shared" ref="HNL29:HNL30" si="3609">INT(HNG29*HNH29)</f>
        <v>2095766</v>
      </c>
      <c r="HNM29" s="145" t="s">
        <v>115</v>
      </c>
      <c r="HNN29" s="146" t="s">
        <v>35</v>
      </c>
      <c r="HNO29" s="133">
        <v>681550</v>
      </c>
      <c r="HNP29" s="147">
        <f t="shared" ref="HNP29:HNP30" si="3610">123*0.5/20</f>
        <v>3.0750000000000002</v>
      </c>
      <c r="HNQ29" s="140">
        <f t="shared" ref="HNQ29:HNQ30" si="3611">HNO29*(HNP29*0.28)</f>
        <v>586814.55000000005</v>
      </c>
      <c r="HNR29" s="140">
        <f t="shared" ref="HNR29:HNR30" si="3612">HNO29*(HNP29*0.57)</f>
        <v>1194586.7625</v>
      </c>
      <c r="HNS29" s="144">
        <f t="shared" ref="HNS29:HNS30" si="3613">HNO29*(HNP29*0.15)</f>
        <v>314364.9375</v>
      </c>
      <c r="HNT29" s="109">
        <f t="shared" ref="HNT29:HNT30" si="3614">INT(HNO29*HNP29)</f>
        <v>2095766</v>
      </c>
      <c r="HNU29" s="145" t="s">
        <v>115</v>
      </c>
      <c r="HNV29" s="146" t="s">
        <v>35</v>
      </c>
      <c r="HNW29" s="133">
        <v>681550</v>
      </c>
      <c r="HNX29" s="147">
        <f t="shared" ref="HNX29:HNX30" si="3615">123*0.5/20</f>
        <v>3.0750000000000002</v>
      </c>
      <c r="HNY29" s="140">
        <f t="shared" ref="HNY29:HNY30" si="3616">HNW29*(HNX29*0.28)</f>
        <v>586814.55000000005</v>
      </c>
      <c r="HNZ29" s="140">
        <f t="shared" ref="HNZ29:HNZ30" si="3617">HNW29*(HNX29*0.57)</f>
        <v>1194586.7625</v>
      </c>
      <c r="HOA29" s="144">
        <f t="shared" ref="HOA29:HOA30" si="3618">HNW29*(HNX29*0.15)</f>
        <v>314364.9375</v>
      </c>
      <c r="HOB29" s="109">
        <f t="shared" ref="HOB29:HOB30" si="3619">INT(HNW29*HNX29)</f>
        <v>2095766</v>
      </c>
      <c r="HOC29" s="145" t="s">
        <v>115</v>
      </c>
      <c r="HOD29" s="146" t="s">
        <v>35</v>
      </c>
      <c r="HOE29" s="133">
        <v>681550</v>
      </c>
      <c r="HOF29" s="147">
        <f t="shared" ref="HOF29:HOF30" si="3620">123*0.5/20</f>
        <v>3.0750000000000002</v>
      </c>
      <c r="HOG29" s="140">
        <f t="shared" ref="HOG29:HOG30" si="3621">HOE29*(HOF29*0.28)</f>
        <v>586814.55000000005</v>
      </c>
      <c r="HOH29" s="140">
        <f t="shared" ref="HOH29:HOH30" si="3622">HOE29*(HOF29*0.57)</f>
        <v>1194586.7625</v>
      </c>
      <c r="HOI29" s="144">
        <f t="shared" ref="HOI29:HOI30" si="3623">HOE29*(HOF29*0.15)</f>
        <v>314364.9375</v>
      </c>
      <c r="HOJ29" s="109">
        <f t="shared" ref="HOJ29:HOJ30" si="3624">INT(HOE29*HOF29)</f>
        <v>2095766</v>
      </c>
      <c r="HOK29" s="145" t="s">
        <v>115</v>
      </c>
      <c r="HOL29" s="146" t="s">
        <v>35</v>
      </c>
      <c r="HOM29" s="133">
        <v>681550</v>
      </c>
      <c r="HON29" s="147">
        <f t="shared" ref="HON29:HON30" si="3625">123*0.5/20</f>
        <v>3.0750000000000002</v>
      </c>
      <c r="HOO29" s="140">
        <f t="shared" ref="HOO29:HOO30" si="3626">HOM29*(HON29*0.28)</f>
        <v>586814.55000000005</v>
      </c>
      <c r="HOP29" s="140">
        <f t="shared" ref="HOP29:HOP30" si="3627">HOM29*(HON29*0.57)</f>
        <v>1194586.7625</v>
      </c>
      <c r="HOQ29" s="144">
        <f t="shared" ref="HOQ29:HOQ30" si="3628">HOM29*(HON29*0.15)</f>
        <v>314364.9375</v>
      </c>
      <c r="HOR29" s="109">
        <f t="shared" ref="HOR29:HOR30" si="3629">INT(HOM29*HON29)</f>
        <v>2095766</v>
      </c>
      <c r="HOS29" s="145" t="s">
        <v>115</v>
      </c>
      <c r="HOT29" s="146" t="s">
        <v>35</v>
      </c>
      <c r="HOU29" s="133">
        <v>681550</v>
      </c>
      <c r="HOV29" s="147">
        <f t="shared" ref="HOV29:HOV30" si="3630">123*0.5/20</f>
        <v>3.0750000000000002</v>
      </c>
      <c r="HOW29" s="140">
        <f t="shared" ref="HOW29:HOW30" si="3631">HOU29*(HOV29*0.28)</f>
        <v>586814.55000000005</v>
      </c>
      <c r="HOX29" s="140">
        <f t="shared" ref="HOX29:HOX30" si="3632">HOU29*(HOV29*0.57)</f>
        <v>1194586.7625</v>
      </c>
      <c r="HOY29" s="144">
        <f t="shared" ref="HOY29:HOY30" si="3633">HOU29*(HOV29*0.15)</f>
        <v>314364.9375</v>
      </c>
      <c r="HOZ29" s="109">
        <f t="shared" ref="HOZ29:HOZ30" si="3634">INT(HOU29*HOV29)</f>
        <v>2095766</v>
      </c>
      <c r="HPA29" s="145" t="s">
        <v>115</v>
      </c>
      <c r="HPB29" s="146" t="s">
        <v>35</v>
      </c>
      <c r="HPC29" s="133">
        <v>681550</v>
      </c>
      <c r="HPD29" s="147">
        <f t="shared" ref="HPD29:HPD30" si="3635">123*0.5/20</f>
        <v>3.0750000000000002</v>
      </c>
      <c r="HPE29" s="140">
        <f t="shared" ref="HPE29:HPE30" si="3636">HPC29*(HPD29*0.28)</f>
        <v>586814.55000000005</v>
      </c>
      <c r="HPF29" s="140">
        <f t="shared" ref="HPF29:HPF30" si="3637">HPC29*(HPD29*0.57)</f>
        <v>1194586.7625</v>
      </c>
      <c r="HPG29" s="144">
        <f t="shared" ref="HPG29:HPG30" si="3638">HPC29*(HPD29*0.15)</f>
        <v>314364.9375</v>
      </c>
      <c r="HPH29" s="109">
        <f t="shared" ref="HPH29:HPH30" si="3639">INT(HPC29*HPD29)</f>
        <v>2095766</v>
      </c>
      <c r="HPI29" s="145" t="s">
        <v>115</v>
      </c>
      <c r="HPJ29" s="146" t="s">
        <v>35</v>
      </c>
      <c r="HPK29" s="133">
        <v>681550</v>
      </c>
      <c r="HPL29" s="147">
        <f t="shared" ref="HPL29:HPL30" si="3640">123*0.5/20</f>
        <v>3.0750000000000002</v>
      </c>
      <c r="HPM29" s="140">
        <f t="shared" ref="HPM29:HPM30" si="3641">HPK29*(HPL29*0.28)</f>
        <v>586814.55000000005</v>
      </c>
      <c r="HPN29" s="140">
        <f t="shared" ref="HPN29:HPN30" si="3642">HPK29*(HPL29*0.57)</f>
        <v>1194586.7625</v>
      </c>
      <c r="HPO29" s="144">
        <f t="shared" ref="HPO29:HPO30" si="3643">HPK29*(HPL29*0.15)</f>
        <v>314364.9375</v>
      </c>
      <c r="HPP29" s="109">
        <f t="shared" ref="HPP29:HPP30" si="3644">INT(HPK29*HPL29)</f>
        <v>2095766</v>
      </c>
      <c r="HPQ29" s="145" t="s">
        <v>115</v>
      </c>
      <c r="HPR29" s="146" t="s">
        <v>35</v>
      </c>
      <c r="HPS29" s="133">
        <v>681550</v>
      </c>
      <c r="HPT29" s="147">
        <f t="shared" ref="HPT29:HPT30" si="3645">123*0.5/20</f>
        <v>3.0750000000000002</v>
      </c>
      <c r="HPU29" s="140">
        <f t="shared" ref="HPU29:HPU30" si="3646">HPS29*(HPT29*0.28)</f>
        <v>586814.55000000005</v>
      </c>
      <c r="HPV29" s="140">
        <f t="shared" ref="HPV29:HPV30" si="3647">HPS29*(HPT29*0.57)</f>
        <v>1194586.7625</v>
      </c>
      <c r="HPW29" s="144">
        <f t="shared" ref="HPW29:HPW30" si="3648">HPS29*(HPT29*0.15)</f>
        <v>314364.9375</v>
      </c>
      <c r="HPX29" s="109">
        <f t="shared" ref="HPX29:HPX30" si="3649">INT(HPS29*HPT29)</f>
        <v>2095766</v>
      </c>
      <c r="HPY29" s="145" t="s">
        <v>115</v>
      </c>
      <c r="HPZ29" s="146" t="s">
        <v>35</v>
      </c>
      <c r="HQA29" s="133">
        <v>681550</v>
      </c>
      <c r="HQB29" s="147">
        <f t="shared" ref="HQB29:HQB30" si="3650">123*0.5/20</f>
        <v>3.0750000000000002</v>
      </c>
      <c r="HQC29" s="140">
        <f t="shared" ref="HQC29:HQC30" si="3651">HQA29*(HQB29*0.28)</f>
        <v>586814.55000000005</v>
      </c>
      <c r="HQD29" s="140">
        <f t="shared" ref="HQD29:HQD30" si="3652">HQA29*(HQB29*0.57)</f>
        <v>1194586.7625</v>
      </c>
      <c r="HQE29" s="144">
        <f t="shared" ref="HQE29:HQE30" si="3653">HQA29*(HQB29*0.15)</f>
        <v>314364.9375</v>
      </c>
      <c r="HQF29" s="109">
        <f t="shared" ref="HQF29:HQF30" si="3654">INT(HQA29*HQB29)</f>
        <v>2095766</v>
      </c>
      <c r="HQG29" s="145" t="s">
        <v>115</v>
      </c>
      <c r="HQH29" s="146" t="s">
        <v>35</v>
      </c>
      <c r="HQI29" s="133">
        <v>681550</v>
      </c>
      <c r="HQJ29" s="147">
        <f t="shared" ref="HQJ29:HQJ30" si="3655">123*0.5/20</f>
        <v>3.0750000000000002</v>
      </c>
      <c r="HQK29" s="140">
        <f t="shared" ref="HQK29:HQK30" si="3656">HQI29*(HQJ29*0.28)</f>
        <v>586814.55000000005</v>
      </c>
      <c r="HQL29" s="140">
        <f t="shared" ref="HQL29:HQL30" si="3657">HQI29*(HQJ29*0.57)</f>
        <v>1194586.7625</v>
      </c>
      <c r="HQM29" s="144">
        <f t="shared" ref="HQM29:HQM30" si="3658">HQI29*(HQJ29*0.15)</f>
        <v>314364.9375</v>
      </c>
      <c r="HQN29" s="109">
        <f t="shared" ref="HQN29:HQN30" si="3659">INT(HQI29*HQJ29)</f>
        <v>2095766</v>
      </c>
      <c r="HQO29" s="145" t="s">
        <v>115</v>
      </c>
      <c r="HQP29" s="146" t="s">
        <v>35</v>
      </c>
      <c r="HQQ29" s="133">
        <v>681550</v>
      </c>
      <c r="HQR29" s="147">
        <f t="shared" ref="HQR29:HQR30" si="3660">123*0.5/20</f>
        <v>3.0750000000000002</v>
      </c>
      <c r="HQS29" s="140">
        <f t="shared" ref="HQS29:HQS30" si="3661">HQQ29*(HQR29*0.28)</f>
        <v>586814.55000000005</v>
      </c>
      <c r="HQT29" s="140">
        <f t="shared" ref="HQT29:HQT30" si="3662">HQQ29*(HQR29*0.57)</f>
        <v>1194586.7625</v>
      </c>
      <c r="HQU29" s="144">
        <f t="shared" ref="HQU29:HQU30" si="3663">HQQ29*(HQR29*0.15)</f>
        <v>314364.9375</v>
      </c>
      <c r="HQV29" s="109">
        <f t="shared" ref="HQV29:HQV30" si="3664">INT(HQQ29*HQR29)</f>
        <v>2095766</v>
      </c>
      <c r="HQW29" s="145" t="s">
        <v>115</v>
      </c>
      <c r="HQX29" s="146" t="s">
        <v>35</v>
      </c>
      <c r="HQY29" s="133">
        <v>681550</v>
      </c>
      <c r="HQZ29" s="147">
        <f t="shared" ref="HQZ29:HQZ30" si="3665">123*0.5/20</f>
        <v>3.0750000000000002</v>
      </c>
      <c r="HRA29" s="140">
        <f t="shared" ref="HRA29:HRA30" si="3666">HQY29*(HQZ29*0.28)</f>
        <v>586814.55000000005</v>
      </c>
      <c r="HRB29" s="140">
        <f t="shared" ref="HRB29:HRB30" si="3667">HQY29*(HQZ29*0.57)</f>
        <v>1194586.7625</v>
      </c>
      <c r="HRC29" s="144">
        <f t="shared" ref="HRC29:HRC30" si="3668">HQY29*(HQZ29*0.15)</f>
        <v>314364.9375</v>
      </c>
      <c r="HRD29" s="109">
        <f t="shared" ref="HRD29:HRD30" si="3669">INT(HQY29*HQZ29)</f>
        <v>2095766</v>
      </c>
      <c r="HRE29" s="145" t="s">
        <v>115</v>
      </c>
      <c r="HRF29" s="146" t="s">
        <v>35</v>
      </c>
      <c r="HRG29" s="133">
        <v>681550</v>
      </c>
      <c r="HRH29" s="147">
        <f t="shared" ref="HRH29:HRH30" si="3670">123*0.5/20</f>
        <v>3.0750000000000002</v>
      </c>
      <c r="HRI29" s="140">
        <f t="shared" ref="HRI29:HRI30" si="3671">HRG29*(HRH29*0.28)</f>
        <v>586814.55000000005</v>
      </c>
      <c r="HRJ29" s="140">
        <f t="shared" ref="HRJ29:HRJ30" si="3672">HRG29*(HRH29*0.57)</f>
        <v>1194586.7625</v>
      </c>
      <c r="HRK29" s="144">
        <f t="shared" ref="HRK29:HRK30" si="3673">HRG29*(HRH29*0.15)</f>
        <v>314364.9375</v>
      </c>
      <c r="HRL29" s="109">
        <f t="shared" ref="HRL29:HRL30" si="3674">INT(HRG29*HRH29)</f>
        <v>2095766</v>
      </c>
      <c r="HRM29" s="145" t="s">
        <v>115</v>
      </c>
      <c r="HRN29" s="146" t="s">
        <v>35</v>
      </c>
      <c r="HRO29" s="133">
        <v>681550</v>
      </c>
      <c r="HRP29" s="147">
        <f t="shared" ref="HRP29:HRP30" si="3675">123*0.5/20</f>
        <v>3.0750000000000002</v>
      </c>
      <c r="HRQ29" s="140">
        <f t="shared" ref="HRQ29:HRQ30" si="3676">HRO29*(HRP29*0.28)</f>
        <v>586814.55000000005</v>
      </c>
      <c r="HRR29" s="140">
        <f t="shared" ref="HRR29:HRR30" si="3677">HRO29*(HRP29*0.57)</f>
        <v>1194586.7625</v>
      </c>
      <c r="HRS29" s="144">
        <f t="shared" ref="HRS29:HRS30" si="3678">HRO29*(HRP29*0.15)</f>
        <v>314364.9375</v>
      </c>
      <c r="HRT29" s="109">
        <f t="shared" ref="HRT29:HRT30" si="3679">INT(HRO29*HRP29)</f>
        <v>2095766</v>
      </c>
      <c r="HRU29" s="145" t="s">
        <v>115</v>
      </c>
      <c r="HRV29" s="146" t="s">
        <v>35</v>
      </c>
      <c r="HRW29" s="133">
        <v>681550</v>
      </c>
      <c r="HRX29" s="147">
        <f t="shared" ref="HRX29:HRX30" si="3680">123*0.5/20</f>
        <v>3.0750000000000002</v>
      </c>
      <c r="HRY29" s="140">
        <f t="shared" ref="HRY29:HRY30" si="3681">HRW29*(HRX29*0.28)</f>
        <v>586814.55000000005</v>
      </c>
      <c r="HRZ29" s="140">
        <f t="shared" ref="HRZ29:HRZ30" si="3682">HRW29*(HRX29*0.57)</f>
        <v>1194586.7625</v>
      </c>
      <c r="HSA29" s="144">
        <f t="shared" ref="HSA29:HSA30" si="3683">HRW29*(HRX29*0.15)</f>
        <v>314364.9375</v>
      </c>
      <c r="HSB29" s="109">
        <f t="shared" ref="HSB29:HSB30" si="3684">INT(HRW29*HRX29)</f>
        <v>2095766</v>
      </c>
      <c r="HSC29" s="145" t="s">
        <v>115</v>
      </c>
      <c r="HSD29" s="146" t="s">
        <v>35</v>
      </c>
      <c r="HSE29" s="133">
        <v>681550</v>
      </c>
      <c r="HSF29" s="147">
        <f t="shared" ref="HSF29:HSF30" si="3685">123*0.5/20</f>
        <v>3.0750000000000002</v>
      </c>
      <c r="HSG29" s="140">
        <f t="shared" ref="HSG29:HSG30" si="3686">HSE29*(HSF29*0.28)</f>
        <v>586814.55000000005</v>
      </c>
      <c r="HSH29" s="140">
        <f t="shared" ref="HSH29:HSH30" si="3687">HSE29*(HSF29*0.57)</f>
        <v>1194586.7625</v>
      </c>
      <c r="HSI29" s="144">
        <f t="shared" ref="HSI29:HSI30" si="3688">HSE29*(HSF29*0.15)</f>
        <v>314364.9375</v>
      </c>
      <c r="HSJ29" s="109">
        <f t="shared" ref="HSJ29:HSJ30" si="3689">INT(HSE29*HSF29)</f>
        <v>2095766</v>
      </c>
      <c r="HSK29" s="145" t="s">
        <v>115</v>
      </c>
      <c r="HSL29" s="146" t="s">
        <v>35</v>
      </c>
      <c r="HSM29" s="133">
        <v>681550</v>
      </c>
      <c r="HSN29" s="147">
        <f t="shared" ref="HSN29:HSN30" si="3690">123*0.5/20</f>
        <v>3.0750000000000002</v>
      </c>
      <c r="HSO29" s="140">
        <f t="shared" ref="HSO29:HSO30" si="3691">HSM29*(HSN29*0.28)</f>
        <v>586814.55000000005</v>
      </c>
      <c r="HSP29" s="140">
        <f t="shared" ref="HSP29:HSP30" si="3692">HSM29*(HSN29*0.57)</f>
        <v>1194586.7625</v>
      </c>
      <c r="HSQ29" s="144">
        <f t="shared" ref="HSQ29:HSQ30" si="3693">HSM29*(HSN29*0.15)</f>
        <v>314364.9375</v>
      </c>
      <c r="HSR29" s="109">
        <f t="shared" ref="HSR29:HSR30" si="3694">INT(HSM29*HSN29)</f>
        <v>2095766</v>
      </c>
      <c r="HSS29" s="145" t="s">
        <v>115</v>
      </c>
      <c r="HST29" s="146" t="s">
        <v>35</v>
      </c>
      <c r="HSU29" s="133">
        <v>681550</v>
      </c>
      <c r="HSV29" s="147">
        <f t="shared" ref="HSV29:HSV30" si="3695">123*0.5/20</f>
        <v>3.0750000000000002</v>
      </c>
      <c r="HSW29" s="140">
        <f t="shared" ref="HSW29:HSW30" si="3696">HSU29*(HSV29*0.28)</f>
        <v>586814.55000000005</v>
      </c>
      <c r="HSX29" s="140">
        <f t="shared" ref="HSX29:HSX30" si="3697">HSU29*(HSV29*0.57)</f>
        <v>1194586.7625</v>
      </c>
      <c r="HSY29" s="144">
        <f t="shared" ref="HSY29:HSY30" si="3698">HSU29*(HSV29*0.15)</f>
        <v>314364.9375</v>
      </c>
      <c r="HSZ29" s="109">
        <f t="shared" ref="HSZ29:HSZ30" si="3699">INT(HSU29*HSV29)</f>
        <v>2095766</v>
      </c>
      <c r="HTA29" s="145" t="s">
        <v>115</v>
      </c>
      <c r="HTB29" s="146" t="s">
        <v>35</v>
      </c>
      <c r="HTC29" s="133">
        <v>681550</v>
      </c>
      <c r="HTD29" s="147">
        <f t="shared" ref="HTD29:HTD30" si="3700">123*0.5/20</f>
        <v>3.0750000000000002</v>
      </c>
      <c r="HTE29" s="140">
        <f t="shared" ref="HTE29:HTE30" si="3701">HTC29*(HTD29*0.28)</f>
        <v>586814.55000000005</v>
      </c>
      <c r="HTF29" s="140">
        <f t="shared" ref="HTF29:HTF30" si="3702">HTC29*(HTD29*0.57)</f>
        <v>1194586.7625</v>
      </c>
      <c r="HTG29" s="144">
        <f t="shared" ref="HTG29:HTG30" si="3703">HTC29*(HTD29*0.15)</f>
        <v>314364.9375</v>
      </c>
      <c r="HTH29" s="109">
        <f t="shared" ref="HTH29:HTH30" si="3704">INT(HTC29*HTD29)</f>
        <v>2095766</v>
      </c>
      <c r="HTI29" s="145" t="s">
        <v>115</v>
      </c>
      <c r="HTJ29" s="146" t="s">
        <v>35</v>
      </c>
      <c r="HTK29" s="133">
        <v>681550</v>
      </c>
      <c r="HTL29" s="147">
        <f t="shared" ref="HTL29:HTL30" si="3705">123*0.5/20</f>
        <v>3.0750000000000002</v>
      </c>
      <c r="HTM29" s="140">
        <f t="shared" ref="HTM29:HTM30" si="3706">HTK29*(HTL29*0.28)</f>
        <v>586814.55000000005</v>
      </c>
      <c r="HTN29" s="140">
        <f t="shared" ref="HTN29:HTN30" si="3707">HTK29*(HTL29*0.57)</f>
        <v>1194586.7625</v>
      </c>
      <c r="HTO29" s="144">
        <f t="shared" ref="HTO29:HTO30" si="3708">HTK29*(HTL29*0.15)</f>
        <v>314364.9375</v>
      </c>
      <c r="HTP29" s="109">
        <f t="shared" ref="HTP29:HTP30" si="3709">INT(HTK29*HTL29)</f>
        <v>2095766</v>
      </c>
      <c r="HTQ29" s="145" t="s">
        <v>115</v>
      </c>
      <c r="HTR29" s="146" t="s">
        <v>35</v>
      </c>
      <c r="HTS29" s="133">
        <v>681550</v>
      </c>
      <c r="HTT29" s="147">
        <f t="shared" ref="HTT29:HTT30" si="3710">123*0.5/20</f>
        <v>3.0750000000000002</v>
      </c>
      <c r="HTU29" s="140">
        <f t="shared" ref="HTU29:HTU30" si="3711">HTS29*(HTT29*0.28)</f>
        <v>586814.55000000005</v>
      </c>
      <c r="HTV29" s="140">
        <f t="shared" ref="HTV29:HTV30" si="3712">HTS29*(HTT29*0.57)</f>
        <v>1194586.7625</v>
      </c>
      <c r="HTW29" s="144">
        <f t="shared" ref="HTW29:HTW30" si="3713">HTS29*(HTT29*0.15)</f>
        <v>314364.9375</v>
      </c>
      <c r="HTX29" s="109">
        <f t="shared" ref="HTX29:HTX30" si="3714">INT(HTS29*HTT29)</f>
        <v>2095766</v>
      </c>
      <c r="HTY29" s="145" t="s">
        <v>115</v>
      </c>
      <c r="HTZ29" s="146" t="s">
        <v>35</v>
      </c>
      <c r="HUA29" s="133">
        <v>681550</v>
      </c>
      <c r="HUB29" s="147">
        <f t="shared" ref="HUB29:HUB30" si="3715">123*0.5/20</f>
        <v>3.0750000000000002</v>
      </c>
      <c r="HUC29" s="140">
        <f t="shared" ref="HUC29:HUC30" si="3716">HUA29*(HUB29*0.28)</f>
        <v>586814.55000000005</v>
      </c>
      <c r="HUD29" s="140">
        <f t="shared" ref="HUD29:HUD30" si="3717">HUA29*(HUB29*0.57)</f>
        <v>1194586.7625</v>
      </c>
      <c r="HUE29" s="144">
        <f t="shared" ref="HUE29:HUE30" si="3718">HUA29*(HUB29*0.15)</f>
        <v>314364.9375</v>
      </c>
      <c r="HUF29" s="109">
        <f t="shared" ref="HUF29:HUF30" si="3719">INT(HUA29*HUB29)</f>
        <v>2095766</v>
      </c>
      <c r="HUG29" s="145" t="s">
        <v>115</v>
      </c>
      <c r="HUH29" s="146" t="s">
        <v>35</v>
      </c>
      <c r="HUI29" s="133">
        <v>681550</v>
      </c>
      <c r="HUJ29" s="147">
        <f t="shared" ref="HUJ29:HUJ30" si="3720">123*0.5/20</f>
        <v>3.0750000000000002</v>
      </c>
      <c r="HUK29" s="140">
        <f t="shared" ref="HUK29:HUK30" si="3721">HUI29*(HUJ29*0.28)</f>
        <v>586814.55000000005</v>
      </c>
      <c r="HUL29" s="140">
        <f t="shared" ref="HUL29:HUL30" si="3722">HUI29*(HUJ29*0.57)</f>
        <v>1194586.7625</v>
      </c>
      <c r="HUM29" s="144">
        <f t="shared" ref="HUM29:HUM30" si="3723">HUI29*(HUJ29*0.15)</f>
        <v>314364.9375</v>
      </c>
      <c r="HUN29" s="109">
        <f t="shared" ref="HUN29:HUN30" si="3724">INT(HUI29*HUJ29)</f>
        <v>2095766</v>
      </c>
      <c r="HUO29" s="145" t="s">
        <v>115</v>
      </c>
      <c r="HUP29" s="146" t="s">
        <v>35</v>
      </c>
      <c r="HUQ29" s="133">
        <v>681550</v>
      </c>
      <c r="HUR29" s="147">
        <f t="shared" ref="HUR29:HUR30" si="3725">123*0.5/20</f>
        <v>3.0750000000000002</v>
      </c>
      <c r="HUS29" s="140">
        <f t="shared" ref="HUS29:HUS30" si="3726">HUQ29*(HUR29*0.28)</f>
        <v>586814.55000000005</v>
      </c>
      <c r="HUT29" s="140">
        <f t="shared" ref="HUT29:HUT30" si="3727">HUQ29*(HUR29*0.57)</f>
        <v>1194586.7625</v>
      </c>
      <c r="HUU29" s="144">
        <f t="shared" ref="HUU29:HUU30" si="3728">HUQ29*(HUR29*0.15)</f>
        <v>314364.9375</v>
      </c>
      <c r="HUV29" s="109">
        <f t="shared" ref="HUV29:HUV30" si="3729">INT(HUQ29*HUR29)</f>
        <v>2095766</v>
      </c>
      <c r="HUW29" s="145" t="s">
        <v>115</v>
      </c>
      <c r="HUX29" s="146" t="s">
        <v>35</v>
      </c>
      <c r="HUY29" s="133">
        <v>681550</v>
      </c>
      <c r="HUZ29" s="147">
        <f t="shared" ref="HUZ29:HUZ30" si="3730">123*0.5/20</f>
        <v>3.0750000000000002</v>
      </c>
      <c r="HVA29" s="140">
        <f t="shared" ref="HVA29:HVA30" si="3731">HUY29*(HUZ29*0.28)</f>
        <v>586814.55000000005</v>
      </c>
      <c r="HVB29" s="140">
        <f t="shared" ref="HVB29:HVB30" si="3732">HUY29*(HUZ29*0.57)</f>
        <v>1194586.7625</v>
      </c>
      <c r="HVC29" s="144">
        <f t="shared" ref="HVC29:HVC30" si="3733">HUY29*(HUZ29*0.15)</f>
        <v>314364.9375</v>
      </c>
      <c r="HVD29" s="109">
        <f t="shared" ref="HVD29:HVD30" si="3734">INT(HUY29*HUZ29)</f>
        <v>2095766</v>
      </c>
      <c r="HVE29" s="145" t="s">
        <v>115</v>
      </c>
      <c r="HVF29" s="146" t="s">
        <v>35</v>
      </c>
      <c r="HVG29" s="133">
        <v>681550</v>
      </c>
      <c r="HVH29" s="147">
        <f t="shared" ref="HVH29:HVH30" si="3735">123*0.5/20</f>
        <v>3.0750000000000002</v>
      </c>
      <c r="HVI29" s="140">
        <f t="shared" ref="HVI29:HVI30" si="3736">HVG29*(HVH29*0.28)</f>
        <v>586814.55000000005</v>
      </c>
      <c r="HVJ29" s="140">
        <f t="shared" ref="HVJ29:HVJ30" si="3737">HVG29*(HVH29*0.57)</f>
        <v>1194586.7625</v>
      </c>
      <c r="HVK29" s="144">
        <f t="shared" ref="HVK29:HVK30" si="3738">HVG29*(HVH29*0.15)</f>
        <v>314364.9375</v>
      </c>
      <c r="HVL29" s="109">
        <f t="shared" ref="HVL29:HVL30" si="3739">INT(HVG29*HVH29)</f>
        <v>2095766</v>
      </c>
      <c r="HVM29" s="145" t="s">
        <v>115</v>
      </c>
      <c r="HVN29" s="146" t="s">
        <v>35</v>
      </c>
      <c r="HVO29" s="133">
        <v>681550</v>
      </c>
      <c r="HVP29" s="147">
        <f t="shared" ref="HVP29:HVP30" si="3740">123*0.5/20</f>
        <v>3.0750000000000002</v>
      </c>
      <c r="HVQ29" s="140">
        <f t="shared" ref="HVQ29:HVQ30" si="3741">HVO29*(HVP29*0.28)</f>
        <v>586814.55000000005</v>
      </c>
      <c r="HVR29" s="140">
        <f t="shared" ref="HVR29:HVR30" si="3742">HVO29*(HVP29*0.57)</f>
        <v>1194586.7625</v>
      </c>
      <c r="HVS29" s="144">
        <f t="shared" ref="HVS29:HVS30" si="3743">HVO29*(HVP29*0.15)</f>
        <v>314364.9375</v>
      </c>
      <c r="HVT29" s="109">
        <f t="shared" ref="HVT29:HVT30" si="3744">INT(HVO29*HVP29)</f>
        <v>2095766</v>
      </c>
      <c r="HVU29" s="145" t="s">
        <v>115</v>
      </c>
      <c r="HVV29" s="146" t="s">
        <v>35</v>
      </c>
      <c r="HVW29" s="133">
        <v>681550</v>
      </c>
      <c r="HVX29" s="147">
        <f t="shared" ref="HVX29:HVX30" si="3745">123*0.5/20</f>
        <v>3.0750000000000002</v>
      </c>
      <c r="HVY29" s="140">
        <f t="shared" ref="HVY29:HVY30" si="3746">HVW29*(HVX29*0.28)</f>
        <v>586814.55000000005</v>
      </c>
      <c r="HVZ29" s="140">
        <f t="shared" ref="HVZ29:HVZ30" si="3747">HVW29*(HVX29*0.57)</f>
        <v>1194586.7625</v>
      </c>
      <c r="HWA29" s="144">
        <f t="shared" ref="HWA29:HWA30" si="3748">HVW29*(HVX29*0.15)</f>
        <v>314364.9375</v>
      </c>
      <c r="HWB29" s="109">
        <f t="shared" ref="HWB29:HWB30" si="3749">INT(HVW29*HVX29)</f>
        <v>2095766</v>
      </c>
      <c r="HWC29" s="145" t="s">
        <v>115</v>
      </c>
      <c r="HWD29" s="146" t="s">
        <v>35</v>
      </c>
      <c r="HWE29" s="133">
        <v>681550</v>
      </c>
      <c r="HWF29" s="147">
        <f t="shared" ref="HWF29:HWF30" si="3750">123*0.5/20</f>
        <v>3.0750000000000002</v>
      </c>
      <c r="HWG29" s="140">
        <f t="shared" ref="HWG29:HWG30" si="3751">HWE29*(HWF29*0.28)</f>
        <v>586814.55000000005</v>
      </c>
      <c r="HWH29" s="140">
        <f t="shared" ref="HWH29:HWH30" si="3752">HWE29*(HWF29*0.57)</f>
        <v>1194586.7625</v>
      </c>
      <c r="HWI29" s="144">
        <f t="shared" ref="HWI29:HWI30" si="3753">HWE29*(HWF29*0.15)</f>
        <v>314364.9375</v>
      </c>
      <c r="HWJ29" s="109">
        <f t="shared" ref="HWJ29:HWJ30" si="3754">INT(HWE29*HWF29)</f>
        <v>2095766</v>
      </c>
      <c r="HWK29" s="145" t="s">
        <v>115</v>
      </c>
      <c r="HWL29" s="146" t="s">
        <v>35</v>
      </c>
      <c r="HWM29" s="133">
        <v>681550</v>
      </c>
      <c r="HWN29" s="147">
        <f t="shared" ref="HWN29:HWN30" si="3755">123*0.5/20</f>
        <v>3.0750000000000002</v>
      </c>
      <c r="HWO29" s="140">
        <f t="shared" ref="HWO29:HWO30" si="3756">HWM29*(HWN29*0.28)</f>
        <v>586814.55000000005</v>
      </c>
      <c r="HWP29" s="140">
        <f t="shared" ref="HWP29:HWP30" si="3757">HWM29*(HWN29*0.57)</f>
        <v>1194586.7625</v>
      </c>
      <c r="HWQ29" s="144">
        <f t="shared" ref="HWQ29:HWQ30" si="3758">HWM29*(HWN29*0.15)</f>
        <v>314364.9375</v>
      </c>
      <c r="HWR29" s="109">
        <f t="shared" ref="HWR29:HWR30" si="3759">INT(HWM29*HWN29)</f>
        <v>2095766</v>
      </c>
      <c r="HWS29" s="145" t="s">
        <v>115</v>
      </c>
      <c r="HWT29" s="146" t="s">
        <v>35</v>
      </c>
      <c r="HWU29" s="133">
        <v>681550</v>
      </c>
      <c r="HWV29" s="147">
        <f t="shared" ref="HWV29:HWV30" si="3760">123*0.5/20</f>
        <v>3.0750000000000002</v>
      </c>
      <c r="HWW29" s="140">
        <f t="shared" ref="HWW29:HWW30" si="3761">HWU29*(HWV29*0.28)</f>
        <v>586814.55000000005</v>
      </c>
      <c r="HWX29" s="140">
        <f t="shared" ref="HWX29:HWX30" si="3762">HWU29*(HWV29*0.57)</f>
        <v>1194586.7625</v>
      </c>
      <c r="HWY29" s="144">
        <f t="shared" ref="HWY29:HWY30" si="3763">HWU29*(HWV29*0.15)</f>
        <v>314364.9375</v>
      </c>
      <c r="HWZ29" s="109">
        <f t="shared" ref="HWZ29:HWZ30" si="3764">INT(HWU29*HWV29)</f>
        <v>2095766</v>
      </c>
      <c r="HXA29" s="145" t="s">
        <v>115</v>
      </c>
      <c r="HXB29" s="146" t="s">
        <v>35</v>
      </c>
      <c r="HXC29" s="133">
        <v>681550</v>
      </c>
      <c r="HXD29" s="147">
        <f t="shared" ref="HXD29:HXD30" si="3765">123*0.5/20</f>
        <v>3.0750000000000002</v>
      </c>
      <c r="HXE29" s="140">
        <f t="shared" ref="HXE29:HXE30" si="3766">HXC29*(HXD29*0.28)</f>
        <v>586814.55000000005</v>
      </c>
      <c r="HXF29" s="140">
        <f t="shared" ref="HXF29:HXF30" si="3767">HXC29*(HXD29*0.57)</f>
        <v>1194586.7625</v>
      </c>
      <c r="HXG29" s="144">
        <f t="shared" ref="HXG29:HXG30" si="3768">HXC29*(HXD29*0.15)</f>
        <v>314364.9375</v>
      </c>
      <c r="HXH29" s="109">
        <f t="shared" ref="HXH29:HXH30" si="3769">INT(HXC29*HXD29)</f>
        <v>2095766</v>
      </c>
      <c r="HXI29" s="145" t="s">
        <v>115</v>
      </c>
      <c r="HXJ29" s="146" t="s">
        <v>35</v>
      </c>
      <c r="HXK29" s="133">
        <v>681550</v>
      </c>
      <c r="HXL29" s="147">
        <f t="shared" ref="HXL29:HXL30" si="3770">123*0.5/20</f>
        <v>3.0750000000000002</v>
      </c>
      <c r="HXM29" s="140">
        <f t="shared" ref="HXM29:HXM30" si="3771">HXK29*(HXL29*0.28)</f>
        <v>586814.55000000005</v>
      </c>
      <c r="HXN29" s="140">
        <f t="shared" ref="HXN29:HXN30" si="3772">HXK29*(HXL29*0.57)</f>
        <v>1194586.7625</v>
      </c>
      <c r="HXO29" s="144">
        <f t="shared" ref="HXO29:HXO30" si="3773">HXK29*(HXL29*0.15)</f>
        <v>314364.9375</v>
      </c>
      <c r="HXP29" s="109">
        <f t="shared" ref="HXP29:HXP30" si="3774">INT(HXK29*HXL29)</f>
        <v>2095766</v>
      </c>
      <c r="HXQ29" s="145" t="s">
        <v>115</v>
      </c>
      <c r="HXR29" s="146" t="s">
        <v>35</v>
      </c>
      <c r="HXS29" s="133">
        <v>681550</v>
      </c>
      <c r="HXT29" s="147">
        <f t="shared" ref="HXT29:HXT30" si="3775">123*0.5/20</f>
        <v>3.0750000000000002</v>
      </c>
      <c r="HXU29" s="140">
        <f t="shared" ref="HXU29:HXU30" si="3776">HXS29*(HXT29*0.28)</f>
        <v>586814.55000000005</v>
      </c>
      <c r="HXV29" s="140">
        <f t="shared" ref="HXV29:HXV30" si="3777">HXS29*(HXT29*0.57)</f>
        <v>1194586.7625</v>
      </c>
      <c r="HXW29" s="144">
        <f t="shared" ref="HXW29:HXW30" si="3778">HXS29*(HXT29*0.15)</f>
        <v>314364.9375</v>
      </c>
      <c r="HXX29" s="109">
        <f t="shared" ref="HXX29:HXX30" si="3779">INT(HXS29*HXT29)</f>
        <v>2095766</v>
      </c>
      <c r="HXY29" s="145" t="s">
        <v>115</v>
      </c>
      <c r="HXZ29" s="146" t="s">
        <v>35</v>
      </c>
      <c r="HYA29" s="133">
        <v>681550</v>
      </c>
      <c r="HYB29" s="147">
        <f t="shared" ref="HYB29:HYB30" si="3780">123*0.5/20</f>
        <v>3.0750000000000002</v>
      </c>
      <c r="HYC29" s="140">
        <f t="shared" ref="HYC29:HYC30" si="3781">HYA29*(HYB29*0.28)</f>
        <v>586814.55000000005</v>
      </c>
      <c r="HYD29" s="140">
        <f t="shared" ref="HYD29:HYD30" si="3782">HYA29*(HYB29*0.57)</f>
        <v>1194586.7625</v>
      </c>
      <c r="HYE29" s="144">
        <f t="shared" ref="HYE29:HYE30" si="3783">HYA29*(HYB29*0.15)</f>
        <v>314364.9375</v>
      </c>
      <c r="HYF29" s="109">
        <f t="shared" ref="HYF29:HYF30" si="3784">INT(HYA29*HYB29)</f>
        <v>2095766</v>
      </c>
      <c r="HYG29" s="145" t="s">
        <v>115</v>
      </c>
      <c r="HYH29" s="146" t="s">
        <v>35</v>
      </c>
      <c r="HYI29" s="133">
        <v>681550</v>
      </c>
      <c r="HYJ29" s="147">
        <f t="shared" ref="HYJ29:HYJ30" si="3785">123*0.5/20</f>
        <v>3.0750000000000002</v>
      </c>
      <c r="HYK29" s="140">
        <f t="shared" ref="HYK29:HYK30" si="3786">HYI29*(HYJ29*0.28)</f>
        <v>586814.55000000005</v>
      </c>
      <c r="HYL29" s="140">
        <f t="shared" ref="HYL29:HYL30" si="3787">HYI29*(HYJ29*0.57)</f>
        <v>1194586.7625</v>
      </c>
      <c r="HYM29" s="144">
        <f t="shared" ref="HYM29:HYM30" si="3788">HYI29*(HYJ29*0.15)</f>
        <v>314364.9375</v>
      </c>
      <c r="HYN29" s="109">
        <f t="shared" ref="HYN29:HYN30" si="3789">INT(HYI29*HYJ29)</f>
        <v>2095766</v>
      </c>
      <c r="HYO29" s="145" t="s">
        <v>115</v>
      </c>
      <c r="HYP29" s="146" t="s">
        <v>35</v>
      </c>
      <c r="HYQ29" s="133">
        <v>681550</v>
      </c>
      <c r="HYR29" s="147">
        <f t="shared" ref="HYR29:HYR30" si="3790">123*0.5/20</f>
        <v>3.0750000000000002</v>
      </c>
      <c r="HYS29" s="140">
        <f t="shared" ref="HYS29:HYS30" si="3791">HYQ29*(HYR29*0.28)</f>
        <v>586814.55000000005</v>
      </c>
      <c r="HYT29" s="140">
        <f t="shared" ref="HYT29:HYT30" si="3792">HYQ29*(HYR29*0.57)</f>
        <v>1194586.7625</v>
      </c>
      <c r="HYU29" s="144">
        <f t="shared" ref="HYU29:HYU30" si="3793">HYQ29*(HYR29*0.15)</f>
        <v>314364.9375</v>
      </c>
      <c r="HYV29" s="109">
        <f t="shared" ref="HYV29:HYV30" si="3794">INT(HYQ29*HYR29)</f>
        <v>2095766</v>
      </c>
      <c r="HYW29" s="145" t="s">
        <v>115</v>
      </c>
      <c r="HYX29" s="146" t="s">
        <v>35</v>
      </c>
      <c r="HYY29" s="133">
        <v>681550</v>
      </c>
      <c r="HYZ29" s="147">
        <f t="shared" ref="HYZ29:HYZ30" si="3795">123*0.5/20</f>
        <v>3.0750000000000002</v>
      </c>
      <c r="HZA29" s="140">
        <f t="shared" ref="HZA29:HZA30" si="3796">HYY29*(HYZ29*0.28)</f>
        <v>586814.55000000005</v>
      </c>
      <c r="HZB29" s="140">
        <f t="shared" ref="HZB29:HZB30" si="3797">HYY29*(HYZ29*0.57)</f>
        <v>1194586.7625</v>
      </c>
      <c r="HZC29" s="144">
        <f t="shared" ref="HZC29:HZC30" si="3798">HYY29*(HYZ29*0.15)</f>
        <v>314364.9375</v>
      </c>
      <c r="HZD29" s="109">
        <f t="shared" ref="HZD29:HZD30" si="3799">INT(HYY29*HYZ29)</f>
        <v>2095766</v>
      </c>
      <c r="HZE29" s="145" t="s">
        <v>115</v>
      </c>
      <c r="HZF29" s="146" t="s">
        <v>35</v>
      </c>
      <c r="HZG29" s="133">
        <v>681550</v>
      </c>
      <c r="HZH29" s="147">
        <f t="shared" ref="HZH29:HZH30" si="3800">123*0.5/20</f>
        <v>3.0750000000000002</v>
      </c>
      <c r="HZI29" s="140">
        <f t="shared" ref="HZI29:HZI30" si="3801">HZG29*(HZH29*0.28)</f>
        <v>586814.55000000005</v>
      </c>
      <c r="HZJ29" s="140">
        <f t="shared" ref="HZJ29:HZJ30" si="3802">HZG29*(HZH29*0.57)</f>
        <v>1194586.7625</v>
      </c>
      <c r="HZK29" s="144">
        <f t="shared" ref="HZK29:HZK30" si="3803">HZG29*(HZH29*0.15)</f>
        <v>314364.9375</v>
      </c>
      <c r="HZL29" s="109">
        <f t="shared" ref="HZL29:HZL30" si="3804">INT(HZG29*HZH29)</f>
        <v>2095766</v>
      </c>
      <c r="HZM29" s="145" t="s">
        <v>115</v>
      </c>
      <c r="HZN29" s="146" t="s">
        <v>35</v>
      </c>
      <c r="HZO29" s="133">
        <v>681550</v>
      </c>
      <c r="HZP29" s="147">
        <f t="shared" ref="HZP29:HZP30" si="3805">123*0.5/20</f>
        <v>3.0750000000000002</v>
      </c>
      <c r="HZQ29" s="140">
        <f t="shared" ref="HZQ29:HZQ30" si="3806">HZO29*(HZP29*0.28)</f>
        <v>586814.55000000005</v>
      </c>
      <c r="HZR29" s="140">
        <f t="shared" ref="HZR29:HZR30" si="3807">HZO29*(HZP29*0.57)</f>
        <v>1194586.7625</v>
      </c>
      <c r="HZS29" s="144">
        <f t="shared" ref="HZS29:HZS30" si="3808">HZO29*(HZP29*0.15)</f>
        <v>314364.9375</v>
      </c>
      <c r="HZT29" s="109">
        <f t="shared" ref="HZT29:HZT30" si="3809">INT(HZO29*HZP29)</f>
        <v>2095766</v>
      </c>
      <c r="HZU29" s="145" t="s">
        <v>115</v>
      </c>
      <c r="HZV29" s="146" t="s">
        <v>35</v>
      </c>
      <c r="HZW29" s="133">
        <v>681550</v>
      </c>
      <c r="HZX29" s="147">
        <f t="shared" ref="HZX29:HZX30" si="3810">123*0.5/20</f>
        <v>3.0750000000000002</v>
      </c>
      <c r="HZY29" s="140">
        <f t="shared" ref="HZY29:HZY30" si="3811">HZW29*(HZX29*0.28)</f>
        <v>586814.55000000005</v>
      </c>
      <c r="HZZ29" s="140">
        <f t="shared" ref="HZZ29:HZZ30" si="3812">HZW29*(HZX29*0.57)</f>
        <v>1194586.7625</v>
      </c>
      <c r="IAA29" s="144">
        <f t="shared" ref="IAA29:IAA30" si="3813">HZW29*(HZX29*0.15)</f>
        <v>314364.9375</v>
      </c>
      <c r="IAB29" s="109">
        <f t="shared" ref="IAB29:IAB30" si="3814">INT(HZW29*HZX29)</f>
        <v>2095766</v>
      </c>
      <c r="IAC29" s="145" t="s">
        <v>115</v>
      </c>
      <c r="IAD29" s="146" t="s">
        <v>35</v>
      </c>
      <c r="IAE29" s="133">
        <v>681550</v>
      </c>
      <c r="IAF29" s="147">
        <f t="shared" ref="IAF29:IAF30" si="3815">123*0.5/20</f>
        <v>3.0750000000000002</v>
      </c>
      <c r="IAG29" s="140">
        <f t="shared" ref="IAG29:IAG30" si="3816">IAE29*(IAF29*0.28)</f>
        <v>586814.55000000005</v>
      </c>
      <c r="IAH29" s="140">
        <f t="shared" ref="IAH29:IAH30" si="3817">IAE29*(IAF29*0.57)</f>
        <v>1194586.7625</v>
      </c>
      <c r="IAI29" s="144">
        <f t="shared" ref="IAI29:IAI30" si="3818">IAE29*(IAF29*0.15)</f>
        <v>314364.9375</v>
      </c>
      <c r="IAJ29" s="109">
        <f t="shared" ref="IAJ29:IAJ30" si="3819">INT(IAE29*IAF29)</f>
        <v>2095766</v>
      </c>
      <c r="IAK29" s="145" t="s">
        <v>115</v>
      </c>
      <c r="IAL29" s="146" t="s">
        <v>35</v>
      </c>
      <c r="IAM29" s="133">
        <v>681550</v>
      </c>
      <c r="IAN29" s="147">
        <f t="shared" ref="IAN29:IAN30" si="3820">123*0.5/20</f>
        <v>3.0750000000000002</v>
      </c>
      <c r="IAO29" s="140">
        <f t="shared" ref="IAO29:IAO30" si="3821">IAM29*(IAN29*0.28)</f>
        <v>586814.55000000005</v>
      </c>
      <c r="IAP29" s="140">
        <f t="shared" ref="IAP29:IAP30" si="3822">IAM29*(IAN29*0.57)</f>
        <v>1194586.7625</v>
      </c>
      <c r="IAQ29" s="144">
        <f t="shared" ref="IAQ29:IAQ30" si="3823">IAM29*(IAN29*0.15)</f>
        <v>314364.9375</v>
      </c>
      <c r="IAR29" s="109">
        <f t="shared" ref="IAR29:IAR30" si="3824">INT(IAM29*IAN29)</f>
        <v>2095766</v>
      </c>
      <c r="IAS29" s="145" t="s">
        <v>115</v>
      </c>
      <c r="IAT29" s="146" t="s">
        <v>35</v>
      </c>
      <c r="IAU29" s="133">
        <v>681550</v>
      </c>
      <c r="IAV29" s="147">
        <f t="shared" ref="IAV29:IAV30" si="3825">123*0.5/20</f>
        <v>3.0750000000000002</v>
      </c>
      <c r="IAW29" s="140">
        <f t="shared" ref="IAW29:IAW30" si="3826">IAU29*(IAV29*0.28)</f>
        <v>586814.55000000005</v>
      </c>
      <c r="IAX29" s="140">
        <f t="shared" ref="IAX29:IAX30" si="3827">IAU29*(IAV29*0.57)</f>
        <v>1194586.7625</v>
      </c>
      <c r="IAY29" s="144">
        <f t="shared" ref="IAY29:IAY30" si="3828">IAU29*(IAV29*0.15)</f>
        <v>314364.9375</v>
      </c>
      <c r="IAZ29" s="109">
        <f t="shared" ref="IAZ29:IAZ30" si="3829">INT(IAU29*IAV29)</f>
        <v>2095766</v>
      </c>
      <c r="IBA29" s="145" t="s">
        <v>115</v>
      </c>
      <c r="IBB29" s="146" t="s">
        <v>35</v>
      </c>
      <c r="IBC29" s="133">
        <v>681550</v>
      </c>
      <c r="IBD29" s="147">
        <f t="shared" ref="IBD29:IBD30" si="3830">123*0.5/20</f>
        <v>3.0750000000000002</v>
      </c>
      <c r="IBE29" s="140">
        <f t="shared" ref="IBE29:IBE30" si="3831">IBC29*(IBD29*0.28)</f>
        <v>586814.55000000005</v>
      </c>
      <c r="IBF29" s="140">
        <f t="shared" ref="IBF29:IBF30" si="3832">IBC29*(IBD29*0.57)</f>
        <v>1194586.7625</v>
      </c>
      <c r="IBG29" s="144">
        <f t="shared" ref="IBG29:IBG30" si="3833">IBC29*(IBD29*0.15)</f>
        <v>314364.9375</v>
      </c>
      <c r="IBH29" s="109">
        <f t="shared" ref="IBH29:IBH30" si="3834">INT(IBC29*IBD29)</f>
        <v>2095766</v>
      </c>
      <c r="IBI29" s="145" t="s">
        <v>115</v>
      </c>
      <c r="IBJ29" s="146" t="s">
        <v>35</v>
      </c>
      <c r="IBK29" s="133">
        <v>681550</v>
      </c>
      <c r="IBL29" s="147">
        <f t="shared" ref="IBL29:IBL30" si="3835">123*0.5/20</f>
        <v>3.0750000000000002</v>
      </c>
      <c r="IBM29" s="140">
        <f t="shared" ref="IBM29:IBM30" si="3836">IBK29*(IBL29*0.28)</f>
        <v>586814.55000000005</v>
      </c>
      <c r="IBN29" s="140">
        <f t="shared" ref="IBN29:IBN30" si="3837">IBK29*(IBL29*0.57)</f>
        <v>1194586.7625</v>
      </c>
      <c r="IBO29" s="144">
        <f t="shared" ref="IBO29:IBO30" si="3838">IBK29*(IBL29*0.15)</f>
        <v>314364.9375</v>
      </c>
      <c r="IBP29" s="109">
        <f t="shared" ref="IBP29:IBP30" si="3839">INT(IBK29*IBL29)</f>
        <v>2095766</v>
      </c>
      <c r="IBQ29" s="145" t="s">
        <v>115</v>
      </c>
      <c r="IBR29" s="146" t="s">
        <v>35</v>
      </c>
      <c r="IBS29" s="133">
        <v>681550</v>
      </c>
      <c r="IBT29" s="147">
        <f t="shared" ref="IBT29:IBT30" si="3840">123*0.5/20</f>
        <v>3.0750000000000002</v>
      </c>
      <c r="IBU29" s="140">
        <f t="shared" ref="IBU29:IBU30" si="3841">IBS29*(IBT29*0.28)</f>
        <v>586814.55000000005</v>
      </c>
      <c r="IBV29" s="140">
        <f t="shared" ref="IBV29:IBV30" si="3842">IBS29*(IBT29*0.57)</f>
        <v>1194586.7625</v>
      </c>
      <c r="IBW29" s="144">
        <f t="shared" ref="IBW29:IBW30" si="3843">IBS29*(IBT29*0.15)</f>
        <v>314364.9375</v>
      </c>
      <c r="IBX29" s="109">
        <f t="shared" ref="IBX29:IBX30" si="3844">INT(IBS29*IBT29)</f>
        <v>2095766</v>
      </c>
      <c r="IBY29" s="145" t="s">
        <v>115</v>
      </c>
      <c r="IBZ29" s="146" t="s">
        <v>35</v>
      </c>
      <c r="ICA29" s="133">
        <v>681550</v>
      </c>
      <c r="ICB29" s="147">
        <f t="shared" ref="ICB29:ICB30" si="3845">123*0.5/20</f>
        <v>3.0750000000000002</v>
      </c>
      <c r="ICC29" s="140">
        <f t="shared" ref="ICC29:ICC30" si="3846">ICA29*(ICB29*0.28)</f>
        <v>586814.55000000005</v>
      </c>
      <c r="ICD29" s="140">
        <f t="shared" ref="ICD29:ICD30" si="3847">ICA29*(ICB29*0.57)</f>
        <v>1194586.7625</v>
      </c>
      <c r="ICE29" s="144">
        <f t="shared" ref="ICE29:ICE30" si="3848">ICA29*(ICB29*0.15)</f>
        <v>314364.9375</v>
      </c>
      <c r="ICF29" s="109">
        <f t="shared" ref="ICF29:ICF30" si="3849">INT(ICA29*ICB29)</f>
        <v>2095766</v>
      </c>
      <c r="ICG29" s="145" t="s">
        <v>115</v>
      </c>
      <c r="ICH29" s="146" t="s">
        <v>35</v>
      </c>
      <c r="ICI29" s="133">
        <v>681550</v>
      </c>
      <c r="ICJ29" s="147">
        <f t="shared" ref="ICJ29:ICJ30" si="3850">123*0.5/20</f>
        <v>3.0750000000000002</v>
      </c>
      <c r="ICK29" s="140">
        <f t="shared" ref="ICK29:ICK30" si="3851">ICI29*(ICJ29*0.28)</f>
        <v>586814.55000000005</v>
      </c>
      <c r="ICL29" s="140">
        <f t="shared" ref="ICL29:ICL30" si="3852">ICI29*(ICJ29*0.57)</f>
        <v>1194586.7625</v>
      </c>
      <c r="ICM29" s="144">
        <f t="shared" ref="ICM29:ICM30" si="3853">ICI29*(ICJ29*0.15)</f>
        <v>314364.9375</v>
      </c>
      <c r="ICN29" s="109">
        <f t="shared" ref="ICN29:ICN30" si="3854">INT(ICI29*ICJ29)</f>
        <v>2095766</v>
      </c>
      <c r="ICO29" s="145" t="s">
        <v>115</v>
      </c>
      <c r="ICP29" s="146" t="s">
        <v>35</v>
      </c>
      <c r="ICQ29" s="133">
        <v>681550</v>
      </c>
      <c r="ICR29" s="147">
        <f t="shared" ref="ICR29:ICR30" si="3855">123*0.5/20</f>
        <v>3.0750000000000002</v>
      </c>
      <c r="ICS29" s="140">
        <f t="shared" ref="ICS29:ICS30" si="3856">ICQ29*(ICR29*0.28)</f>
        <v>586814.55000000005</v>
      </c>
      <c r="ICT29" s="140">
        <f t="shared" ref="ICT29:ICT30" si="3857">ICQ29*(ICR29*0.57)</f>
        <v>1194586.7625</v>
      </c>
      <c r="ICU29" s="144">
        <f t="shared" ref="ICU29:ICU30" si="3858">ICQ29*(ICR29*0.15)</f>
        <v>314364.9375</v>
      </c>
      <c r="ICV29" s="109">
        <f t="shared" ref="ICV29:ICV30" si="3859">INT(ICQ29*ICR29)</f>
        <v>2095766</v>
      </c>
      <c r="ICW29" s="145" t="s">
        <v>115</v>
      </c>
      <c r="ICX29" s="146" t="s">
        <v>35</v>
      </c>
      <c r="ICY29" s="133">
        <v>681550</v>
      </c>
      <c r="ICZ29" s="147">
        <f t="shared" ref="ICZ29:ICZ30" si="3860">123*0.5/20</f>
        <v>3.0750000000000002</v>
      </c>
      <c r="IDA29" s="140">
        <f t="shared" ref="IDA29:IDA30" si="3861">ICY29*(ICZ29*0.28)</f>
        <v>586814.55000000005</v>
      </c>
      <c r="IDB29" s="140">
        <f t="shared" ref="IDB29:IDB30" si="3862">ICY29*(ICZ29*0.57)</f>
        <v>1194586.7625</v>
      </c>
      <c r="IDC29" s="144">
        <f t="shared" ref="IDC29:IDC30" si="3863">ICY29*(ICZ29*0.15)</f>
        <v>314364.9375</v>
      </c>
      <c r="IDD29" s="109">
        <f t="shared" ref="IDD29:IDD30" si="3864">INT(ICY29*ICZ29)</f>
        <v>2095766</v>
      </c>
      <c r="IDE29" s="145" t="s">
        <v>115</v>
      </c>
      <c r="IDF29" s="146" t="s">
        <v>35</v>
      </c>
      <c r="IDG29" s="133">
        <v>681550</v>
      </c>
      <c r="IDH29" s="147">
        <f t="shared" ref="IDH29:IDH30" si="3865">123*0.5/20</f>
        <v>3.0750000000000002</v>
      </c>
      <c r="IDI29" s="140">
        <f t="shared" ref="IDI29:IDI30" si="3866">IDG29*(IDH29*0.28)</f>
        <v>586814.55000000005</v>
      </c>
      <c r="IDJ29" s="140">
        <f t="shared" ref="IDJ29:IDJ30" si="3867">IDG29*(IDH29*0.57)</f>
        <v>1194586.7625</v>
      </c>
      <c r="IDK29" s="144">
        <f t="shared" ref="IDK29:IDK30" si="3868">IDG29*(IDH29*0.15)</f>
        <v>314364.9375</v>
      </c>
      <c r="IDL29" s="109">
        <f t="shared" ref="IDL29:IDL30" si="3869">INT(IDG29*IDH29)</f>
        <v>2095766</v>
      </c>
      <c r="IDM29" s="145" t="s">
        <v>115</v>
      </c>
      <c r="IDN29" s="146" t="s">
        <v>35</v>
      </c>
      <c r="IDO29" s="133">
        <v>681550</v>
      </c>
      <c r="IDP29" s="147">
        <f t="shared" ref="IDP29:IDP30" si="3870">123*0.5/20</f>
        <v>3.0750000000000002</v>
      </c>
      <c r="IDQ29" s="140">
        <f t="shared" ref="IDQ29:IDQ30" si="3871">IDO29*(IDP29*0.28)</f>
        <v>586814.55000000005</v>
      </c>
      <c r="IDR29" s="140">
        <f t="shared" ref="IDR29:IDR30" si="3872">IDO29*(IDP29*0.57)</f>
        <v>1194586.7625</v>
      </c>
      <c r="IDS29" s="144">
        <f t="shared" ref="IDS29:IDS30" si="3873">IDO29*(IDP29*0.15)</f>
        <v>314364.9375</v>
      </c>
      <c r="IDT29" s="109">
        <f t="shared" ref="IDT29:IDT30" si="3874">INT(IDO29*IDP29)</f>
        <v>2095766</v>
      </c>
      <c r="IDU29" s="145" t="s">
        <v>115</v>
      </c>
      <c r="IDV29" s="146" t="s">
        <v>35</v>
      </c>
      <c r="IDW29" s="133">
        <v>681550</v>
      </c>
      <c r="IDX29" s="147">
        <f t="shared" ref="IDX29:IDX30" si="3875">123*0.5/20</f>
        <v>3.0750000000000002</v>
      </c>
      <c r="IDY29" s="140">
        <f t="shared" ref="IDY29:IDY30" si="3876">IDW29*(IDX29*0.28)</f>
        <v>586814.55000000005</v>
      </c>
      <c r="IDZ29" s="140">
        <f t="shared" ref="IDZ29:IDZ30" si="3877">IDW29*(IDX29*0.57)</f>
        <v>1194586.7625</v>
      </c>
      <c r="IEA29" s="144">
        <f t="shared" ref="IEA29:IEA30" si="3878">IDW29*(IDX29*0.15)</f>
        <v>314364.9375</v>
      </c>
      <c r="IEB29" s="109">
        <f t="shared" ref="IEB29:IEB30" si="3879">INT(IDW29*IDX29)</f>
        <v>2095766</v>
      </c>
      <c r="IEC29" s="145" t="s">
        <v>115</v>
      </c>
      <c r="IED29" s="146" t="s">
        <v>35</v>
      </c>
      <c r="IEE29" s="133">
        <v>681550</v>
      </c>
      <c r="IEF29" s="147">
        <f t="shared" ref="IEF29:IEF30" si="3880">123*0.5/20</f>
        <v>3.0750000000000002</v>
      </c>
      <c r="IEG29" s="140">
        <f t="shared" ref="IEG29:IEG30" si="3881">IEE29*(IEF29*0.28)</f>
        <v>586814.55000000005</v>
      </c>
      <c r="IEH29" s="140">
        <f t="shared" ref="IEH29:IEH30" si="3882">IEE29*(IEF29*0.57)</f>
        <v>1194586.7625</v>
      </c>
      <c r="IEI29" s="144">
        <f t="shared" ref="IEI29:IEI30" si="3883">IEE29*(IEF29*0.15)</f>
        <v>314364.9375</v>
      </c>
      <c r="IEJ29" s="109">
        <f t="shared" ref="IEJ29:IEJ30" si="3884">INT(IEE29*IEF29)</f>
        <v>2095766</v>
      </c>
      <c r="IEK29" s="145" t="s">
        <v>115</v>
      </c>
      <c r="IEL29" s="146" t="s">
        <v>35</v>
      </c>
      <c r="IEM29" s="133">
        <v>681550</v>
      </c>
      <c r="IEN29" s="147">
        <f t="shared" ref="IEN29:IEN30" si="3885">123*0.5/20</f>
        <v>3.0750000000000002</v>
      </c>
      <c r="IEO29" s="140">
        <f t="shared" ref="IEO29:IEO30" si="3886">IEM29*(IEN29*0.28)</f>
        <v>586814.55000000005</v>
      </c>
      <c r="IEP29" s="140">
        <f t="shared" ref="IEP29:IEP30" si="3887">IEM29*(IEN29*0.57)</f>
        <v>1194586.7625</v>
      </c>
      <c r="IEQ29" s="144">
        <f t="shared" ref="IEQ29:IEQ30" si="3888">IEM29*(IEN29*0.15)</f>
        <v>314364.9375</v>
      </c>
      <c r="IER29" s="109">
        <f t="shared" ref="IER29:IER30" si="3889">INT(IEM29*IEN29)</f>
        <v>2095766</v>
      </c>
      <c r="IES29" s="145" t="s">
        <v>115</v>
      </c>
      <c r="IET29" s="146" t="s">
        <v>35</v>
      </c>
      <c r="IEU29" s="133">
        <v>681550</v>
      </c>
      <c r="IEV29" s="147">
        <f t="shared" ref="IEV29:IEV30" si="3890">123*0.5/20</f>
        <v>3.0750000000000002</v>
      </c>
      <c r="IEW29" s="140">
        <f t="shared" ref="IEW29:IEW30" si="3891">IEU29*(IEV29*0.28)</f>
        <v>586814.55000000005</v>
      </c>
      <c r="IEX29" s="140">
        <f t="shared" ref="IEX29:IEX30" si="3892">IEU29*(IEV29*0.57)</f>
        <v>1194586.7625</v>
      </c>
      <c r="IEY29" s="144">
        <f t="shared" ref="IEY29:IEY30" si="3893">IEU29*(IEV29*0.15)</f>
        <v>314364.9375</v>
      </c>
      <c r="IEZ29" s="109">
        <f t="shared" ref="IEZ29:IEZ30" si="3894">INT(IEU29*IEV29)</f>
        <v>2095766</v>
      </c>
      <c r="IFA29" s="145" t="s">
        <v>115</v>
      </c>
      <c r="IFB29" s="146" t="s">
        <v>35</v>
      </c>
      <c r="IFC29" s="133">
        <v>681550</v>
      </c>
      <c r="IFD29" s="147">
        <f t="shared" ref="IFD29:IFD30" si="3895">123*0.5/20</f>
        <v>3.0750000000000002</v>
      </c>
      <c r="IFE29" s="140">
        <f t="shared" ref="IFE29:IFE30" si="3896">IFC29*(IFD29*0.28)</f>
        <v>586814.55000000005</v>
      </c>
      <c r="IFF29" s="140">
        <f t="shared" ref="IFF29:IFF30" si="3897">IFC29*(IFD29*0.57)</f>
        <v>1194586.7625</v>
      </c>
      <c r="IFG29" s="144">
        <f t="shared" ref="IFG29:IFG30" si="3898">IFC29*(IFD29*0.15)</f>
        <v>314364.9375</v>
      </c>
      <c r="IFH29" s="109">
        <f t="shared" ref="IFH29:IFH30" si="3899">INT(IFC29*IFD29)</f>
        <v>2095766</v>
      </c>
      <c r="IFI29" s="145" t="s">
        <v>115</v>
      </c>
      <c r="IFJ29" s="146" t="s">
        <v>35</v>
      </c>
      <c r="IFK29" s="133">
        <v>681550</v>
      </c>
      <c r="IFL29" s="147">
        <f t="shared" ref="IFL29:IFL30" si="3900">123*0.5/20</f>
        <v>3.0750000000000002</v>
      </c>
      <c r="IFM29" s="140">
        <f t="shared" ref="IFM29:IFM30" si="3901">IFK29*(IFL29*0.28)</f>
        <v>586814.55000000005</v>
      </c>
      <c r="IFN29" s="140">
        <f t="shared" ref="IFN29:IFN30" si="3902">IFK29*(IFL29*0.57)</f>
        <v>1194586.7625</v>
      </c>
      <c r="IFO29" s="144">
        <f t="shared" ref="IFO29:IFO30" si="3903">IFK29*(IFL29*0.15)</f>
        <v>314364.9375</v>
      </c>
      <c r="IFP29" s="109">
        <f t="shared" ref="IFP29:IFP30" si="3904">INT(IFK29*IFL29)</f>
        <v>2095766</v>
      </c>
      <c r="IFQ29" s="145" t="s">
        <v>115</v>
      </c>
      <c r="IFR29" s="146" t="s">
        <v>35</v>
      </c>
      <c r="IFS29" s="133">
        <v>681550</v>
      </c>
      <c r="IFT29" s="147">
        <f t="shared" ref="IFT29:IFT30" si="3905">123*0.5/20</f>
        <v>3.0750000000000002</v>
      </c>
      <c r="IFU29" s="140">
        <f t="shared" ref="IFU29:IFU30" si="3906">IFS29*(IFT29*0.28)</f>
        <v>586814.55000000005</v>
      </c>
      <c r="IFV29" s="140">
        <f t="shared" ref="IFV29:IFV30" si="3907">IFS29*(IFT29*0.57)</f>
        <v>1194586.7625</v>
      </c>
      <c r="IFW29" s="144">
        <f t="shared" ref="IFW29:IFW30" si="3908">IFS29*(IFT29*0.15)</f>
        <v>314364.9375</v>
      </c>
      <c r="IFX29" s="109">
        <f t="shared" ref="IFX29:IFX30" si="3909">INT(IFS29*IFT29)</f>
        <v>2095766</v>
      </c>
      <c r="IFY29" s="145" t="s">
        <v>115</v>
      </c>
      <c r="IFZ29" s="146" t="s">
        <v>35</v>
      </c>
      <c r="IGA29" s="133">
        <v>681550</v>
      </c>
      <c r="IGB29" s="147">
        <f t="shared" ref="IGB29:IGB30" si="3910">123*0.5/20</f>
        <v>3.0750000000000002</v>
      </c>
      <c r="IGC29" s="140">
        <f t="shared" ref="IGC29:IGC30" si="3911">IGA29*(IGB29*0.28)</f>
        <v>586814.55000000005</v>
      </c>
      <c r="IGD29" s="140">
        <f t="shared" ref="IGD29:IGD30" si="3912">IGA29*(IGB29*0.57)</f>
        <v>1194586.7625</v>
      </c>
      <c r="IGE29" s="144">
        <f t="shared" ref="IGE29:IGE30" si="3913">IGA29*(IGB29*0.15)</f>
        <v>314364.9375</v>
      </c>
      <c r="IGF29" s="109">
        <f t="shared" ref="IGF29:IGF30" si="3914">INT(IGA29*IGB29)</f>
        <v>2095766</v>
      </c>
      <c r="IGG29" s="145" t="s">
        <v>115</v>
      </c>
      <c r="IGH29" s="146" t="s">
        <v>35</v>
      </c>
      <c r="IGI29" s="133">
        <v>681550</v>
      </c>
      <c r="IGJ29" s="147">
        <f t="shared" ref="IGJ29:IGJ30" si="3915">123*0.5/20</f>
        <v>3.0750000000000002</v>
      </c>
      <c r="IGK29" s="140">
        <f t="shared" ref="IGK29:IGK30" si="3916">IGI29*(IGJ29*0.28)</f>
        <v>586814.55000000005</v>
      </c>
      <c r="IGL29" s="140">
        <f t="shared" ref="IGL29:IGL30" si="3917">IGI29*(IGJ29*0.57)</f>
        <v>1194586.7625</v>
      </c>
      <c r="IGM29" s="144">
        <f t="shared" ref="IGM29:IGM30" si="3918">IGI29*(IGJ29*0.15)</f>
        <v>314364.9375</v>
      </c>
      <c r="IGN29" s="109">
        <f t="shared" ref="IGN29:IGN30" si="3919">INT(IGI29*IGJ29)</f>
        <v>2095766</v>
      </c>
      <c r="IGO29" s="145" t="s">
        <v>115</v>
      </c>
      <c r="IGP29" s="146" t="s">
        <v>35</v>
      </c>
      <c r="IGQ29" s="133">
        <v>681550</v>
      </c>
      <c r="IGR29" s="147">
        <f t="shared" ref="IGR29:IGR30" si="3920">123*0.5/20</f>
        <v>3.0750000000000002</v>
      </c>
      <c r="IGS29" s="140">
        <f t="shared" ref="IGS29:IGS30" si="3921">IGQ29*(IGR29*0.28)</f>
        <v>586814.55000000005</v>
      </c>
      <c r="IGT29" s="140">
        <f t="shared" ref="IGT29:IGT30" si="3922">IGQ29*(IGR29*0.57)</f>
        <v>1194586.7625</v>
      </c>
      <c r="IGU29" s="144">
        <f t="shared" ref="IGU29:IGU30" si="3923">IGQ29*(IGR29*0.15)</f>
        <v>314364.9375</v>
      </c>
      <c r="IGV29" s="109">
        <f t="shared" ref="IGV29:IGV30" si="3924">INT(IGQ29*IGR29)</f>
        <v>2095766</v>
      </c>
      <c r="IGW29" s="145" t="s">
        <v>115</v>
      </c>
      <c r="IGX29" s="146" t="s">
        <v>35</v>
      </c>
      <c r="IGY29" s="133">
        <v>681550</v>
      </c>
      <c r="IGZ29" s="147">
        <f t="shared" ref="IGZ29:IGZ30" si="3925">123*0.5/20</f>
        <v>3.0750000000000002</v>
      </c>
      <c r="IHA29" s="140">
        <f t="shared" ref="IHA29:IHA30" si="3926">IGY29*(IGZ29*0.28)</f>
        <v>586814.55000000005</v>
      </c>
      <c r="IHB29" s="140">
        <f t="shared" ref="IHB29:IHB30" si="3927">IGY29*(IGZ29*0.57)</f>
        <v>1194586.7625</v>
      </c>
      <c r="IHC29" s="144">
        <f t="shared" ref="IHC29:IHC30" si="3928">IGY29*(IGZ29*0.15)</f>
        <v>314364.9375</v>
      </c>
      <c r="IHD29" s="109">
        <f t="shared" ref="IHD29:IHD30" si="3929">INT(IGY29*IGZ29)</f>
        <v>2095766</v>
      </c>
      <c r="IHE29" s="145" t="s">
        <v>115</v>
      </c>
      <c r="IHF29" s="146" t="s">
        <v>35</v>
      </c>
      <c r="IHG29" s="133">
        <v>681550</v>
      </c>
      <c r="IHH29" s="147">
        <f t="shared" ref="IHH29:IHH30" si="3930">123*0.5/20</f>
        <v>3.0750000000000002</v>
      </c>
      <c r="IHI29" s="140">
        <f t="shared" ref="IHI29:IHI30" si="3931">IHG29*(IHH29*0.28)</f>
        <v>586814.55000000005</v>
      </c>
      <c r="IHJ29" s="140">
        <f t="shared" ref="IHJ29:IHJ30" si="3932">IHG29*(IHH29*0.57)</f>
        <v>1194586.7625</v>
      </c>
      <c r="IHK29" s="144">
        <f t="shared" ref="IHK29:IHK30" si="3933">IHG29*(IHH29*0.15)</f>
        <v>314364.9375</v>
      </c>
      <c r="IHL29" s="109">
        <f t="shared" ref="IHL29:IHL30" si="3934">INT(IHG29*IHH29)</f>
        <v>2095766</v>
      </c>
      <c r="IHM29" s="145" t="s">
        <v>115</v>
      </c>
      <c r="IHN29" s="146" t="s">
        <v>35</v>
      </c>
      <c r="IHO29" s="133">
        <v>681550</v>
      </c>
      <c r="IHP29" s="147">
        <f t="shared" ref="IHP29:IHP30" si="3935">123*0.5/20</f>
        <v>3.0750000000000002</v>
      </c>
      <c r="IHQ29" s="140">
        <f t="shared" ref="IHQ29:IHQ30" si="3936">IHO29*(IHP29*0.28)</f>
        <v>586814.55000000005</v>
      </c>
      <c r="IHR29" s="140">
        <f t="shared" ref="IHR29:IHR30" si="3937">IHO29*(IHP29*0.57)</f>
        <v>1194586.7625</v>
      </c>
      <c r="IHS29" s="144">
        <f t="shared" ref="IHS29:IHS30" si="3938">IHO29*(IHP29*0.15)</f>
        <v>314364.9375</v>
      </c>
      <c r="IHT29" s="109">
        <f t="shared" ref="IHT29:IHT30" si="3939">INT(IHO29*IHP29)</f>
        <v>2095766</v>
      </c>
      <c r="IHU29" s="145" t="s">
        <v>115</v>
      </c>
      <c r="IHV29" s="146" t="s">
        <v>35</v>
      </c>
      <c r="IHW29" s="133">
        <v>681550</v>
      </c>
      <c r="IHX29" s="147">
        <f t="shared" ref="IHX29:IHX30" si="3940">123*0.5/20</f>
        <v>3.0750000000000002</v>
      </c>
      <c r="IHY29" s="140">
        <f t="shared" ref="IHY29:IHY30" si="3941">IHW29*(IHX29*0.28)</f>
        <v>586814.55000000005</v>
      </c>
      <c r="IHZ29" s="140">
        <f t="shared" ref="IHZ29:IHZ30" si="3942">IHW29*(IHX29*0.57)</f>
        <v>1194586.7625</v>
      </c>
      <c r="IIA29" s="144">
        <f t="shared" ref="IIA29:IIA30" si="3943">IHW29*(IHX29*0.15)</f>
        <v>314364.9375</v>
      </c>
      <c r="IIB29" s="109">
        <f t="shared" ref="IIB29:IIB30" si="3944">INT(IHW29*IHX29)</f>
        <v>2095766</v>
      </c>
      <c r="IIC29" s="145" t="s">
        <v>115</v>
      </c>
      <c r="IID29" s="146" t="s">
        <v>35</v>
      </c>
      <c r="IIE29" s="133">
        <v>681550</v>
      </c>
      <c r="IIF29" s="147">
        <f t="shared" ref="IIF29:IIF30" si="3945">123*0.5/20</f>
        <v>3.0750000000000002</v>
      </c>
      <c r="IIG29" s="140">
        <f t="shared" ref="IIG29:IIG30" si="3946">IIE29*(IIF29*0.28)</f>
        <v>586814.55000000005</v>
      </c>
      <c r="IIH29" s="140">
        <f t="shared" ref="IIH29:IIH30" si="3947">IIE29*(IIF29*0.57)</f>
        <v>1194586.7625</v>
      </c>
      <c r="III29" s="144">
        <f t="shared" ref="III29:III30" si="3948">IIE29*(IIF29*0.15)</f>
        <v>314364.9375</v>
      </c>
      <c r="IIJ29" s="109">
        <f t="shared" ref="IIJ29:IIJ30" si="3949">INT(IIE29*IIF29)</f>
        <v>2095766</v>
      </c>
      <c r="IIK29" s="145" t="s">
        <v>115</v>
      </c>
      <c r="IIL29" s="146" t="s">
        <v>35</v>
      </c>
      <c r="IIM29" s="133">
        <v>681550</v>
      </c>
      <c r="IIN29" s="147">
        <f t="shared" ref="IIN29:IIN30" si="3950">123*0.5/20</f>
        <v>3.0750000000000002</v>
      </c>
      <c r="IIO29" s="140">
        <f t="shared" ref="IIO29:IIO30" si="3951">IIM29*(IIN29*0.28)</f>
        <v>586814.55000000005</v>
      </c>
      <c r="IIP29" s="140">
        <f t="shared" ref="IIP29:IIP30" si="3952">IIM29*(IIN29*0.57)</f>
        <v>1194586.7625</v>
      </c>
      <c r="IIQ29" s="144">
        <f t="shared" ref="IIQ29:IIQ30" si="3953">IIM29*(IIN29*0.15)</f>
        <v>314364.9375</v>
      </c>
      <c r="IIR29" s="109">
        <f t="shared" ref="IIR29:IIR30" si="3954">INT(IIM29*IIN29)</f>
        <v>2095766</v>
      </c>
      <c r="IIS29" s="145" t="s">
        <v>115</v>
      </c>
      <c r="IIT29" s="146" t="s">
        <v>35</v>
      </c>
      <c r="IIU29" s="133">
        <v>681550</v>
      </c>
      <c r="IIV29" s="147">
        <f t="shared" ref="IIV29:IIV30" si="3955">123*0.5/20</f>
        <v>3.0750000000000002</v>
      </c>
      <c r="IIW29" s="140">
        <f t="shared" ref="IIW29:IIW30" si="3956">IIU29*(IIV29*0.28)</f>
        <v>586814.55000000005</v>
      </c>
      <c r="IIX29" s="140">
        <f t="shared" ref="IIX29:IIX30" si="3957">IIU29*(IIV29*0.57)</f>
        <v>1194586.7625</v>
      </c>
      <c r="IIY29" s="144">
        <f t="shared" ref="IIY29:IIY30" si="3958">IIU29*(IIV29*0.15)</f>
        <v>314364.9375</v>
      </c>
      <c r="IIZ29" s="109">
        <f t="shared" ref="IIZ29:IIZ30" si="3959">INT(IIU29*IIV29)</f>
        <v>2095766</v>
      </c>
      <c r="IJA29" s="145" t="s">
        <v>115</v>
      </c>
      <c r="IJB29" s="146" t="s">
        <v>35</v>
      </c>
      <c r="IJC29" s="133">
        <v>681550</v>
      </c>
      <c r="IJD29" s="147">
        <f t="shared" ref="IJD29:IJD30" si="3960">123*0.5/20</f>
        <v>3.0750000000000002</v>
      </c>
      <c r="IJE29" s="140">
        <f t="shared" ref="IJE29:IJE30" si="3961">IJC29*(IJD29*0.28)</f>
        <v>586814.55000000005</v>
      </c>
      <c r="IJF29" s="140">
        <f t="shared" ref="IJF29:IJF30" si="3962">IJC29*(IJD29*0.57)</f>
        <v>1194586.7625</v>
      </c>
      <c r="IJG29" s="144">
        <f t="shared" ref="IJG29:IJG30" si="3963">IJC29*(IJD29*0.15)</f>
        <v>314364.9375</v>
      </c>
      <c r="IJH29" s="109">
        <f t="shared" ref="IJH29:IJH30" si="3964">INT(IJC29*IJD29)</f>
        <v>2095766</v>
      </c>
      <c r="IJI29" s="145" t="s">
        <v>115</v>
      </c>
      <c r="IJJ29" s="146" t="s">
        <v>35</v>
      </c>
      <c r="IJK29" s="133">
        <v>681550</v>
      </c>
      <c r="IJL29" s="147">
        <f t="shared" ref="IJL29:IJL30" si="3965">123*0.5/20</f>
        <v>3.0750000000000002</v>
      </c>
      <c r="IJM29" s="140">
        <f t="shared" ref="IJM29:IJM30" si="3966">IJK29*(IJL29*0.28)</f>
        <v>586814.55000000005</v>
      </c>
      <c r="IJN29" s="140">
        <f t="shared" ref="IJN29:IJN30" si="3967">IJK29*(IJL29*0.57)</f>
        <v>1194586.7625</v>
      </c>
      <c r="IJO29" s="144">
        <f t="shared" ref="IJO29:IJO30" si="3968">IJK29*(IJL29*0.15)</f>
        <v>314364.9375</v>
      </c>
      <c r="IJP29" s="109">
        <f t="shared" ref="IJP29:IJP30" si="3969">INT(IJK29*IJL29)</f>
        <v>2095766</v>
      </c>
      <c r="IJQ29" s="145" t="s">
        <v>115</v>
      </c>
      <c r="IJR29" s="146" t="s">
        <v>35</v>
      </c>
      <c r="IJS29" s="133">
        <v>681550</v>
      </c>
      <c r="IJT29" s="147">
        <f t="shared" ref="IJT29:IJT30" si="3970">123*0.5/20</f>
        <v>3.0750000000000002</v>
      </c>
      <c r="IJU29" s="140">
        <f t="shared" ref="IJU29:IJU30" si="3971">IJS29*(IJT29*0.28)</f>
        <v>586814.55000000005</v>
      </c>
      <c r="IJV29" s="140">
        <f t="shared" ref="IJV29:IJV30" si="3972">IJS29*(IJT29*0.57)</f>
        <v>1194586.7625</v>
      </c>
      <c r="IJW29" s="144">
        <f t="shared" ref="IJW29:IJW30" si="3973">IJS29*(IJT29*0.15)</f>
        <v>314364.9375</v>
      </c>
      <c r="IJX29" s="109">
        <f t="shared" ref="IJX29:IJX30" si="3974">INT(IJS29*IJT29)</f>
        <v>2095766</v>
      </c>
      <c r="IJY29" s="145" t="s">
        <v>115</v>
      </c>
      <c r="IJZ29" s="146" t="s">
        <v>35</v>
      </c>
      <c r="IKA29" s="133">
        <v>681550</v>
      </c>
      <c r="IKB29" s="147">
        <f t="shared" ref="IKB29:IKB30" si="3975">123*0.5/20</f>
        <v>3.0750000000000002</v>
      </c>
      <c r="IKC29" s="140">
        <f t="shared" ref="IKC29:IKC30" si="3976">IKA29*(IKB29*0.28)</f>
        <v>586814.55000000005</v>
      </c>
      <c r="IKD29" s="140">
        <f t="shared" ref="IKD29:IKD30" si="3977">IKA29*(IKB29*0.57)</f>
        <v>1194586.7625</v>
      </c>
      <c r="IKE29" s="144">
        <f t="shared" ref="IKE29:IKE30" si="3978">IKA29*(IKB29*0.15)</f>
        <v>314364.9375</v>
      </c>
      <c r="IKF29" s="109">
        <f t="shared" ref="IKF29:IKF30" si="3979">INT(IKA29*IKB29)</f>
        <v>2095766</v>
      </c>
      <c r="IKG29" s="145" t="s">
        <v>115</v>
      </c>
      <c r="IKH29" s="146" t="s">
        <v>35</v>
      </c>
      <c r="IKI29" s="133">
        <v>681550</v>
      </c>
      <c r="IKJ29" s="147">
        <f t="shared" ref="IKJ29:IKJ30" si="3980">123*0.5/20</f>
        <v>3.0750000000000002</v>
      </c>
      <c r="IKK29" s="140">
        <f t="shared" ref="IKK29:IKK30" si="3981">IKI29*(IKJ29*0.28)</f>
        <v>586814.55000000005</v>
      </c>
      <c r="IKL29" s="140">
        <f t="shared" ref="IKL29:IKL30" si="3982">IKI29*(IKJ29*0.57)</f>
        <v>1194586.7625</v>
      </c>
      <c r="IKM29" s="144">
        <f t="shared" ref="IKM29:IKM30" si="3983">IKI29*(IKJ29*0.15)</f>
        <v>314364.9375</v>
      </c>
      <c r="IKN29" s="109">
        <f t="shared" ref="IKN29:IKN30" si="3984">INT(IKI29*IKJ29)</f>
        <v>2095766</v>
      </c>
      <c r="IKO29" s="145" t="s">
        <v>115</v>
      </c>
      <c r="IKP29" s="146" t="s">
        <v>35</v>
      </c>
      <c r="IKQ29" s="133">
        <v>681550</v>
      </c>
      <c r="IKR29" s="147">
        <f t="shared" ref="IKR29:IKR30" si="3985">123*0.5/20</f>
        <v>3.0750000000000002</v>
      </c>
      <c r="IKS29" s="140">
        <f t="shared" ref="IKS29:IKS30" si="3986">IKQ29*(IKR29*0.28)</f>
        <v>586814.55000000005</v>
      </c>
      <c r="IKT29" s="140">
        <f t="shared" ref="IKT29:IKT30" si="3987">IKQ29*(IKR29*0.57)</f>
        <v>1194586.7625</v>
      </c>
      <c r="IKU29" s="144">
        <f t="shared" ref="IKU29:IKU30" si="3988">IKQ29*(IKR29*0.15)</f>
        <v>314364.9375</v>
      </c>
      <c r="IKV29" s="109">
        <f t="shared" ref="IKV29:IKV30" si="3989">INT(IKQ29*IKR29)</f>
        <v>2095766</v>
      </c>
      <c r="IKW29" s="145" t="s">
        <v>115</v>
      </c>
      <c r="IKX29" s="146" t="s">
        <v>35</v>
      </c>
      <c r="IKY29" s="133">
        <v>681550</v>
      </c>
      <c r="IKZ29" s="147">
        <f t="shared" ref="IKZ29:IKZ30" si="3990">123*0.5/20</f>
        <v>3.0750000000000002</v>
      </c>
      <c r="ILA29" s="140">
        <f t="shared" ref="ILA29:ILA30" si="3991">IKY29*(IKZ29*0.28)</f>
        <v>586814.55000000005</v>
      </c>
      <c r="ILB29" s="140">
        <f t="shared" ref="ILB29:ILB30" si="3992">IKY29*(IKZ29*0.57)</f>
        <v>1194586.7625</v>
      </c>
      <c r="ILC29" s="144">
        <f t="shared" ref="ILC29:ILC30" si="3993">IKY29*(IKZ29*0.15)</f>
        <v>314364.9375</v>
      </c>
      <c r="ILD29" s="109">
        <f t="shared" ref="ILD29:ILD30" si="3994">INT(IKY29*IKZ29)</f>
        <v>2095766</v>
      </c>
      <c r="ILE29" s="145" t="s">
        <v>115</v>
      </c>
      <c r="ILF29" s="146" t="s">
        <v>35</v>
      </c>
      <c r="ILG29" s="133">
        <v>681550</v>
      </c>
      <c r="ILH29" s="147">
        <f t="shared" ref="ILH29:ILH30" si="3995">123*0.5/20</f>
        <v>3.0750000000000002</v>
      </c>
      <c r="ILI29" s="140">
        <f t="shared" ref="ILI29:ILI30" si="3996">ILG29*(ILH29*0.28)</f>
        <v>586814.55000000005</v>
      </c>
      <c r="ILJ29" s="140">
        <f t="shared" ref="ILJ29:ILJ30" si="3997">ILG29*(ILH29*0.57)</f>
        <v>1194586.7625</v>
      </c>
      <c r="ILK29" s="144">
        <f t="shared" ref="ILK29:ILK30" si="3998">ILG29*(ILH29*0.15)</f>
        <v>314364.9375</v>
      </c>
      <c r="ILL29" s="109">
        <f t="shared" ref="ILL29:ILL30" si="3999">INT(ILG29*ILH29)</f>
        <v>2095766</v>
      </c>
      <c r="ILM29" s="145" t="s">
        <v>115</v>
      </c>
      <c r="ILN29" s="146" t="s">
        <v>35</v>
      </c>
      <c r="ILO29" s="133">
        <v>681550</v>
      </c>
      <c r="ILP29" s="147">
        <f t="shared" ref="ILP29:ILP30" si="4000">123*0.5/20</f>
        <v>3.0750000000000002</v>
      </c>
      <c r="ILQ29" s="140">
        <f t="shared" ref="ILQ29:ILQ30" si="4001">ILO29*(ILP29*0.28)</f>
        <v>586814.55000000005</v>
      </c>
      <c r="ILR29" s="140">
        <f t="shared" ref="ILR29:ILR30" si="4002">ILO29*(ILP29*0.57)</f>
        <v>1194586.7625</v>
      </c>
      <c r="ILS29" s="144">
        <f t="shared" ref="ILS29:ILS30" si="4003">ILO29*(ILP29*0.15)</f>
        <v>314364.9375</v>
      </c>
      <c r="ILT29" s="109">
        <f t="shared" ref="ILT29:ILT30" si="4004">INT(ILO29*ILP29)</f>
        <v>2095766</v>
      </c>
      <c r="ILU29" s="145" t="s">
        <v>115</v>
      </c>
      <c r="ILV29" s="146" t="s">
        <v>35</v>
      </c>
      <c r="ILW29" s="133">
        <v>681550</v>
      </c>
      <c r="ILX29" s="147">
        <f t="shared" ref="ILX29:ILX30" si="4005">123*0.5/20</f>
        <v>3.0750000000000002</v>
      </c>
      <c r="ILY29" s="140">
        <f t="shared" ref="ILY29:ILY30" si="4006">ILW29*(ILX29*0.28)</f>
        <v>586814.55000000005</v>
      </c>
      <c r="ILZ29" s="140">
        <f t="shared" ref="ILZ29:ILZ30" si="4007">ILW29*(ILX29*0.57)</f>
        <v>1194586.7625</v>
      </c>
      <c r="IMA29" s="144">
        <f t="shared" ref="IMA29:IMA30" si="4008">ILW29*(ILX29*0.15)</f>
        <v>314364.9375</v>
      </c>
      <c r="IMB29" s="109">
        <f t="shared" ref="IMB29:IMB30" si="4009">INT(ILW29*ILX29)</f>
        <v>2095766</v>
      </c>
      <c r="IMC29" s="145" t="s">
        <v>115</v>
      </c>
      <c r="IMD29" s="146" t="s">
        <v>35</v>
      </c>
      <c r="IME29" s="133">
        <v>681550</v>
      </c>
      <c r="IMF29" s="147">
        <f t="shared" ref="IMF29:IMF30" si="4010">123*0.5/20</f>
        <v>3.0750000000000002</v>
      </c>
      <c r="IMG29" s="140">
        <f t="shared" ref="IMG29:IMG30" si="4011">IME29*(IMF29*0.28)</f>
        <v>586814.55000000005</v>
      </c>
      <c r="IMH29" s="140">
        <f t="shared" ref="IMH29:IMH30" si="4012">IME29*(IMF29*0.57)</f>
        <v>1194586.7625</v>
      </c>
      <c r="IMI29" s="144">
        <f t="shared" ref="IMI29:IMI30" si="4013">IME29*(IMF29*0.15)</f>
        <v>314364.9375</v>
      </c>
      <c r="IMJ29" s="109">
        <f t="shared" ref="IMJ29:IMJ30" si="4014">INT(IME29*IMF29)</f>
        <v>2095766</v>
      </c>
      <c r="IMK29" s="145" t="s">
        <v>115</v>
      </c>
      <c r="IML29" s="146" t="s">
        <v>35</v>
      </c>
      <c r="IMM29" s="133">
        <v>681550</v>
      </c>
      <c r="IMN29" s="147">
        <f t="shared" ref="IMN29:IMN30" si="4015">123*0.5/20</f>
        <v>3.0750000000000002</v>
      </c>
      <c r="IMO29" s="140">
        <f t="shared" ref="IMO29:IMO30" si="4016">IMM29*(IMN29*0.28)</f>
        <v>586814.55000000005</v>
      </c>
      <c r="IMP29" s="140">
        <f t="shared" ref="IMP29:IMP30" si="4017">IMM29*(IMN29*0.57)</f>
        <v>1194586.7625</v>
      </c>
      <c r="IMQ29" s="144">
        <f t="shared" ref="IMQ29:IMQ30" si="4018">IMM29*(IMN29*0.15)</f>
        <v>314364.9375</v>
      </c>
      <c r="IMR29" s="109">
        <f t="shared" ref="IMR29:IMR30" si="4019">INT(IMM29*IMN29)</f>
        <v>2095766</v>
      </c>
      <c r="IMS29" s="145" t="s">
        <v>115</v>
      </c>
      <c r="IMT29" s="146" t="s">
        <v>35</v>
      </c>
      <c r="IMU29" s="133">
        <v>681550</v>
      </c>
      <c r="IMV29" s="147">
        <f t="shared" ref="IMV29:IMV30" si="4020">123*0.5/20</f>
        <v>3.0750000000000002</v>
      </c>
      <c r="IMW29" s="140">
        <f t="shared" ref="IMW29:IMW30" si="4021">IMU29*(IMV29*0.28)</f>
        <v>586814.55000000005</v>
      </c>
      <c r="IMX29" s="140">
        <f t="shared" ref="IMX29:IMX30" si="4022">IMU29*(IMV29*0.57)</f>
        <v>1194586.7625</v>
      </c>
      <c r="IMY29" s="144">
        <f t="shared" ref="IMY29:IMY30" si="4023">IMU29*(IMV29*0.15)</f>
        <v>314364.9375</v>
      </c>
      <c r="IMZ29" s="109">
        <f t="shared" ref="IMZ29:IMZ30" si="4024">INT(IMU29*IMV29)</f>
        <v>2095766</v>
      </c>
      <c r="INA29" s="145" t="s">
        <v>115</v>
      </c>
      <c r="INB29" s="146" t="s">
        <v>35</v>
      </c>
      <c r="INC29" s="133">
        <v>681550</v>
      </c>
      <c r="IND29" s="147">
        <f t="shared" ref="IND29:IND30" si="4025">123*0.5/20</f>
        <v>3.0750000000000002</v>
      </c>
      <c r="INE29" s="140">
        <f t="shared" ref="INE29:INE30" si="4026">INC29*(IND29*0.28)</f>
        <v>586814.55000000005</v>
      </c>
      <c r="INF29" s="140">
        <f t="shared" ref="INF29:INF30" si="4027">INC29*(IND29*0.57)</f>
        <v>1194586.7625</v>
      </c>
      <c r="ING29" s="144">
        <f t="shared" ref="ING29:ING30" si="4028">INC29*(IND29*0.15)</f>
        <v>314364.9375</v>
      </c>
      <c r="INH29" s="109">
        <f t="shared" ref="INH29:INH30" si="4029">INT(INC29*IND29)</f>
        <v>2095766</v>
      </c>
      <c r="INI29" s="145" t="s">
        <v>115</v>
      </c>
      <c r="INJ29" s="146" t="s">
        <v>35</v>
      </c>
      <c r="INK29" s="133">
        <v>681550</v>
      </c>
      <c r="INL29" s="147">
        <f t="shared" ref="INL29:INL30" si="4030">123*0.5/20</f>
        <v>3.0750000000000002</v>
      </c>
      <c r="INM29" s="140">
        <f t="shared" ref="INM29:INM30" si="4031">INK29*(INL29*0.28)</f>
        <v>586814.55000000005</v>
      </c>
      <c r="INN29" s="140">
        <f t="shared" ref="INN29:INN30" si="4032">INK29*(INL29*0.57)</f>
        <v>1194586.7625</v>
      </c>
      <c r="INO29" s="144">
        <f t="shared" ref="INO29:INO30" si="4033">INK29*(INL29*0.15)</f>
        <v>314364.9375</v>
      </c>
      <c r="INP29" s="109">
        <f t="shared" ref="INP29:INP30" si="4034">INT(INK29*INL29)</f>
        <v>2095766</v>
      </c>
      <c r="INQ29" s="145" t="s">
        <v>115</v>
      </c>
      <c r="INR29" s="146" t="s">
        <v>35</v>
      </c>
      <c r="INS29" s="133">
        <v>681550</v>
      </c>
      <c r="INT29" s="147">
        <f t="shared" ref="INT29:INT30" si="4035">123*0.5/20</f>
        <v>3.0750000000000002</v>
      </c>
      <c r="INU29" s="140">
        <f t="shared" ref="INU29:INU30" si="4036">INS29*(INT29*0.28)</f>
        <v>586814.55000000005</v>
      </c>
      <c r="INV29" s="140">
        <f t="shared" ref="INV29:INV30" si="4037">INS29*(INT29*0.57)</f>
        <v>1194586.7625</v>
      </c>
      <c r="INW29" s="144">
        <f t="shared" ref="INW29:INW30" si="4038">INS29*(INT29*0.15)</f>
        <v>314364.9375</v>
      </c>
      <c r="INX29" s="109">
        <f t="shared" ref="INX29:INX30" si="4039">INT(INS29*INT29)</f>
        <v>2095766</v>
      </c>
      <c r="INY29" s="145" t="s">
        <v>115</v>
      </c>
      <c r="INZ29" s="146" t="s">
        <v>35</v>
      </c>
      <c r="IOA29" s="133">
        <v>681550</v>
      </c>
      <c r="IOB29" s="147">
        <f t="shared" ref="IOB29:IOB30" si="4040">123*0.5/20</f>
        <v>3.0750000000000002</v>
      </c>
      <c r="IOC29" s="140">
        <f t="shared" ref="IOC29:IOC30" si="4041">IOA29*(IOB29*0.28)</f>
        <v>586814.55000000005</v>
      </c>
      <c r="IOD29" s="140">
        <f t="shared" ref="IOD29:IOD30" si="4042">IOA29*(IOB29*0.57)</f>
        <v>1194586.7625</v>
      </c>
      <c r="IOE29" s="144">
        <f t="shared" ref="IOE29:IOE30" si="4043">IOA29*(IOB29*0.15)</f>
        <v>314364.9375</v>
      </c>
      <c r="IOF29" s="109">
        <f t="shared" ref="IOF29:IOF30" si="4044">INT(IOA29*IOB29)</f>
        <v>2095766</v>
      </c>
      <c r="IOG29" s="145" t="s">
        <v>115</v>
      </c>
      <c r="IOH29" s="146" t="s">
        <v>35</v>
      </c>
      <c r="IOI29" s="133">
        <v>681550</v>
      </c>
      <c r="IOJ29" s="147">
        <f t="shared" ref="IOJ29:IOJ30" si="4045">123*0.5/20</f>
        <v>3.0750000000000002</v>
      </c>
      <c r="IOK29" s="140">
        <f t="shared" ref="IOK29:IOK30" si="4046">IOI29*(IOJ29*0.28)</f>
        <v>586814.55000000005</v>
      </c>
      <c r="IOL29" s="140">
        <f t="shared" ref="IOL29:IOL30" si="4047">IOI29*(IOJ29*0.57)</f>
        <v>1194586.7625</v>
      </c>
      <c r="IOM29" s="144">
        <f t="shared" ref="IOM29:IOM30" si="4048">IOI29*(IOJ29*0.15)</f>
        <v>314364.9375</v>
      </c>
      <c r="ION29" s="109">
        <f t="shared" ref="ION29:ION30" si="4049">INT(IOI29*IOJ29)</f>
        <v>2095766</v>
      </c>
      <c r="IOO29" s="145" t="s">
        <v>115</v>
      </c>
      <c r="IOP29" s="146" t="s">
        <v>35</v>
      </c>
      <c r="IOQ29" s="133">
        <v>681550</v>
      </c>
      <c r="IOR29" s="147">
        <f t="shared" ref="IOR29:IOR30" si="4050">123*0.5/20</f>
        <v>3.0750000000000002</v>
      </c>
      <c r="IOS29" s="140">
        <f t="shared" ref="IOS29:IOS30" si="4051">IOQ29*(IOR29*0.28)</f>
        <v>586814.55000000005</v>
      </c>
      <c r="IOT29" s="140">
        <f t="shared" ref="IOT29:IOT30" si="4052">IOQ29*(IOR29*0.57)</f>
        <v>1194586.7625</v>
      </c>
      <c r="IOU29" s="144">
        <f t="shared" ref="IOU29:IOU30" si="4053">IOQ29*(IOR29*0.15)</f>
        <v>314364.9375</v>
      </c>
      <c r="IOV29" s="109">
        <f t="shared" ref="IOV29:IOV30" si="4054">INT(IOQ29*IOR29)</f>
        <v>2095766</v>
      </c>
      <c r="IOW29" s="145" t="s">
        <v>115</v>
      </c>
      <c r="IOX29" s="146" t="s">
        <v>35</v>
      </c>
      <c r="IOY29" s="133">
        <v>681550</v>
      </c>
      <c r="IOZ29" s="147">
        <f t="shared" ref="IOZ29:IOZ30" si="4055">123*0.5/20</f>
        <v>3.0750000000000002</v>
      </c>
      <c r="IPA29" s="140">
        <f t="shared" ref="IPA29:IPA30" si="4056">IOY29*(IOZ29*0.28)</f>
        <v>586814.55000000005</v>
      </c>
      <c r="IPB29" s="140">
        <f t="shared" ref="IPB29:IPB30" si="4057">IOY29*(IOZ29*0.57)</f>
        <v>1194586.7625</v>
      </c>
      <c r="IPC29" s="144">
        <f t="shared" ref="IPC29:IPC30" si="4058">IOY29*(IOZ29*0.15)</f>
        <v>314364.9375</v>
      </c>
      <c r="IPD29" s="109">
        <f t="shared" ref="IPD29:IPD30" si="4059">INT(IOY29*IOZ29)</f>
        <v>2095766</v>
      </c>
      <c r="IPE29" s="145" t="s">
        <v>115</v>
      </c>
      <c r="IPF29" s="146" t="s">
        <v>35</v>
      </c>
      <c r="IPG29" s="133">
        <v>681550</v>
      </c>
      <c r="IPH29" s="147">
        <f t="shared" ref="IPH29:IPH30" si="4060">123*0.5/20</f>
        <v>3.0750000000000002</v>
      </c>
      <c r="IPI29" s="140">
        <f t="shared" ref="IPI29:IPI30" si="4061">IPG29*(IPH29*0.28)</f>
        <v>586814.55000000005</v>
      </c>
      <c r="IPJ29" s="140">
        <f t="shared" ref="IPJ29:IPJ30" si="4062">IPG29*(IPH29*0.57)</f>
        <v>1194586.7625</v>
      </c>
      <c r="IPK29" s="144">
        <f t="shared" ref="IPK29:IPK30" si="4063">IPG29*(IPH29*0.15)</f>
        <v>314364.9375</v>
      </c>
      <c r="IPL29" s="109">
        <f t="shared" ref="IPL29:IPL30" si="4064">INT(IPG29*IPH29)</f>
        <v>2095766</v>
      </c>
      <c r="IPM29" s="145" t="s">
        <v>115</v>
      </c>
      <c r="IPN29" s="146" t="s">
        <v>35</v>
      </c>
      <c r="IPO29" s="133">
        <v>681550</v>
      </c>
      <c r="IPP29" s="147">
        <f t="shared" ref="IPP29:IPP30" si="4065">123*0.5/20</f>
        <v>3.0750000000000002</v>
      </c>
      <c r="IPQ29" s="140">
        <f t="shared" ref="IPQ29:IPQ30" si="4066">IPO29*(IPP29*0.28)</f>
        <v>586814.55000000005</v>
      </c>
      <c r="IPR29" s="140">
        <f t="shared" ref="IPR29:IPR30" si="4067">IPO29*(IPP29*0.57)</f>
        <v>1194586.7625</v>
      </c>
      <c r="IPS29" s="144">
        <f t="shared" ref="IPS29:IPS30" si="4068">IPO29*(IPP29*0.15)</f>
        <v>314364.9375</v>
      </c>
      <c r="IPT29" s="109">
        <f t="shared" ref="IPT29:IPT30" si="4069">INT(IPO29*IPP29)</f>
        <v>2095766</v>
      </c>
      <c r="IPU29" s="145" t="s">
        <v>115</v>
      </c>
      <c r="IPV29" s="146" t="s">
        <v>35</v>
      </c>
      <c r="IPW29" s="133">
        <v>681550</v>
      </c>
      <c r="IPX29" s="147">
        <f t="shared" ref="IPX29:IPX30" si="4070">123*0.5/20</f>
        <v>3.0750000000000002</v>
      </c>
      <c r="IPY29" s="140">
        <f t="shared" ref="IPY29:IPY30" si="4071">IPW29*(IPX29*0.28)</f>
        <v>586814.55000000005</v>
      </c>
      <c r="IPZ29" s="140">
        <f t="shared" ref="IPZ29:IPZ30" si="4072">IPW29*(IPX29*0.57)</f>
        <v>1194586.7625</v>
      </c>
      <c r="IQA29" s="144">
        <f t="shared" ref="IQA29:IQA30" si="4073">IPW29*(IPX29*0.15)</f>
        <v>314364.9375</v>
      </c>
      <c r="IQB29" s="109">
        <f t="shared" ref="IQB29:IQB30" si="4074">INT(IPW29*IPX29)</f>
        <v>2095766</v>
      </c>
      <c r="IQC29" s="145" t="s">
        <v>115</v>
      </c>
      <c r="IQD29" s="146" t="s">
        <v>35</v>
      </c>
      <c r="IQE29" s="133">
        <v>681550</v>
      </c>
      <c r="IQF29" s="147">
        <f t="shared" ref="IQF29:IQF30" si="4075">123*0.5/20</f>
        <v>3.0750000000000002</v>
      </c>
      <c r="IQG29" s="140">
        <f t="shared" ref="IQG29:IQG30" si="4076">IQE29*(IQF29*0.28)</f>
        <v>586814.55000000005</v>
      </c>
      <c r="IQH29" s="140">
        <f t="shared" ref="IQH29:IQH30" si="4077">IQE29*(IQF29*0.57)</f>
        <v>1194586.7625</v>
      </c>
      <c r="IQI29" s="144">
        <f t="shared" ref="IQI29:IQI30" si="4078">IQE29*(IQF29*0.15)</f>
        <v>314364.9375</v>
      </c>
      <c r="IQJ29" s="109">
        <f t="shared" ref="IQJ29:IQJ30" si="4079">INT(IQE29*IQF29)</f>
        <v>2095766</v>
      </c>
      <c r="IQK29" s="145" t="s">
        <v>115</v>
      </c>
      <c r="IQL29" s="146" t="s">
        <v>35</v>
      </c>
      <c r="IQM29" s="133">
        <v>681550</v>
      </c>
      <c r="IQN29" s="147">
        <f t="shared" ref="IQN29:IQN30" si="4080">123*0.5/20</f>
        <v>3.0750000000000002</v>
      </c>
      <c r="IQO29" s="140">
        <f t="shared" ref="IQO29:IQO30" si="4081">IQM29*(IQN29*0.28)</f>
        <v>586814.55000000005</v>
      </c>
      <c r="IQP29" s="140">
        <f t="shared" ref="IQP29:IQP30" si="4082">IQM29*(IQN29*0.57)</f>
        <v>1194586.7625</v>
      </c>
      <c r="IQQ29" s="144">
        <f t="shared" ref="IQQ29:IQQ30" si="4083">IQM29*(IQN29*0.15)</f>
        <v>314364.9375</v>
      </c>
      <c r="IQR29" s="109">
        <f t="shared" ref="IQR29:IQR30" si="4084">INT(IQM29*IQN29)</f>
        <v>2095766</v>
      </c>
      <c r="IQS29" s="145" t="s">
        <v>115</v>
      </c>
      <c r="IQT29" s="146" t="s">
        <v>35</v>
      </c>
      <c r="IQU29" s="133">
        <v>681550</v>
      </c>
      <c r="IQV29" s="147">
        <f t="shared" ref="IQV29:IQV30" si="4085">123*0.5/20</f>
        <v>3.0750000000000002</v>
      </c>
      <c r="IQW29" s="140">
        <f t="shared" ref="IQW29:IQW30" si="4086">IQU29*(IQV29*0.28)</f>
        <v>586814.55000000005</v>
      </c>
      <c r="IQX29" s="140">
        <f t="shared" ref="IQX29:IQX30" si="4087">IQU29*(IQV29*0.57)</f>
        <v>1194586.7625</v>
      </c>
      <c r="IQY29" s="144">
        <f t="shared" ref="IQY29:IQY30" si="4088">IQU29*(IQV29*0.15)</f>
        <v>314364.9375</v>
      </c>
      <c r="IQZ29" s="109">
        <f t="shared" ref="IQZ29:IQZ30" si="4089">INT(IQU29*IQV29)</f>
        <v>2095766</v>
      </c>
      <c r="IRA29" s="145" t="s">
        <v>115</v>
      </c>
      <c r="IRB29" s="146" t="s">
        <v>35</v>
      </c>
      <c r="IRC29" s="133">
        <v>681550</v>
      </c>
      <c r="IRD29" s="147">
        <f t="shared" ref="IRD29:IRD30" si="4090">123*0.5/20</f>
        <v>3.0750000000000002</v>
      </c>
      <c r="IRE29" s="140">
        <f t="shared" ref="IRE29:IRE30" si="4091">IRC29*(IRD29*0.28)</f>
        <v>586814.55000000005</v>
      </c>
      <c r="IRF29" s="140">
        <f t="shared" ref="IRF29:IRF30" si="4092">IRC29*(IRD29*0.57)</f>
        <v>1194586.7625</v>
      </c>
      <c r="IRG29" s="144">
        <f t="shared" ref="IRG29:IRG30" si="4093">IRC29*(IRD29*0.15)</f>
        <v>314364.9375</v>
      </c>
      <c r="IRH29" s="109">
        <f t="shared" ref="IRH29:IRH30" si="4094">INT(IRC29*IRD29)</f>
        <v>2095766</v>
      </c>
      <c r="IRI29" s="145" t="s">
        <v>115</v>
      </c>
      <c r="IRJ29" s="146" t="s">
        <v>35</v>
      </c>
      <c r="IRK29" s="133">
        <v>681550</v>
      </c>
      <c r="IRL29" s="147">
        <f t="shared" ref="IRL29:IRL30" si="4095">123*0.5/20</f>
        <v>3.0750000000000002</v>
      </c>
      <c r="IRM29" s="140">
        <f t="shared" ref="IRM29:IRM30" si="4096">IRK29*(IRL29*0.28)</f>
        <v>586814.55000000005</v>
      </c>
      <c r="IRN29" s="140">
        <f t="shared" ref="IRN29:IRN30" si="4097">IRK29*(IRL29*0.57)</f>
        <v>1194586.7625</v>
      </c>
      <c r="IRO29" s="144">
        <f t="shared" ref="IRO29:IRO30" si="4098">IRK29*(IRL29*0.15)</f>
        <v>314364.9375</v>
      </c>
      <c r="IRP29" s="109">
        <f t="shared" ref="IRP29:IRP30" si="4099">INT(IRK29*IRL29)</f>
        <v>2095766</v>
      </c>
      <c r="IRQ29" s="145" t="s">
        <v>115</v>
      </c>
      <c r="IRR29" s="146" t="s">
        <v>35</v>
      </c>
      <c r="IRS29" s="133">
        <v>681550</v>
      </c>
      <c r="IRT29" s="147">
        <f t="shared" ref="IRT29:IRT30" si="4100">123*0.5/20</f>
        <v>3.0750000000000002</v>
      </c>
      <c r="IRU29" s="140">
        <f t="shared" ref="IRU29:IRU30" si="4101">IRS29*(IRT29*0.28)</f>
        <v>586814.55000000005</v>
      </c>
      <c r="IRV29" s="140">
        <f t="shared" ref="IRV29:IRV30" si="4102">IRS29*(IRT29*0.57)</f>
        <v>1194586.7625</v>
      </c>
      <c r="IRW29" s="144">
        <f t="shared" ref="IRW29:IRW30" si="4103">IRS29*(IRT29*0.15)</f>
        <v>314364.9375</v>
      </c>
      <c r="IRX29" s="109">
        <f t="shared" ref="IRX29:IRX30" si="4104">INT(IRS29*IRT29)</f>
        <v>2095766</v>
      </c>
      <c r="IRY29" s="145" t="s">
        <v>115</v>
      </c>
      <c r="IRZ29" s="146" t="s">
        <v>35</v>
      </c>
      <c r="ISA29" s="133">
        <v>681550</v>
      </c>
      <c r="ISB29" s="147">
        <f t="shared" ref="ISB29:ISB30" si="4105">123*0.5/20</f>
        <v>3.0750000000000002</v>
      </c>
      <c r="ISC29" s="140">
        <f t="shared" ref="ISC29:ISC30" si="4106">ISA29*(ISB29*0.28)</f>
        <v>586814.55000000005</v>
      </c>
      <c r="ISD29" s="140">
        <f t="shared" ref="ISD29:ISD30" si="4107">ISA29*(ISB29*0.57)</f>
        <v>1194586.7625</v>
      </c>
      <c r="ISE29" s="144">
        <f t="shared" ref="ISE29:ISE30" si="4108">ISA29*(ISB29*0.15)</f>
        <v>314364.9375</v>
      </c>
      <c r="ISF29" s="109">
        <f t="shared" ref="ISF29:ISF30" si="4109">INT(ISA29*ISB29)</f>
        <v>2095766</v>
      </c>
      <c r="ISG29" s="145" t="s">
        <v>115</v>
      </c>
      <c r="ISH29" s="146" t="s">
        <v>35</v>
      </c>
      <c r="ISI29" s="133">
        <v>681550</v>
      </c>
      <c r="ISJ29" s="147">
        <f t="shared" ref="ISJ29:ISJ30" si="4110">123*0.5/20</f>
        <v>3.0750000000000002</v>
      </c>
      <c r="ISK29" s="140">
        <f t="shared" ref="ISK29:ISK30" si="4111">ISI29*(ISJ29*0.28)</f>
        <v>586814.55000000005</v>
      </c>
      <c r="ISL29" s="140">
        <f t="shared" ref="ISL29:ISL30" si="4112">ISI29*(ISJ29*0.57)</f>
        <v>1194586.7625</v>
      </c>
      <c r="ISM29" s="144">
        <f t="shared" ref="ISM29:ISM30" si="4113">ISI29*(ISJ29*0.15)</f>
        <v>314364.9375</v>
      </c>
      <c r="ISN29" s="109">
        <f t="shared" ref="ISN29:ISN30" si="4114">INT(ISI29*ISJ29)</f>
        <v>2095766</v>
      </c>
      <c r="ISO29" s="145" t="s">
        <v>115</v>
      </c>
      <c r="ISP29" s="146" t="s">
        <v>35</v>
      </c>
      <c r="ISQ29" s="133">
        <v>681550</v>
      </c>
      <c r="ISR29" s="147">
        <f t="shared" ref="ISR29:ISR30" si="4115">123*0.5/20</f>
        <v>3.0750000000000002</v>
      </c>
      <c r="ISS29" s="140">
        <f t="shared" ref="ISS29:ISS30" si="4116">ISQ29*(ISR29*0.28)</f>
        <v>586814.55000000005</v>
      </c>
      <c r="IST29" s="140">
        <f t="shared" ref="IST29:IST30" si="4117">ISQ29*(ISR29*0.57)</f>
        <v>1194586.7625</v>
      </c>
      <c r="ISU29" s="144">
        <f t="shared" ref="ISU29:ISU30" si="4118">ISQ29*(ISR29*0.15)</f>
        <v>314364.9375</v>
      </c>
      <c r="ISV29" s="109">
        <f t="shared" ref="ISV29:ISV30" si="4119">INT(ISQ29*ISR29)</f>
        <v>2095766</v>
      </c>
      <c r="ISW29" s="145" t="s">
        <v>115</v>
      </c>
      <c r="ISX29" s="146" t="s">
        <v>35</v>
      </c>
      <c r="ISY29" s="133">
        <v>681550</v>
      </c>
      <c r="ISZ29" s="147">
        <f t="shared" ref="ISZ29:ISZ30" si="4120">123*0.5/20</f>
        <v>3.0750000000000002</v>
      </c>
      <c r="ITA29" s="140">
        <f t="shared" ref="ITA29:ITA30" si="4121">ISY29*(ISZ29*0.28)</f>
        <v>586814.55000000005</v>
      </c>
      <c r="ITB29" s="140">
        <f t="shared" ref="ITB29:ITB30" si="4122">ISY29*(ISZ29*0.57)</f>
        <v>1194586.7625</v>
      </c>
      <c r="ITC29" s="144">
        <f t="shared" ref="ITC29:ITC30" si="4123">ISY29*(ISZ29*0.15)</f>
        <v>314364.9375</v>
      </c>
      <c r="ITD29" s="109">
        <f t="shared" ref="ITD29:ITD30" si="4124">INT(ISY29*ISZ29)</f>
        <v>2095766</v>
      </c>
      <c r="ITE29" s="145" t="s">
        <v>115</v>
      </c>
      <c r="ITF29" s="146" t="s">
        <v>35</v>
      </c>
      <c r="ITG29" s="133">
        <v>681550</v>
      </c>
      <c r="ITH29" s="147">
        <f t="shared" ref="ITH29:ITH30" si="4125">123*0.5/20</f>
        <v>3.0750000000000002</v>
      </c>
      <c r="ITI29" s="140">
        <f t="shared" ref="ITI29:ITI30" si="4126">ITG29*(ITH29*0.28)</f>
        <v>586814.55000000005</v>
      </c>
      <c r="ITJ29" s="140">
        <f t="shared" ref="ITJ29:ITJ30" si="4127">ITG29*(ITH29*0.57)</f>
        <v>1194586.7625</v>
      </c>
      <c r="ITK29" s="144">
        <f t="shared" ref="ITK29:ITK30" si="4128">ITG29*(ITH29*0.15)</f>
        <v>314364.9375</v>
      </c>
      <c r="ITL29" s="109">
        <f t="shared" ref="ITL29:ITL30" si="4129">INT(ITG29*ITH29)</f>
        <v>2095766</v>
      </c>
      <c r="ITM29" s="145" t="s">
        <v>115</v>
      </c>
      <c r="ITN29" s="146" t="s">
        <v>35</v>
      </c>
      <c r="ITO29" s="133">
        <v>681550</v>
      </c>
      <c r="ITP29" s="147">
        <f t="shared" ref="ITP29:ITP30" si="4130">123*0.5/20</f>
        <v>3.0750000000000002</v>
      </c>
      <c r="ITQ29" s="140">
        <f t="shared" ref="ITQ29:ITQ30" si="4131">ITO29*(ITP29*0.28)</f>
        <v>586814.55000000005</v>
      </c>
      <c r="ITR29" s="140">
        <f t="shared" ref="ITR29:ITR30" si="4132">ITO29*(ITP29*0.57)</f>
        <v>1194586.7625</v>
      </c>
      <c r="ITS29" s="144">
        <f t="shared" ref="ITS29:ITS30" si="4133">ITO29*(ITP29*0.15)</f>
        <v>314364.9375</v>
      </c>
      <c r="ITT29" s="109">
        <f t="shared" ref="ITT29:ITT30" si="4134">INT(ITO29*ITP29)</f>
        <v>2095766</v>
      </c>
      <c r="ITU29" s="145" t="s">
        <v>115</v>
      </c>
      <c r="ITV29" s="146" t="s">
        <v>35</v>
      </c>
      <c r="ITW29" s="133">
        <v>681550</v>
      </c>
      <c r="ITX29" s="147">
        <f t="shared" ref="ITX29:ITX30" si="4135">123*0.5/20</f>
        <v>3.0750000000000002</v>
      </c>
      <c r="ITY29" s="140">
        <f t="shared" ref="ITY29:ITY30" si="4136">ITW29*(ITX29*0.28)</f>
        <v>586814.55000000005</v>
      </c>
      <c r="ITZ29" s="140">
        <f t="shared" ref="ITZ29:ITZ30" si="4137">ITW29*(ITX29*0.57)</f>
        <v>1194586.7625</v>
      </c>
      <c r="IUA29" s="144">
        <f t="shared" ref="IUA29:IUA30" si="4138">ITW29*(ITX29*0.15)</f>
        <v>314364.9375</v>
      </c>
      <c r="IUB29" s="109">
        <f t="shared" ref="IUB29:IUB30" si="4139">INT(ITW29*ITX29)</f>
        <v>2095766</v>
      </c>
      <c r="IUC29" s="145" t="s">
        <v>115</v>
      </c>
      <c r="IUD29" s="146" t="s">
        <v>35</v>
      </c>
      <c r="IUE29" s="133">
        <v>681550</v>
      </c>
      <c r="IUF29" s="147">
        <f t="shared" ref="IUF29:IUF30" si="4140">123*0.5/20</f>
        <v>3.0750000000000002</v>
      </c>
      <c r="IUG29" s="140">
        <f t="shared" ref="IUG29:IUG30" si="4141">IUE29*(IUF29*0.28)</f>
        <v>586814.55000000005</v>
      </c>
      <c r="IUH29" s="140">
        <f t="shared" ref="IUH29:IUH30" si="4142">IUE29*(IUF29*0.57)</f>
        <v>1194586.7625</v>
      </c>
      <c r="IUI29" s="144">
        <f t="shared" ref="IUI29:IUI30" si="4143">IUE29*(IUF29*0.15)</f>
        <v>314364.9375</v>
      </c>
      <c r="IUJ29" s="109">
        <f t="shared" ref="IUJ29:IUJ30" si="4144">INT(IUE29*IUF29)</f>
        <v>2095766</v>
      </c>
      <c r="IUK29" s="145" t="s">
        <v>115</v>
      </c>
      <c r="IUL29" s="146" t="s">
        <v>35</v>
      </c>
      <c r="IUM29" s="133">
        <v>681550</v>
      </c>
      <c r="IUN29" s="147">
        <f t="shared" ref="IUN29:IUN30" si="4145">123*0.5/20</f>
        <v>3.0750000000000002</v>
      </c>
      <c r="IUO29" s="140">
        <f t="shared" ref="IUO29:IUO30" si="4146">IUM29*(IUN29*0.28)</f>
        <v>586814.55000000005</v>
      </c>
      <c r="IUP29" s="140">
        <f t="shared" ref="IUP29:IUP30" si="4147">IUM29*(IUN29*0.57)</f>
        <v>1194586.7625</v>
      </c>
      <c r="IUQ29" s="144">
        <f t="shared" ref="IUQ29:IUQ30" si="4148">IUM29*(IUN29*0.15)</f>
        <v>314364.9375</v>
      </c>
      <c r="IUR29" s="109">
        <f t="shared" ref="IUR29:IUR30" si="4149">INT(IUM29*IUN29)</f>
        <v>2095766</v>
      </c>
      <c r="IUS29" s="145" t="s">
        <v>115</v>
      </c>
      <c r="IUT29" s="146" t="s">
        <v>35</v>
      </c>
      <c r="IUU29" s="133">
        <v>681550</v>
      </c>
      <c r="IUV29" s="147">
        <f t="shared" ref="IUV29:IUV30" si="4150">123*0.5/20</f>
        <v>3.0750000000000002</v>
      </c>
      <c r="IUW29" s="140">
        <f t="shared" ref="IUW29:IUW30" si="4151">IUU29*(IUV29*0.28)</f>
        <v>586814.55000000005</v>
      </c>
      <c r="IUX29" s="140">
        <f t="shared" ref="IUX29:IUX30" si="4152">IUU29*(IUV29*0.57)</f>
        <v>1194586.7625</v>
      </c>
      <c r="IUY29" s="144">
        <f t="shared" ref="IUY29:IUY30" si="4153">IUU29*(IUV29*0.15)</f>
        <v>314364.9375</v>
      </c>
      <c r="IUZ29" s="109">
        <f t="shared" ref="IUZ29:IUZ30" si="4154">INT(IUU29*IUV29)</f>
        <v>2095766</v>
      </c>
      <c r="IVA29" s="145" t="s">
        <v>115</v>
      </c>
      <c r="IVB29" s="146" t="s">
        <v>35</v>
      </c>
      <c r="IVC29" s="133">
        <v>681550</v>
      </c>
      <c r="IVD29" s="147">
        <f t="shared" ref="IVD29:IVD30" si="4155">123*0.5/20</f>
        <v>3.0750000000000002</v>
      </c>
      <c r="IVE29" s="140">
        <f t="shared" ref="IVE29:IVE30" si="4156">IVC29*(IVD29*0.28)</f>
        <v>586814.55000000005</v>
      </c>
      <c r="IVF29" s="140">
        <f t="shared" ref="IVF29:IVF30" si="4157">IVC29*(IVD29*0.57)</f>
        <v>1194586.7625</v>
      </c>
      <c r="IVG29" s="144">
        <f t="shared" ref="IVG29:IVG30" si="4158">IVC29*(IVD29*0.15)</f>
        <v>314364.9375</v>
      </c>
      <c r="IVH29" s="109">
        <f t="shared" ref="IVH29:IVH30" si="4159">INT(IVC29*IVD29)</f>
        <v>2095766</v>
      </c>
      <c r="IVI29" s="145" t="s">
        <v>115</v>
      </c>
      <c r="IVJ29" s="146" t="s">
        <v>35</v>
      </c>
      <c r="IVK29" s="133">
        <v>681550</v>
      </c>
      <c r="IVL29" s="147">
        <f t="shared" ref="IVL29:IVL30" si="4160">123*0.5/20</f>
        <v>3.0750000000000002</v>
      </c>
      <c r="IVM29" s="140">
        <f t="shared" ref="IVM29:IVM30" si="4161">IVK29*(IVL29*0.28)</f>
        <v>586814.55000000005</v>
      </c>
      <c r="IVN29" s="140">
        <f t="shared" ref="IVN29:IVN30" si="4162">IVK29*(IVL29*0.57)</f>
        <v>1194586.7625</v>
      </c>
      <c r="IVO29" s="144">
        <f t="shared" ref="IVO29:IVO30" si="4163">IVK29*(IVL29*0.15)</f>
        <v>314364.9375</v>
      </c>
      <c r="IVP29" s="109">
        <f t="shared" ref="IVP29:IVP30" si="4164">INT(IVK29*IVL29)</f>
        <v>2095766</v>
      </c>
      <c r="IVQ29" s="145" t="s">
        <v>115</v>
      </c>
      <c r="IVR29" s="146" t="s">
        <v>35</v>
      </c>
      <c r="IVS29" s="133">
        <v>681550</v>
      </c>
      <c r="IVT29" s="147">
        <f t="shared" ref="IVT29:IVT30" si="4165">123*0.5/20</f>
        <v>3.0750000000000002</v>
      </c>
      <c r="IVU29" s="140">
        <f t="shared" ref="IVU29:IVU30" si="4166">IVS29*(IVT29*0.28)</f>
        <v>586814.55000000005</v>
      </c>
      <c r="IVV29" s="140">
        <f t="shared" ref="IVV29:IVV30" si="4167">IVS29*(IVT29*0.57)</f>
        <v>1194586.7625</v>
      </c>
      <c r="IVW29" s="144">
        <f t="shared" ref="IVW29:IVW30" si="4168">IVS29*(IVT29*0.15)</f>
        <v>314364.9375</v>
      </c>
      <c r="IVX29" s="109">
        <f t="shared" ref="IVX29:IVX30" si="4169">INT(IVS29*IVT29)</f>
        <v>2095766</v>
      </c>
      <c r="IVY29" s="145" t="s">
        <v>115</v>
      </c>
      <c r="IVZ29" s="146" t="s">
        <v>35</v>
      </c>
      <c r="IWA29" s="133">
        <v>681550</v>
      </c>
      <c r="IWB29" s="147">
        <f t="shared" ref="IWB29:IWB30" si="4170">123*0.5/20</f>
        <v>3.0750000000000002</v>
      </c>
      <c r="IWC29" s="140">
        <f t="shared" ref="IWC29:IWC30" si="4171">IWA29*(IWB29*0.28)</f>
        <v>586814.55000000005</v>
      </c>
      <c r="IWD29" s="140">
        <f t="shared" ref="IWD29:IWD30" si="4172">IWA29*(IWB29*0.57)</f>
        <v>1194586.7625</v>
      </c>
      <c r="IWE29" s="144">
        <f t="shared" ref="IWE29:IWE30" si="4173">IWA29*(IWB29*0.15)</f>
        <v>314364.9375</v>
      </c>
      <c r="IWF29" s="109">
        <f t="shared" ref="IWF29:IWF30" si="4174">INT(IWA29*IWB29)</f>
        <v>2095766</v>
      </c>
      <c r="IWG29" s="145" t="s">
        <v>115</v>
      </c>
      <c r="IWH29" s="146" t="s">
        <v>35</v>
      </c>
      <c r="IWI29" s="133">
        <v>681550</v>
      </c>
      <c r="IWJ29" s="147">
        <f t="shared" ref="IWJ29:IWJ30" si="4175">123*0.5/20</f>
        <v>3.0750000000000002</v>
      </c>
      <c r="IWK29" s="140">
        <f t="shared" ref="IWK29:IWK30" si="4176">IWI29*(IWJ29*0.28)</f>
        <v>586814.55000000005</v>
      </c>
      <c r="IWL29" s="140">
        <f t="shared" ref="IWL29:IWL30" si="4177">IWI29*(IWJ29*0.57)</f>
        <v>1194586.7625</v>
      </c>
      <c r="IWM29" s="144">
        <f t="shared" ref="IWM29:IWM30" si="4178">IWI29*(IWJ29*0.15)</f>
        <v>314364.9375</v>
      </c>
      <c r="IWN29" s="109">
        <f t="shared" ref="IWN29:IWN30" si="4179">INT(IWI29*IWJ29)</f>
        <v>2095766</v>
      </c>
      <c r="IWO29" s="145" t="s">
        <v>115</v>
      </c>
      <c r="IWP29" s="146" t="s">
        <v>35</v>
      </c>
      <c r="IWQ29" s="133">
        <v>681550</v>
      </c>
      <c r="IWR29" s="147">
        <f t="shared" ref="IWR29:IWR30" si="4180">123*0.5/20</f>
        <v>3.0750000000000002</v>
      </c>
      <c r="IWS29" s="140">
        <f t="shared" ref="IWS29:IWS30" si="4181">IWQ29*(IWR29*0.28)</f>
        <v>586814.55000000005</v>
      </c>
      <c r="IWT29" s="140">
        <f t="shared" ref="IWT29:IWT30" si="4182">IWQ29*(IWR29*0.57)</f>
        <v>1194586.7625</v>
      </c>
      <c r="IWU29" s="144">
        <f t="shared" ref="IWU29:IWU30" si="4183">IWQ29*(IWR29*0.15)</f>
        <v>314364.9375</v>
      </c>
      <c r="IWV29" s="109">
        <f t="shared" ref="IWV29:IWV30" si="4184">INT(IWQ29*IWR29)</f>
        <v>2095766</v>
      </c>
      <c r="IWW29" s="145" t="s">
        <v>115</v>
      </c>
      <c r="IWX29" s="146" t="s">
        <v>35</v>
      </c>
      <c r="IWY29" s="133">
        <v>681550</v>
      </c>
      <c r="IWZ29" s="147">
        <f t="shared" ref="IWZ29:IWZ30" si="4185">123*0.5/20</f>
        <v>3.0750000000000002</v>
      </c>
      <c r="IXA29" s="140">
        <f t="shared" ref="IXA29:IXA30" si="4186">IWY29*(IWZ29*0.28)</f>
        <v>586814.55000000005</v>
      </c>
      <c r="IXB29" s="140">
        <f t="shared" ref="IXB29:IXB30" si="4187">IWY29*(IWZ29*0.57)</f>
        <v>1194586.7625</v>
      </c>
      <c r="IXC29" s="144">
        <f t="shared" ref="IXC29:IXC30" si="4188">IWY29*(IWZ29*0.15)</f>
        <v>314364.9375</v>
      </c>
      <c r="IXD29" s="109">
        <f t="shared" ref="IXD29:IXD30" si="4189">INT(IWY29*IWZ29)</f>
        <v>2095766</v>
      </c>
      <c r="IXE29" s="145" t="s">
        <v>115</v>
      </c>
      <c r="IXF29" s="146" t="s">
        <v>35</v>
      </c>
      <c r="IXG29" s="133">
        <v>681550</v>
      </c>
      <c r="IXH29" s="147">
        <f t="shared" ref="IXH29:IXH30" si="4190">123*0.5/20</f>
        <v>3.0750000000000002</v>
      </c>
      <c r="IXI29" s="140">
        <f t="shared" ref="IXI29:IXI30" si="4191">IXG29*(IXH29*0.28)</f>
        <v>586814.55000000005</v>
      </c>
      <c r="IXJ29" s="140">
        <f t="shared" ref="IXJ29:IXJ30" si="4192">IXG29*(IXH29*0.57)</f>
        <v>1194586.7625</v>
      </c>
      <c r="IXK29" s="144">
        <f t="shared" ref="IXK29:IXK30" si="4193">IXG29*(IXH29*0.15)</f>
        <v>314364.9375</v>
      </c>
      <c r="IXL29" s="109">
        <f t="shared" ref="IXL29:IXL30" si="4194">INT(IXG29*IXH29)</f>
        <v>2095766</v>
      </c>
      <c r="IXM29" s="145" t="s">
        <v>115</v>
      </c>
      <c r="IXN29" s="146" t="s">
        <v>35</v>
      </c>
      <c r="IXO29" s="133">
        <v>681550</v>
      </c>
      <c r="IXP29" s="147">
        <f t="shared" ref="IXP29:IXP30" si="4195">123*0.5/20</f>
        <v>3.0750000000000002</v>
      </c>
      <c r="IXQ29" s="140">
        <f t="shared" ref="IXQ29:IXQ30" si="4196">IXO29*(IXP29*0.28)</f>
        <v>586814.55000000005</v>
      </c>
      <c r="IXR29" s="140">
        <f t="shared" ref="IXR29:IXR30" si="4197">IXO29*(IXP29*0.57)</f>
        <v>1194586.7625</v>
      </c>
      <c r="IXS29" s="144">
        <f t="shared" ref="IXS29:IXS30" si="4198">IXO29*(IXP29*0.15)</f>
        <v>314364.9375</v>
      </c>
      <c r="IXT29" s="109">
        <f t="shared" ref="IXT29:IXT30" si="4199">INT(IXO29*IXP29)</f>
        <v>2095766</v>
      </c>
      <c r="IXU29" s="145" t="s">
        <v>115</v>
      </c>
      <c r="IXV29" s="146" t="s">
        <v>35</v>
      </c>
      <c r="IXW29" s="133">
        <v>681550</v>
      </c>
      <c r="IXX29" s="147">
        <f t="shared" ref="IXX29:IXX30" si="4200">123*0.5/20</f>
        <v>3.0750000000000002</v>
      </c>
      <c r="IXY29" s="140">
        <f t="shared" ref="IXY29:IXY30" si="4201">IXW29*(IXX29*0.28)</f>
        <v>586814.55000000005</v>
      </c>
      <c r="IXZ29" s="140">
        <f t="shared" ref="IXZ29:IXZ30" si="4202">IXW29*(IXX29*0.57)</f>
        <v>1194586.7625</v>
      </c>
      <c r="IYA29" s="144">
        <f t="shared" ref="IYA29:IYA30" si="4203">IXW29*(IXX29*0.15)</f>
        <v>314364.9375</v>
      </c>
      <c r="IYB29" s="109">
        <f t="shared" ref="IYB29:IYB30" si="4204">INT(IXW29*IXX29)</f>
        <v>2095766</v>
      </c>
      <c r="IYC29" s="145" t="s">
        <v>115</v>
      </c>
      <c r="IYD29" s="146" t="s">
        <v>35</v>
      </c>
      <c r="IYE29" s="133">
        <v>681550</v>
      </c>
      <c r="IYF29" s="147">
        <f t="shared" ref="IYF29:IYF30" si="4205">123*0.5/20</f>
        <v>3.0750000000000002</v>
      </c>
      <c r="IYG29" s="140">
        <f t="shared" ref="IYG29:IYG30" si="4206">IYE29*(IYF29*0.28)</f>
        <v>586814.55000000005</v>
      </c>
      <c r="IYH29" s="140">
        <f t="shared" ref="IYH29:IYH30" si="4207">IYE29*(IYF29*0.57)</f>
        <v>1194586.7625</v>
      </c>
      <c r="IYI29" s="144">
        <f t="shared" ref="IYI29:IYI30" si="4208">IYE29*(IYF29*0.15)</f>
        <v>314364.9375</v>
      </c>
      <c r="IYJ29" s="109">
        <f t="shared" ref="IYJ29:IYJ30" si="4209">INT(IYE29*IYF29)</f>
        <v>2095766</v>
      </c>
      <c r="IYK29" s="145" t="s">
        <v>115</v>
      </c>
      <c r="IYL29" s="146" t="s">
        <v>35</v>
      </c>
      <c r="IYM29" s="133">
        <v>681550</v>
      </c>
      <c r="IYN29" s="147">
        <f t="shared" ref="IYN29:IYN30" si="4210">123*0.5/20</f>
        <v>3.0750000000000002</v>
      </c>
      <c r="IYO29" s="140">
        <f t="shared" ref="IYO29:IYO30" si="4211">IYM29*(IYN29*0.28)</f>
        <v>586814.55000000005</v>
      </c>
      <c r="IYP29" s="140">
        <f t="shared" ref="IYP29:IYP30" si="4212">IYM29*(IYN29*0.57)</f>
        <v>1194586.7625</v>
      </c>
      <c r="IYQ29" s="144">
        <f t="shared" ref="IYQ29:IYQ30" si="4213">IYM29*(IYN29*0.15)</f>
        <v>314364.9375</v>
      </c>
      <c r="IYR29" s="109">
        <f t="shared" ref="IYR29:IYR30" si="4214">INT(IYM29*IYN29)</f>
        <v>2095766</v>
      </c>
      <c r="IYS29" s="145" t="s">
        <v>115</v>
      </c>
      <c r="IYT29" s="146" t="s">
        <v>35</v>
      </c>
      <c r="IYU29" s="133">
        <v>681550</v>
      </c>
      <c r="IYV29" s="147">
        <f t="shared" ref="IYV29:IYV30" si="4215">123*0.5/20</f>
        <v>3.0750000000000002</v>
      </c>
      <c r="IYW29" s="140">
        <f t="shared" ref="IYW29:IYW30" si="4216">IYU29*(IYV29*0.28)</f>
        <v>586814.55000000005</v>
      </c>
      <c r="IYX29" s="140">
        <f t="shared" ref="IYX29:IYX30" si="4217">IYU29*(IYV29*0.57)</f>
        <v>1194586.7625</v>
      </c>
      <c r="IYY29" s="144">
        <f t="shared" ref="IYY29:IYY30" si="4218">IYU29*(IYV29*0.15)</f>
        <v>314364.9375</v>
      </c>
      <c r="IYZ29" s="109">
        <f t="shared" ref="IYZ29:IYZ30" si="4219">INT(IYU29*IYV29)</f>
        <v>2095766</v>
      </c>
      <c r="IZA29" s="145" t="s">
        <v>115</v>
      </c>
      <c r="IZB29" s="146" t="s">
        <v>35</v>
      </c>
      <c r="IZC29" s="133">
        <v>681550</v>
      </c>
      <c r="IZD29" s="147">
        <f t="shared" ref="IZD29:IZD30" si="4220">123*0.5/20</f>
        <v>3.0750000000000002</v>
      </c>
      <c r="IZE29" s="140">
        <f t="shared" ref="IZE29:IZE30" si="4221">IZC29*(IZD29*0.28)</f>
        <v>586814.55000000005</v>
      </c>
      <c r="IZF29" s="140">
        <f t="shared" ref="IZF29:IZF30" si="4222">IZC29*(IZD29*0.57)</f>
        <v>1194586.7625</v>
      </c>
      <c r="IZG29" s="144">
        <f t="shared" ref="IZG29:IZG30" si="4223">IZC29*(IZD29*0.15)</f>
        <v>314364.9375</v>
      </c>
      <c r="IZH29" s="109">
        <f t="shared" ref="IZH29:IZH30" si="4224">INT(IZC29*IZD29)</f>
        <v>2095766</v>
      </c>
      <c r="IZI29" s="145" t="s">
        <v>115</v>
      </c>
      <c r="IZJ29" s="146" t="s">
        <v>35</v>
      </c>
      <c r="IZK29" s="133">
        <v>681550</v>
      </c>
      <c r="IZL29" s="147">
        <f t="shared" ref="IZL29:IZL30" si="4225">123*0.5/20</f>
        <v>3.0750000000000002</v>
      </c>
      <c r="IZM29" s="140">
        <f t="shared" ref="IZM29:IZM30" si="4226">IZK29*(IZL29*0.28)</f>
        <v>586814.55000000005</v>
      </c>
      <c r="IZN29" s="140">
        <f t="shared" ref="IZN29:IZN30" si="4227">IZK29*(IZL29*0.57)</f>
        <v>1194586.7625</v>
      </c>
      <c r="IZO29" s="144">
        <f t="shared" ref="IZO29:IZO30" si="4228">IZK29*(IZL29*0.15)</f>
        <v>314364.9375</v>
      </c>
      <c r="IZP29" s="109">
        <f t="shared" ref="IZP29:IZP30" si="4229">INT(IZK29*IZL29)</f>
        <v>2095766</v>
      </c>
      <c r="IZQ29" s="145" t="s">
        <v>115</v>
      </c>
      <c r="IZR29" s="146" t="s">
        <v>35</v>
      </c>
      <c r="IZS29" s="133">
        <v>681550</v>
      </c>
      <c r="IZT29" s="147">
        <f t="shared" ref="IZT29:IZT30" si="4230">123*0.5/20</f>
        <v>3.0750000000000002</v>
      </c>
      <c r="IZU29" s="140">
        <f t="shared" ref="IZU29:IZU30" si="4231">IZS29*(IZT29*0.28)</f>
        <v>586814.55000000005</v>
      </c>
      <c r="IZV29" s="140">
        <f t="shared" ref="IZV29:IZV30" si="4232">IZS29*(IZT29*0.57)</f>
        <v>1194586.7625</v>
      </c>
      <c r="IZW29" s="144">
        <f t="shared" ref="IZW29:IZW30" si="4233">IZS29*(IZT29*0.15)</f>
        <v>314364.9375</v>
      </c>
      <c r="IZX29" s="109">
        <f t="shared" ref="IZX29:IZX30" si="4234">INT(IZS29*IZT29)</f>
        <v>2095766</v>
      </c>
      <c r="IZY29" s="145" t="s">
        <v>115</v>
      </c>
      <c r="IZZ29" s="146" t="s">
        <v>35</v>
      </c>
      <c r="JAA29" s="133">
        <v>681550</v>
      </c>
      <c r="JAB29" s="147">
        <f t="shared" ref="JAB29:JAB30" si="4235">123*0.5/20</f>
        <v>3.0750000000000002</v>
      </c>
      <c r="JAC29" s="140">
        <f t="shared" ref="JAC29:JAC30" si="4236">JAA29*(JAB29*0.28)</f>
        <v>586814.55000000005</v>
      </c>
      <c r="JAD29" s="140">
        <f t="shared" ref="JAD29:JAD30" si="4237">JAA29*(JAB29*0.57)</f>
        <v>1194586.7625</v>
      </c>
      <c r="JAE29" s="144">
        <f t="shared" ref="JAE29:JAE30" si="4238">JAA29*(JAB29*0.15)</f>
        <v>314364.9375</v>
      </c>
      <c r="JAF29" s="109">
        <f t="shared" ref="JAF29:JAF30" si="4239">INT(JAA29*JAB29)</f>
        <v>2095766</v>
      </c>
      <c r="JAG29" s="145" t="s">
        <v>115</v>
      </c>
      <c r="JAH29" s="146" t="s">
        <v>35</v>
      </c>
      <c r="JAI29" s="133">
        <v>681550</v>
      </c>
      <c r="JAJ29" s="147">
        <f t="shared" ref="JAJ29:JAJ30" si="4240">123*0.5/20</f>
        <v>3.0750000000000002</v>
      </c>
      <c r="JAK29" s="140">
        <f t="shared" ref="JAK29:JAK30" si="4241">JAI29*(JAJ29*0.28)</f>
        <v>586814.55000000005</v>
      </c>
      <c r="JAL29" s="140">
        <f t="shared" ref="JAL29:JAL30" si="4242">JAI29*(JAJ29*0.57)</f>
        <v>1194586.7625</v>
      </c>
      <c r="JAM29" s="144">
        <f t="shared" ref="JAM29:JAM30" si="4243">JAI29*(JAJ29*0.15)</f>
        <v>314364.9375</v>
      </c>
      <c r="JAN29" s="109">
        <f t="shared" ref="JAN29:JAN30" si="4244">INT(JAI29*JAJ29)</f>
        <v>2095766</v>
      </c>
      <c r="JAO29" s="145" t="s">
        <v>115</v>
      </c>
      <c r="JAP29" s="146" t="s">
        <v>35</v>
      </c>
      <c r="JAQ29" s="133">
        <v>681550</v>
      </c>
      <c r="JAR29" s="147">
        <f t="shared" ref="JAR29:JAR30" si="4245">123*0.5/20</f>
        <v>3.0750000000000002</v>
      </c>
      <c r="JAS29" s="140">
        <f t="shared" ref="JAS29:JAS30" si="4246">JAQ29*(JAR29*0.28)</f>
        <v>586814.55000000005</v>
      </c>
      <c r="JAT29" s="140">
        <f t="shared" ref="JAT29:JAT30" si="4247">JAQ29*(JAR29*0.57)</f>
        <v>1194586.7625</v>
      </c>
      <c r="JAU29" s="144">
        <f t="shared" ref="JAU29:JAU30" si="4248">JAQ29*(JAR29*0.15)</f>
        <v>314364.9375</v>
      </c>
      <c r="JAV29" s="109">
        <f t="shared" ref="JAV29:JAV30" si="4249">INT(JAQ29*JAR29)</f>
        <v>2095766</v>
      </c>
      <c r="JAW29" s="145" t="s">
        <v>115</v>
      </c>
      <c r="JAX29" s="146" t="s">
        <v>35</v>
      </c>
      <c r="JAY29" s="133">
        <v>681550</v>
      </c>
      <c r="JAZ29" s="147">
        <f t="shared" ref="JAZ29:JAZ30" si="4250">123*0.5/20</f>
        <v>3.0750000000000002</v>
      </c>
      <c r="JBA29" s="140">
        <f t="shared" ref="JBA29:JBA30" si="4251">JAY29*(JAZ29*0.28)</f>
        <v>586814.55000000005</v>
      </c>
      <c r="JBB29" s="140">
        <f t="shared" ref="JBB29:JBB30" si="4252">JAY29*(JAZ29*0.57)</f>
        <v>1194586.7625</v>
      </c>
      <c r="JBC29" s="144">
        <f t="shared" ref="JBC29:JBC30" si="4253">JAY29*(JAZ29*0.15)</f>
        <v>314364.9375</v>
      </c>
      <c r="JBD29" s="109">
        <f t="shared" ref="JBD29:JBD30" si="4254">INT(JAY29*JAZ29)</f>
        <v>2095766</v>
      </c>
      <c r="JBE29" s="145" t="s">
        <v>115</v>
      </c>
      <c r="JBF29" s="146" t="s">
        <v>35</v>
      </c>
      <c r="JBG29" s="133">
        <v>681550</v>
      </c>
      <c r="JBH29" s="147">
        <f t="shared" ref="JBH29:JBH30" si="4255">123*0.5/20</f>
        <v>3.0750000000000002</v>
      </c>
      <c r="JBI29" s="140">
        <f t="shared" ref="JBI29:JBI30" si="4256">JBG29*(JBH29*0.28)</f>
        <v>586814.55000000005</v>
      </c>
      <c r="JBJ29" s="140">
        <f t="shared" ref="JBJ29:JBJ30" si="4257">JBG29*(JBH29*0.57)</f>
        <v>1194586.7625</v>
      </c>
      <c r="JBK29" s="144">
        <f t="shared" ref="JBK29:JBK30" si="4258">JBG29*(JBH29*0.15)</f>
        <v>314364.9375</v>
      </c>
      <c r="JBL29" s="109">
        <f t="shared" ref="JBL29:JBL30" si="4259">INT(JBG29*JBH29)</f>
        <v>2095766</v>
      </c>
      <c r="JBM29" s="145" t="s">
        <v>115</v>
      </c>
      <c r="JBN29" s="146" t="s">
        <v>35</v>
      </c>
      <c r="JBO29" s="133">
        <v>681550</v>
      </c>
      <c r="JBP29" s="147">
        <f t="shared" ref="JBP29:JBP30" si="4260">123*0.5/20</f>
        <v>3.0750000000000002</v>
      </c>
      <c r="JBQ29" s="140">
        <f t="shared" ref="JBQ29:JBQ30" si="4261">JBO29*(JBP29*0.28)</f>
        <v>586814.55000000005</v>
      </c>
      <c r="JBR29" s="140">
        <f t="shared" ref="JBR29:JBR30" si="4262">JBO29*(JBP29*0.57)</f>
        <v>1194586.7625</v>
      </c>
      <c r="JBS29" s="144">
        <f t="shared" ref="JBS29:JBS30" si="4263">JBO29*(JBP29*0.15)</f>
        <v>314364.9375</v>
      </c>
      <c r="JBT29" s="109">
        <f t="shared" ref="JBT29:JBT30" si="4264">INT(JBO29*JBP29)</f>
        <v>2095766</v>
      </c>
      <c r="JBU29" s="145" t="s">
        <v>115</v>
      </c>
      <c r="JBV29" s="146" t="s">
        <v>35</v>
      </c>
      <c r="JBW29" s="133">
        <v>681550</v>
      </c>
      <c r="JBX29" s="147">
        <f t="shared" ref="JBX29:JBX30" si="4265">123*0.5/20</f>
        <v>3.0750000000000002</v>
      </c>
      <c r="JBY29" s="140">
        <f t="shared" ref="JBY29:JBY30" si="4266">JBW29*(JBX29*0.28)</f>
        <v>586814.55000000005</v>
      </c>
      <c r="JBZ29" s="140">
        <f t="shared" ref="JBZ29:JBZ30" si="4267">JBW29*(JBX29*0.57)</f>
        <v>1194586.7625</v>
      </c>
      <c r="JCA29" s="144">
        <f t="shared" ref="JCA29:JCA30" si="4268">JBW29*(JBX29*0.15)</f>
        <v>314364.9375</v>
      </c>
      <c r="JCB29" s="109">
        <f t="shared" ref="JCB29:JCB30" si="4269">INT(JBW29*JBX29)</f>
        <v>2095766</v>
      </c>
      <c r="JCC29" s="145" t="s">
        <v>115</v>
      </c>
      <c r="JCD29" s="146" t="s">
        <v>35</v>
      </c>
      <c r="JCE29" s="133">
        <v>681550</v>
      </c>
      <c r="JCF29" s="147">
        <f t="shared" ref="JCF29:JCF30" si="4270">123*0.5/20</f>
        <v>3.0750000000000002</v>
      </c>
      <c r="JCG29" s="140">
        <f t="shared" ref="JCG29:JCG30" si="4271">JCE29*(JCF29*0.28)</f>
        <v>586814.55000000005</v>
      </c>
      <c r="JCH29" s="140">
        <f t="shared" ref="JCH29:JCH30" si="4272">JCE29*(JCF29*0.57)</f>
        <v>1194586.7625</v>
      </c>
      <c r="JCI29" s="144">
        <f t="shared" ref="JCI29:JCI30" si="4273">JCE29*(JCF29*0.15)</f>
        <v>314364.9375</v>
      </c>
      <c r="JCJ29" s="109">
        <f t="shared" ref="JCJ29:JCJ30" si="4274">INT(JCE29*JCF29)</f>
        <v>2095766</v>
      </c>
      <c r="JCK29" s="145" t="s">
        <v>115</v>
      </c>
      <c r="JCL29" s="146" t="s">
        <v>35</v>
      </c>
      <c r="JCM29" s="133">
        <v>681550</v>
      </c>
      <c r="JCN29" s="147">
        <f t="shared" ref="JCN29:JCN30" si="4275">123*0.5/20</f>
        <v>3.0750000000000002</v>
      </c>
      <c r="JCO29" s="140">
        <f t="shared" ref="JCO29:JCO30" si="4276">JCM29*(JCN29*0.28)</f>
        <v>586814.55000000005</v>
      </c>
      <c r="JCP29" s="140">
        <f t="shared" ref="JCP29:JCP30" si="4277">JCM29*(JCN29*0.57)</f>
        <v>1194586.7625</v>
      </c>
      <c r="JCQ29" s="144">
        <f t="shared" ref="JCQ29:JCQ30" si="4278">JCM29*(JCN29*0.15)</f>
        <v>314364.9375</v>
      </c>
      <c r="JCR29" s="109">
        <f t="shared" ref="JCR29:JCR30" si="4279">INT(JCM29*JCN29)</f>
        <v>2095766</v>
      </c>
      <c r="JCS29" s="145" t="s">
        <v>115</v>
      </c>
      <c r="JCT29" s="146" t="s">
        <v>35</v>
      </c>
      <c r="JCU29" s="133">
        <v>681550</v>
      </c>
      <c r="JCV29" s="147">
        <f t="shared" ref="JCV29:JCV30" si="4280">123*0.5/20</f>
        <v>3.0750000000000002</v>
      </c>
      <c r="JCW29" s="140">
        <f t="shared" ref="JCW29:JCW30" si="4281">JCU29*(JCV29*0.28)</f>
        <v>586814.55000000005</v>
      </c>
      <c r="JCX29" s="140">
        <f t="shared" ref="JCX29:JCX30" si="4282">JCU29*(JCV29*0.57)</f>
        <v>1194586.7625</v>
      </c>
      <c r="JCY29" s="144">
        <f t="shared" ref="JCY29:JCY30" si="4283">JCU29*(JCV29*0.15)</f>
        <v>314364.9375</v>
      </c>
      <c r="JCZ29" s="109">
        <f t="shared" ref="JCZ29:JCZ30" si="4284">INT(JCU29*JCV29)</f>
        <v>2095766</v>
      </c>
      <c r="JDA29" s="145" t="s">
        <v>115</v>
      </c>
      <c r="JDB29" s="146" t="s">
        <v>35</v>
      </c>
      <c r="JDC29" s="133">
        <v>681550</v>
      </c>
      <c r="JDD29" s="147">
        <f t="shared" ref="JDD29:JDD30" si="4285">123*0.5/20</f>
        <v>3.0750000000000002</v>
      </c>
      <c r="JDE29" s="140">
        <f t="shared" ref="JDE29:JDE30" si="4286">JDC29*(JDD29*0.28)</f>
        <v>586814.55000000005</v>
      </c>
      <c r="JDF29" s="140">
        <f t="shared" ref="JDF29:JDF30" si="4287">JDC29*(JDD29*0.57)</f>
        <v>1194586.7625</v>
      </c>
      <c r="JDG29" s="144">
        <f t="shared" ref="JDG29:JDG30" si="4288">JDC29*(JDD29*0.15)</f>
        <v>314364.9375</v>
      </c>
      <c r="JDH29" s="109">
        <f t="shared" ref="JDH29:JDH30" si="4289">INT(JDC29*JDD29)</f>
        <v>2095766</v>
      </c>
      <c r="JDI29" s="145" t="s">
        <v>115</v>
      </c>
      <c r="JDJ29" s="146" t="s">
        <v>35</v>
      </c>
      <c r="JDK29" s="133">
        <v>681550</v>
      </c>
      <c r="JDL29" s="147">
        <f t="shared" ref="JDL29:JDL30" si="4290">123*0.5/20</f>
        <v>3.0750000000000002</v>
      </c>
      <c r="JDM29" s="140">
        <f t="shared" ref="JDM29:JDM30" si="4291">JDK29*(JDL29*0.28)</f>
        <v>586814.55000000005</v>
      </c>
      <c r="JDN29" s="140">
        <f t="shared" ref="JDN29:JDN30" si="4292">JDK29*(JDL29*0.57)</f>
        <v>1194586.7625</v>
      </c>
      <c r="JDO29" s="144">
        <f t="shared" ref="JDO29:JDO30" si="4293">JDK29*(JDL29*0.15)</f>
        <v>314364.9375</v>
      </c>
      <c r="JDP29" s="109">
        <f t="shared" ref="JDP29:JDP30" si="4294">INT(JDK29*JDL29)</f>
        <v>2095766</v>
      </c>
      <c r="JDQ29" s="145" t="s">
        <v>115</v>
      </c>
      <c r="JDR29" s="146" t="s">
        <v>35</v>
      </c>
      <c r="JDS29" s="133">
        <v>681550</v>
      </c>
      <c r="JDT29" s="147">
        <f t="shared" ref="JDT29:JDT30" si="4295">123*0.5/20</f>
        <v>3.0750000000000002</v>
      </c>
      <c r="JDU29" s="140">
        <f t="shared" ref="JDU29:JDU30" si="4296">JDS29*(JDT29*0.28)</f>
        <v>586814.55000000005</v>
      </c>
      <c r="JDV29" s="140">
        <f t="shared" ref="JDV29:JDV30" si="4297">JDS29*(JDT29*0.57)</f>
        <v>1194586.7625</v>
      </c>
      <c r="JDW29" s="144">
        <f t="shared" ref="JDW29:JDW30" si="4298">JDS29*(JDT29*0.15)</f>
        <v>314364.9375</v>
      </c>
      <c r="JDX29" s="109">
        <f t="shared" ref="JDX29:JDX30" si="4299">INT(JDS29*JDT29)</f>
        <v>2095766</v>
      </c>
      <c r="JDY29" s="145" t="s">
        <v>115</v>
      </c>
      <c r="JDZ29" s="146" t="s">
        <v>35</v>
      </c>
      <c r="JEA29" s="133">
        <v>681550</v>
      </c>
      <c r="JEB29" s="147">
        <f t="shared" ref="JEB29:JEB30" si="4300">123*0.5/20</f>
        <v>3.0750000000000002</v>
      </c>
      <c r="JEC29" s="140">
        <f t="shared" ref="JEC29:JEC30" si="4301">JEA29*(JEB29*0.28)</f>
        <v>586814.55000000005</v>
      </c>
      <c r="JED29" s="140">
        <f t="shared" ref="JED29:JED30" si="4302">JEA29*(JEB29*0.57)</f>
        <v>1194586.7625</v>
      </c>
      <c r="JEE29" s="144">
        <f t="shared" ref="JEE29:JEE30" si="4303">JEA29*(JEB29*0.15)</f>
        <v>314364.9375</v>
      </c>
      <c r="JEF29" s="109">
        <f t="shared" ref="JEF29:JEF30" si="4304">INT(JEA29*JEB29)</f>
        <v>2095766</v>
      </c>
      <c r="JEG29" s="145" t="s">
        <v>115</v>
      </c>
      <c r="JEH29" s="146" t="s">
        <v>35</v>
      </c>
      <c r="JEI29" s="133">
        <v>681550</v>
      </c>
      <c r="JEJ29" s="147">
        <f t="shared" ref="JEJ29:JEJ30" si="4305">123*0.5/20</f>
        <v>3.0750000000000002</v>
      </c>
      <c r="JEK29" s="140">
        <f t="shared" ref="JEK29:JEK30" si="4306">JEI29*(JEJ29*0.28)</f>
        <v>586814.55000000005</v>
      </c>
      <c r="JEL29" s="140">
        <f t="shared" ref="JEL29:JEL30" si="4307">JEI29*(JEJ29*0.57)</f>
        <v>1194586.7625</v>
      </c>
      <c r="JEM29" s="144">
        <f t="shared" ref="JEM29:JEM30" si="4308">JEI29*(JEJ29*0.15)</f>
        <v>314364.9375</v>
      </c>
      <c r="JEN29" s="109">
        <f t="shared" ref="JEN29:JEN30" si="4309">INT(JEI29*JEJ29)</f>
        <v>2095766</v>
      </c>
      <c r="JEO29" s="145" t="s">
        <v>115</v>
      </c>
      <c r="JEP29" s="146" t="s">
        <v>35</v>
      </c>
      <c r="JEQ29" s="133">
        <v>681550</v>
      </c>
      <c r="JER29" s="147">
        <f t="shared" ref="JER29:JER30" si="4310">123*0.5/20</f>
        <v>3.0750000000000002</v>
      </c>
      <c r="JES29" s="140">
        <f t="shared" ref="JES29:JES30" si="4311">JEQ29*(JER29*0.28)</f>
        <v>586814.55000000005</v>
      </c>
      <c r="JET29" s="140">
        <f t="shared" ref="JET29:JET30" si="4312">JEQ29*(JER29*0.57)</f>
        <v>1194586.7625</v>
      </c>
      <c r="JEU29" s="144">
        <f t="shared" ref="JEU29:JEU30" si="4313">JEQ29*(JER29*0.15)</f>
        <v>314364.9375</v>
      </c>
      <c r="JEV29" s="109">
        <f t="shared" ref="JEV29:JEV30" si="4314">INT(JEQ29*JER29)</f>
        <v>2095766</v>
      </c>
      <c r="JEW29" s="145" t="s">
        <v>115</v>
      </c>
      <c r="JEX29" s="146" t="s">
        <v>35</v>
      </c>
      <c r="JEY29" s="133">
        <v>681550</v>
      </c>
      <c r="JEZ29" s="147">
        <f t="shared" ref="JEZ29:JEZ30" si="4315">123*0.5/20</f>
        <v>3.0750000000000002</v>
      </c>
      <c r="JFA29" s="140">
        <f t="shared" ref="JFA29:JFA30" si="4316">JEY29*(JEZ29*0.28)</f>
        <v>586814.55000000005</v>
      </c>
      <c r="JFB29" s="140">
        <f t="shared" ref="JFB29:JFB30" si="4317">JEY29*(JEZ29*0.57)</f>
        <v>1194586.7625</v>
      </c>
      <c r="JFC29" s="144">
        <f t="shared" ref="JFC29:JFC30" si="4318">JEY29*(JEZ29*0.15)</f>
        <v>314364.9375</v>
      </c>
      <c r="JFD29" s="109">
        <f t="shared" ref="JFD29:JFD30" si="4319">INT(JEY29*JEZ29)</f>
        <v>2095766</v>
      </c>
      <c r="JFE29" s="145" t="s">
        <v>115</v>
      </c>
      <c r="JFF29" s="146" t="s">
        <v>35</v>
      </c>
      <c r="JFG29" s="133">
        <v>681550</v>
      </c>
      <c r="JFH29" s="147">
        <f t="shared" ref="JFH29:JFH30" si="4320">123*0.5/20</f>
        <v>3.0750000000000002</v>
      </c>
      <c r="JFI29" s="140">
        <f t="shared" ref="JFI29:JFI30" si="4321">JFG29*(JFH29*0.28)</f>
        <v>586814.55000000005</v>
      </c>
      <c r="JFJ29" s="140">
        <f t="shared" ref="JFJ29:JFJ30" si="4322">JFG29*(JFH29*0.57)</f>
        <v>1194586.7625</v>
      </c>
      <c r="JFK29" s="144">
        <f t="shared" ref="JFK29:JFK30" si="4323">JFG29*(JFH29*0.15)</f>
        <v>314364.9375</v>
      </c>
      <c r="JFL29" s="109">
        <f t="shared" ref="JFL29:JFL30" si="4324">INT(JFG29*JFH29)</f>
        <v>2095766</v>
      </c>
      <c r="JFM29" s="145" t="s">
        <v>115</v>
      </c>
      <c r="JFN29" s="146" t="s">
        <v>35</v>
      </c>
      <c r="JFO29" s="133">
        <v>681550</v>
      </c>
      <c r="JFP29" s="147">
        <f t="shared" ref="JFP29:JFP30" si="4325">123*0.5/20</f>
        <v>3.0750000000000002</v>
      </c>
      <c r="JFQ29" s="140">
        <f t="shared" ref="JFQ29:JFQ30" si="4326">JFO29*(JFP29*0.28)</f>
        <v>586814.55000000005</v>
      </c>
      <c r="JFR29" s="140">
        <f t="shared" ref="JFR29:JFR30" si="4327">JFO29*(JFP29*0.57)</f>
        <v>1194586.7625</v>
      </c>
      <c r="JFS29" s="144">
        <f t="shared" ref="JFS29:JFS30" si="4328">JFO29*(JFP29*0.15)</f>
        <v>314364.9375</v>
      </c>
      <c r="JFT29" s="109">
        <f t="shared" ref="JFT29:JFT30" si="4329">INT(JFO29*JFP29)</f>
        <v>2095766</v>
      </c>
      <c r="JFU29" s="145" t="s">
        <v>115</v>
      </c>
      <c r="JFV29" s="146" t="s">
        <v>35</v>
      </c>
      <c r="JFW29" s="133">
        <v>681550</v>
      </c>
      <c r="JFX29" s="147">
        <f t="shared" ref="JFX29:JFX30" si="4330">123*0.5/20</f>
        <v>3.0750000000000002</v>
      </c>
      <c r="JFY29" s="140">
        <f t="shared" ref="JFY29:JFY30" si="4331">JFW29*(JFX29*0.28)</f>
        <v>586814.55000000005</v>
      </c>
      <c r="JFZ29" s="140">
        <f t="shared" ref="JFZ29:JFZ30" si="4332">JFW29*(JFX29*0.57)</f>
        <v>1194586.7625</v>
      </c>
      <c r="JGA29" s="144">
        <f t="shared" ref="JGA29:JGA30" si="4333">JFW29*(JFX29*0.15)</f>
        <v>314364.9375</v>
      </c>
      <c r="JGB29" s="109">
        <f t="shared" ref="JGB29:JGB30" si="4334">INT(JFW29*JFX29)</f>
        <v>2095766</v>
      </c>
      <c r="JGC29" s="145" t="s">
        <v>115</v>
      </c>
      <c r="JGD29" s="146" t="s">
        <v>35</v>
      </c>
      <c r="JGE29" s="133">
        <v>681550</v>
      </c>
      <c r="JGF29" s="147">
        <f t="shared" ref="JGF29:JGF30" si="4335">123*0.5/20</f>
        <v>3.0750000000000002</v>
      </c>
      <c r="JGG29" s="140">
        <f t="shared" ref="JGG29:JGG30" si="4336">JGE29*(JGF29*0.28)</f>
        <v>586814.55000000005</v>
      </c>
      <c r="JGH29" s="140">
        <f t="shared" ref="JGH29:JGH30" si="4337">JGE29*(JGF29*0.57)</f>
        <v>1194586.7625</v>
      </c>
      <c r="JGI29" s="144">
        <f t="shared" ref="JGI29:JGI30" si="4338">JGE29*(JGF29*0.15)</f>
        <v>314364.9375</v>
      </c>
      <c r="JGJ29" s="109">
        <f t="shared" ref="JGJ29:JGJ30" si="4339">INT(JGE29*JGF29)</f>
        <v>2095766</v>
      </c>
      <c r="JGK29" s="145" t="s">
        <v>115</v>
      </c>
      <c r="JGL29" s="146" t="s">
        <v>35</v>
      </c>
      <c r="JGM29" s="133">
        <v>681550</v>
      </c>
      <c r="JGN29" s="147">
        <f t="shared" ref="JGN29:JGN30" si="4340">123*0.5/20</f>
        <v>3.0750000000000002</v>
      </c>
      <c r="JGO29" s="140">
        <f t="shared" ref="JGO29:JGO30" si="4341">JGM29*(JGN29*0.28)</f>
        <v>586814.55000000005</v>
      </c>
      <c r="JGP29" s="140">
        <f t="shared" ref="JGP29:JGP30" si="4342">JGM29*(JGN29*0.57)</f>
        <v>1194586.7625</v>
      </c>
      <c r="JGQ29" s="144">
        <f t="shared" ref="JGQ29:JGQ30" si="4343">JGM29*(JGN29*0.15)</f>
        <v>314364.9375</v>
      </c>
      <c r="JGR29" s="109">
        <f t="shared" ref="JGR29:JGR30" si="4344">INT(JGM29*JGN29)</f>
        <v>2095766</v>
      </c>
      <c r="JGS29" s="145" t="s">
        <v>115</v>
      </c>
      <c r="JGT29" s="146" t="s">
        <v>35</v>
      </c>
      <c r="JGU29" s="133">
        <v>681550</v>
      </c>
      <c r="JGV29" s="147">
        <f t="shared" ref="JGV29:JGV30" si="4345">123*0.5/20</f>
        <v>3.0750000000000002</v>
      </c>
      <c r="JGW29" s="140">
        <f t="shared" ref="JGW29:JGW30" si="4346">JGU29*(JGV29*0.28)</f>
        <v>586814.55000000005</v>
      </c>
      <c r="JGX29" s="140">
        <f t="shared" ref="JGX29:JGX30" si="4347">JGU29*(JGV29*0.57)</f>
        <v>1194586.7625</v>
      </c>
      <c r="JGY29" s="144">
        <f t="shared" ref="JGY29:JGY30" si="4348">JGU29*(JGV29*0.15)</f>
        <v>314364.9375</v>
      </c>
      <c r="JGZ29" s="109">
        <f t="shared" ref="JGZ29:JGZ30" si="4349">INT(JGU29*JGV29)</f>
        <v>2095766</v>
      </c>
      <c r="JHA29" s="145" t="s">
        <v>115</v>
      </c>
      <c r="JHB29" s="146" t="s">
        <v>35</v>
      </c>
      <c r="JHC29" s="133">
        <v>681550</v>
      </c>
      <c r="JHD29" s="147">
        <f t="shared" ref="JHD29:JHD30" si="4350">123*0.5/20</f>
        <v>3.0750000000000002</v>
      </c>
      <c r="JHE29" s="140">
        <f t="shared" ref="JHE29:JHE30" si="4351">JHC29*(JHD29*0.28)</f>
        <v>586814.55000000005</v>
      </c>
      <c r="JHF29" s="140">
        <f t="shared" ref="JHF29:JHF30" si="4352">JHC29*(JHD29*0.57)</f>
        <v>1194586.7625</v>
      </c>
      <c r="JHG29" s="144">
        <f t="shared" ref="JHG29:JHG30" si="4353">JHC29*(JHD29*0.15)</f>
        <v>314364.9375</v>
      </c>
      <c r="JHH29" s="109">
        <f t="shared" ref="JHH29:JHH30" si="4354">INT(JHC29*JHD29)</f>
        <v>2095766</v>
      </c>
      <c r="JHI29" s="145" t="s">
        <v>115</v>
      </c>
      <c r="JHJ29" s="146" t="s">
        <v>35</v>
      </c>
      <c r="JHK29" s="133">
        <v>681550</v>
      </c>
      <c r="JHL29" s="147">
        <f t="shared" ref="JHL29:JHL30" si="4355">123*0.5/20</f>
        <v>3.0750000000000002</v>
      </c>
      <c r="JHM29" s="140">
        <f t="shared" ref="JHM29:JHM30" si="4356">JHK29*(JHL29*0.28)</f>
        <v>586814.55000000005</v>
      </c>
      <c r="JHN29" s="140">
        <f t="shared" ref="JHN29:JHN30" si="4357">JHK29*(JHL29*0.57)</f>
        <v>1194586.7625</v>
      </c>
      <c r="JHO29" s="144">
        <f t="shared" ref="JHO29:JHO30" si="4358">JHK29*(JHL29*0.15)</f>
        <v>314364.9375</v>
      </c>
      <c r="JHP29" s="109">
        <f t="shared" ref="JHP29:JHP30" si="4359">INT(JHK29*JHL29)</f>
        <v>2095766</v>
      </c>
      <c r="JHQ29" s="145" t="s">
        <v>115</v>
      </c>
      <c r="JHR29" s="146" t="s">
        <v>35</v>
      </c>
      <c r="JHS29" s="133">
        <v>681550</v>
      </c>
      <c r="JHT29" s="147">
        <f t="shared" ref="JHT29:JHT30" si="4360">123*0.5/20</f>
        <v>3.0750000000000002</v>
      </c>
      <c r="JHU29" s="140">
        <f t="shared" ref="JHU29:JHU30" si="4361">JHS29*(JHT29*0.28)</f>
        <v>586814.55000000005</v>
      </c>
      <c r="JHV29" s="140">
        <f t="shared" ref="JHV29:JHV30" si="4362">JHS29*(JHT29*0.57)</f>
        <v>1194586.7625</v>
      </c>
      <c r="JHW29" s="144">
        <f t="shared" ref="JHW29:JHW30" si="4363">JHS29*(JHT29*0.15)</f>
        <v>314364.9375</v>
      </c>
      <c r="JHX29" s="109">
        <f t="shared" ref="JHX29:JHX30" si="4364">INT(JHS29*JHT29)</f>
        <v>2095766</v>
      </c>
      <c r="JHY29" s="145" t="s">
        <v>115</v>
      </c>
      <c r="JHZ29" s="146" t="s">
        <v>35</v>
      </c>
      <c r="JIA29" s="133">
        <v>681550</v>
      </c>
      <c r="JIB29" s="147">
        <f t="shared" ref="JIB29:JIB30" si="4365">123*0.5/20</f>
        <v>3.0750000000000002</v>
      </c>
      <c r="JIC29" s="140">
        <f t="shared" ref="JIC29:JIC30" si="4366">JIA29*(JIB29*0.28)</f>
        <v>586814.55000000005</v>
      </c>
      <c r="JID29" s="140">
        <f t="shared" ref="JID29:JID30" si="4367">JIA29*(JIB29*0.57)</f>
        <v>1194586.7625</v>
      </c>
      <c r="JIE29" s="144">
        <f t="shared" ref="JIE29:JIE30" si="4368">JIA29*(JIB29*0.15)</f>
        <v>314364.9375</v>
      </c>
      <c r="JIF29" s="109">
        <f t="shared" ref="JIF29:JIF30" si="4369">INT(JIA29*JIB29)</f>
        <v>2095766</v>
      </c>
      <c r="JIG29" s="145" t="s">
        <v>115</v>
      </c>
      <c r="JIH29" s="146" t="s">
        <v>35</v>
      </c>
      <c r="JII29" s="133">
        <v>681550</v>
      </c>
      <c r="JIJ29" s="147">
        <f t="shared" ref="JIJ29:JIJ30" si="4370">123*0.5/20</f>
        <v>3.0750000000000002</v>
      </c>
      <c r="JIK29" s="140">
        <f t="shared" ref="JIK29:JIK30" si="4371">JII29*(JIJ29*0.28)</f>
        <v>586814.55000000005</v>
      </c>
      <c r="JIL29" s="140">
        <f t="shared" ref="JIL29:JIL30" si="4372">JII29*(JIJ29*0.57)</f>
        <v>1194586.7625</v>
      </c>
      <c r="JIM29" s="144">
        <f t="shared" ref="JIM29:JIM30" si="4373">JII29*(JIJ29*0.15)</f>
        <v>314364.9375</v>
      </c>
      <c r="JIN29" s="109">
        <f t="shared" ref="JIN29:JIN30" si="4374">INT(JII29*JIJ29)</f>
        <v>2095766</v>
      </c>
      <c r="JIO29" s="145" t="s">
        <v>115</v>
      </c>
      <c r="JIP29" s="146" t="s">
        <v>35</v>
      </c>
      <c r="JIQ29" s="133">
        <v>681550</v>
      </c>
      <c r="JIR29" s="147">
        <f t="shared" ref="JIR29:JIR30" si="4375">123*0.5/20</f>
        <v>3.0750000000000002</v>
      </c>
      <c r="JIS29" s="140">
        <f t="shared" ref="JIS29:JIS30" si="4376">JIQ29*(JIR29*0.28)</f>
        <v>586814.55000000005</v>
      </c>
      <c r="JIT29" s="140">
        <f t="shared" ref="JIT29:JIT30" si="4377">JIQ29*(JIR29*0.57)</f>
        <v>1194586.7625</v>
      </c>
      <c r="JIU29" s="144">
        <f t="shared" ref="JIU29:JIU30" si="4378">JIQ29*(JIR29*0.15)</f>
        <v>314364.9375</v>
      </c>
      <c r="JIV29" s="109">
        <f t="shared" ref="JIV29:JIV30" si="4379">INT(JIQ29*JIR29)</f>
        <v>2095766</v>
      </c>
      <c r="JIW29" s="145" t="s">
        <v>115</v>
      </c>
      <c r="JIX29" s="146" t="s">
        <v>35</v>
      </c>
      <c r="JIY29" s="133">
        <v>681550</v>
      </c>
      <c r="JIZ29" s="147">
        <f t="shared" ref="JIZ29:JIZ30" si="4380">123*0.5/20</f>
        <v>3.0750000000000002</v>
      </c>
      <c r="JJA29" s="140">
        <f t="shared" ref="JJA29:JJA30" si="4381">JIY29*(JIZ29*0.28)</f>
        <v>586814.55000000005</v>
      </c>
      <c r="JJB29" s="140">
        <f t="shared" ref="JJB29:JJB30" si="4382">JIY29*(JIZ29*0.57)</f>
        <v>1194586.7625</v>
      </c>
      <c r="JJC29" s="144">
        <f t="shared" ref="JJC29:JJC30" si="4383">JIY29*(JIZ29*0.15)</f>
        <v>314364.9375</v>
      </c>
      <c r="JJD29" s="109">
        <f t="shared" ref="JJD29:JJD30" si="4384">INT(JIY29*JIZ29)</f>
        <v>2095766</v>
      </c>
      <c r="JJE29" s="145" t="s">
        <v>115</v>
      </c>
      <c r="JJF29" s="146" t="s">
        <v>35</v>
      </c>
      <c r="JJG29" s="133">
        <v>681550</v>
      </c>
      <c r="JJH29" s="147">
        <f t="shared" ref="JJH29:JJH30" si="4385">123*0.5/20</f>
        <v>3.0750000000000002</v>
      </c>
      <c r="JJI29" s="140">
        <f t="shared" ref="JJI29:JJI30" si="4386">JJG29*(JJH29*0.28)</f>
        <v>586814.55000000005</v>
      </c>
      <c r="JJJ29" s="140">
        <f t="shared" ref="JJJ29:JJJ30" si="4387">JJG29*(JJH29*0.57)</f>
        <v>1194586.7625</v>
      </c>
      <c r="JJK29" s="144">
        <f t="shared" ref="JJK29:JJK30" si="4388">JJG29*(JJH29*0.15)</f>
        <v>314364.9375</v>
      </c>
      <c r="JJL29" s="109">
        <f t="shared" ref="JJL29:JJL30" si="4389">INT(JJG29*JJH29)</f>
        <v>2095766</v>
      </c>
      <c r="JJM29" s="145" t="s">
        <v>115</v>
      </c>
      <c r="JJN29" s="146" t="s">
        <v>35</v>
      </c>
      <c r="JJO29" s="133">
        <v>681550</v>
      </c>
      <c r="JJP29" s="147">
        <f t="shared" ref="JJP29:JJP30" si="4390">123*0.5/20</f>
        <v>3.0750000000000002</v>
      </c>
      <c r="JJQ29" s="140">
        <f t="shared" ref="JJQ29:JJQ30" si="4391">JJO29*(JJP29*0.28)</f>
        <v>586814.55000000005</v>
      </c>
      <c r="JJR29" s="140">
        <f t="shared" ref="JJR29:JJR30" si="4392">JJO29*(JJP29*0.57)</f>
        <v>1194586.7625</v>
      </c>
      <c r="JJS29" s="144">
        <f t="shared" ref="JJS29:JJS30" si="4393">JJO29*(JJP29*0.15)</f>
        <v>314364.9375</v>
      </c>
      <c r="JJT29" s="109">
        <f t="shared" ref="JJT29:JJT30" si="4394">INT(JJO29*JJP29)</f>
        <v>2095766</v>
      </c>
      <c r="JJU29" s="145" t="s">
        <v>115</v>
      </c>
      <c r="JJV29" s="146" t="s">
        <v>35</v>
      </c>
      <c r="JJW29" s="133">
        <v>681550</v>
      </c>
      <c r="JJX29" s="147">
        <f t="shared" ref="JJX29:JJX30" si="4395">123*0.5/20</f>
        <v>3.0750000000000002</v>
      </c>
      <c r="JJY29" s="140">
        <f t="shared" ref="JJY29:JJY30" si="4396">JJW29*(JJX29*0.28)</f>
        <v>586814.55000000005</v>
      </c>
      <c r="JJZ29" s="140">
        <f t="shared" ref="JJZ29:JJZ30" si="4397">JJW29*(JJX29*0.57)</f>
        <v>1194586.7625</v>
      </c>
      <c r="JKA29" s="144">
        <f t="shared" ref="JKA29:JKA30" si="4398">JJW29*(JJX29*0.15)</f>
        <v>314364.9375</v>
      </c>
      <c r="JKB29" s="109">
        <f t="shared" ref="JKB29:JKB30" si="4399">INT(JJW29*JJX29)</f>
        <v>2095766</v>
      </c>
      <c r="JKC29" s="145" t="s">
        <v>115</v>
      </c>
      <c r="JKD29" s="146" t="s">
        <v>35</v>
      </c>
      <c r="JKE29" s="133">
        <v>681550</v>
      </c>
      <c r="JKF29" s="147">
        <f t="shared" ref="JKF29:JKF30" si="4400">123*0.5/20</f>
        <v>3.0750000000000002</v>
      </c>
      <c r="JKG29" s="140">
        <f t="shared" ref="JKG29:JKG30" si="4401">JKE29*(JKF29*0.28)</f>
        <v>586814.55000000005</v>
      </c>
      <c r="JKH29" s="140">
        <f t="shared" ref="JKH29:JKH30" si="4402">JKE29*(JKF29*0.57)</f>
        <v>1194586.7625</v>
      </c>
      <c r="JKI29" s="144">
        <f t="shared" ref="JKI29:JKI30" si="4403">JKE29*(JKF29*0.15)</f>
        <v>314364.9375</v>
      </c>
      <c r="JKJ29" s="109">
        <f t="shared" ref="JKJ29:JKJ30" si="4404">INT(JKE29*JKF29)</f>
        <v>2095766</v>
      </c>
      <c r="JKK29" s="145" t="s">
        <v>115</v>
      </c>
      <c r="JKL29" s="146" t="s">
        <v>35</v>
      </c>
      <c r="JKM29" s="133">
        <v>681550</v>
      </c>
      <c r="JKN29" s="147">
        <f t="shared" ref="JKN29:JKN30" si="4405">123*0.5/20</f>
        <v>3.0750000000000002</v>
      </c>
      <c r="JKO29" s="140">
        <f t="shared" ref="JKO29:JKO30" si="4406">JKM29*(JKN29*0.28)</f>
        <v>586814.55000000005</v>
      </c>
      <c r="JKP29" s="140">
        <f t="shared" ref="JKP29:JKP30" si="4407">JKM29*(JKN29*0.57)</f>
        <v>1194586.7625</v>
      </c>
      <c r="JKQ29" s="144">
        <f t="shared" ref="JKQ29:JKQ30" si="4408">JKM29*(JKN29*0.15)</f>
        <v>314364.9375</v>
      </c>
      <c r="JKR29" s="109">
        <f t="shared" ref="JKR29:JKR30" si="4409">INT(JKM29*JKN29)</f>
        <v>2095766</v>
      </c>
      <c r="JKS29" s="145" t="s">
        <v>115</v>
      </c>
      <c r="JKT29" s="146" t="s">
        <v>35</v>
      </c>
      <c r="JKU29" s="133">
        <v>681550</v>
      </c>
      <c r="JKV29" s="147">
        <f t="shared" ref="JKV29:JKV30" si="4410">123*0.5/20</f>
        <v>3.0750000000000002</v>
      </c>
      <c r="JKW29" s="140">
        <f t="shared" ref="JKW29:JKW30" si="4411">JKU29*(JKV29*0.28)</f>
        <v>586814.55000000005</v>
      </c>
      <c r="JKX29" s="140">
        <f t="shared" ref="JKX29:JKX30" si="4412">JKU29*(JKV29*0.57)</f>
        <v>1194586.7625</v>
      </c>
      <c r="JKY29" s="144">
        <f t="shared" ref="JKY29:JKY30" si="4413">JKU29*(JKV29*0.15)</f>
        <v>314364.9375</v>
      </c>
      <c r="JKZ29" s="109">
        <f t="shared" ref="JKZ29:JKZ30" si="4414">INT(JKU29*JKV29)</f>
        <v>2095766</v>
      </c>
      <c r="JLA29" s="145" t="s">
        <v>115</v>
      </c>
      <c r="JLB29" s="146" t="s">
        <v>35</v>
      </c>
      <c r="JLC29" s="133">
        <v>681550</v>
      </c>
      <c r="JLD29" s="147">
        <f t="shared" ref="JLD29:JLD30" si="4415">123*0.5/20</f>
        <v>3.0750000000000002</v>
      </c>
      <c r="JLE29" s="140">
        <f t="shared" ref="JLE29:JLE30" si="4416">JLC29*(JLD29*0.28)</f>
        <v>586814.55000000005</v>
      </c>
      <c r="JLF29" s="140">
        <f t="shared" ref="JLF29:JLF30" si="4417">JLC29*(JLD29*0.57)</f>
        <v>1194586.7625</v>
      </c>
      <c r="JLG29" s="144">
        <f t="shared" ref="JLG29:JLG30" si="4418">JLC29*(JLD29*0.15)</f>
        <v>314364.9375</v>
      </c>
      <c r="JLH29" s="109">
        <f t="shared" ref="JLH29:JLH30" si="4419">INT(JLC29*JLD29)</f>
        <v>2095766</v>
      </c>
      <c r="JLI29" s="145" t="s">
        <v>115</v>
      </c>
      <c r="JLJ29" s="146" t="s">
        <v>35</v>
      </c>
      <c r="JLK29" s="133">
        <v>681550</v>
      </c>
      <c r="JLL29" s="147">
        <f t="shared" ref="JLL29:JLL30" si="4420">123*0.5/20</f>
        <v>3.0750000000000002</v>
      </c>
      <c r="JLM29" s="140">
        <f t="shared" ref="JLM29:JLM30" si="4421">JLK29*(JLL29*0.28)</f>
        <v>586814.55000000005</v>
      </c>
      <c r="JLN29" s="140">
        <f t="shared" ref="JLN29:JLN30" si="4422">JLK29*(JLL29*0.57)</f>
        <v>1194586.7625</v>
      </c>
      <c r="JLO29" s="144">
        <f t="shared" ref="JLO29:JLO30" si="4423">JLK29*(JLL29*0.15)</f>
        <v>314364.9375</v>
      </c>
      <c r="JLP29" s="109">
        <f t="shared" ref="JLP29:JLP30" si="4424">INT(JLK29*JLL29)</f>
        <v>2095766</v>
      </c>
      <c r="JLQ29" s="145" t="s">
        <v>115</v>
      </c>
      <c r="JLR29" s="146" t="s">
        <v>35</v>
      </c>
      <c r="JLS29" s="133">
        <v>681550</v>
      </c>
      <c r="JLT29" s="147">
        <f t="shared" ref="JLT29:JLT30" si="4425">123*0.5/20</f>
        <v>3.0750000000000002</v>
      </c>
      <c r="JLU29" s="140">
        <f t="shared" ref="JLU29:JLU30" si="4426">JLS29*(JLT29*0.28)</f>
        <v>586814.55000000005</v>
      </c>
      <c r="JLV29" s="140">
        <f t="shared" ref="JLV29:JLV30" si="4427">JLS29*(JLT29*0.57)</f>
        <v>1194586.7625</v>
      </c>
      <c r="JLW29" s="144">
        <f t="shared" ref="JLW29:JLW30" si="4428">JLS29*(JLT29*0.15)</f>
        <v>314364.9375</v>
      </c>
      <c r="JLX29" s="109">
        <f t="shared" ref="JLX29:JLX30" si="4429">INT(JLS29*JLT29)</f>
        <v>2095766</v>
      </c>
      <c r="JLY29" s="145" t="s">
        <v>115</v>
      </c>
      <c r="JLZ29" s="146" t="s">
        <v>35</v>
      </c>
      <c r="JMA29" s="133">
        <v>681550</v>
      </c>
      <c r="JMB29" s="147">
        <f t="shared" ref="JMB29:JMB30" si="4430">123*0.5/20</f>
        <v>3.0750000000000002</v>
      </c>
      <c r="JMC29" s="140">
        <f t="shared" ref="JMC29:JMC30" si="4431">JMA29*(JMB29*0.28)</f>
        <v>586814.55000000005</v>
      </c>
      <c r="JMD29" s="140">
        <f t="shared" ref="JMD29:JMD30" si="4432">JMA29*(JMB29*0.57)</f>
        <v>1194586.7625</v>
      </c>
      <c r="JME29" s="144">
        <f t="shared" ref="JME29:JME30" si="4433">JMA29*(JMB29*0.15)</f>
        <v>314364.9375</v>
      </c>
      <c r="JMF29" s="109">
        <f t="shared" ref="JMF29:JMF30" si="4434">INT(JMA29*JMB29)</f>
        <v>2095766</v>
      </c>
      <c r="JMG29" s="145" t="s">
        <v>115</v>
      </c>
      <c r="JMH29" s="146" t="s">
        <v>35</v>
      </c>
      <c r="JMI29" s="133">
        <v>681550</v>
      </c>
      <c r="JMJ29" s="147">
        <f t="shared" ref="JMJ29:JMJ30" si="4435">123*0.5/20</f>
        <v>3.0750000000000002</v>
      </c>
      <c r="JMK29" s="140">
        <f t="shared" ref="JMK29:JMK30" si="4436">JMI29*(JMJ29*0.28)</f>
        <v>586814.55000000005</v>
      </c>
      <c r="JML29" s="140">
        <f t="shared" ref="JML29:JML30" si="4437">JMI29*(JMJ29*0.57)</f>
        <v>1194586.7625</v>
      </c>
      <c r="JMM29" s="144">
        <f t="shared" ref="JMM29:JMM30" si="4438">JMI29*(JMJ29*0.15)</f>
        <v>314364.9375</v>
      </c>
      <c r="JMN29" s="109">
        <f t="shared" ref="JMN29:JMN30" si="4439">INT(JMI29*JMJ29)</f>
        <v>2095766</v>
      </c>
      <c r="JMO29" s="145" t="s">
        <v>115</v>
      </c>
      <c r="JMP29" s="146" t="s">
        <v>35</v>
      </c>
      <c r="JMQ29" s="133">
        <v>681550</v>
      </c>
      <c r="JMR29" s="147">
        <f t="shared" ref="JMR29:JMR30" si="4440">123*0.5/20</f>
        <v>3.0750000000000002</v>
      </c>
      <c r="JMS29" s="140">
        <f t="shared" ref="JMS29:JMS30" si="4441">JMQ29*(JMR29*0.28)</f>
        <v>586814.55000000005</v>
      </c>
      <c r="JMT29" s="140">
        <f t="shared" ref="JMT29:JMT30" si="4442">JMQ29*(JMR29*0.57)</f>
        <v>1194586.7625</v>
      </c>
      <c r="JMU29" s="144">
        <f t="shared" ref="JMU29:JMU30" si="4443">JMQ29*(JMR29*0.15)</f>
        <v>314364.9375</v>
      </c>
      <c r="JMV29" s="109">
        <f t="shared" ref="JMV29:JMV30" si="4444">INT(JMQ29*JMR29)</f>
        <v>2095766</v>
      </c>
      <c r="JMW29" s="145" t="s">
        <v>115</v>
      </c>
      <c r="JMX29" s="146" t="s">
        <v>35</v>
      </c>
      <c r="JMY29" s="133">
        <v>681550</v>
      </c>
      <c r="JMZ29" s="147">
        <f t="shared" ref="JMZ29:JMZ30" si="4445">123*0.5/20</f>
        <v>3.0750000000000002</v>
      </c>
      <c r="JNA29" s="140">
        <f t="shared" ref="JNA29:JNA30" si="4446">JMY29*(JMZ29*0.28)</f>
        <v>586814.55000000005</v>
      </c>
      <c r="JNB29" s="140">
        <f t="shared" ref="JNB29:JNB30" si="4447">JMY29*(JMZ29*0.57)</f>
        <v>1194586.7625</v>
      </c>
      <c r="JNC29" s="144">
        <f t="shared" ref="JNC29:JNC30" si="4448">JMY29*(JMZ29*0.15)</f>
        <v>314364.9375</v>
      </c>
      <c r="JND29" s="109">
        <f t="shared" ref="JND29:JND30" si="4449">INT(JMY29*JMZ29)</f>
        <v>2095766</v>
      </c>
      <c r="JNE29" s="145" t="s">
        <v>115</v>
      </c>
      <c r="JNF29" s="146" t="s">
        <v>35</v>
      </c>
      <c r="JNG29" s="133">
        <v>681550</v>
      </c>
      <c r="JNH29" s="147">
        <f t="shared" ref="JNH29:JNH30" si="4450">123*0.5/20</f>
        <v>3.0750000000000002</v>
      </c>
      <c r="JNI29" s="140">
        <f t="shared" ref="JNI29:JNI30" si="4451">JNG29*(JNH29*0.28)</f>
        <v>586814.55000000005</v>
      </c>
      <c r="JNJ29" s="140">
        <f t="shared" ref="JNJ29:JNJ30" si="4452">JNG29*(JNH29*0.57)</f>
        <v>1194586.7625</v>
      </c>
      <c r="JNK29" s="144">
        <f t="shared" ref="JNK29:JNK30" si="4453">JNG29*(JNH29*0.15)</f>
        <v>314364.9375</v>
      </c>
      <c r="JNL29" s="109">
        <f t="shared" ref="JNL29:JNL30" si="4454">INT(JNG29*JNH29)</f>
        <v>2095766</v>
      </c>
      <c r="JNM29" s="145" t="s">
        <v>115</v>
      </c>
      <c r="JNN29" s="146" t="s">
        <v>35</v>
      </c>
      <c r="JNO29" s="133">
        <v>681550</v>
      </c>
      <c r="JNP29" s="147">
        <f t="shared" ref="JNP29:JNP30" si="4455">123*0.5/20</f>
        <v>3.0750000000000002</v>
      </c>
      <c r="JNQ29" s="140">
        <f t="shared" ref="JNQ29:JNQ30" si="4456">JNO29*(JNP29*0.28)</f>
        <v>586814.55000000005</v>
      </c>
      <c r="JNR29" s="140">
        <f t="shared" ref="JNR29:JNR30" si="4457">JNO29*(JNP29*0.57)</f>
        <v>1194586.7625</v>
      </c>
      <c r="JNS29" s="144">
        <f t="shared" ref="JNS29:JNS30" si="4458">JNO29*(JNP29*0.15)</f>
        <v>314364.9375</v>
      </c>
      <c r="JNT29" s="109">
        <f t="shared" ref="JNT29:JNT30" si="4459">INT(JNO29*JNP29)</f>
        <v>2095766</v>
      </c>
      <c r="JNU29" s="145" t="s">
        <v>115</v>
      </c>
      <c r="JNV29" s="146" t="s">
        <v>35</v>
      </c>
      <c r="JNW29" s="133">
        <v>681550</v>
      </c>
      <c r="JNX29" s="147">
        <f t="shared" ref="JNX29:JNX30" si="4460">123*0.5/20</f>
        <v>3.0750000000000002</v>
      </c>
      <c r="JNY29" s="140">
        <f t="shared" ref="JNY29:JNY30" si="4461">JNW29*(JNX29*0.28)</f>
        <v>586814.55000000005</v>
      </c>
      <c r="JNZ29" s="140">
        <f t="shared" ref="JNZ29:JNZ30" si="4462">JNW29*(JNX29*0.57)</f>
        <v>1194586.7625</v>
      </c>
      <c r="JOA29" s="144">
        <f t="shared" ref="JOA29:JOA30" si="4463">JNW29*(JNX29*0.15)</f>
        <v>314364.9375</v>
      </c>
      <c r="JOB29" s="109">
        <f t="shared" ref="JOB29:JOB30" si="4464">INT(JNW29*JNX29)</f>
        <v>2095766</v>
      </c>
      <c r="JOC29" s="145" t="s">
        <v>115</v>
      </c>
      <c r="JOD29" s="146" t="s">
        <v>35</v>
      </c>
      <c r="JOE29" s="133">
        <v>681550</v>
      </c>
      <c r="JOF29" s="147">
        <f t="shared" ref="JOF29:JOF30" si="4465">123*0.5/20</f>
        <v>3.0750000000000002</v>
      </c>
      <c r="JOG29" s="140">
        <f t="shared" ref="JOG29:JOG30" si="4466">JOE29*(JOF29*0.28)</f>
        <v>586814.55000000005</v>
      </c>
      <c r="JOH29" s="140">
        <f t="shared" ref="JOH29:JOH30" si="4467">JOE29*(JOF29*0.57)</f>
        <v>1194586.7625</v>
      </c>
      <c r="JOI29" s="144">
        <f t="shared" ref="JOI29:JOI30" si="4468">JOE29*(JOF29*0.15)</f>
        <v>314364.9375</v>
      </c>
      <c r="JOJ29" s="109">
        <f t="shared" ref="JOJ29:JOJ30" si="4469">INT(JOE29*JOF29)</f>
        <v>2095766</v>
      </c>
      <c r="JOK29" s="145" t="s">
        <v>115</v>
      </c>
      <c r="JOL29" s="146" t="s">
        <v>35</v>
      </c>
      <c r="JOM29" s="133">
        <v>681550</v>
      </c>
      <c r="JON29" s="147">
        <f t="shared" ref="JON29:JON30" si="4470">123*0.5/20</f>
        <v>3.0750000000000002</v>
      </c>
      <c r="JOO29" s="140">
        <f t="shared" ref="JOO29:JOO30" si="4471">JOM29*(JON29*0.28)</f>
        <v>586814.55000000005</v>
      </c>
      <c r="JOP29" s="140">
        <f t="shared" ref="JOP29:JOP30" si="4472">JOM29*(JON29*0.57)</f>
        <v>1194586.7625</v>
      </c>
      <c r="JOQ29" s="144">
        <f t="shared" ref="JOQ29:JOQ30" si="4473">JOM29*(JON29*0.15)</f>
        <v>314364.9375</v>
      </c>
      <c r="JOR29" s="109">
        <f t="shared" ref="JOR29:JOR30" si="4474">INT(JOM29*JON29)</f>
        <v>2095766</v>
      </c>
      <c r="JOS29" s="145" t="s">
        <v>115</v>
      </c>
      <c r="JOT29" s="146" t="s">
        <v>35</v>
      </c>
      <c r="JOU29" s="133">
        <v>681550</v>
      </c>
      <c r="JOV29" s="147">
        <f t="shared" ref="JOV29:JOV30" si="4475">123*0.5/20</f>
        <v>3.0750000000000002</v>
      </c>
      <c r="JOW29" s="140">
        <f t="shared" ref="JOW29:JOW30" si="4476">JOU29*(JOV29*0.28)</f>
        <v>586814.55000000005</v>
      </c>
      <c r="JOX29" s="140">
        <f t="shared" ref="JOX29:JOX30" si="4477">JOU29*(JOV29*0.57)</f>
        <v>1194586.7625</v>
      </c>
      <c r="JOY29" s="144">
        <f t="shared" ref="JOY29:JOY30" si="4478">JOU29*(JOV29*0.15)</f>
        <v>314364.9375</v>
      </c>
      <c r="JOZ29" s="109">
        <f t="shared" ref="JOZ29:JOZ30" si="4479">INT(JOU29*JOV29)</f>
        <v>2095766</v>
      </c>
      <c r="JPA29" s="145" t="s">
        <v>115</v>
      </c>
      <c r="JPB29" s="146" t="s">
        <v>35</v>
      </c>
      <c r="JPC29" s="133">
        <v>681550</v>
      </c>
      <c r="JPD29" s="147">
        <f t="shared" ref="JPD29:JPD30" si="4480">123*0.5/20</f>
        <v>3.0750000000000002</v>
      </c>
      <c r="JPE29" s="140">
        <f t="shared" ref="JPE29:JPE30" si="4481">JPC29*(JPD29*0.28)</f>
        <v>586814.55000000005</v>
      </c>
      <c r="JPF29" s="140">
        <f t="shared" ref="JPF29:JPF30" si="4482">JPC29*(JPD29*0.57)</f>
        <v>1194586.7625</v>
      </c>
      <c r="JPG29" s="144">
        <f t="shared" ref="JPG29:JPG30" si="4483">JPC29*(JPD29*0.15)</f>
        <v>314364.9375</v>
      </c>
      <c r="JPH29" s="109">
        <f t="shared" ref="JPH29:JPH30" si="4484">INT(JPC29*JPD29)</f>
        <v>2095766</v>
      </c>
      <c r="JPI29" s="145" t="s">
        <v>115</v>
      </c>
      <c r="JPJ29" s="146" t="s">
        <v>35</v>
      </c>
      <c r="JPK29" s="133">
        <v>681550</v>
      </c>
      <c r="JPL29" s="147">
        <f t="shared" ref="JPL29:JPL30" si="4485">123*0.5/20</f>
        <v>3.0750000000000002</v>
      </c>
      <c r="JPM29" s="140">
        <f t="shared" ref="JPM29:JPM30" si="4486">JPK29*(JPL29*0.28)</f>
        <v>586814.55000000005</v>
      </c>
      <c r="JPN29" s="140">
        <f t="shared" ref="JPN29:JPN30" si="4487">JPK29*(JPL29*0.57)</f>
        <v>1194586.7625</v>
      </c>
      <c r="JPO29" s="144">
        <f t="shared" ref="JPO29:JPO30" si="4488">JPK29*(JPL29*0.15)</f>
        <v>314364.9375</v>
      </c>
      <c r="JPP29" s="109">
        <f t="shared" ref="JPP29:JPP30" si="4489">INT(JPK29*JPL29)</f>
        <v>2095766</v>
      </c>
      <c r="JPQ29" s="145" t="s">
        <v>115</v>
      </c>
      <c r="JPR29" s="146" t="s">
        <v>35</v>
      </c>
      <c r="JPS29" s="133">
        <v>681550</v>
      </c>
      <c r="JPT29" s="147">
        <f t="shared" ref="JPT29:JPT30" si="4490">123*0.5/20</f>
        <v>3.0750000000000002</v>
      </c>
      <c r="JPU29" s="140">
        <f t="shared" ref="JPU29:JPU30" si="4491">JPS29*(JPT29*0.28)</f>
        <v>586814.55000000005</v>
      </c>
      <c r="JPV29" s="140">
        <f t="shared" ref="JPV29:JPV30" si="4492">JPS29*(JPT29*0.57)</f>
        <v>1194586.7625</v>
      </c>
      <c r="JPW29" s="144">
        <f t="shared" ref="JPW29:JPW30" si="4493">JPS29*(JPT29*0.15)</f>
        <v>314364.9375</v>
      </c>
      <c r="JPX29" s="109">
        <f t="shared" ref="JPX29:JPX30" si="4494">INT(JPS29*JPT29)</f>
        <v>2095766</v>
      </c>
      <c r="JPY29" s="145" t="s">
        <v>115</v>
      </c>
      <c r="JPZ29" s="146" t="s">
        <v>35</v>
      </c>
      <c r="JQA29" s="133">
        <v>681550</v>
      </c>
      <c r="JQB29" s="147">
        <f t="shared" ref="JQB29:JQB30" si="4495">123*0.5/20</f>
        <v>3.0750000000000002</v>
      </c>
      <c r="JQC29" s="140">
        <f t="shared" ref="JQC29:JQC30" si="4496">JQA29*(JQB29*0.28)</f>
        <v>586814.55000000005</v>
      </c>
      <c r="JQD29" s="140">
        <f t="shared" ref="JQD29:JQD30" si="4497">JQA29*(JQB29*0.57)</f>
        <v>1194586.7625</v>
      </c>
      <c r="JQE29" s="144">
        <f t="shared" ref="JQE29:JQE30" si="4498">JQA29*(JQB29*0.15)</f>
        <v>314364.9375</v>
      </c>
      <c r="JQF29" s="109">
        <f t="shared" ref="JQF29:JQF30" si="4499">INT(JQA29*JQB29)</f>
        <v>2095766</v>
      </c>
      <c r="JQG29" s="145" t="s">
        <v>115</v>
      </c>
      <c r="JQH29" s="146" t="s">
        <v>35</v>
      </c>
      <c r="JQI29" s="133">
        <v>681550</v>
      </c>
      <c r="JQJ29" s="147">
        <f t="shared" ref="JQJ29:JQJ30" si="4500">123*0.5/20</f>
        <v>3.0750000000000002</v>
      </c>
      <c r="JQK29" s="140">
        <f t="shared" ref="JQK29:JQK30" si="4501">JQI29*(JQJ29*0.28)</f>
        <v>586814.55000000005</v>
      </c>
      <c r="JQL29" s="140">
        <f t="shared" ref="JQL29:JQL30" si="4502">JQI29*(JQJ29*0.57)</f>
        <v>1194586.7625</v>
      </c>
      <c r="JQM29" s="144">
        <f t="shared" ref="JQM29:JQM30" si="4503">JQI29*(JQJ29*0.15)</f>
        <v>314364.9375</v>
      </c>
      <c r="JQN29" s="109">
        <f t="shared" ref="JQN29:JQN30" si="4504">INT(JQI29*JQJ29)</f>
        <v>2095766</v>
      </c>
      <c r="JQO29" s="145" t="s">
        <v>115</v>
      </c>
      <c r="JQP29" s="146" t="s">
        <v>35</v>
      </c>
      <c r="JQQ29" s="133">
        <v>681550</v>
      </c>
      <c r="JQR29" s="147">
        <f t="shared" ref="JQR29:JQR30" si="4505">123*0.5/20</f>
        <v>3.0750000000000002</v>
      </c>
      <c r="JQS29" s="140">
        <f t="shared" ref="JQS29:JQS30" si="4506">JQQ29*(JQR29*0.28)</f>
        <v>586814.55000000005</v>
      </c>
      <c r="JQT29" s="140">
        <f t="shared" ref="JQT29:JQT30" si="4507">JQQ29*(JQR29*0.57)</f>
        <v>1194586.7625</v>
      </c>
      <c r="JQU29" s="144">
        <f t="shared" ref="JQU29:JQU30" si="4508">JQQ29*(JQR29*0.15)</f>
        <v>314364.9375</v>
      </c>
      <c r="JQV29" s="109">
        <f t="shared" ref="JQV29:JQV30" si="4509">INT(JQQ29*JQR29)</f>
        <v>2095766</v>
      </c>
      <c r="JQW29" s="145" t="s">
        <v>115</v>
      </c>
      <c r="JQX29" s="146" t="s">
        <v>35</v>
      </c>
      <c r="JQY29" s="133">
        <v>681550</v>
      </c>
      <c r="JQZ29" s="147">
        <f t="shared" ref="JQZ29:JQZ30" si="4510">123*0.5/20</f>
        <v>3.0750000000000002</v>
      </c>
      <c r="JRA29" s="140">
        <f t="shared" ref="JRA29:JRA30" si="4511">JQY29*(JQZ29*0.28)</f>
        <v>586814.55000000005</v>
      </c>
      <c r="JRB29" s="140">
        <f t="shared" ref="JRB29:JRB30" si="4512">JQY29*(JQZ29*0.57)</f>
        <v>1194586.7625</v>
      </c>
      <c r="JRC29" s="144">
        <f t="shared" ref="JRC29:JRC30" si="4513">JQY29*(JQZ29*0.15)</f>
        <v>314364.9375</v>
      </c>
      <c r="JRD29" s="109">
        <f t="shared" ref="JRD29:JRD30" si="4514">INT(JQY29*JQZ29)</f>
        <v>2095766</v>
      </c>
      <c r="JRE29" s="145" t="s">
        <v>115</v>
      </c>
      <c r="JRF29" s="146" t="s">
        <v>35</v>
      </c>
      <c r="JRG29" s="133">
        <v>681550</v>
      </c>
      <c r="JRH29" s="147">
        <f t="shared" ref="JRH29:JRH30" si="4515">123*0.5/20</f>
        <v>3.0750000000000002</v>
      </c>
      <c r="JRI29" s="140">
        <f t="shared" ref="JRI29:JRI30" si="4516">JRG29*(JRH29*0.28)</f>
        <v>586814.55000000005</v>
      </c>
      <c r="JRJ29" s="140">
        <f t="shared" ref="JRJ29:JRJ30" si="4517">JRG29*(JRH29*0.57)</f>
        <v>1194586.7625</v>
      </c>
      <c r="JRK29" s="144">
        <f t="shared" ref="JRK29:JRK30" si="4518">JRG29*(JRH29*0.15)</f>
        <v>314364.9375</v>
      </c>
      <c r="JRL29" s="109">
        <f t="shared" ref="JRL29:JRL30" si="4519">INT(JRG29*JRH29)</f>
        <v>2095766</v>
      </c>
      <c r="JRM29" s="145" t="s">
        <v>115</v>
      </c>
      <c r="JRN29" s="146" t="s">
        <v>35</v>
      </c>
      <c r="JRO29" s="133">
        <v>681550</v>
      </c>
      <c r="JRP29" s="147">
        <f t="shared" ref="JRP29:JRP30" si="4520">123*0.5/20</f>
        <v>3.0750000000000002</v>
      </c>
      <c r="JRQ29" s="140">
        <f t="shared" ref="JRQ29:JRQ30" si="4521">JRO29*(JRP29*0.28)</f>
        <v>586814.55000000005</v>
      </c>
      <c r="JRR29" s="140">
        <f t="shared" ref="JRR29:JRR30" si="4522">JRO29*(JRP29*0.57)</f>
        <v>1194586.7625</v>
      </c>
      <c r="JRS29" s="144">
        <f t="shared" ref="JRS29:JRS30" si="4523">JRO29*(JRP29*0.15)</f>
        <v>314364.9375</v>
      </c>
      <c r="JRT29" s="109">
        <f t="shared" ref="JRT29:JRT30" si="4524">INT(JRO29*JRP29)</f>
        <v>2095766</v>
      </c>
      <c r="JRU29" s="145" t="s">
        <v>115</v>
      </c>
      <c r="JRV29" s="146" t="s">
        <v>35</v>
      </c>
      <c r="JRW29" s="133">
        <v>681550</v>
      </c>
      <c r="JRX29" s="147">
        <f t="shared" ref="JRX29:JRX30" si="4525">123*0.5/20</f>
        <v>3.0750000000000002</v>
      </c>
      <c r="JRY29" s="140">
        <f t="shared" ref="JRY29:JRY30" si="4526">JRW29*(JRX29*0.28)</f>
        <v>586814.55000000005</v>
      </c>
      <c r="JRZ29" s="140">
        <f t="shared" ref="JRZ29:JRZ30" si="4527">JRW29*(JRX29*0.57)</f>
        <v>1194586.7625</v>
      </c>
      <c r="JSA29" s="144">
        <f t="shared" ref="JSA29:JSA30" si="4528">JRW29*(JRX29*0.15)</f>
        <v>314364.9375</v>
      </c>
      <c r="JSB29" s="109">
        <f t="shared" ref="JSB29:JSB30" si="4529">INT(JRW29*JRX29)</f>
        <v>2095766</v>
      </c>
      <c r="JSC29" s="145" t="s">
        <v>115</v>
      </c>
      <c r="JSD29" s="146" t="s">
        <v>35</v>
      </c>
      <c r="JSE29" s="133">
        <v>681550</v>
      </c>
      <c r="JSF29" s="147">
        <f t="shared" ref="JSF29:JSF30" si="4530">123*0.5/20</f>
        <v>3.0750000000000002</v>
      </c>
      <c r="JSG29" s="140">
        <f t="shared" ref="JSG29:JSG30" si="4531">JSE29*(JSF29*0.28)</f>
        <v>586814.55000000005</v>
      </c>
      <c r="JSH29" s="140">
        <f t="shared" ref="JSH29:JSH30" si="4532">JSE29*(JSF29*0.57)</f>
        <v>1194586.7625</v>
      </c>
      <c r="JSI29" s="144">
        <f t="shared" ref="JSI29:JSI30" si="4533">JSE29*(JSF29*0.15)</f>
        <v>314364.9375</v>
      </c>
      <c r="JSJ29" s="109">
        <f t="shared" ref="JSJ29:JSJ30" si="4534">INT(JSE29*JSF29)</f>
        <v>2095766</v>
      </c>
      <c r="JSK29" s="145" t="s">
        <v>115</v>
      </c>
      <c r="JSL29" s="146" t="s">
        <v>35</v>
      </c>
      <c r="JSM29" s="133">
        <v>681550</v>
      </c>
      <c r="JSN29" s="147">
        <f t="shared" ref="JSN29:JSN30" si="4535">123*0.5/20</f>
        <v>3.0750000000000002</v>
      </c>
      <c r="JSO29" s="140">
        <f t="shared" ref="JSO29:JSO30" si="4536">JSM29*(JSN29*0.28)</f>
        <v>586814.55000000005</v>
      </c>
      <c r="JSP29" s="140">
        <f t="shared" ref="JSP29:JSP30" si="4537">JSM29*(JSN29*0.57)</f>
        <v>1194586.7625</v>
      </c>
      <c r="JSQ29" s="144">
        <f t="shared" ref="JSQ29:JSQ30" si="4538">JSM29*(JSN29*0.15)</f>
        <v>314364.9375</v>
      </c>
      <c r="JSR29" s="109">
        <f t="shared" ref="JSR29:JSR30" si="4539">INT(JSM29*JSN29)</f>
        <v>2095766</v>
      </c>
      <c r="JSS29" s="145" t="s">
        <v>115</v>
      </c>
      <c r="JST29" s="146" t="s">
        <v>35</v>
      </c>
      <c r="JSU29" s="133">
        <v>681550</v>
      </c>
      <c r="JSV29" s="147">
        <f t="shared" ref="JSV29:JSV30" si="4540">123*0.5/20</f>
        <v>3.0750000000000002</v>
      </c>
      <c r="JSW29" s="140">
        <f t="shared" ref="JSW29:JSW30" si="4541">JSU29*(JSV29*0.28)</f>
        <v>586814.55000000005</v>
      </c>
      <c r="JSX29" s="140">
        <f t="shared" ref="JSX29:JSX30" si="4542">JSU29*(JSV29*0.57)</f>
        <v>1194586.7625</v>
      </c>
      <c r="JSY29" s="144">
        <f t="shared" ref="JSY29:JSY30" si="4543">JSU29*(JSV29*0.15)</f>
        <v>314364.9375</v>
      </c>
      <c r="JSZ29" s="109">
        <f t="shared" ref="JSZ29:JSZ30" si="4544">INT(JSU29*JSV29)</f>
        <v>2095766</v>
      </c>
      <c r="JTA29" s="145" t="s">
        <v>115</v>
      </c>
      <c r="JTB29" s="146" t="s">
        <v>35</v>
      </c>
      <c r="JTC29" s="133">
        <v>681550</v>
      </c>
      <c r="JTD29" s="147">
        <f t="shared" ref="JTD29:JTD30" si="4545">123*0.5/20</f>
        <v>3.0750000000000002</v>
      </c>
      <c r="JTE29" s="140">
        <f t="shared" ref="JTE29:JTE30" si="4546">JTC29*(JTD29*0.28)</f>
        <v>586814.55000000005</v>
      </c>
      <c r="JTF29" s="140">
        <f t="shared" ref="JTF29:JTF30" si="4547">JTC29*(JTD29*0.57)</f>
        <v>1194586.7625</v>
      </c>
      <c r="JTG29" s="144">
        <f t="shared" ref="JTG29:JTG30" si="4548">JTC29*(JTD29*0.15)</f>
        <v>314364.9375</v>
      </c>
      <c r="JTH29" s="109">
        <f t="shared" ref="JTH29:JTH30" si="4549">INT(JTC29*JTD29)</f>
        <v>2095766</v>
      </c>
      <c r="JTI29" s="145" t="s">
        <v>115</v>
      </c>
      <c r="JTJ29" s="146" t="s">
        <v>35</v>
      </c>
      <c r="JTK29" s="133">
        <v>681550</v>
      </c>
      <c r="JTL29" s="147">
        <f t="shared" ref="JTL29:JTL30" si="4550">123*0.5/20</f>
        <v>3.0750000000000002</v>
      </c>
      <c r="JTM29" s="140">
        <f t="shared" ref="JTM29:JTM30" si="4551">JTK29*(JTL29*0.28)</f>
        <v>586814.55000000005</v>
      </c>
      <c r="JTN29" s="140">
        <f t="shared" ref="JTN29:JTN30" si="4552">JTK29*(JTL29*0.57)</f>
        <v>1194586.7625</v>
      </c>
      <c r="JTO29" s="144">
        <f t="shared" ref="JTO29:JTO30" si="4553">JTK29*(JTL29*0.15)</f>
        <v>314364.9375</v>
      </c>
      <c r="JTP29" s="109">
        <f t="shared" ref="JTP29:JTP30" si="4554">INT(JTK29*JTL29)</f>
        <v>2095766</v>
      </c>
      <c r="JTQ29" s="145" t="s">
        <v>115</v>
      </c>
      <c r="JTR29" s="146" t="s">
        <v>35</v>
      </c>
      <c r="JTS29" s="133">
        <v>681550</v>
      </c>
      <c r="JTT29" s="147">
        <f t="shared" ref="JTT29:JTT30" si="4555">123*0.5/20</f>
        <v>3.0750000000000002</v>
      </c>
      <c r="JTU29" s="140">
        <f t="shared" ref="JTU29:JTU30" si="4556">JTS29*(JTT29*0.28)</f>
        <v>586814.55000000005</v>
      </c>
      <c r="JTV29" s="140">
        <f t="shared" ref="JTV29:JTV30" si="4557">JTS29*(JTT29*0.57)</f>
        <v>1194586.7625</v>
      </c>
      <c r="JTW29" s="144">
        <f t="shared" ref="JTW29:JTW30" si="4558">JTS29*(JTT29*0.15)</f>
        <v>314364.9375</v>
      </c>
      <c r="JTX29" s="109">
        <f t="shared" ref="JTX29:JTX30" si="4559">INT(JTS29*JTT29)</f>
        <v>2095766</v>
      </c>
      <c r="JTY29" s="145" t="s">
        <v>115</v>
      </c>
      <c r="JTZ29" s="146" t="s">
        <v>35</v>
      </c>
      <c r="JUA29" s="133">
        <v>681550</v>
      </c>
      <c r="JUB29" s="147">
        <f t="shared" ref="JUB29:JUB30" si="4560">123*0.5/20</f>
        <v>3.0750000000000002</v>
      </c>
      <c r="JUC29" s="140">
        <f t="shared" ref="JUC29:JUC30" si="4561">JUA29*(JUB29*0.28)</f>
        <v>586814.55000000005</v>
      </c>
      <c r="JUD29" s="140">
        <f t="shared" ref="JUD29:JUD30" si="4562">JUA29*(JUB29*0.57)</f>
        <v>1194586.7625</v>
      </c>
      <c r="JUE29" s="144">
        <f t="shared" ref="JUE29:JUE30" si="4563">JUA29*(JUB29*0.15)</f>
        <v>314364.9375</v>
      </c>
      <c r="JUF29" s="109">
        <f t="shared" ref="JUF29:JUF30" si="4564">INT(JUA29*JUB29)</f>
        <v>2095766</v>
      </c>
      <c r="JUG29" s="145" t="s">
        <v>115</v>
      </c>
      <c r="JUH29" s="146" t="s">
        <v>35</v>
      </c>
      <c r="JUI29" s="133">
        <v>681550</v>
      </c>
      <c r="JUJ29" s="147">
        <f t="shared" ref="JUJ29:JUJ30" si="4565">123*0.5/20</f>
        <v>3.0750000000000002</v>
      </c>
      <c r="JUK29" s="140">
        <f t="shared" ref="JUK29:JUK30" si="4566">JUI29*(JUJ29*0.28)</f>
        <v>586814.55000000005</v>
      </c>
      <c r="JUL29" s="140">
        <f t="shared" ref="JUL29:JUL30" si="4567">JUI29*(JUJ29*0.57)</f>
        <v>1194586.7625</v>
      </c>
      <c r="JUM29" s="144">
        <f t="shared" ref="JUM29:JUM30" si="4568">JUI29*(JUJ29*0.15)</f>
        <v>314364.9375</v>
      </c>
      <c r="JUN29" s="109">
        <f t="shared" ref="JUN29:JUN30" si="4569">INT(JUI29*JUJ29)</f>
        <v>2095766</v>
      </c>
      <c r="JUO29" s="145" t="s">
        <v>115</v>
      </c>
      <c r="JUP29" s="146" t="s">
        <v>35</v>
      </c>
      <c r="JUQ29" s="133">
        <v>681550</v>
      </c>
      <c r="JUR29" s="147">
        <f t="shared" ref="JUR29:JUR30" si="4570">123*0.5/20</f>
        <v>3.0750000000000002</v>
      </c>
      <c r="JUS29" s="140">
        <f t="shared" ref="JUS29:JUS30" si="4571">JUQ29*(JUR29*0.28)</f>
        <v>586814.55000000005</v>
      </c>
      <c r="JUT29" s="140">
        <f t="shared" ref="JUT29:JUT30" si="4572">JUQ29*(JUR29*0.57)</f>
        <v>1194586.7625</v>
      </c>
      <c r="JUU29" s="144">
        <f t="shared" ref="JUU29:JUU30" si="4573">JUQ29*(JUR29*0.15)</f>
        <v>314364.9375</v>
      </c>
      <c r="JUV29" s="109">
        <f t="shared" ref="JUV29:JUV30" si="4574">INT(JUQ29*JUR29)</f>
        <v>2095766</v>
      </c>
      <c r="JUW29" s="145" t="s">
        <v>115</v>
      </c>
      <c r="JUX29" s="146" t="s">
        <v>35</v>
      </c>
      <c r="JUY29" s="133">
        <v>681550</v>
      </c>
      <c r="JUZ29" s="147">
        <f t="shared" ref="JUZ29:JUZ30" si="4575">123*0.5/20</f>
        <v>3.0750000000000002</v>
      </c>
      <c r="JVA29" s="140">
        <f t="shared" ref="JVA29:JVA30" si="4576">JUY29*(JUZ29*0.28)</f>
        <v>586814.55000000005</v>
      </c>
      <c r="JVB29" s="140">
        <f t="shared" ref="JVB29:JVB30" si="4577">JUY29*(JUZ29*0.57)</f>
        <v>1194586.7625</v>
      </c>
      <c r="JVC29" s="144">
        <f t="shared" ref="JVC29:JVC30" si="4578">JUY29*(JUZ29*0.15)</f>
        <v>314364.9375</v>
      </c>
      <c r="JVD29" s="109">
        <f t="shared" ref="JVD29:JVD30" si="4579">INT(JUY29*JUZ29)</f>
        <v>2095766</v>
      </c>
      <c r="JVE29" s="145" t="s">
        <v>115</v>
      </c>
      <c r="JVF29" s="146" t="s">
        <v>35</v>
      </c>
      <c r="JVG29" s="133">
        <v>681550</v>
      </c>
      <c r="JVH29" s="147">
        <f t="shared" ref="JVH29:JVH30" si="4580">123*0.5/20</f>
        <v>3.0750000000000002</v>
      </c>
      <c r="JVI29" s="140">
        <f t="shared" ref="JVI29:JVI30" si="4581">JVG29*(JVH29*0.28)</f>
        <v>586814.55000000005</v>
      </c>
      <c r="JVJ29" s="140">
        <f t="shared" ref="JVJ29:JVJ30" si="4582">JVG29*(JVH29*0.57)</f>
        <v>1194586.7625</v>
      </c>
      <c r="JVK29" s="144">
        <f t="shared" ref="JVK29:JVK30" si="4583">JVG29*(JVH29*0.15)</f>
        <v>314364.9375</v>
      </c>
      <c r="JVL29" s="109">
        <f t="shared" ref="JVL29:JVL30" si="4584">INT(JVG29*JVH29)</f>
        <v>2095766</v>
      </c>
      <c r="JVM29" s="145" t="s">
        <v>115</v>
      </c>
      <c r="JVN29" s="146" t="s">
        <v>35</v>
      </c>
      <c r="JVO29" s="133">
        <v>681550</v>
      </c>
      <c r="JVP29" s="147">
        <f t="shared" ref="JVP29:JVP30" si="4585">123*0.5/20</f>
        <v>3.0750000000000002</v>
      </c>
      <c r="JVQ29" s="140">
        <f t="shared" ref="JVQ29:JVQ30" si="4586">JVO29*(JVP29*0.28)</f>
        <v>586814.55000000005</v>
      </c>
      <c r="JVR29" s="140">
        <f t="shared" ref="JVR29:JVR30" si="4587">JVO29*(JVP29*0.57)</f>
        <v>1194586.7625</v>
      </c>
      <c r="JVS29" s="144">
        <f t="shared" ref="JVS29:JVS30" si="4588">JVO29*(JVP29*0.15)</f>
        <v>314364.9375</v>
      </c>
      <c r="JVT29" s="109">
        <f t="shared" ref="JVT29:JVT30" si="4589">INT(JVO29*JVP29)</f>
        <v>2095766</v>
      </c>
      <c r="JVU29" s="145" t="s">
        <v>115</v>
      </c>
      <c r="JVV29" s="146" t="s">
        <v>35</v>
      </c>
      <c r="JVW29" s="133">
        <v>681550</v>
      </c>
      <c r="JVX29" s="147">
        <f t="shared" ref="JVX29:JVX30" si="4590">123*0.5/20</f>
        <v>3.0750000000000002</v>
      </c>
      <c r="JVY29" s="140">
        <f t="shared" ref="JVY29:JVY30" si="4591">JVW29*(JVX29*0.28)</f>
        <v>586814.55000000005</v>
      </c>
      <c r="JVZ29" s="140">
        <f t="shared" ref="JVZ29:JVZ30" si="4592">JVW29*(JVX29*0.57)</f>
        <v>1194586.7625</v>
      </c>
      <c r="JWA29" s="144">
        <f t="shared" ref="JWA29:JWA30" si="4593">JVW29*(JVX29*0.15)</f>
        <v>314364.9375</v>
      </c>
      <c r="JWB29" s="109">
        <f t="shared" ref="JWB29:JWB30" si="4594">INT(JVW29*JVX29)</f>
        <v>2095766</v>
      </c>
      <c r="JWC29" s="145" t="s">
        <v>115</v>
      </c>
      <c r="JWD29" s="146" t="s">
        <v>35</v>
      </c>
      <c r="JWE29" s="133">
        <v>681550</v>
      </c>
      <c r="JWF29" s="147">
        <f t="shared" ref="JWF29:JWF30" si="4595">123*0.5/20</f>
        <v>3.0750000000000002</v>
      </c>
      <c r="JWG29" s="140">
        <f t="shared" ref="JWG29:JWG30" si="4596">JWE29*(JWF29*0.28)</f>
        <v>586814.55000000005</v>
      </c>
      <c r="JWH29" s="140">
        <f t="shared" ref="JWH29:JWH30" si="4597">JWE29*(JWF29*0.57)</f>
        <v>1194586.7625</v>
      </c>
      <c r="JWI29" s="144">
        <f t="shared" ref="JWI29:JWI30" si="4598">JWE29*(JWF29*0.15)</f>
        <v>314364.9375</v>
      </c>
      <c r="JWJ29" s="109">
        <f t="shared" ref="JWJ29:JWJ30" si="4599">INT(JWE29*JWF29)</f>
        <v>2095766</v>
      </c>
      <c r="JWK29" s="145" t="s">
        <v>115</v>
      </c>
      <c r="JWL29" s="146" t="s">
        <v>35</v>
      </c>
      <c r="JWM29" s="133">
        <v>681550</v>
      </c>
      <c r="JWN29" s="147">
        <f t="shared" ref="JWN29:JWN30" si="4600">123*0.5/20</f>
        <v>3.0750000000000002</v>
      </c>
      <c r="JWO29" s="140">
        <f t="shared" ref="JWO29:JWO30" si="4601">JWM29*(JWN29*0.28)</f>
        <v>586814.55000000005</v>
      </c>
      <c r="JWP29" s="140">
        <f t="shared" ref="JWP29:JWP30" si="4602">JWM29*(JWN29*0.57)</f>
        <v>1194586.7625</v>
      </c>
      <c r="JWQ29" s="144">
        <f t="shared" ref="JWQ29:JWQ30" si="4603">JWM29*(JWN29*0.15)</f>
        <v>314364.9375</v>
      </c>
      <c r="JWR29" s="109">
        <f t="shared" ref="JWR29:JWR30" si="4604">INT(JWM29*JWN29)</f>
        <v>2095766</v>
      </c>
      <c r="JWS29" s="145" t="s">
        <v>115</v>
      </c>
      <c r="JWT29" s="146" t="s">
        <v>35</v>
      </c>
      <c r="JWU29" s="133">
        <v>681550</v>
      </c>
      <c r="JWV29" s="147">
        <f t="shared" ref="JWV29:JWV30" si="4605">123*0.5/20</f>
        <v>3.0750000000000002</v>
      </c>
      <c r="JWW29" s="140">
        <f t="shared" ref="JWW29:JWW30" si="4606">JWU29*(JWV29*0.28)</f>
        <v>586814.55000000005</v>
      </c>
      <c r="JWX29" s="140">
        <f t="shared" ref="JWX29:JWX30" si="4607">JWU29*(JWV29*0.57)</f>
        <v>1194586.7625</v>
      </c>
      <c r="JWY29" s="144">
        <f t="shared" ref="JWY29:JWY30" si="4608">JWU29*(JWV29*0.15)</f>
        <v>314364.9375</v>
      </c>
      <c r="JWZ29" s="109">
        <f t="shared" ref="JWZ29:JWZ30" si="4609">INT(JWU29*JWV29)</f>
        <v>2095766</v>
      </c>
      <c r="JXA29" s="145" t="s">
        <v>115</v>
      </c>
      <c r="JXB29" s="146" t="s">
        <v>35</v>
      </c>
      <c r="JXC29" s="133">
        <v>681550</v>
      </c>
      <c r="JXD29" s="147">
        <f t="shared" ref="JXD29:JXD30" si="4610">123*0.5/20</f>
        <v>3.0750000000000002</v>
      </c>
      <c r="JXE29" s="140">
        <f t="shared" ref="JXE29:JXE30" si="4611">JXC29*(JXD29*0.28)</f>
        <v>586814.55000000005</v>
      </c>
      <c r="JXF29" s="140">
        <f t="shared" ref="JXF29:JXF30" si="4612">JXC29*(JXD29*0.57)</f>
        <v>1194586.7625</v>
      </c>
      <c r="JXG29" s="144">
        <f t="shared" ref="JXG29:JXG30" si="4613">JXC29*(JXD29*0.15)</f>
        <v>314364.9375</v>
      </c>
      <c r="JXH29" s="109">
        <f t="shared" ref="JXH29:JXH30" si="4614">INT(JXC29*JXD29)</f>
        <v>2095766</v>
      </c>
      <c r="JXI29" s="145" t="s">
        <v>115</v>
      </c>
      <c r="JXJ29" s="146" t="s">
        <v>35</v>
      </c>
      <c r="JXK29" s="133">
        <v>681550</v>
      </c>
      <c r="JXL29" s="147">
        <f t="shared" ref="JXL29:JXL30" si="4615">123*0.5/20</f>
        <v>3.0750000000000002</v>
      </c>
      <c r="JXM29" s="140">
        <f t="shared" ref="JXM29:JXM30" si="4616">JXK29*(JXL29*0.28)</f>
        <v>586814.55000000005</v>
      </c>
      <c r="JXN29" s="140">
        <f t="shared" ref="JXN29:JXN30" si="4617">JXK29*(JXL29*0.57)</f>
        <v>1194586.7625</v>
      </c>
      <c r="JXO29" s="144">
        <f t="shared" ref="JXO29:JXO30" si="4618">JXK29*(JXL29*0.15)</f>
        <v>314364.9375</v>
      </c>
      <c r="JXP29" s="109">
        <f t="shared" ref="JXP29:JXP30" si="4619">INT(JXK29*JXL29)</f>
        <v>2095766</v>
      </c>
      <c r="JXQ29" s="145" t="s">
        <v>115</v>
      </c>
      <c r="JXR29" s="146" t="s">
        <v>35</v>
      </c>
      <c r="JXS29" s="133">
        <v>681550</v>
      </c>
      <c r="JXT29" s="147">
        <f t="shared" ref="JXT29:JXT30" si="4620">123*0.5/20</f>
        <v>3.0750000000000002</v>
      </c>
      <c r="JXU29" s="140">
        <f t="shared" ref="JXU29:JXU30" si="4621">JXS29*(JXT29*0.28)</f>
        <v>586814.55000000005</v>
      </c>
      <c r="JXV29" s="140">
        <f t="shared" ref="JXV29:JXV30" si="4622">JXS29*(JXT29*0.57)</f>
        <v>1194586.7625</v>
      </c>
      <c r="JXW29" s="144">
        <f t="shared" ref="JXW29:JXW30" si="4623">JXS29*(JXT29*0.15)</f>
        <v>314364.9375</v>
      </c>
      <c r="JXX29" s="109">
        <f t="shared" ref="JXX29:JXX30" si="4624">INT(JXS29*JXT29)</f>
        <v>2095766</v>
      </c>
      <c r="JXY29" s="145" t="s">
        <v>115</v>
      </c>
      <c r="JXZ29" s="146" t="s">
        <v>35</v>
      </c>
      <c r="JYA29" s="133">
        <v>681550</v>
      </c>
      <c r="JYB29" s="147">
        <f t="shared" ref="JYB29:JYB30" si="4625">123*0.5/20</f>
        <v>3.0750000000000002</v>
      </c>
      <c r="JYC29" s="140">
        <f t="shared" ref="JYC29:JYC30" si="4626">JYA29*(JYB29*0.28)</f>
        <v>586814.55000000005</v>
      </c>
      <c r="JYD29" s="140">
        <f t="shared" ref="JYD29:JYD30" si="4627">JYA29*(JYB29*0.57)</f>
        <v>1194586.7625</v>
      </c>
      <c r="JYE29" s="144">
        <f t="shared" ref="JYE29:JYE30" si="4628">JYA29*(JYB29*0.15)</f>
        <v>314364.9375</v>
      </c>
      <c r="JYF29" s="109">
        <f t="shared" ref="JYF29:JYF30" si="4629">INT(JYA29*JYB29)</f>
        <v>2095766</v>
      </c>
      <c r="JYG29" s="145" t="s">
        <v>115</v>
      </c>
      <c r="JYH29" s="146" t="s">
        <v>35</v>
      </c>
      <c r="JYI29" s="133">
        <v>681550</v>
      </c>
      <c r="JYJ29" s="147">
        <f t="shared" ref="JYJ29:JYJ30" si="4630">123*0.5/20</f>
        <v>3.0750000000000002</v>
      </c>
      <c r="JYK29" s="140">
        <f t="shared" ref="JYK29:JYK30" si="4631">JYI29*(JYJ29*0.28)</f>
        <v>586814.55000000005</v>
      </c>
      <c r="JYL29" s="140">
        <f t="shared" ref="JYL29:JYL30" si="4632">JYI29*(JYJ29*0.57)</f>
        <v>1194586.7625</v>
      </c>
      <c r="JYM29" s="144">
        <f t="shared" ref="JYM29:JYM30" si="4633">JYI29*(JYJ29*0.15)</f>
        <v>314364.9375</v>
      </c>
      <c r="JYN29" s="109">
        <f t="shared" ref="JYN29:JYN30" si="4634">INT(JYI29*JYJ29)</f>
        <v>2095766</v>
      </c>
      <c r="JYO29" s="145" t="s">
        <v>115</v>
      </c>
      <c r="JYP29" s="146" t="s">
        <v>35</v>
      </c>
      <c r="JYQ29" s="133">
        <v>681550</v>
      </c>
      <c r="JYR29" s="147">
        <f t="shared" ref="JYR29:JYR30" si="4635">123*0.5/20</f>
        <v>3.0750000000000002</v>
      </c>
      <c r="JYS29" s="140">
        <f t="shared" ref="JYS29:JYS30" si="4636">JYQ29*(JYR29*0.28)</f>
        <v>586814.55000000005</v>
      </c>
      <c r="JYT29" s="140">
        <f t="shared" ref="JYT29:JYT30" si="4637">JYQ29*(JYR29*0.57)</f>
        <v>1194586.7625</v>
      </c>
      <c r="JYU29" s="144">
        <f t="shared" ref="JYU29:JYU30" si="4638">JYQ29*(JYR29*0.15)</f>
        <v>314364.9375</v>
      </c>
      <c r="JYV29" s="109">
        <f t="shared" ref="JYV29:JYV30" si="4639">INT(JYQ29*JYR29)</f>
        <v>2095766</v>
      </c>
      <c r="JYW29" s="145" t="s">
        <v>115</v>
      </c>
      <c r="JYX29" s="146" t="s">
        <v>35</v>
      </c>
      <c r="JYY29" s="133">
        <v>681550</v>
      </c>
      <c r="JYZ29" s="147">
        <f t="shared" ref="JYZ29:JYZ30" si="4640">123*0.5/20</f>
        <v>3.0750000000000002</v>
      </c>
      <c r="JZA29" s="140">
        <f t="shared" ref="JZA29:JZA30" si="4641">JYY29*(JYZ29*0.28)</f>
        <v>586814.55000000005</v>
      </c>
      <c r="JZB29" s="140">
        <f t="shared" ref="JZB29:JZB30" si="4642">JYY29*(JYZ29*0.57)</f>
        <v>1194586.7625</v>
      </c>
      <c r="JZC29" s="144">
        <f t="shared" ref="JZC29:JZC30" si="4643">JYY29*(JYZ29*0.15)</f>
        <v>314364.9375</v>
      </c>
      <c r="JZD29" s="109">
        <f t="shared" ref="JZD29:JZD30" si="4644">INT(JYY29*JYZ29)</f>
        <v>2095766</v>
      </c>
      <c r="JZE29" s="145" t="s">
        <v>115</v>
      </c>
      <c r="JZF29" s="146" t="s">
        <v>35</v>
      </c>
      <c r="JZG29" s="133">
        <v>681550</v>
      </c>
      <c r="JZH29" s="147">
        <f t="shared" ref="JZH29:JZH30" si="4645">123*0.5/20</f>
        <v>3.0750000000000002</v>
      </c>
      <c r="JZI29" s="140">
        <f t="shared" ref="JZI29:JZI30" si="4646">JZG29*(JZH29*0.28)</f>
        <v>586814.55000000005</v>
      </c>
      <c r="JZJ29" s="140">
        <f t="shared" ref="JZJ29:JZJ30" si="4647">JZG29*(JZH29*0.57)</f>
        <v>1194586.7625</v>
      </c>
      <c r="JZK29" s="144">
        <f t="shared" ref="JZK29:JZK30" si="4648">JZG29*(JZH29*0.15)</f>
        <v>314364.9375</v>
      </c>
      <c r="JZL29" s="109">
        <f t="shared" ref="JZL29:JZL30" si="4649">INT(JZG29*JZH29)</f>
        <v>2095766</v>
      </c>
      <c r="JZM29" s="145" t="s">
        <v>115</v>
      </c>
      <c r="JZN29" s="146" t="s">
        <v>35</v>
      </c>
      <c r="JZO29" s="133">
        <v>681550</v>
      </c>
      <c r="JZP29" s="147">
        <f t="shared" ref="JZP29:JZP30" si="4650">123*0.5/20</f>
        <v>3.0750000000000002</v>
      </c>
      <c r="JZQ29" s="140">
        <f t="shared" ref="JZQ29:JZQ30" si="4651">JZO29*(JZP29*0.28)</f>
        <v>586814.55000000005</v>
      </c>
      <c r="JZR29" s="140">
        <f t="shared" ref="JZR29:JZR30" si="4652">JZO29*(JZP29*0.57)</f>
        <v>1194586.7625</v>
      </c>
      <c r="JZS29" s="144">
        <f t="shared" ref="JZS29:JZS30" si="4653">JZO29*(JZP29*0.15)</f>
        <v>314364.9375</v>
      </c>
      <c r="JZT29" s="109">
        <f t="shared" ref="JZT29:JZT30" si="4654">INT(JZO29*JZP29)</f>
        <v>2095766</v>
      </c>
      <c r="JZU29" s="145" t="s">
        <v>115</v>
      </c>
      <c r="JZV29" s="146" t="s">
        <v>35</v>
      </c>
      <c r="JZW29" s="133">
        <v>681550</v>
      </c>
      <c r="JZX29" s="147">
        <f t="shared" ref="JZX29:JZX30" si="4655">123*0.5/20</f>
        <v>3.0750000000000002</v>
      </c>
      <c r="JZY29" s="140">
        <f t="shared" ref="JZY29:JZY30" si="4656">JZW29*(JZX29*0.28)</f>
        <v>586814.55000000005</v>
      </c>
      <c r="JZZ29" s="140">
        <f t="shared" ref="JZZ29:JZZ30" si="4657">JZW29*(JZX29*0.57)</f>
        <v>1194586.7625</v>
      </c>
      <c r="KAA29" s="144">
        <f t="shared" ref="KAA29:KAA30" si="4658">JZW29*(JZX29*0.15)</f>
        <v>314364.9375</v>
      </c>
      <c r="KAB29" s="109">
        <f t="shared" ref="KAB29:KAB30" si="4659">INT(JZW29*JZX29)</f>
        <v>2095766</v>
      </c>
      <c r="KAC29" s="145" t="s">
        <v>115</v>
      </c>
      <c r="KAD29" s="146" t="s">
        <v>35</v>
      </c>
      <c r="KAE29" s="133">
        <v>681550</v>
      </c>
      <c r="KAF29" s="147">
        <f t="shared" ref="KAF29:KAF30" si="4660">123*0.5/20</f>
        <v>3.0750000000000002</v>
      </c>
      <c r="KAG29" s="140">
        <f t="shared" ref="KAG29:KAG30" si="4661">KAE29*(KAF29*0.28)</f>
        <v>586814.55000000005</v>
      </c>
      <c r="KAH29" s="140">
        <f t="shared" ref="KAH29:KAH30" si="4662">KAE29*(KAF29*0.57)</f>
        <v>1194586.7625</v>
      </c>
      <c r="KAI29" s="144">
        <f t="shared" ref="KAI29:KAI30" si="4663">KAE29*(KAF29*0.15)</f>
        <v>314364.9375</v>
      </c>
      <c r="KAJ29" s="109">
        <f t="shared" ref="KAJ29:KAJ30" si="4664">INT(KAE29*KAF29)</f>
        <v>2095766</v>
      </c>
      <c r="KAK29" s="145" t="s">
        <v>115</v>
      </c>
      <c r="KAL29" s="146" t="s">
        <v>35</v>
      </c>
      <c r="KAM29" s="133">
        <v>681550</v>
      </c>
      <c r="KAN29" s="147">
        <f t="shared" ref="KAN29:KAN30" si="4665">123*0.5/20</f>
        <v>3.0750000000000002</v>
      </c>
      <c r="KAO29" s="140">
        <f t="shared" ref="KAO29:KAO30" si="4666">KAM29*(KAN29*0.28)</f>
        <v>586814.55000000005</v>
      </c>
      <c r="KAP29" s="140">
        <f t="shared" ref="KAP29:KAP30" si="4667">KAM29*(KAN29*0.57)</f>
        <v>1194586.7625</v>
      </c>
      <c r="KAQ29" s="144">
        <f t="shared" ref="KAQ29:KAQ30" si="4668">KAM29*(KAN29*0.15)</f>
        <v>314364.9375</v>
      </c>
      <c r="KAR29" s="109">
        <f t="shared" ref="KAR29:KAR30" si="4669">INT(KAM29*KAN29)</f>
        <v>2095766</v>
      </c>
      <c r="KAS29" s="145" t="s">
        <v>115</v>
      </c>
      <c r="KAT29" s="146" t="s">
        <v>35</v>
      </c>
      <c r="KAU29" s="133">
        <v>681550</v>
      </c>
      <c r="KAV29" s="147">
        <f t="shared" ref="KAV29:KAV30" si="4670">123*0.5/20</f>
        <v>3.0750000000000002</v>
      </c>
      <c r="KAW29" s="140">
        <f t="shared" ref="KAW29:KAW30" si="4671">KAU29*(KAV29*0.28)</f>
        <v>586814.55000000005</v>
      </c>
      <c r="KAX29" s="140">
        <f t="shared" ref="KAX29:KAX30" si="4672">KAU29*(KAV29*0.57)</f>
        <v>1194586.7625</v>
      </c>
      <c r="KAY29" s="144">
        <f t="shared" ref="KAY29:KAY30" si="4673">KAU29*(KAV29*0.15)</f>
        <v>314364.9375</v>
      </c>
      <c r="KAZ29" s="109">
        <f t="shared" ref="KAZ29:KAZ30" si="4674">INT(KAU29*KAV29)</f>
        <v>2095766</v>
      </c>
      <c r="KBA29" s="145" t="s">
        <v>115</v>
      </c>
      <c r="KBB29" s="146" t="s">
        <v>35</v>
      </c>
      <c r="KBC29" s="133">
        <v>681550</v>
      </c>
      <c r="KBD29" s="147">
        <f t="shared" ref="KBD29:KBD30" si="4675">123*0.5/20</f>
        <v>3.0750000000000002</v>
      </c>
      <c r="KBE29" s="140">
        <f t="shared" ref="KBE29:KBE30" si="4676">KBC29*(KBD29*0.28)</f>
        <v>586814.55000000005</v>
      </c>
      <c r="KBF29" s="140">
        <f t="shared" ref="KBF29:KBF30" si="4677">KBC29*(KBD29*0.57)</f>
        <v>1194586.7625</v>
      </c>
      <c r="KBG29" s="144">
        <f t="shared" ref="KBG29:KBG30" si="4678">KBC29*(KBD29*0.15)</f>
        <v>314364.9375</v>
      </c>
      <c r="KBH29" s="109">
        <f t="shared" ref="KBH29:KBH30" si="4679">INT(KBC29*KBD29)</f>
        <v>2095766</v>
      </c>
      <c r="KBI29" s="145" t="s">
        <v>115</v>
      </c>
      <c r="KBJ29" s="146" t="s">
        <v>35</v>
      </c>
      <c r="KBK29" s="133">
        <v>681550</v>
      </c>
      <c r="KBL29" s="147">
        <f t="shared" ref="KBL29:KBL30" si="4680">123*0.5/20</f>
        <v>3.0750000000000002</v>
      </c>
      <c r="KBM29" s="140">
        <f t="shared" ref="KBM29:KBM30" si="4681">KBK29*(KBL29*0.28)</f>
        <v>586814.55000000005</v>
      </c>
      <c r="KBN29" s="140">
        <f t="shared" ref="KBN29:KBN30" si="4682">KBK29*(KBL29*0.57)</f>
        <v>1194586.7625</v>
      </c>
      <c r="KBO29" s="144">
        <f t="shared" ref="KBO29:KBO30" si="4683">KBK29*(KBL29*0.15)</f>
        <v>314364.9375</v>
      </c>
      <c r="KBP29" s="109">
        <f t="shared" ref="KBP29:KBP30" si="4684">INT(KBK29*KBL29)</f>
        <v>2095766</v>
      </c>
      <c r="KBQ29" s="145" t="s">
        <v>115</v>
      </c>
      <c r="KBR29" s="146" t="s">
        <v>35</v>
      </c>
      <c r="KBS29" s="133">
        <v>681550</v>
      </c>
      <c r="KBT29" s="147">
        <f t="shared" ref="KBT29:KBT30" si="4685">123*0.5/20</f>
        <v>3.0750000000000002</v>
      </c>
      <c r="KBU29" s="140">
        <f t="shared" ref="KBU29:KBU30" si="4686">KBS29*(KBT29*0.28)</f>
        <v>586814.55000000005</v>
      </c>
      <c r="KBV29" s="140">
        <f t="shared" ref="KBV29:KBV30" si="4687">KBS29*(KBT29*0.57)</f>
        <v>1194586.7625</v>
      </c>
      <c r="KBW29" s="144">
        <f t="shared" ref="KBW29:KBW30" si="4688">KBS29*(KBT29*0.15)</f>
        <v>314364.9375</v>
      </c>
      <c r="KBX29" s="109">
        <f t="shared" ref="KBX29:KBX30" si="4689">INT(KBS29*KBT29)</f>
        <v>2095766</v>
      </c>
      <c r="KBY29" s="145" t="s">
        <v>115</v>
      </c>
      <c r="KBZ29" s="146" t="s">
        <v>35</v>
      </c>
      <c r="KCA29" s="133">
        <v>681550</v>
      </c>
      <c r="KCB29" s="147">
        <f t="shared" ref="KCB29:KCB30" si="4690">123*0.5/20</f>
        <v>3.0750000000000002</v>
      </c>
      <c r="KCC29" s="140">
        <f t="shared" ref="KCC29:KCC30" si="4691">KCA29*(KCB29*0.28)</f>
        <v>586814.55000000005</v>
      </c>
      <c r="KCD29" s="140">
        <f t="shared" ref="KCD29:KCD30" si="4692">KCA29*(KCB29*0.57)</f>
        <v>1194586.7625</v>
      </c>
      <c r="KCE29" s="144">
        <f t="shared" ref="KCE29:KCE30" si="4693">KCA29*(KCB29*0.15)</f>
        <v>314364.9375</v>
      </c>
      <c r="KCF29" s="109">
        <f t="shared" ref="KCF29:KCF30" si="4694">INT(KCA29*KCB29)</f>
        <v>2095766</v>
      </c>
      <c r="KCG29" s="145" t="s">
        <v>115</v>
      </c>
      <c r="KCH29" s="146" t="s">
        <v>35</v>
      </c>
      <c r="KCI29" s="133">
        <v>681550</v>
      </c>
      <c r="KCJ29" s="147">
        <f t="shared" ref="KCJ29:KCJ30" si="4695">123*0.5/20</f>
        <v>3.0750000000000002</v>
      </c>
      <c r="KCK29" s="140">
        <f t="shared" ref="KCK29:KCK30" si="4696">KCI29*(KCJ29*0.28)</f>
        <v>586814.55000000005</v>
      </c>
      <c r="KCL29" s="140">
        <f t="shared" ref="KCL29:KCL30" si="4697">KCI29*(KCJ29*0.57)</f>
        <v>1194586.7625</v>
      </c>
      <c r="KCM29" s="144">
        <f t="shared" ref="KCM29:KCM30" si="4698">KCI29*(KCJ29*0.15)</f>
        <v>314364.9375</v>
      </c>
      <c r="KCN29" s="109">
        <f t="shared" ref="KCN29:KCN30" si="4699">INT(KCI29*KCJ29)</f>
        <v>2095766</v>
      </c>
      <c r="KCO29" s="145" t="s">
        <v>115</v>
      </c>
      <c r="KCP29" s="146" t="s">
        <v>35</v>
      </c>
      <c r="KCQ29" s="133">
        <v>681550</v>
      </c>
      <c r="KCR29" s="147">
        <f t="shared" ref="KCR29:KCR30" si="4700">123*0.5/20</f>
        <v>3.0750000000000002</v>
      </c>
      <c r="KCS29" s="140">
        <f t="shared" ref="KCS29:KCS30" si="4701">KCQ29*(KCR29*0.28)</f>
        <v>586814.55000000005</v>
      </c>
      <c r="KCT29" s="140">
        <f t="shared" ref="KCT29:KCT30" si="4702">KCQ29*(KCR29*0.57)</f>
        <v>1194586.7625</v>
      </c>
      <c r="KCU29" s="144">
        <f t="shared" ref="KCU29:KCU30" si="4703">KCQ29*(KCR29*0.15)</f>
        <v>314364.9375</v>
      </c>
      <c r="KCV29" s="109">
        <f t="shared" ref="KCV29:KCV30" si="4704">INT(KCQ29*KCR29)</f>
        <v>2095766</v>
      </c>
      <c r="KCW29" s="145" t="s">
        <v>115</v>
      </c>
      <c r="KCX29" s="146" t="s">
        <v>35</v>
      </c>
      <c r="KCY29" s="133">
        <v>681550</v>
      </c>
      <c r="KCZ29" s="147">
        <f t="shared" ref="KCZ29:KCZ30" si="4705">123*0.5/20</f>
        <v>3.0750000000000002</v>
      </c>
      <c r="KDA29" s="140">
        <f t="shared" ref="KDA29:KDA30" si="4706">KCY29*(KCZ29*0.28)</f>
        <v>586814.55000000005</v>
      </c>
      <c r="KDB29" s="140">
        <f t="shared" ref="KDB29:KDB30" si="4707">KCY29*(KCZ29*0.57)</f>
        <v>1194586.7625</v>
      </c>
      <c r="KDC29" s="144">
        <f t="shared" ref="KDC29:KDC30" si="4708">KCY29*(KCZ29*0.15)</f>
        <v>314364.9375</v>
      </c>
      <c r="KDD29" s="109">
        <f t="shared" ref="KDD29:KDD30" si="4709">INT(KCY29*KCZ29)</f>
        <v>2095766</v>
      </c>
      <c r="KDE29" s="145" t="s">
        <v>115</v>
      </c>
      <c r="KDF29" s="146" t="s">
        <v>35</v>
      </c>
      <c r="KDG29" s="133">
        <v>681550</v>
      </c>
      <c r="KDH29" s="147">
        <f t="shared" ref="KDH29:KDH30" si="4710">123*0.5/20</f>
        <v>3.0750000000000002</v>
      </c>
      <c r="KDI29" s="140">
        <f t="shared" ref="KDI29:KDI30" si="4711">KDG29*(KDH29*0.28)</f>
        <v>586814.55000000005</v>
      </c>
      <c r="KDJ29" s="140">
        <f t="shared" ref="KDJ29:KDJ30" si="4712">KDG29*(KDH29*0.57)</f>
        <v>1194586.7625</v>
      </c>
      <c r="KDK29" s="144">
        <f t="shared" ref="KDK29:KDK30" si="4713">KDG29*(KDH29*0.15)</f>
        <v>314364.9375</v>
      </c>
      <c r="KDL29" s="109">
        <f t="shared" ref="KDL29:KDL30" si="4714">INT(KDG29*KDH29)</f>
        <v>2095766</v>
      </c>
      <c r="KDM29" s="145" t="s">
        <v>115</v>
      </c>
      <c r="KDN29" s="146" t="s">
        <v>35</v>
      </c>
      <c r="KDO29" s="133">
        <v>681550</v>
      </c>
      <c r="KDP29" s="147">
        <f t="shared" ref="KDP29:KDP30" si="4715">123*0.5/20</f>
        <v>3.0750000000000002</v>
      </c>
      <c r="KDQ29" s="140">
        <f t="shared" ref="KDQ29:KDQ30" si="4716">KDO29*(KDP29*0.28)</f>
        <v>586814.55000000005</v>
      </c>
      <c r="KDR29" s="140">
        <f t="shared" ref="KDR29:KDR30" si="4717">KDO29*(KDP29*0.57)</f>
        <v>1194586.7625</v>
      </c>
      <c r="KDS29" s="144">
        <f t="shared" ref="KDS29:KDS30" si="4718">KDO29*(KDP29*0.15)</f>
        <v>314364.9375</v>
      </c>
      <c r="KDT29" s="109">
        <f t="shared" ref="KDT29:KDT30" si="4719">INT(KDO29*KDP29)</f>
        <v>2095766</v>
      </c>
      <c r="KDU29" s="145" t="s">
        <v>115</v>
      </c>
      <c r="KDV29" s="146" t="s">
        <v>35</v>
      </c>
      <c r="KDW29" s="133">
        <v>681550</v>
      </c>
      <c r="KDX29" s="147">
        <f t="shared" ref="KDX29:KDX30" si="4720">123*0.5/20</f>
        <v>3.0750000000000002</v>
      </c>
      <c r="KDY29" s="140">
        <f t="shared" ref="KDY29:KDY30" si="4721">KDW29*(KDX29*0.28)</f>
        <v>586814.55000000005</v>
      </c>
      <c r="KDZ29" s="140">
        <f t="shared" ref="KDZ29:KDZ30" si="4722">KDW29*(KDX29*0.57)</f>
        <v>1194586.7625</v>
      </c>
      <c r="KEA29" s="144">
        <f t="shared" ref="KEA29:KEA30" si="4723">KDW29*(KDX29*0.15)</f>
        <v>314364.9375</v>
      </c>
      <c r="KEB29" s="109">
        <f t="shared" ref="KEB29:KEB30" si="4724">INT(KDW29*KDX29)</f>
        <v>2095766</v>
      </c>
      <c r="KEC29" s="145" t="s">
        <v>115</v>
      </c>
      <c r="KED29" s="146" t="s">
        <v>35</v>
      </c>
      <c r="KEE29" s="133">
        <v>681550</v>
      </c>
      <c r="KEF29" s="147">
        <f t="shared" ref="KEF29:KEF30" si="4725">123*0.5/20</f>
        <v>3.0750000000000002</v>
      </c>
      <c r="KEG29" s="140">
        <f t="shared" ref="KEG29:KEG30" si="4726">KEE29*(KEF29*0.28)</f>
        <v>586814.55000000005</v>
      </c>
      <c r="KEH29" s="140">
        <f t="shared" ref="KEH29:KEH30" si="4727">KEE29*(KEF29*0.57)</f>
        <v>1194586.7625</v>
      </c>
      <c r="KEI29" s="144">
        <f t="shared" ref="KEI29:KEI30" si="4728">KEE29*(KEF29*0.15)</f>
        <v>314364.9375</v>
      </c>
      <c r="KEJ29" s="109">
        <f t="shared" ref="KEJ29:KEJ30" si="4729">INT(KEE29*KEF29)</f>
        <v>2095766</v>
      </c>
      <c r="KEK29" s="145" t="s">
        <v>115</v>
      </c>
      <c r="KEL29" s="146" t="s">
        <v>35</v>
      </c>
      <c r="KEM29" s="133">
        <v>681550</v>
      </c>
      <c r="KEN29" s="147">
        <f t="shared" ref="KEN29:KEN30" si="4730">123*0.5/20</f>
        <v>3.0750000000000002</v>
      </c>
      <c r="KEO29" s="140">
        <f t="shared" ref="KEO29:KEO30" si="4731">KEM29*(KEN29*0.28)</f>
        <v>586814.55000000005</v>
      </c>
      <c r="KEP29" s="140">
        <f t="shared" ref="KEP29:KEP30" si="4732">KEM29*(KEN29*0.57)</f>
        <v>1194586.7625</v>
      </c>
      <c r="KEQ29" s="144">
        <f t="shared" ref="KEQ29:KEQ30" si="4733">KEM29*(KEN29*0.15)</f>
        <v>314364.9375</v>
      </c>
      <c r="KER29" s="109">
        <f t="shared" ref="KER29:KER30" si="4734">INT(KEM29*KEN29)</f>
        <v>2095766</v>
      </c>
      <c r="KES29" s="145" t="s">
        <v>115</v>
      </c>
      <c r="KET29" s="146" t="s">
        <v>35</v>
      </c>
      <c r="KEU29" s="133">
        <v>681550</v>
      </c>
      <c r="KEV29" s="147">
        <f t="shared" ref="KEV29:KEV30" si="4735">123*0.5/20</f>
        <v>3.0750000000000002</v>
      </c>
      <c r="KEW29" s="140">
        <f t="shared" ref="KEW29:KEW30" si="4736">KEU29*(KEV29*0.28)</f>
        <v>586814.55000000005</v>
      </c>
      <c r="KEX29" s="140">
        <f t="shared" ref="KEX29:KEX30" si="4737">KEU29*(KEV29*0.57)</f>
        <v>1194586.7625</v>
      </c>
      <c r="KEY29" s="144">
        <f t="shared" ref="KEY29:KEY30" si="4738">KEU29*(KEV29*0.15)</f>
        <v>314364.9375</v>
      </c>
      <c r="KEZ29" s="109">
        <f t="shared" ref="KEZ29:KEZ30" si="4739">INT(KEU29*KEV29)</f>
        <v>2095766</v>
      </c>
      <c r="KFA29" s="145" t="s">
        <v>115</v>
      </c>
      <c r="KFB29" s="146" t="s">
        <v>35</v>
      </c>
      <c r="KFC29" s="133">
        <v>681550</v>
      </c>
      <c r="KFD29" s="147">
        <f t="shared" ref="KFD29:KFD30" si="4740">123*0.5/20</f>
        <v>3.0750000000000002</v>
      </c>
      <c r="KFE29" s="140">
        <f t="shared" ref="KFE29:KFE30" si="4741">KFC29*(KFD29*0.28)</f>
        <v>586814.55000000005</v>
      </c>
      <c r="KFF29" s="140">
        <f t="shared" ref="KFF29:KFF30" si="4742">KFC29*(KFD29*0.57)</f>
        <v>1194586.7625</v>
      </c>
      <c r="KFG29" s="144">
        <f t="shared" ref="KFG29:KFG30" si="4743">KFC29*(KFD29*0.15)</f>
        <v>314364.9375</v>
      </c>
      <c r="KFH29" s="109">
        <f t="shared" ref="KFH29:KFH30" si="4744">INT(KFC29*KFD29)</f>
        <v>2095766</v>
      </c>
      <c r="KFI29" s="145" t="s">
        <v>115</v>
      </c>
      <c r="KFJ29" s="146" t="s">
        <v>35</v>
      </c>
      <c r="KFK29" s="133">
        <v>681550</v>
      </c>
      <c r="KFL29" s="147">
        <f t="shared" ref="KFL29:KFL30" si="4745">123*0.5/20</f>
        <v>3.0750000000000002</v>
      </c>
      <c r="KFM29" s="140">
        <f t="shared" ref="KFM29:KFM30" si="4746">KFK29*(KFL29*0.28)</f>
        <v>586814.55000000005</v>
      </c>
      <c r="KFN29" s="140">
        <f t="shared" ref="KFN29:KFN30" si="4747">KFK29*(KFL29*0.57)</f>
        <v>1194586.7625</v>
      </c>
      <c r="KFO29" s="144">
        <f t="shared" ref="KFO29:KFO30" si="4748">KFK29*(KFL29*0.15)</f>
        <v>314364.9375</v>
      </c>
      <c r="KFP29" s="109">
        <f t="shared" ref="KFP29:KFP30" si="4749">INT(KFK29*KFL29)</f>
        <v>2095766</v>
      </c>
      <c r="KFQ29" s="145" t="s">
        <v>115</v>
      </c>
      <c r="KFR29" s="146" t="s">
        <v>35</v>
      </c>
      <c r="KFS29" s="133">
        <v>681550</v>
      </c>
      <c r="KFT29" s="147">
        <f t="shared" ref="KFT29:KFT30" si="4750">123*0.5/20</f>
        <v>3.0750000000000002</v>
      </c>
      <c r="KFU29" s="140">
        <f t="shared" ref="KFU29:KFU30" si="4751">KFS29*(KFT29*0.28)</f>
        <v>586814.55000000005</v>
      </c>
      <c r="KFV29" s="140">
        <f t="shared" ref="KFV29:KFV30" si="4752">KFS29*(KFT29*0.57)</f>
        <v>1194586.7625</v>
      </c>
      <c r="KFW29" s="144">
        <f t="shared" ref="KFW29:KFW30" si="4753">KFS29*(KFT29*0.15)</f>
        <v>314364.9375</v>
      </c>
      <c r="KFX29" s="109">
        <f t="shared" ref="KFX29:KFX30" si="4754">INT(KFS29*KFT29)</f>
        <v>2095766</v>
      </c>
      <c r="KFY29" s="145" t="s">
        <v>115</v>
      </c>
      <c r="KFZ29" s="146" t="s">
        <v>35</v>
      </c>
      <c r="KGA29" s="133">
        <v>681550</v>
      </c>
      <c r="KGB29" s="147">
        <f t="shared" ref="KGB29:KGB30" si="4755">123*0.5/20</f>
        <v>3.0750000000000002</v>
      </c>
      <c r="KGC29" s="140">
        <f t="shared" ref="KGC29:KGC30" si="4756">KGA29*(KGB29*0.28)</f>
        <v>586814.55000000005</v>
      </c>
      <c r="KGD29" s="140">
        <f t="shared" ref="KGD29:KGD30" si="4757">KGA29*(KGB29*0.57)</f>
        <v>1194586.7625</v>
      </c>
      <c r="KGE29" s="144">
        <f t="shared" ref="KGE29:KGE30" si="4758">KGA29*(KGB29*0.15)</f>
        <v>314364.9375</v>
      </c>
      <c r="KGF29" s="109">
        <f t="shared" ref="KGF29:KGF30" si="4759">INT(KGA29*KGB29)</f>
        <v>2095766</v>
      </c>
      <c r="KGG29" s="145" t="s">
        <v>115</v>
      </c>
      <c r="KGH29" s="146" t="s">
        <v>35</v>
      </c>
      <c r="KGI29" s="133">
        <v>681550</v>
      </c>
      <c r="KGJ29" s="147">
        <f t="shared" ref="KGJ29:KGJ30" si="4760">123*0.5/20</f>
        <v>3.0750000000000002</v>
      </c>
      <c r="KGK29" s="140">
        <f t="shared" ref="KGK29:KGK30" si="4761">KGI29*(KGJ29*0.28)</f>
        <v>586814.55000000005</v>
      </c>
      <c r="KGL29" s="140">
        <f t="shared" ref="KGL29:KGL30" si="4762">KGI29*(KGJ29*0.57)</f>
        <v>1194586.7625</v>
      </c>
      <c r="KGM29" s="144">
        <f t="shared" ref="KGM29:KGM30" si="4763">KGI29*(KGJ29*0.15)</f>
        <v>314364.9375</v>
      </c>
      <c r="KGN29" s="109">
        <f t="shared" ref="KGN29:KGN30" si="4764">INT(KGI29*KGJ29)</f>
        <v>2095766</v>
      </c>
      <c r="KGO29" s="145" t="s">
        <v>115</v>
      </c>
      <c r="KGP29" s="146" t="s">
        <v>35</v>
      </c>
      <c r="KGQ29" s="133">
        <v>681550</v>
      </c>
      <c r="KGR29" s="147">
        <f t="shared" ref="KGR29:KGR30" si="4765">123*0.5/20</f>
        <v>3.0750000000000002</v>
      </c>
      <c r="KGS29" s="140">
        <f t="shared" ref="KGS29:KGS30" si="4766">KGQ29*(KGR29*0.28)</f>
        <v>586814.55000000005</v>
      </c>
      <c r="KGT29" s="140">
        <f t="shared" ref="KGT29:KGT30" si="4767">KGQ29*(KGR29*0.57)</f>
        <v>1194586.7625</v>
      </c>
      <c r="KGU29" s="144">
        <f t="shared" ref="KGU29:KGU30" si="4768">KGQ29*(KGR29*0.15)</f>
        <v>314364.9375</v>
      </c>
      <c r="KGV29" s="109">
        <f t="shared" ref="KGV29:KGV30" si="4769">INT(KGQ29*KGR29)</f>
        <v>2095766</v>
      </c>
      <c r="KGW29" s="145" t="s">
        <v>115</v>
      </c>
      <c r="KGX29" s="146" t="s">
        <v>35</v>
      </c>
      <c r="KGY29" s="133">
        <v>681550</v>
      </c>
      <c r="KGZ29" s="147">
        <f t="shared" ref="KGZ29:KGZ30" si="4770">123*0.5/20</f>
        <v>3.0750000000000002</v>
      </c>
      <c r="KHA29" s="140">
        <f t="shared" ref="KHA29:KHA30" si="4771">KGY29*(KGZ29*0.28)</f>
        <v>586814.55000000005</v>
      </c>
      <c r="KHB29" s="140">
        <f t="shared" ref="KHB29:KHB30" si="4772">KGY29*(KGZ29*0.57)</f>
        <v>1194586.7625</v>
      </c>
      <c r="KHC29" s="144">
        <f t="shared" ref="KHC29:KHC30" si="4773">KGY29*(KGZ29*0.15)</f>
        <v>314364.9375</v>
      </c>
      <c r="KHD29" s="109">
        <f t="shared" ref="KHD29:KHD30" si="4774">INT(KGY29*KGZ29)</f>
        <v>2095766</v>
      </c>
      <c r="KHE29" s="145" t="s">
        <v>115</v>
      </c>
      <c r="KHF29" s="146" t="s">
        <v>35</v>
      </c>
      <c r="KHG29" s="133">
        <v>681550</v>
      </c>
      <c r="KHH29" s="147">
        <f t="shared" ref="KHH29:KHH30" si="4775">123*0.5/20</f>
        <v>3.0750000000000002</v>
      </c>
      <c r="KHI29" s="140">
        <f t="shared" ref="KHI29:KHI30" si="4776">KHG29*(KHH29*0.28)</f>
        <v>586814.55000000005</v>
      </c>
      <c r="KHJ29" s="140">
        <f t="shared" ref="KHJ29:KHJ30" si="4777">KHG29*(KHH29*0.57)</f>
        <v>1194586.7625</v>
      </c>
      <c r="KHK29" s="144">
        <f t="shared" ref="KHK29:KHK30" si="4778">KHG29*(KHH29*0.15)</f>
        <v>314364.9375</v>
      </c>
      <c r="KHL29" s="109">
        <f t="shared" ref="KHL29:KHL30" si="4779">INT(KHG29*KHH29)</f>
        <v>2095766</v>
      </c>
      <c r="KHM29" s="145" t="s">
        <v>115</v>
      </c>
      <c r="KHN29" s="146" t="s">
        <v>35</v>
      </c>
      <c r="KHO29" s="133">
        <v>681550</v>
      </c>
      <c r="KHP29" s="147">
        <f t="shared" ref="KHP29:KHP30" si="4780">123*0.5/20</f>
        <v>3.0750000000000002</v>
      </c>
      <c r="KHQ29" s="140">
        <f t="shared" ref="KHQ29:KHQ30" si="4781">KHO29*(KHP29*0.28)</f>
        <v>586814.55000000005</v>
      </c>
      <c r="KHR29" s="140">
        <f t="shared" ref="KHR29:KHR30" si="4782">KHO29*(KHP29*0.57)</f>
        <v>1194586.7625</v>
      </c>
      <c r="KHS29" s="144">
        <f t="shared" ref="KHS29:KHS30" si="4783">KHO29*(KHP29*0.15)</f>
        <v>314364.9375</v>
      </c>
      <c r="KHT29" s="109">
        <f t="shared" ref="KHT29:KHT30" si="4784">INT(KHO29*KHP29)</f>
        <v>2095766</v>
      </c>
      <c r="KHU29" s="145" t="s">
        <v>115</v>
      </c>
      <c r="KHV29" s="146" t="s">
        <v>35</v>
      </c>
      <c r="KHW29" s="133">
        <v>681550</v>
      </c>
      <c r="KHX29" s="147">
        <f t="shared" ref="KHX29:KHX30" si="4785">123*0.5/20</f>
        <v>3.0750000000000002</v>
      </c>
      <c r="KHY29" s="140">
        <f t="shared" ref="KHY29:KHY30" si="4786">KHW29*(KHX29*0.28)</f>
        <v>586814.55000000005</v>
      </c>
      <c r="KHZ29" s="140">
        <f t="shared" ref="KHZ29:KHZ30" si="4787">KHW29*(KHX29*0.57)</f>
        <v>1194586.7625</v>
      </c>
      <c r="KIA29" s="144">
        <f t="shared" ref="KIA29:KIA30" si="4788">KHW29*(KHX29*0.15)</f>
        <v>314364.9375</v>
      </c>
      <c r="KIB29" s="109">
        <f t="shared" ref="KIB29:KIB30" si="4789">INT(KHW29*KHX29)</f>
        <v>2095766</v>
      </c>
      <c r="KIC29" s="145" t="s">
        <v>115</v>
      </c>
      <c r="KID29" s="146" t="s">
        <v>35</v>
      </c>
      <c r="KIE29" s="133">
        <v>681550</v>
      </c>
      <c r="KIF29" s="147">
        <f t="shared" ref="KIF29:KIF30" si="4790">123*0.5/20</f>
        <v>3.0750000000000002</v>
      </c>
      <c r="KIG29" s="140">
        <f t="shared" ref="KIG29:KIG30" si="4791">KIE29*(KIF29*0.28)</f>
        <v>586814.55000000005</v>
      </c>
      <c r="KIH29" s="140">
        <f t="shared" ref="KIH29:KIH30" si="4792">KIE29*(KIF29*0.57)</f>
        <v>1194586.7625</v>
      </c>
      <c r="KII29" s="144">
        <f t="shared" ref="KII29:KII30" si="4793">KIE29*(KIF29*0.15)</f>
        <v>314364.9375</v>
      </c>
      <c r="KIJ29" s="109">
        <f t="shared" ref="KIJ29:KIJ30" si="4794">INT(KIE29*KIF29)</f>
        <v>2095766</v>
      </c>
      <c r="KIK29" s="145" t="s">
        <v>115</v>
      </c>
      <c r="KIL29" s="146" t="s">
        <v>35</v>
      </c>
      <c r="KIM29" s="133">
        <v>681550</v>
      </c>
      <c r="KIN29" s="147">
        <f t="shared" ref="KIN29:KIN30" si="4795">123*0.5/20</f>
        <v>3.0750000000000002</v>
      </c>
      <c r="KIO29" s="140">
        <f t="shared" ref="KIO29:KIO30" si="4796">KIM29*(KIN29*0.28)</f>
        <v>586814.55000000005</v>
      </c>
      <c r="KIP29" s="140">
        <f t="shared" ref="KIP29:KIP30" si="4797">KIM29*(KIN29*0.57)</f>
        <v>1194586.7625</v>
      </c>
      <c r="KIQ29" s="144">
        <f t="shared" ref="KIQ29:KIQ30" si="4798">KIM29*(KIN29*0.15)</f>
        <v>314364.9375</v>
      </c>
      <c r="KIR29" s="109">
        <f t="shared" ref="KIR29:KIR30" si="4799">INT(KIM29*KIN29)</f>
        <v>2095766</v>
      </c>
      <c r="KIS29" s="145" t="s">
        <v>115</v>
      </c>
      <c r="KIT29" s="146" t="s">
        <v>35</v>
      </c>
      <c r="KIU29" s="133">
        <v>681550</v>
      </c>
      <c r="KIV29" s="147">
        <f t="shared" ref="KIV29:KIV30" si="4800">123*0.5/20</f>
        <v>3.0750000000000002</v>
      </c>
      <c r="KIW29" s="140">
        <f t="shared" ref="KIW29:KIW30" si="4801">KIU29*(KIV29*0.28)</f>
        <v>586814.55000000005</v>
      </c>
      <c r="KIX29" s="140">
        <f t="shared" ref="KIX29:KIX30" si="4802">KIU29*(KIV29*0.57)</f>
        <v>1194586.7625</v>
      </c>
      <c r="KIY29" s="144">
        <f t="shared" ref="KIY29:KIY30" si="4803">KIU29*(KIV29*0.15)</f>
        <v>314364.9375</v>
      </c>
      <c r="KIZ29" s="109">
        <f t="shared" ref="KIZ29:KIZ30" si="4804">INT(KIU29*KIV29)</f>
        <v>2095766</v>
      </c>
      <c r="KJA29" s="145" t="s">
        <v>115</v>
      </c>
      <c r="KJB29" s="146" t="s">
        <v>35</v>
      </c>
      <c r="KJC29" s="133">
        <v>681550</v>
      </c>
      <c r="KJD29" s="147">
        <f t="shared" ref="KJD29:KJD30" si="4805">123*0.5/20</f>
        <v>3.0750000000000002</v>
      </c>
      <c r="KJE29" s="140">
        <f t="shared" ref="KJE29:KJE30" si="4806">KJC29*(KJD29*0.28)</f>
        <v>586814.55000000005</v>
      </c>
      <c r="KJF29" s="140">
        <f t="shared" ref="KJF29:KJF30" si="4807">KJC29*(KJD29*0.57)</f>
        <v>1194586.7625</v>
      </c>
      <c r="KJG29" s="144">
        <f t="shared" ref="KJG29:KJG30" si="4808">KJC29*(KJD29*0.15)</f>
        <v>314364.9375</v>
      </c>
      <c r="KJH29" s="109">
        <f t="shared" ref="KJH29:KJH30" si="4809">INT(KJC29*KJD29)</f>
        <v>2095766</v>
      </c>
      <c r="KJI29" s="145" t="s">
        <v>115</v>
      </c>
      <c r="KJJ29" s="146" t="s">
        <v>35</v>
      </c>
      <c r="KJK29" s="133">
        <v>681550</v>
      </c>
      <c r="KJL29" s="147">
        <f t="shared" ref="KJL29:KJL30" si="4810">123*0.5/20</f>
        <v>3.0750000000000002</v>
      </c>
      <c r="KJM29" s="140">
        <f t="shared" ref="KJM29:KJM30" si="4811">KJK29*(KJL29*0.28)</f>
        <v>586814.55000000005</v>
      </c>
      <c r="KJN29" s="140">
        <f t="shared" ref="KJN29:KJN30" si="4812">KJK29*(KJL29*0.57)</f>
        <v>1194586.7625</v>
      </c>
      <c r="KJO29" s="144">
        <f t="shared" ref="KJO29:KJO30" si="4813">KJK29*(KJL29*0.15)</f>
        <v>314364.9375</v>
      </c>
      <c r="KJP29" s="109">
        <f t="shared" ref="KJP29:KJP30" si="4814">INT(KJK29*KJL29)</f>
        <v>2095766</v>
      </c>
      <c r="KJQ29" s="145" t="s">
        <v>115</v>
      </c>
      <c r="KJR29" s="146" t="s">
        <v>35</v>
      </c>
      <c r="KJS29" s="133">
        <v>681550</v>
      </c>
      <c r="KJT29" s="147">
        <f t="shared" ref="KJT29:KJT30" si="4815">123*0.5/20</f>
        <v>3.0750000000000002</v>
      </c>
      <c r="KJU29" s="140">
        <f t="shared" ref="KJU29:KJU30" si="4816">KJS29*(KJT29*0.28)</f>
        <v>586814.55000000005</v>
      </c>
      <c r="KJV29" s="140">
        <f t="shared" ref="KJV29:KJV30" si="4817">KJS29*(KJT29*0.57)</f>
        <v>1194586.7625</v>
      </c>
      <c r="KJW29" s="144">
        <f t="shared" ref="KJW29:KJW30" si="4818">KJS29*(KJT29*0.15)</f>
        <v>314364.9375</v>
      </c>
      <c r="KJX29" s="109">
        <f t="shared" ref="KJX29:KJX30" si="4819">INT(KJS29*KJT29)</f>
        <v>2095766</v>
      </c>
      <c r="KJY29" s="145" t="s">
        <v>115</v>
      </c>
      <c r="KJZ29" s="146" t="s">
        <v>35</v>
      </c>
      <c r="KKA29" s="133">
        <v>681550</v>
      </c>
      <c r="KKB29" s="147">
        <f t="shared" ref="KKB29:KKB30" si="4820">123*0.5/20</f>
        <v>3.0750000000000002</v>
      </c>
      <c r="KKC29" s="140">
        <f t="shared" ref="KKC29:KKC30" si="4821">KKA29*(KKB29*0.28)</f>
        <v>586814.55000000005</v>
      </c>
      <c r="KKD29" s="140">
        <f t="shared" ref="KKD29:KKD30" si="4822">KKA29*(KKB29*0.57)</f>
        <v>1194586.7625</v>
      </c>
      <c r="KKE29" s="144">
        <f t="shared" ref="KKE29:KKE30" si="4823">KKA29*(KKB29*0.15)</f>
        <v>314364.9375</v>
      </c>
      <c r="KKF29" s="109">
        <f t="shared" ref="KKF29:KKF30" si="4824">INT(KKA29*KKB29)</f>
        <v>2095766</v>
      </c>
      <c r="KKG29" s="145" t="s">
        <v>115</v>
      </c>
      <c r="KKH29" s="146" t="s">
        <v>35</v>
      </c>
      <c r="KKI29" s="133">
        <v>681550</v>
      </c>
      <c r="KKJ29" s="147">
        <f t="shared" ref="KKJ29:KKJ30" si="4825">123*0.5/20</f>
        <v>3.0750000000000002</v>
      </c>
      <c r="KKK29" s="140">
        <f t="shared" ref="KKK29:KKK30" si="4826">KKI29*(KKJ29*0.28)</f>
        <v>586814.55000000005</v>
      </c>
      <c r="KKL29" s="140">
        <f t="shared" ref="KKL29:KKL30" si="4827">KKI29*(KKJ29*0.57)</f>
        <v>1194586.7625</v>
      </c>
      <c r="KKM29" s="144">
        <f t="shared" ref="KKM29:KKM30" si="4828">KKI29*(KKJ29*0.15)</f>
        <v>314364.9375</v>
      </c>
      <c r="KKN29" s="109">
        <f t="shared" ref="KKN29:KKN30" si="4829">INT(KKI29*KKJ29)</f>
        <v>2095766</v>
      </c>
      <c r="KKO29" s="145" t="s">
        <v>115</v>
      </c>
      <c r="KKP29" s="146" t="s">
        <v>35</v>
      </c>
      <c r="KKQ29" s="133">
        <v>681550</v>
      </c>
      <c r="KKR29" s="147">
        <f t="shared" ref="KKR29:KKR30" si="4830">123*0.5/20</f>
        <v>3.0750000000000002</v>
      </c>
      <c r="KKS29" s="140">
        <f t="shared" ref="KKS29:KKS30" si="4831">KKQ29*(KKR29*0.28)</f>
        <v>586814.55000000005</v>
      </c>
      <c r="KKT29" s="140">
        <f t="shared" ref="KKT29:KKT30" si="4832">KKQ29*(KKR29*0.57)</f>
        <v>1194586.7625</v>
      </c>
      <c r="KKU29" s="144">
        <f t="shared" ref="KKU29:KKU30" si="4833">KKQ29*(KKR29*0.15)</f>
        <v>314364.9375</v>
      </c>
      <c r="KKV29" s="109">
        <f t="shared" ref="KKV29:KKV30" si="4834">INT(KKQ29*KKR29)</f>
        <v>2095766</v>
      </c>
      <c r="KKW29" s="145" t="s">
        <v>115</v>
      </c>
      <c r="KKX29" s="146" t="s">
        <v>35</v>
      </c>
      <c r="KKY29" s="133">
        <v>681550</v>
      </c>
      <c r="KKZ29" s="147">
        <f t="shared" ref="KKZ29:KKZ30" si="4835">123*0.5/20</f>
        <v>3.0750000000000002</v>
      </c>
      <c r="KLA29" s="140">
        <f t="shared" ref="KLA29:KLA30" si="4836">KKY29*(KKZ29*0.28)</f>
        <v>586814.55000000005</v>
      </c>
      <c r="KLB29" s="140">
        <f t="shared" ref="KLB29:KLB30" si="4837">KKY29*(KKZ29*0.57)</f>
        <v>1194586.7625</v>
      </c>
      <c r="KLC29" s="144">
        <f t="shared" ref="KLC29:KLC30" si="4838">KKY29*(KKZ29*0.15)</f>
        <v>314364.9375</v>
      </c>
      <c r="KLD29" s="109">
        <f t="shared" ref="KLD29:KLD30" si="4839">INT(KKY29*KKZ29)</f>
        <v>2095766</v>
      </c>
      <c r="KLE29" s="145" t="s">
        <v>115</v>
      </c>
      <c r="KLF29" s="146" t="s">
        <v>35</v>
      </c>
      <c r="KLG29" s="133">
        <v>681550</v>
      </c>
      <c r="KLH29" s="147">
        <f t="shared" ref="KLH29:KLH30" si="4840">123*0.5/20</f>
        <v>3.0750000000000002</v>
      </c>
      <c r="KLI29" s="140">
        <f t="shared" ref="KLI29:KLI30" si="4841">KLG29*(KLH29*0.28)</f>
        <v>586814.55000000005</v>
      </c>
      <c r="KLJ29" s="140">
        <f t="shared" ref="KLJ29:KLJ30" si="4842">KLG29*(KLH29*0.57)</f>
        <v>1194586.7625</v>
      </c>
      <c r="KLK29" s="144">
        <f t="shared" ref="KLK29:KLK30" si="4843">KLG29*(KLH29*0.15)</f>
        <v>314364.9375</v>
      </c>
      <c r="KLL29" s="109">
        <f t="shared" ref="KLL29:KLL30" si="4844">INT(KLG29*KLH29)</f>
        <v>2095766</v>
      </c>
      <c r="KLM29" s="145" t="s">
        <v>115</v>
      </c>
      <c r="KLN29" s="146" t="s">
        <v>35</v>
      </c>
      <c r="KLO29" s="133">
        <v>681550</v>
      </c>
      <c r="KLP29" s="147">
        <f t="shared" ref="KLP29:KLP30" si="4845">123*0.5/20</f>
        <v>3.0750000000000002</v>
      </c>
      <c r="KLQ29" s="140">
        <f t="shared" ref="KLQ29:KLQ30" si="4846">KLO29*(KLP29*0.28)</f>
        <v>586814.55000000005</v>
      </c>
      <c r="KLR29" s="140">
        <f t="shared" ref="KLR29:KLR30" si="4847">KLO29*(KLP29*0.57)</f>
        <v>1194586.7625</v>
      </c>
      <c r="KLS29" s="144">
        <f t="shared" ref="KLS29:KLS30" si="4848">KLO29*(KLP29*0.15)</f>
        <v>314364.9375</v>
      </c>
      <c r="KLT29" s="109">
        <f t="shared" ref="KLT29:KLT30" si="4849">INT(KLO29*KLP29)</f>
        <v>2095766</v>
      </c>
      <c r="KLU29" s="145" t="s">
        <v>115</v>
      </c>
      <c r="KLV29" s="146" t="s">
        <v>35</v>
      </c>
      <c r="KLW29" s="133">
        <v>681550</v>
      </c>
      <c r="KLX29" s="147">
        <f t="shared" ref="KLX29:KLX30" si="4850">123*0.5/20</f>
        <v>3.0750000000000002</v>
      </c>
      <c r="KLY29" s="140">
        <f t="shared" ref="KLY29:KLY30" si="4851">KLW29*(KLX29*0.28)</f>
        <v>586814.55000000005</v>
      </c>
      <c r="KLZ29" s="140">
        <f t="shared" ref="KLZ29:KLZ30" si="4852">KLW29*(KLX29*0.57)</f>
        <v>1194586.7625</v>
      </c>
      <c r="KMA29" s="144">
        <f t="shared" ref="KMA29:KMA30" si="4853">KLW29*(KLX29*0.15)</f>
        <v>314364.9375</v>
      </c>
      <c r="KMB29" s="109">
        <f t="shared" ref="KMB29:KMB30" si="4854">INT(KLW29*KLX29)</f>
        <v>2095766</v>
      </c>
      <c r="KMC29" s="145" t="s">
        <v>115</v>
      </c>
      <c r="KMD29" s="146" t="s">
        <v>35</v>
      </c>
      <c r="KME29" s="133">
        <v>681550</v>
      </c>
      <c r="KMF29" s="147">
        <f t="shared" ref="KMF29:KMF30" si="4855">123*0.5/20</f>
        <v>3.0750000000000002</v>
      </c>
      <c r="KMG29" s="140">
        <f t="shared" ref="KMG29:KMG30" si="4856">KME29*(KMF29*0.28)</f>
        <v>586814.55000000005</v>
      </c>
      <c r="KMH29" s="140">
        <f t="shared" ref="KMH29:KMH30" si="4857">KME29*(KMF29*0.57)</f>
        <v>1194586.7625</v>
      </c>
      <c r="KMI29" s="144">
        <f t="shared" ref="KMI29:KMI30" si="4858">KME29*(KMF29*0.15)</f>
        <v>314364.9375</v>
      </c>
      <c r="KMJ29" s="109">
        <f t="shared" ref="KMJ29:KMJ30" si="4859">INT(KME29*KMF29)</f>
        <v>2095766</v>
      </c>
      <c r="KMK29" s="145" t="s">
        <v>115</v>
      </c>
      <c r="KML29" s="146" t="s">
        <v>35</v>
      </c>
      <c r="KMM29" s="133">
        <v>681550</v>
      </c>
      <c r="KMN29" s="147">
        <f t="shared" ref="KMN29:KMN30" si="4860">123*0.5/20</f>
        <v>3.0750000000000002</v>
      </c>
      <c r="KMO29" s="140">
        <f t="shared" ref="KMO29:KMO30" si="4861">KMM29*(KMN29*0.28)</f>
        <v>586814.55000000005</v>
      </c>
      <c r="KMP29" s="140">
        <f t="shared" ref="KMP29:KMP30" si="4862">KMM29*(KMN29*0.57)</f>
        <v>1194586.7625</v>
      </c>
      <c r="KMQ29" s="144">
        <f t="shared" ref="KMQ29:KMQ30" si="4863">KMM29*(KMN29*0.15)</f>
        <v>314364.9375</v>
      </c>
      <c r="KMR29" s="109">
        <f t="shared" ref="KMR29:KMR30" si="4864">INT(KMM29*KMN29)</f>
        <v>2095766</v>
      </c>
      <c r="KMS29" s="145" t="s">
        <v>115</v>
      </c>
      <c r="KMT29" s="146" t="s">
        <v>35</v>
      </c>
      <c r="KMU29" s="133">
        <v>681550</v>
      </c>
      <c r="KMV29" s="147">
        <f t="shared" ref="KMV29:KMV30" si="4865">123*0.5/20</f>
        <v>3.0750000000000002</v>
      </c>
      <c r="KMW29" s="140">
        <f t="shared" ref="KMW29:KMW30" si="4866">KMU29*(KMV29*0.28)</f>
        <v>586814.55000000005</v>
      </c>
      <c r="KMX29" s="140">
        <f t="shared" ref="KMX29:KMX30" si="4867">KMU29*(KMV29*0.57)</f>
        <v>1194586.7625</v>
      </c>
      <c r="KMY29" s="144">
        <f t="shared" ref="KMY29:KMY30" si="4868">KMU29*(KMV29*0.15)</f>
        <v>314364.9375</v>
      </c>
      <c r="KMZ29" s="109">
        <f t="shared" ref="KMZ29:KMZ30" si="4869">INT(KMU29*KMV29)</f>
        <v>2095766</v>
      </c>
      <c r="KNA29" s="145" t="s">
        <v>115</v>
      </c>
      <c r="KNB29" s="146" t="s">
        <v>35</v>
      </c>
      <c r="KNC29" s="133">
        <v>681550</v>
      </c>
      <c r="KND29" s="147">
        <f t="shared" ref="KND29:KND30" si="4870">123*0.5/20</f>
        <v>3.0750000000000002</v>
      </c>
      <c r="KNE29" s="140">
        <f t="shared" ref="KNE29:KNE30" si="4871">KNC29*(KND29*0.28)</f>
        <v>586814.55000000005</v>
      </c>
      <c r="KNF29" s="140">
        <f t="shared" ref="KNF29:KNF30" si="4872">KNC29*(KND29*0.57)</f>
        <v>1194586.7625</v>
      </c>
      <c r="KNG29" s="144">
        <f t="shared" ref="KNG29:KNG30" si="4873">KNC29*(KND29*0.15)</f>
        <v>314364.9375</v>
      </c>
      <c r="KNH29" s="109">
        <f t="shared" ref="KNH29:KNH30" si="4874">INT(KNC29*KND29)</f>
        <v>2095766</v>
      </c>
      <c r="KNI29" s="145" t="s">
        <v>115</v>
      </c>
      <c r="KNJ29" s="146" t="s">
        <v>35</v>
      </c>
      <c r="KNK29" s="133">
        <v>681550</v>
      </c>
      <c r="KNL29" s="147">
        <f t="shared" ref="KNL29:KNL30" si="4875">123*0.5/20</f>
        <v>3.0750000000000002</v>
      </c>
      <c r="KNM29" s="140">
        <f t="shared" ref="KNM29:KNM30" si="4876">KNK29*(KNL29*0.28)</f>
        <v>586814.55000000005</v>
      </c>
      <c r="KNN29" s="140">
        <f t="shared" ref="KNN29:KNN30" si="4877">KNK29*(KNL29*0.57)</f>
        <v>1194586.7625</v>
      </c>
      <c r="KNO29" s="144">
        <f t="shared" ref="KNO29:KNO30" si="4878">KNK29*(KNL29*0.15)</f>
        <v>314364.9375</v>
      </c>
      <c r="KNP29" s="109">
        <f t="shared" ref="KNP29:KNP30" si="4879">INT(KNK29*KNL29)</f>
        <v>2095766</v>
      </c>
      <c r="KNQ29" s="145" t="s">
        <v>115</v>
      </c>
      <c r="KNR29" s="146" t="s">
        <v>35</v>
      </c>
      <c r="KNS29" s="133">
        <v>681550</v>
      </c>
      <c r="KNT29" s="147">
        <f t="shared" ref="KNT29:KNT30" si="4880">123*0.5/20</f>
        <v>3.0750000000000002</v>
      </c>
      <c r="KNU29" s="140">
        <f t="shared" ref="KNU29:KNU30" si="4881">KNS29*(KNT29*0.28)</f>
        <v>586814.55000000005</v>
      </c>
      <c r="KNV29" s="140">
        <f t="shared" ref="KNV29:KNV30" si="4882">KNS29*(KNT29*0.57)</f>
        <v>1194586.7625</v>
      </c>
      <c r="KNW29" s="144">
        <f t="shared" ref="KNW29:KNW30" si="4883">KNS29*(KNT29*0.15)</f>
        <v>314364.9375</v>
      </c>
      <c r="KNX29" s="109">
        <f t="shared" ref="KNX29:KNX30" si="4884">INT(KNS29*KNT29)</f>
        <v>2095766</v>
      </c>
      <c r="KNY29" s="145" t="s">
        <v>115</v>
      </c>
      <c r="KNZ29" s="146" t="s">
        <v>35</v>
      </c>
      <c r="KOA29" s="133">
        <v>681550</v>
      </c>
      <c r="KOB29" s="147">
        <f t="shared" ref="KOB29:KOB30" si="4885">123*0.5/20</f>
        <v>3.0750000000000002</v>
      </c>
      <c r="KOC29" s="140">
        <f t="shared" ref="KOC29:KOC30" si="4886">KOA29*(KOB29*0.28)</f>
        <v>586814.55000000005</v>
      </c>
      <c r="KOD29" s="140">
        <f t="shared" ref="KOD29:KOD30" si="4887">KOA29*(KOB29*0.57)</f>
        <v>1194586.7625</v>
      </c>
      <c r="KOE29" s="144">
        <f t="shared" ref="KOE29:KOE30" si="4888">KOA29*(KOB29*0.15)</f>
        <v>314364.9375</v>
      </c>
      <c r="KOF29" s="109">
        <f t="shared" ref="KOF29:KOF30" si="4889">INT(KOA29*KOB29)</f>
        <v>2095766</v>
      </c>
      <c r="KOG29" s="145" t="s">
        <v>115</v>
      </c>
      <c r="KOH29" s="146" t="s">
        <v>35</v>
      </c>
      <c r="KOI29" s="133">
        <v>681550</v>
      </c>
      <c r="KOJ29" s="147">
        <f t="shared" ref="KOJ29:KOJ30" si="4890">123*0.5/20</f>
        <v>3.0750000000000002</v>
      </c>
      <c r="KOK29" s="140">
        <f t="shared" ref="KOK29:KOK30" si="4891">KOI29*(KOJ29*0.28)</f>
        <v>586814.55000000005</v>
      </c>
      <c r="KOL29" s="140">
        <f t="shared" ref="KOL29:KOL30" si="4892">KOI29*(KOJ29*0.57)</f>
        <v>1194586.7625</v>
      </c>
      <c r="KOM29" s="144">
        <f t="shared" ref="KOM29:KOM30" si="4893">KOI29*(KOJ29*0.15)</f>
        <v>314364.9375</v>
      </c>
      <c r="KON29" s="109">
        <f t="shared" ref="KON29:KON30" si="4894">INT(KOI29*KOJ29)</f>
        <v>2095766</v>
      </c>
      <c r="KOO29" s="145" t="s">
        <v>115</v>
      </c>
      <c r="KOP29" s="146" t="s">
        <v>35</v>
      </c>
      <c r="KOQ29" s="133">
        <v>681550</v>
      </c>
      <c r="KOR29" s="147">
        <f t="shared" ref="KOR29:KOR30" si="4895">123*0.5/20</f>
        <v>3.0750000000000002</v>
      </c>
      <c r="KOS29" s="140">
        <f t="shared" ref="KOS29:KOS30" si="4896">KOQ29*(KOR29*0.28)</f>
        <v>586814.55000000005</v>
      </c>
      <c r="KOT29" s="140">
        <f t="shared" ref="KOT29:KOT30" si="4897">KOQ29*(KOR29*0.57)</f>
        <v>1194586.7625</v>
      </c>
      <c r="KOU29" s="144">
        <f t="shared" ref="KOU29:KOU30" si="4898">KOQ29*(KOR29*0.15)</f>
        <v>314364.9375</v>
      </c>
      <c r="KOV29" s="109">
        <f t="shared" ref="KOV29:KOV30" si="4899">INT(KOQ29*KOR29)</f>
        <v>2095766</v>
      </c>
      <c r="KOW29" s="145" t="s">
        <v>115</v>
      </c>
      <c r="KOX29" s="146" t="s">
        <v>35</v>
      </c>
      <c r="KOY29" s="133">
        <v>681550</v>
      </c>
      <c r="KOZ29" s="147">
        <f t="shared" ref="KOZ29:KOZ30" si="4900">123*0.5/20</f>
        <v>3.0750000000000002</v>
      </c>
      <c r="KPA29" s="140">
        <f t="shared" ref="KPA29:KPA30" si="4901">KOY29*(KOZ29*0.28)</f>
        <v>586814.55000000005</v>
      </c>
      <c r="KPB29" s="140">
        <f t="shared" ref="KPB29:KPB30" si="4902">KOY29*(KOZ29*0.57)</f>
        <v>1194586.7625</v>
      </c>
      <c r="KPC29" s="144">
        <f t="shared" ref="KPC29:KPC30" si="4903">KOY29*(KOZ29*0.15)</f>
        <v>314364.9375</v>
      </c>
      <c r="KPD29" s="109">
        <f t="shared" ref="KPD29:KPD30" si="4904">INT(KOY29*KOZ29)</f>
        <v>2095766</v>
      </c>
      <c r="KPE29" s="145" t="s">
        <v>115</v>
      </c>
      <c r="KPF29" s="146" t="s">
        <v>35</v>
      </c>
      <c r="KPG29" s="133">
        <v>681550</v>
      </c>
      <c r="KPH29" s="147">
        <f t="shared" ref="KPH29:KPH30" si="4905">123*0.5/20</f>
        <v>3.0750000000000002</v>
      </c>
      <c r="KPI29" s="140">
        <f t="shared" ref="KPI29:KPI30" si="4906">KPG29*(KPH29*0.28)</f>
        <v>586814.55000000005</v>
      </c>
      <c r="KPJ29" s="140">
        <f t="shared" ref="KPJ29:KPJ30" si="4907">KPG29*(KPH29*0.57)</f>
        <v>1194586.7625</v>
      </c>
      <c r="KPK29" s="144">
        <f t="shared" ref="KPK29:KPK30" si="4908">KPG29*(KPH29*0.15)</f>
        <v>314364.9375</v>
      </c>
      <c r="KPL29" s="109">
        <f t="shared" ref="KPL29:KPL30" si="4909">INT(KPG29*KPH29)</f>
        <v>2095766</v>
      </c>
      <c r="KPM29" s="145" t="s">
        <v>115</v>
      </c>
      <c r="KPN29" s="146" t="s">
        <v>35</v>
      </c>
      <c r="KPO29" s="133">
        <v>681550</v>
      </c>
      <c r="KPP29" s="147">
        <f t="shared" ref="KPP29:KPP30" si="4910">123*0.5/20</f>
        <v>3.0750000000000002</v>
      </c>
      <c r="KPQ29" s="140">
        <f t="shared" ref="KPQ29:KPQ30" si="4911">KPO29*(KPP29*0.28)</f>
        <v>586814.55000000005</v>
      </c>
      <c r="KPR29" s="140">
        <f t="shared" ref="KPR29:KPR30" si="4912">KPO29*(KPP29*0.57)</f>
        <v>1194586.7625</v>
      </c>
      <c r="KPS29" s="144">
        <f t="shared" ref="KPS29:KPS30" si="4913">KPO29*(KPP29*0.15)</f>
        <v>314364.9375</v>
      </c>
      <c r="KPT29" s="109">
        <f t="shared" ref="KPT29:KPT30" si="4914">INT(KPO29*KPP29)</f>
        <v>2095766</v>
      </c>
      <c r="KPU29" s="145" t="s">
        <v>115</v>
      </c>
      <c r="KPV29" s="146" t="s">
        <v>35</v>
      </c>
      <c r="KPW29" s="133">
        <v>681550</v>
      </c>
      <c r="KPX29" s="147">
        <f t="shared" ref="KPX29:KPX30" si="4915">123*0.5/20</f>
        <v>3.0750000000000002</v>
      </c>
      <c r="KPY29" s="140">
        <f t="shared" ref="KPY29:KPY30" si="4916">KPW29*(KPX29*0.28)</f>
        <v>586814.55000000005</v>
      </c>
      <c r="KPZ29" s="140">
        <f t="shared" ref="KPZ29:KPZ30" si="4917">KPW29*(KPX29*0.57)</f>
        <v>1194586.7625</v>
      </c>
      <c r="KQA29" s="144">
        <f t="shared" ref="KQA29:KQA30" si="4918">KPW29*(KPX29*0.15)</f>
        <v>314364.9375</v>
      </c>
      <c r="KQB29" s="109">
        <f t="shared" ref="KQB29:KQB30" si="4919">INT(KPW29*KPX29)</f>
        <v>2095766</v>
      </c>
      <c r="KQC29" s="145" t="s">
        <v>115</v>
      </c>
      <c r="KQD29" s="146" t="s">
        <v>35</v>
      </c>
      <c r="KQE29" s="133">
        <v>681550</v>
      </c>
      <c r="KQF29" s="147">
        <f t="shared" ref="KQF29:KQF30" si="4920">123*0.5/20</f>
        <v>3.0750000000000002</v>
      </c>
      <c r="KQG29" s="140">
        <f t="shared" ref="KQG29:KQG30" si="4921">KQE29*(KQF29*0.28)</f>
        <v>586814.55000000005</v>
      </c>
      <c r="KQH29" s="140">
        <f t="shared" ref="KQH29:KQH30" si="4922">KQE29*(KQF29*0.57)</f>
        <v>1194586.7625</v>
      </c>
      <c r="KQI29" s="144">
        <f t="shared" ref="KQI29:KQI30" si="4923">KQE29*(KQF29*0.15)</f>
        <v>314364.9375</v>
      </c>
      <c r="KQJ29" s="109">
        <f t="shared" ref="KQJ29:KQJ30" si="4924">INT(KQE29*KQF29)</f>
        <v>2095766</v>
      </c>
      <c r="KQK29" s="145" t="s">
        <v>115</v>
      </c>
      <c r="KQL29" s="146" t="s">
        <v>35</v>
      </c>
      <c r="KQM29" s="133">
        <v>681550</v>
      </c>
      <c r="KQN29" s="147">
        <f t="shared" ref="KQN29:KQN30" si="4925">123*0.5/20</f>
        <v>3.0750000000000002</v>
      </c>
      <c r="KQO29" s="140">
        <f t="shared" ref="KQO29:KQO30" si="4926">KQM29*(KQN29*0.28)</f>
        <v>586814.55000000005</v>
      </c>
      <c r="KQP29" s="140">
        <f t="shared" ref="KQP29:KQP30" si="4927">KQM29*(KQN29*0.57)</f>
        <v>1194586.7625</v>
      </c>
      <c r="KQQ29" s="144">
        <f t="shared" ref="KQQ29:KQQ30" si="4928">KQM29*(KQN29*0.15)</f>
        <v>314364.9375</v>
      </c>
      <c r="KQR29" s="109">
        <f t="shared" ref="KQR29:KQR30" si="4929">INT(KQM29*KQN29)</f>
        <v>2095766</v>
      </c>
      <c r="KQS29" s="145" t="s">
        <v>115</v>
      </c>
      <c r="KQT29" s="146" t="s">
        <v>35</v>
      </c>
      <c r="KQU29" s="133">
        <v>681550</v>
      </c>
      <c r="KQV29" s="147">
        <f t="shared" ref="KQV29:KQV30" si="4930">123*0.5/20</f>
        <v>3.0750000000000002</v>
      </c>
      <c r="KQW29" s="140">
        <f t="shared" ref="KQW29:KQW30" si="4931">KQU29*(KQV29*0.28)</f>
        <v>586814.55000000005</v>
      </c>
      <c r="KQX29" s="140">
        <f t="shared" ref="KQX29:KQX30" si="4932">KQU29*(KQV29*0.57)</f>
        <v>1194586.7625</v>
      </c>
      <c r="KQY29" s="144">
        <f t="shared" ref="KQY29:KQY30" si="4933">KQU29*(KQV29*0.15)</f>
        <v>314364.9375</v>
      </c>
      <c r="KQZ29" s="109">
        <f t="shared" ref="KQZ29:KQZ30" si="4934">INT(KQU29*KQV29)</f>
        <v>2095766</v>
      </c>
      <c r="KRA29" s="145" t="s">
        <v>115</v>
      </c>
      <c r="KRB29" s="146" t="s">
        <v>35</v>
      </c>
      <c r="KRC29" s="133">
        <v>681550</v>
      </c>
      <c r="KRD29" s="147">
        <f t="shared" ref="KRD29:KRD30" si="4935">123*0.5/20</f>
        <v>3.0750000000000002</v>
      </c>
      <c r="KRE29" s="140">
        <f t="shared" ref="KRE29:KRE30" si="4936">KRC29*(KRD29*0.28)</f>
        <v>586814.55000000005</v>
      </c>
      <c r="KRF29" s="140">
        <f t="shared" ref="KRF29:KRF30" si="4937">KRC29*(KRD29*0.57)</f>
        <v>1194586.7625</v>
      </c>
      <c r="KRG29" s="144">
        <f t="shared" ref="KRG29:KRG30" si="4938">KRC29*(KRD29*0.15)</f>
        <v>314364.9375</v>
      </c>
      <c r="KRH29" s="109">
        <f t="shared" ref="KRH29:KRH30" si="4939">INT(KRC29*KRD29)</f>
        <v>2095766</v>
      </c>
      <c r="KRI29" s="145" t="s">
        <v>115</v>
      </c>
      <c r="KRJ29" s="146" t="s">
        <v>35</v>
      </c>
      <c r="KRK29" s="133">
        <v>681550</v>
      </c>
      <c r="KRL29" s="147">
        <f t="shared" ref="KRL29:KRL30" si="4940">123*0.5/20</f>
        <v>3.0750000000000002</v>
      </c>
      <c r="KRM29" s="140">
        <f t="shared" ref="KRM29:KRM30" si="4941">KRK29*(KRL29*0.28)</f>
        <v>586814.55000000005</v>
      </c>
      <c r="KRN29" s="140">
        <f t="shared" ref="KRN29:KRN30" si="4942">KRK29*(KRL29*0.57)</f>
        <v>1194586.7625</v>
      </c>
      <c r="KRO29" s="144">
        <f t="shared" ref="KRO29:KRO30" si="4943">KRK29*(KRL29*0.15)</f>
        <v>314364.9375</v>
      </c>
      <c r="KRP29" s="109">
        <f t="shared" ref="KRP29:KRP30" si="4944">INT(KRK29*KRL29)</f>
        <v>2095766</v>
      </c>
      <c r="KRQ29" s="145" t="s">
        <v>115</v>
      </c>
      <c r="KRR29" s="146" t="s">
        <v>35</v>
      </c>
      <c r="KRS29" s="133">
        <v>681550</v>
      </c>
      <c r="KRT29" s="147">
        <f t="shared" ref="KRT29:KRT30" si="4945">123*0.5/20</f>
        <v>3.0750000000000002</v>
      </c>
      <c r="KRU29" s="140">
        <f t="shared" ref="KRU29:KRU30" si="4946">KRS29*(KRT29*0.28)</f>
        <v>586814.55000000005</v>
      </c>
      <c r="KRV29" s="140">
        <f t="shared" ref="KRV29:KRV30" si="4947">KRS29*(KRT29*0.57)</f>
        <v>1194586.7625</v>
      </c>
      <c r="KRW29" s="144">
        <f t="shared" ref="KRW29:KRW30" si="4948">KRS29*(KRT29*0.15)</f>
        <v>314364.9375</v>
      </c>
      <c r="KRX29" s="109">
        <f t="shared" ref="KRX29:KRX30" si="4949">INT(KRS29*KRT29)</f>
        <v>2095766</v>
      </c>
      <c r="KRY29" s="145" t="s">
        <v>115</v>
      </c>
      <c r="KRZ29" s="146" t="s">
        <v>35</v>
      </c>
      <c r="KSA29" s="133">
        <v>681550</v>
      </c>
      <c r="KSB29" s="147">
        <f t="shared" ref="KSB29:KSB30" si="4950">123*0.5/20</f>
        <v>3.0750000000000002</v>
      </c>
      <c r="KSC29" s="140">
        <f t="shared" ref="KSC29:KSC30" si="4951">KSA29*(KSB29*0.28)</f>
        <v>586814.55000000005</v>
      </c>
      <c r="KSD29" s="140">
        <f t="shared" ref="KSD29:KSD30" si="4952">KSA29*(KSB29*0.57)</f>
        <v>1194586.7625</v>
      </c>
      <c r="KSE29" s="144">
        <f t="shared" ref="KSE29:KSE30" si="4953">KSA29*(KSB29*0.15)</f>
        <v>314364.9375</v>
      </c>
      <c r="KSF29" s="109">
        <f t="shared" ref="KSF29:KSF30" si="4954">INT(KSA29*KSB29)</f>
        <v>2095766</v>
      </c>
      <c r="KSG29" s="145" t="s">
        <v>115</v>
      </c>
      <c r="KSH29" s="146" t="s">
        <v>35</v>
      </c>
      <c r="KSI29" s="133">
        <v>681550</v>
      </c>
      <c r="KSJ29" s="147">
        <f t="shared" ref="KSJ29:KSJ30" si="4955">123*0.5/20</f>
        <v>3.0750000000000002</v>
      </c>
      <c r="KSK29" s="140">
        <f t="shared" ref="KSK29:KSK30" si="4956">KSI29*(KSJ29*0.28)</f>
        <v>586814.55000000005</v>
      </c>
      <c r="KSL29" s="140">
        <f t="shared" ref="KSL29:KSL30" si="4957">KSI29*(KSJ29*0.57)</f>
        <v>1194586.7625</v>
      </c>
      <c r="KSM29" s="144">
        <f t="shared" ref="KSM29:KSM30" si="4958">KSI29*(KSJ29*0.15)</f>
        <v>314364.9375</v>
      </c>
      <c r="KSN29" s="109">
        <f t="shared" ref="KSN29:KSN30" si="4959">INT(KSI29*KSJ29)</f>
        <v>2095766</v>
      </c>
      <c r="KSO29" s="145" t="s">
        <v>115</v>
      </c>
      <c r="KSP29" s="146" t="s">
        <v>35</v>
      </c>
      <c r="KSQ29" s="133">
        <v>681550</v>
      </c>
      <c r="KSR29" s="147">
        <f t="shared" ref="KSR29:KSR30" si="4960">123*0.5/20</f>
        <v>3.0750000000000002</v>
      </c>
      <c r="KSS29" s="140">
        <f t="shared" ref="KSS29:KSS30" si="4961">KSQ29*(KSR29*0.28)</f>
        <v>586814.55000000005</v>
      </c>
      <c r="KST29" s="140">
        <f t="shared" ref="KST29:KST30" si="4962">KSQ29*(KSR29*0.57)</f>
        <v>1194586.7625</v>
      </c>
      <c r="KSU29" s="144">
        <f t="shared" ref="KSU29:KSU30" si="4963">KSQ29*(KSR29*0.15)</f>
        <v>314364.9375</v>
      </c>
      <c r="KSV29" s="109">
        <f t="shared" ref="KSV29:KSV30" si="4964">INT(KSQ29*KSR29)</f>
        <v>2095766</v>
      </c>
      <c r="KSW29" s="145" t="s">
        <v>115</v>
      </c>
      <c r="KSX29" s="146" t="s">
        <v>35</v>
      </c>
      <c r="KSY29" s="133">
        <v>681550</v>
      </c>
      <c r="KSZ29" s="147">
        <f t="shared" ref="KSZ29:KSZ30" si="4965">123*0.5/20</f>
        <v>3.0750000000000002</v>
      </c>
      <c r="KTA29" s="140">
        <f t="shared" ref="KTA29:KTA30" si="4966">KSY29*(KSZ29*0.28)</f>
        <v>586814.55000000005</v>
      </c>
      <c r="KTB29" s="140">
        <f t="shared" ref="KTB29:KTB30" si="4967">KSY29*(KSZ29*0.57)</f>
        <v>1194586.7625</v>
      </c>
      <c r="KTC29" s="144">
        <f t="shared" ref="KTC29:KTC30" si="4968">KSY29*(KSZ29*0.15)</f>
        <v>314364.9375</v>
      </c>
      <c r="KTD29" s="109">
        <f t="shared" ref="KTD29:KTD30" si="4969">INT(KSY29*KSZ29)</f>
        <v>2095766</v>
      </c>
      <c r="KTE29" s="145" t="s">
        <v>115</v>
      </c>
      <c r="KTF29" s="146" t="s">
        <v>35</v>
      </c>
      <c r="KTG29" s="133">
        <v>681550</v>
      </c>
      <c r="KTH29" s="147">
        <f t="shared" ref="KTH29:KTH30" si="4970">123*0.5/20</f>
        <v>3.0750000000000002</v>
      </c>
      <c r="KTI29" s="140">
        <f t="shared" ref="KTI29:KTI30" si="4971">KTG29*(KTH29*0.28)</f>
        <v>586814.55000000005</v>
      </c>
      <c r="KTJ29" s="140">
        <f t="shared" ref="KTJ29:KTJ30" si="4972">KTG29*(KTH29*0.57)</f>
        <v>1194586.7625</v>
      </c>
      <c r="KTK29" s="144">
        <f t="shared" ref="KTK29:KTK30" si="4973">KTG29*(KTH29*0.15)</f>
        <v>314364.9375</v>
      </c>
      <c r="KTL29" s="109">
        <f t="shared" ref="KTL29:KTL30" si="4974">INT(KTG29*KTH29)</f>
        <v>2095766</v>
      </c>
      <c r="KTM29" s="145" t="s">
        <v>115</v>
      </c>
      <c r="KTN29" s="146" t="s">
        <v>35</v>
      </c>
      <c r="KTO29" s="133">
        <v>681550</v>
      </c>
      <c r="KTP29" s="147">
        <f t="shared" ref="KTP29:KTP30" si="4975">123*0.5/20</f>
        <v>3.0750000000000002</v>
      </c>
      <c r="KTQ29" s="140">
        <f t="shared" ref="KTQ29:KTQ30" si="4976">KTO29*(KTP29*0.28)</f>
        <v>586814.55000000005</v>
      </c>
      <c r="KTR29" s="140">
        <f t="shared" ref="KTR29:KTR30" si="4977">KTO29*(KTP29*0.57)</f>
        <v>1194586.7625</v>
      </c>
      <c r="KTS29" s="144">
        <f t="shared" ref="KTS29:KTS30" si="4978">KTO29*(KTP29*0.15)</f>
        <v>314364.9375</v>
      </c>
      <c r="KTT29" s="109">
        <f t="shared" ref="KTT29:KTT30" si="4979">INT(KTO29*KTP29)</f>
        <v>2095766</v>
      </c>
      <c r="KTU29" s="145" t="s">
        <v>115</v>
      </c>
      <c r="KTV29" s="146" t="s">
        <v>35</v>
      </c>
      <c r="KTW29" s="133">
        <v>681550</v>
      </c>
      <c r="KTX29" s="147">
        <f t="shared" ref="KTX29:KTX30" si="4980">123*0.5/20</f>
        <v>3.0750000000000002</v>
      </c>
      <c r="KTY29" s="140">
        <f t="shared" ref="KTY29:KTY30" si="4981">KTW29*(KTX29*0.28)</f>
        <v>586814.55000000005</v>
      </c>
      <c r="KTZ29" s="140">
        <f t="shared" ref="KTZ29:KTZ30" si="4982">KTW29*(KTX29*0.57)</f>
        <v>1194586.7625</v>
      </c>
      <c r="KUA29" s="144">
        <f t="shared" ref="KUA29:KUA30" si="4983">KTW29*(KTX29*0.15)</f>
        <v>314364.9375</v>
      </c>
      <c r="KUB29" s="109">
        <f t="shared" ref="KUB29:KUB30" si="4984">INT(KTW29*KTX29)</f>
        <v>2095766</v>
      </c>
      <c r="KUC29" s="145" t="s">
        <v>115</v>
      </c>
      <c r="KUD29" s="146" t="s">
        <v>35</v>
      </c>
      <c r="KUE29" s="133">
        <v>681550</v>
      </c>
      <c r="KUF29" s="147">
        <f t="shared" ref="KUF29:KUF30" si="4985">123*0.5/20</f>
        <v>3.0750000000000002</v>
      </c>
      <c r="KUG29" s="140">
        <f t="shared" ref="KUG29:KUG30" si="4986">KUE29*(KUF29*0.28)</f>
        <v>586814.55000000005</v>
      </c>
      <c r="KUH29" s="140">
        <f t="shared" ref="KUH29:KUH30" si="4987">KUE29*(KUF29*0.57)</f>
        <v>1194586.7625</v>
      </c>
      <c r="KUI29" s="144">
        <f t="shared" ref="KUI29:KUI30" si="4988">KUE29*(KUF29*0.15)</f>
        <v>314364.9375</v>
      </c>
      <c r="KUJ29" s="109">
        <f t="shared" ref="KUJ29:KUJ30" si="4989">INT(KUE29*KUF29)</f>
        <v>2095766</v>
      </c>
      <c r="KUK29" s="145" t="s">
        <v>115</v>
      </c>
      <c r="KUL29" s="146" t="s">
        <v>35</v>
      </c>
      <c r="KUM29" s="133">
        <v>681550</v>
      </c>
      <c r="KUN29" s="147">
        <f t="shared" ref="KUN29:KUN30" si="4990">123*0.5/20</f>
        <v>3.0750000000000002</v>
      </c>
      <c r="KUO29" s="140">
        <f t="shared" ref="KUO29:KUO30" si="4991">KUM29*(KUN29*0.28)</f>
        <v>586814.55000000005</v>
      </c>
      <c r="KUP29" s="140">
        <f t="shared" ref="KUP29:KUP30" si="4992">KUM29*(KUN29*0.57)</f>
        <v>1194586.7625</v>
      </c>
      <c r="KUQ29" s="144">
        <f t="shared" ref="KUQ29:KUQ30" si="4993">KUM29*(KUN29*0.15)</f>
        <v>314364.9375</v>
      </c>
      <c r="KUR29" s="109">
        <f t="shared" ref="KUR29:KUR30" si="4994">INT(KUM29*KUN29)</f>
        <v>2095766</v>
      </c>
      <c r="KUS29" s="145" t="s">
        <v>115</v>
      </c>
      <c r="KUT29" s="146" t="s">
        <v>35</v>
      </c>
      <c r="KUU29" s="133">
        <v>681550</v>
      </c>
      <c r="KUV29" s="147">
        <f t="shared" ref="KUV29:KUV30" si="4995">123*0.5/20</f>
        <v>3.0750000000000002</v>
      </c>
      <c r="KUW29" s="140">
        <f t="shared" ref="KUW29:KUW30" si="4996">KUU29*(KUV29*0.28)</f>
        <v>586814.55000000005</v>
      </c>
      <c r="KUX29" s="140">
        <f t="shared" ref="KUX29:KUX30" si="4997">KUU29*(KUV29*0.57)</f>
        <v>1194586.7625</v>
      </c>
      <c r="KUY29" s="144">
        <f t="shared" ref="KUY29:KUY30" si="4998">KUU29*(KUV29*0.15)</f>
        <v>314364.9375</v>
      </c>
      <c r="KUZ29" s="109">
        <f t="shared" ref="KUZ29:KUZ30" si="4999">INT(KUU29*KUV29)</f>
        <v>2095766</v>
      </c>
      <c r="KVA29" s="145" t="s">
        <v>115</v>
      </c>
      <c r="KVB29" s="146" t="s">
        <v>35</v>
      </c>
      <c r="KVC29" s="133">
        <v>681550</v>
      </c>
      <c r="KVD29" s="147">
        <f t="shared" ref="KVD29:KVD30" si="5000">123*0.5/20</f>
        <v>3.0750000000000002</v>
      </c>
      <c r="KVE29" s="140">
        <f t="shared" ref="KVE29:KVE30" si="5001">KVC29*(KVD29*0.28)</f>
        <v>586814.55000000005</v>
      </c>
      <c r="KVF29" s="140">
        <f t="shared" ref="KVF29:KVF30" si="5002">KVC29*(KVD29*0.57)</f>
        <v>1194586.7625</v>
      </c>
      <c r="KVG29" s="144">
        <f t="shared" ref="KVG29:KVG30" si="5003">KVC29*(KVD29*0.15)</f>
        <v>314364.9375</v>
      </c>
      <c r="KVH29" s="109">
        <f t="shared" ref="KVH29:KVH30" si="5004">INT(KVC29*KVD29)</f>
        <v>2095766</v>
      </c>
      <c r="KVI29" s="145" t="s">
        <v>115</v>
      </c>
      <c r="KVJ29" s="146" t="s">
        <v>35</v>
      </c>
      <c r="KVK29" s="133">
        <v>681550</v>
      </c>
      <c r="KVL29" s="147">
        <f t="shared" ref="KVL29:KVL30" si="5005">123*0.5/20</f>
        <v>3.0750000000000002</v>
      </c>
      <c r="KVM29" s="140">
        <f t="shared" ref="KVM29:KVM30" si="5006">KVK29*(KVL29*0.28)</f>
        <v>586814.55000000005</v>
      </c>
      <c r="KVN29" s="140">
        <f t="shared" ref="KVN29:KVN30" si="5007">KVK29*(KVL29*0.57)</f>
        <v>1194586.7625</v>
      </c>
      <c r="KVO29" s="144">
        <f t="shared" ref="KVO29:KVO30" si="5008">KVK29*(KVL29*0.15)</f>
        <v>314364.9375</v>
      </c>
      <c r="KVP29" s="109">
        <f t="shared" ref="KVP29:KVP30" si="5009">INT(KVK29*KVL29)</f>
        <v>2095766</v>
      </c>
      <c r="KVQ29" s="145" t="s">
        <v>115</v>
      </c>
      <c r="KVR29" s="146" t="s">
        <v>35</v>
      </c>
      <c r="KVS29" s="133">
        <v>681550</v>
      </c>
      <c r="KVT29" s="147">
        <f t="shared" ref="KVT29:KVT30" si="5010">123*0.5/20</f>
        <v>3.0750000000000002</v>
      </c>
      <c r="KVU29" s="140">
        <f t="shared" ref="KVU29:KVU30" si="5011">KVS29*(KVT29*0.28)</f>
        <v>586814.55000000005</v>
      </c>
      <c r="KVV29" s="140">
        <f t="shared" ref="KVV29:KVV30" si="5012">KVS29*(KVT29*0.57)</f>
        <v>1194586.7625</v>
      </c>
      <c r="KVW29" s="144">
        <f t="shared" ref="KVW29:KVW30" si="5013">KVS29*(KVT29*0.15)</f>
        <v>314364.9375</v>
      </c>
      <c r="KVX29" s="109">
        <f t="shared" ref="KVX29:KVX30" si="5014">INT(KVS29*KVT29)</f>
        <v>2095766</v>
      </c>
      <c r="KVY29" s="145" t="s">
        <v>115</v>
      </c>
      <c r="KVZ29" s="146" t="s">
        <v>35</v>
      </c>
      <c r="KWA29" s="133">
        <v>681550</v>
      </c>
      <c r="KWB29" s="147">
        <f t="shared" ref="KWB29:KWB30" si="5015">123*0.5/20</f>
        <v>3.0750000000000002</v>
      </c>
      <c r="KWC29" s="140">
        <f t="shared" ref="KWC29:KWC30" si="5016">KWA29*(KWB29*0.28)</f>
        <v>586814.55000000005</v>
      </c>
      <c r="KWD29" s="140">
        <f t="shared" ref="KWD29:KWD30" si="5017">KWA29*(KWB29*0.57)</f>
        <v>1194586.7625</v>
      </c>
      <c r="KWE29" s="144">
        <f t="shared" ref="KWE29:KWE30" si="5018">KWA29*(KWB29*0.15)</f>
        <v>314364.9375</v>
      </c>
      <c r="KWF29" s="109">
        <f t="shared" ref="KWF29:KWF30" si="5019">INT(KWA29*KWB29)</f>
        <v>2095766</v>
      </c>
      <c r="KWG29" s="145" t="s">
        <v>115</v>
      </c>
      <c r="KWH29" s="146" t="s">
        <v>35</v>
      </c>
      <c r="KWI29" s="133">
        <v>681550</v>
      </c>
      <c r="KWJ29" s="147">
        <f t="shared" ref="KWJ29:KWJ30" si="5020">123*0.5/20</f>
        <v>3.0750000000000002</v>
      </c>
      <c r="KWK29" s="140">
        <f t="shared" ref="KWK29:KWK30" si="5021">KWI29*(KWJ29*0.28)</f>
        <v>586814.55000000005</v>
      </c>
      <c r="KWL29" s="140">
        <f t="shared" ref="KWL29:KWL30" si="5022">KWI29*(KWJ29*0.57)</f>
        <v>1194586.7625</v>
      </c>
      <c r="KWM29" s="144">
        <f t="shared" ref="KWM29:KWM30" si="5023">KWI29*(KWJ29*0.15)</f>
        <v>314364.9375</v>
      </c>
      <c r="KWN29" s="109">
        <f t="shared" ref="KWN29:KWN30" si="5024">INT(KWI29*KWJ29)</f>
        <v>2095766</v>
      </c>
      <c r="KWO29" s="145" t="s">
        <v>115</v>
      </c>
      <c r="KWP29" s="146" t="s">
        <v>35</v>
      </c>
      <c r="KWQ29" s="133">
        <v>681550</v>
      </c>
      <c r="KWR29" s="147">
        <f t="shared" ref="KWR29:KWR30" si="5025">123*0.5/20</f>
        <v>3.0750000000000002</v>
      </c>
      <c r="KWS29" s="140">
        <f t="shared" ref="KWS29:KWS30" si="5026">KWQ29*(KWR29*0.28)</f>
        <v>586814.55000000005</v>
      </c>
      <c r="KWT29" s="140">
        <f t="shared" ref="KWT29:KWT30" si="5027">KWQ29*(KWR29*0.57)</f>
        <v>1194586.7625</v>
      </c>
      <c r="KWU29" s="144">
        <f t="shared" ref="KWU29:KWU30" si="5028">KWQ29*(KWR29*0.15)</f>
        <v>314364.9375</v>
      </c>
      <c r="KWV29" s="109">
        <f t="shared" ref="KWV29:KWV30" si="5029">INT(KWQ29*KWR29)</f>
        <v>2095766</v>
      </c>
      <c r="KWW29" s="145" t="s">
        <v>115</v>
      </c>
      <c r="KWX29" s="146" t="s">
        <v>35</v>
      </c>
      <c r="KWY29" s="133">
        <v>681550</v>
      </c>
      <c r="KWZ29" s="147">
        <f t="shared" ref="KWZ29:KWZ30" si="5030">123*0.5/20</f>
        <v>3.0750000000000002</v>
      </c>
      <c r="KXA29" s="140">
        <f t="shared" ref="KXA29:KXA30" si="5031">KWY29*(KWZ29*0.28)</f>
        <v>586814.55000000005</v>
      </c>
      <c r="KXB29" s="140">
        <f t="shared" ref="KXB29:KXB30" si="5032">KWY29*(KWZ29*0.57)</f>
        <v>1194586.7625</v>
      </c>
      <c r="KXC29" s="144">
        <f t="shared" ref="KXC29:KXC30" si="5033">KWY29*(KWZ29*0.15)</f>
        <v>314364.9375</v>
      </c>
      <c r="KXD29" s="109">
        <f t="shared" ref="KXD29:KXD30" si="5034">INT(KWY29*KWZ29)</f>
        <v>2095766</v>
      </c>
      <c r="KXE29" s="145" t="s">
        <v>115</v>
      </c>
      <c r="KXF29" s="146" t="s">
        <v>35</v>
      </c>
      <c r="KXG29" s="133">
        <v>681550</v>
      </c>
      <c r="KXH29" s="147">
        <f t="shared" ref="KXH29:KXH30" si="5035">123*0.5/20</f>
        <v>3.0750000000000002</v>
      </c>
      <c r="KXI29" s="140">
        <f t="shared" ref="KXI29:KXI30" si="5036">KXG29*(KXH29*0.28)</f>
        <v>586814.55000000005</v>
      </c>
      <c r="KXJ29" s="140">
        <f t="shared" ref="KXJ29:KXJ30" si="5037">KXG29*(KXH29*0.57)</f>
        <v>1194586.7625</v>
      </c>
      <c r="KXK29" s="144">
        <f t="shared" ref="KXK29:KXK30" si="5038">KXG29*(KXH29*0.15)</f>
        <v>314364.9375</v>
      </c>
      <c r="KXL29" s="109">
        <f t="shared" ref="KXL29:KXL30" si="5039">INT(KXG29*KXH29)</f>
        <v>2095766</v>
      </c>
      <c r="KXM29" s="145" t="s">
        <v>115</v>
      </c>
      <c r="KXN29" s="146" t="s">
        <v>35</v>
      </c>
      <c r="KXO29" s="133">
        <v>681550</v>
      </c>
      <c r="KXP29" s="147">
        <f t="shared" ref="KXP29:KXP30" si="5040">123*0.5/20</f>
        <v>3.0750000000000002</v>
      </c>
      <c r="KXQ29" s="140">
        <f t="shared" ref="KXQ29:KXQ30" si="5041">KXO29*(KXP29*0.28)</f>
        <v>586814.55000000005</v>
      </c>
      <c r="KXR29" s="140">
        <f t="shared" ref="KXR29:KXR30" si="5042">KXO29*(KXP29*0.57)</f>
        <v>1194586.7625</v>
      </c>
      <c r="KXS29" s="144">
        <f t="shared" ref="KXS29:KXS30" si="5043">KXO29*(KXP29*0.15)</f>
        <v>314364.9375</v>
      </c>
      <c r="KXT29" s="109">
        <f t="shared" ref="KXT29:KXT30" si="5044">INT(KXO29*KXP29)</f>
        <v>2095766</v>
      </c>
      <c r="KXU29" s="145" t="s">
        <v>115</v>
      </c>
      <c r="KXV29" s="146" t="s">
        <v>35</v>
      </c>
      <c r="KXW29" s="133">
        <v>681550</v>
      </c>
      <c r="KXX29" s="147">
        <f t="shared" ref="KXX29:KXX30" si="5045">123*0.5/20</f>
        <v>3.0750000000000002</v>
      </c>
      <c r="KXY29" s="140">
        <f t="shared" ref="KXY29:KXY30" si="5046">KXW29*(KXX29*0.28)</f>
        <v>586814.55000000005</v>
      </c>
      <c r="KXZ29" s="140">
        <f t="shared" ref="KXZ29:KXZ30" si="5047">KXW29*(KXX29*0.57)</f>
        <v>1194586.7625</v>
      </c>
      <c r="KYA29" s="144">
        <f t="shared" ref="KYA29:KYA30" si="5048">KXW29*(KXX29*0.15)</f>
        <v>314364.9375</v>
      </c>
      <c r="KYB29" s="109">
        <f t="shared" ref="KYB29:KYB30" si="5049">INT(KXW29*KXX29)</f>
        <v>2095766</v>
      </c>
      <c r="KYC29" s="145" t="s">
        <v>115</v>
      </c>
      <c r="KYD29" s="146" t="s">
        <v>35</v>
      </c>
      <c r="KYE29" s="133">
        <v>681550</v>
      </c>
      <c r="KYF29" s="147">
        <f t="shared" ref="KYF29:KYF30" si="5050">123*0.5/20</f>
        <v>3.0750000000000002</v>
      </c>
      <c r="KYG29" s="140">
        <f t="shared" ref="KYG29:KYG30" si="5051">KYE29*(KYF29*0.28)</f>
        <v>586814.55000000005</v>
      </c>
      <c r="KYH29" s="140">
        <f t="shared" ref="KYH29:KYH30" si="5052">KYE29*(KYF29*0.57)</f>
        <v>1194586.7625</v>
      </c>
      <c r="KYI29" s="144">
        <f t="shared" ref="KYI29:KYI30" si="5053">KYE29*(KYF29*0.15)</f>
        <v>314364.9375</v>
      </c>
      <c r="KYJ29" s="109">
        <f t="shared" ref="KYJ29:KYJ30" si="5054">INT(KYE29*KYF29)</f>
        <v>2095766</v>
      </c>
      <c r="KYK29" s="145" t="s">
        <v>115</v>
      </c>
      <c r="KYL29" s="146" t="s">
        <v>35</v>
      </c>
      <c r="KYM29" s="133">
        <v>681550</v>
      </c>
      <c r="KYN29" s="147">
        <f t="shared" ref="KYN29:KYN30" si="5055">123*0.5/20</f>
        <v>3.0750000000000002</v>
      </c>
      <c r="KYO29" s="140">
        <f t="shared" ref="KYO29:KYO30" si="5056">KYM29*(KYN29*0.28)</f>
        <v>586814.55000000005</v>
      </c>
      <c r="KYP29" s="140">
        <f t="shared" ref="KYP29:KYP30" si="5057">KYM29*(KYN29*0.57)</f>
        <v>1194586.7625</v>
      </c>
      <c r="KYQ29" s="144">
        <f t="shared" ref="KYQ29:KYQ30" si="5058">KYM29*(KYN29*0.15)</f>
        <v>314364.9375</v>
      </c>
      <c r="KYR29" s="109">
        <f t="shared" ref="KYR29:KYR30" si="5059">INT(KYM29*KYN29)</f>
        <v>2095766</v>
      </c>
      <c r="KYS29" s="145" t="s">
        <v>115</v>
      </c>
      <c r="KYT29" s="146" t="s">
        <v>35</v>
      </c>
      <c r="KYU29" s="133">
        <v>681550</v>
      </c>
      <c r="KYV29" s="147">
        <f t="shared" ref="KYV29:KYV30" si="5060">123*0.5/20</f>
        <v>3.0750000000000002</v>
      </c>
      <c r="KYW29" s="140">
        <f t="shared" ref="KYW29:KYW30" si="5061">KYU29*(KYV29*0.28)</f>
        <v>586814.55000000005</v>
      </c>
      <c r="KYX29" s="140">
        <f t="shared" ref="KYX29:KYX30" si="5062">KYU29*(KYV29*0.57)</f>
        <v>1194586.7625</v>
      </c>
      <c r="KYY29" s="144">
        <f t="shared" ref="KYY29:KYY30" si="5063">KYU29*(KYV29*0.15)</f>
        <v>314364.9375</v>
      </c>
      <c r="KYZ29" s="109">
        <f t="shared" ref="KYZ29:KYZ30" si="5064">INT(KYU29*KYV29)</f>
        <v>2095766</v>
      </c>
      <c r="KZA29" s="145" t="s">
        <v>115</v>
      </c>
      <c r="KZB29" s="146" t="s">
        <v>35</v>
      </c>
      <c r="KZC29" s="133">
        <v>681550</v>
      </c>
      <c r="KZD29" s="147">
        <f t="shared" ref="KZD29:KZD30" si="5065">123*0.5/20</f>
        <v>3.0750000000000002</v>
      </c>
      <c r="KZE29" s="140">
        <f t="shared" ref="KZE29:KZE30" si="5066">KZC29*(KZD29*0.28)</f>
        <v>586814.55000000005</v>
      </c>
      <c r="KZF29" s="140">
        <f t="shared" ref="KZF29:KZF30" si="5067">KZC29*(KZD29*0.57)</f>
        <v>1194586.7625</v>
      </c>
      <c r="KZG29" s="144">
        <f t="shared" ref="KZG29:KZG30" si="5068">KZC29*(KZD29*0.15)</f>
        <v>314364.9375</v>
      </c>
      <c r="KZH29" s="109">
        <f t="shared" ref="KZH29:KZH30" si="5069">INT(KZC29*KZD29)</f>
        <v>2095766</v>
      </c>
      <c r="KZI29" s="145" t="s">
        <v>115</v>
      </c>
      <c r="KZJ29" s="146" t="s">
        <v>35</v>
      </c>
      <c r="KZK29" s="133">
        <v>681550</v>
      </c>
      <c r="KZL29" s="147">
        <f t="shared" ref="KZL29:KZL30" si="5070">123*0.5/20</f>
        <v>3.0750000000000002</v>
      </c>
      <c r="KZM29" s="140">
        <f t="shared" ref="KZM29:KZM30" si="5071">KZK29*(KZL29*0.28)</f>
        <v>586814.55000000005</v>
      </c>
      <c r="KZN29" s="140">
        <f t="shared" ref="KZN29:KZN30" si="5072">KZK29*(KZL29*0.57)</f>
        <v>1194586.7625</v>
      </c>
      <c r="KZO29" s="144">
        <f t="shared" ref="KZO29:KZO30" si="5073">KZK29*(KZL29*0.15)</f>
        <v>314364.9375</v>
      </c>
      <c r="KZP29" s="109">
        <f t="shared" ref="KZP29:KZP30" si="5074">INT(KZK29*KZL29)</f>
        <v>2095766</v>
      </c>
      <c r="KZQ29" s="145" t="s">
        <v>115</v>
      </c>
      <c r="KZR29" s="146" t="s">
        <v>35</v>
      </c>
      <c r="KZS29" s="133">
        <v>681550</v>
      </c>
      <c r="KZT29" s="147">
        <f t="shared" ref="KZT29:KZT30" si="5075">123*0.5/20</f>
        <v>3.0750000000000002</v>
      </c>
      <c r="KZU29" s="140">
        <f t="shared" ref="KZU29:KZU30" si="5076">KZS29*(KZT29*0.28)</f>
        <v>586814.55000000005</v>
      </c>
      <c r="KZV29" s="140">
        <f t="shared" ref="KZV29:KZV30" si="5077">KZS29*(KZT29*0.57)</f>
        <v>1194586.7625</v>
      </c>
      <c r="KZW29" s="144">
        <f t="shared" ref="KZW29:KZW30" si="5078">KZS29*(KZT29*0.15)</f>
        <v>314364.9375</v>
      </c>
      <c r="KZX29" s="109">
        <f t="shared" ref="KZX29:KZX30" si="5079">INT(KZS29*KZT29)</f>
        <v>2095766</v>
      </c>
      <c r="KZY29" s="145" t="s">
        <v>115</v>
      </c>
      <c r="KZZ29" s="146" t="s">
        <v>35</v>
      </c>
      <c r="LAA29" s="133">
        <v>681550</v>
      </c>
      <c r="LAB29" s="147">
        <f t="shared" ref="LAB29:LAB30" si="5080">123*0.5/20</f>
        <v>3.0750000000000002</v>
      </c>
      <c r="LAC29" s="140">
        <f t="shared" ref="LAC29:LAC30" si="5081">LAA29*(LAB29*0.28)</f>
        <v>586814.55000000005</v>
      </c>
      <c r="LAD29" s="140">
        <f t="shared" ref="LAD29:LAD30" si="5082">LAA29*(LAB29*0.57)</f>
        <v>1194586.7625</v>
      </c>
      <c r="LAE29" s="144">
        <f t="shared" ref="LAE29:LAE30" si="5083">LAA29*(LAB29*0.15)</f>
        <v>314364.9375</v>
      </c>
      <c r="LAF29" s="109">
        <f t="shared" ref="LAF29:LAF30" si="5084">INT(LAA29*LAB29)</f>
        <v>2095766</v>
      </c>
      <c r="LAG29" s="145" t="s">
        <v>115</v>
      </c>
      <c r="LAH29" s="146" t="s">
        <v>35</v>
      </c>
      <c r="LAI29" s="133">
        <v>681550</v>
      </c>
      <c r="LAJ29" s="147">
        <f t="shared" ref="LAJ29:LAJ30" si="5085">123*0.5/20</f>
        <v>3.0750000000000002</v>
      </c>
      <c r="LAK29" s="140">
        <f t="shared" ref="LAK29:LAK30" si="5086">LAI29*(LAJ29*0.28)</f>
        <v>586814.55000000005</v>
      </c>
      <c r="LAL29" s="140">
        <f t="shared" ref="LAL29:LAL30" si="5087">LAI29*(LAJ29*0.57)</f>
        <v>1194586.7625</v>
      </c>
      <c r="LAM29" s="144">
        <f t="shared" ref="LAM29:LAM30" si="5088">LAI29*(LAJ29*0.15)</f>
        <v>314364.9375</v>
      </c>
      <c r="LAN29" s="109">
        <f t="shared" ref="LAN29:LAN30" si="5089">INT(LAI29*LAJ29)</f>
        <v>2095766</v>
      </c>
      <c r="LAO29" s="145" t="s">
        <v>115</v>
      </c>
      <c r="LAP29" s="146" t="s">
        <v>35</v>
      </c>
      <c r="LAQ29" s="133">
        <v>681550</v>
      </c>
      <c r="LAR29" s="147">
        <f t="shared" ref="LAR29:LAR30" si="5090">123*0.5/20</f>
        <v>3.0750000000000002</v>
      </c>
      <c r="LAS29" s="140">
        <f t="shared" ref="LAS29:LAS30" si="5091">LAQ29*(LAR29*0.28)</f>
        <v>586814.55000000005</v>
      </c>
      <c r="LAT29" s="140">
        <f t="shared" ref="LAT29:LAT30" si="5092">LAQ29*(LAR29*0.57)</f>
        <v>1194586.7625</v>
      </c>
      <c r="LAU29" s="144">
        <f t="shared" ref="LAU29:LAU30" si="5093">LAQ29*(LAR29*0.15)</f>
        <v>314364.9375</v>
      </c>
      <c r="LAV29" s="109">
        <f t="shared" ref="LAV29:LAV30" si="5094">INT(LAQ29*LAR29)</f>
        <v>2095766</v>
      </c>
      <c r="LAW29" s="145" t="s">
        <v>115</v>
      </c>
      <c r="LAX29" s="146" t="s">
        <v>35</v>
      </c>
      <c r="LAY29" s="133">
        <v>681550</v>
      </c>
      <c r="LAZ29" s="147">
        <f t="shared" ref="LAZ29:LAZ30" si="5095">123*0.5/20</f>
        <v>3.0750000000000002</v>
      </c>
      <c r="LBA29" s="140">
        <f t="shared" ref="LBA29:LBA30" si="5096">LAY29*(LAZ29*0.28)</f>
        <v>586814.55000000005</v>
      </c>
      <c r="LBB29" s="140">
        <f t="shared" ref="LBB29:LBB30" si="5097">LAY29*(LAZ29*0.57)</f>
        <v>1194586.7625</v>
      </c>
      <c r="LBC29" s="144">
        <f t="shared" ref="LBC29:LBC30" si="5098">LAY29*(LAZ29*0.15)</f>
        <v>314364.9375</v>
      </c>
      <c r="LBD29" s="109">
        <f t="shared" ref="LBD29:LBD30" si="5099">INT(LAY29*LAZ29)</f>
        <v>2095766</v>
      </c>
      <c r="LBE29" s="145" t="s">
        <v>115</v>
      </c>
      <c r="LBF29" s="146" t="s">
        <v>35</v>
      </c>
      <c r="LBG29" s="133">
        <v>681550</v>
      </c>
      <c r="LBH29" s="147">
        <f t="shared" ref="LBH29:LBH30" si="5100">123*0.5/20</f>
        <v>3.0750000000000002</v>
      </c>
      <c r="LBI29" s="140">
        <f t="shared" ref="LBI29:LBI30" si="5101">LBG29*(LBH29*0.28)</f>
        <v>586814.55000000005</v>
      </c>
      <c r="LBJ29" s="140">
        <f t="shared" ref="LBJ29:LBJ30" si="5102">LBG29*(LBH29*0.57)</f>
        <v>1194586.7625</v>
      </c>
      <c r="LBK29" s="144">
        <f t="shared" ref="LBK29:LBK30" si="5103">LBG29*(LBH29*0.15)</f>
        <v>314364.9375</v>
      </c>
      <c r="LBL29" s="109">
        <f t="shared" ref="LBL29:LBL30" si="5104">INT(LBG29*LBH29)</f>
        <v>2095766</v>
      </c>
      <c r="LBM29" s="145" t="s">
        <v>115</v>
      </c>
      <c r="LBN29" s="146" t="s">
        <v>35</v>
      </c>
      <c r="LBO29" s="133">
        <v>681550</v>
      </c>
      <c r="LBP29" s="147">
        <f t="shared" ref="LBP29:LBP30" si="5105">123*0.5/20</f>
        <v>3.0750000000000002</v>
      </c>
      <c r="LBQ29" s="140">
        <f t="shared" ref="LBQ29:LBQ30" si="5106">LBO29*(LBP29*0.28)</f>
        <v>586814.55000000005</v>
      </c>
      <c r="LBR29" s="140">
        <f t="shared" ref="LBR29:LBR30" si="5107">LBO29*(LBP29*0.57)</f>
        <v>1194586.7625</v>
      </c>
      <c r="LBS29" s="144">
        <f t="shared" ref="LBS29:LBS30" si="5108">LBO29*(LBP29*0.15)</f>
        <v>314364.9375</v>
      </c>
      <c r="LBT29" s="109">
        <f t="shared" ref="LBT29:LBT30" si="5109">INT(LBO29*LBP29)</f>
        <v>2095766</v>
      </c>
      <c r="LBU29" s="145" t="s">
        <v>115</v>
      </c>
      <c r="LBV29" s="146" t="s">
        <v>35</v>
      </c>
      <c r="LBW29" s="133">
        <v>681550</v>
      </c>
      <c r="LBX29" s="147">
        <f t="shared" ref="LBX29:LBX30" si="5110">123*0.5/20</f>
        <v>3.0750000000000002</v>
      </c>
      <c r="LBY29" s="140">
        <f t="shared" ref="LBY29:LBY30" si="5111">LBW29*(LBX29*0.28)</f>
        <v>586814.55000000005</v>
      </c>
      <c r="LBZ29" s="140">
        <f t="shared" ref="LBZ29:LBZ30" si="5112">LBW29*(LBX29*0.57)</f>
        <v>1194586.7625</v>
      </c>
      <c r="LCA29" s="144">
        <f t="shared" ref="LCA29:LCA30" si="5113">LBW29*(LBX29*0.15)</f>
        <v>314364.9375</v>
      </c>
      <c r="LCB29" s="109">
        <f t="shared" ref="LCB29:LCB30" si="5114">INT(LBW29*LBX29)</f>
        <v>2095766</v>
      </c>
      <c r="LCC29" s="145" t="s">
        <v>115</v>
      </c>
      <c r="LCD29" s="146" t="s">
        <v>35</v>
      </c>
      <c r="LCE29" s="133">
        <v>681550</v>
      </c>
      <c r="LCF29" s="147">
        <f t="shared" ref="LCF29:LCF30" si="5115">123*0.5/20</f>
        <v>3.0750000000000002</v>
      </c>
      <c r="LCG29" s="140">
        <f t="shared" ref="LCG29:LCG30" si="5116">LCE29*(LCF29*0.28)</f>
        <v>586814.55000000005</v>
      </c>
      <c r="LCH29" s="140">
        <f t="shared" ref="LCH29:LCH30" si="5117">LCE29*(LCF29*0.57)</f>
        <v>1194586.7625</v>
      </c>
      <c r="LCI29" s="144">
        <f t="shared" ref="LCI29:LCI30" si="5118">LCE29*(LCF29*0.15)</f>
        <v>314364.9375</v>
      </c>
      <c r="LCJ29" s="109">
        <f t="shared" ref="LCJ29:LCJ30" si="5119">INT(LCE29*LCF29)</f>
        <v>2095766</v>
      </c>
      <c r="LCK29" s="145" t="s">
        <v>115</v>
      </c>
      <c r="LCL29" s="146" t="s">
        <v>35</v>
      </c>
      <c r="LCM29" s="133">
        <v>681550</v>
      </c>
      <c r="LCN29" s="147">
        <f t="shared" ref="LCN29:LCN30" si="5120">123*0.5/20</f>
        <v>3.0750000000000002</v>
      </c>
      <c r="LCO29" s="140">
        <f t="shared" ref="LCO29:LCO30" si="5121">LCM29*(LCN29*0.28)</f>
        <v>586814.55000000005</v>
      </c>
      <c r="LCP29" s="140">
        <f t="shared" ref="LCP29:LCP30" si="5122">LCM29*(LCN29*0.57)</f>
        <v>1194586.7625</v>
      </c>
      <c r="LCQ29" s="144">
        <f t="shared" ref="LCQ29:LCQ30" si="5123">LCM29*(LCN29*0.15)</f>
        <v>314364.9375</v>
      </c>
      <c r="LCR29" s="109">
        <f t="shared" ref="LCR29:LCR30" si="5124">INT(LCM29*LCN29)</f>
        <v>2095766</v>
      </c>
      <c r="LCS29" s="145" t="s">
        <v>115</v>
      </c>
      <c r="LCT29" s="146" t="s">
        <v>35</v>
      </c>
      <c r="LCU29" s="133">
        <v>681550</v>
      </c>
      <c r="LCV29" s="147">
        <f t="shared" ref="LCV29:LCV30" si="5125">123*0.5/20</f>
        <v>3.0750000000000002</v>
      </c>
      <c r="LCW29" s="140">
        <f t="shared" ref="LCW29:LCW30" si="5126">LCU29*(LCV29*0.28)</f>
        <v>586814.55000000005</v>
      </c>
      <c r="LCX29" s="140">
        <f t="shared" ref="LCX29:LCX30" si="5127">LCU29*(LCV29*0.57)</f>
        <v>1194586.7625</v>
      </c>
      <c r="LCY29" s="144">
        <f t="shared" ref="LCY29:LCY30" si="5128">LCU29*(LCV29*0.15)</f>
        <v>314364.9375</v>
      </c>
      <c r="LCZ29" s="109">
        <f t="shared" ref="LCZ29:LCZ30" si="5129">INT(LCU29*LCV29)</f>
        <v>2095766</v>
      </c>
      <c r="LDA29" s="145" t="s">
        <v>115</v>
      </c>
      <c r="LDB29" s="146" t="s">
        <v>35</v>
      </c>
      <c r="LDC29" s="133">
        <v>681550</v>
      </c>
      <c r="LDD29" s="147">
        <f t="shared" ref="LDD29:LDD30" si="5130">123*0.5/20</f>
        <v>3.0750000000000002</v>
      </c>
      <c r="LDE29" s="140">
        <f t="shared" ref="LDE29:LDE30" si="5131">LDC29*(LDD29*0.28)</f>
        <v>586814.55000000005</v>
      </c>
      <c r="LDF29" s="140">
        <f t="shared" ref="LDF29:LDF30" si="5132">LDC29*(LDD29*0.57)</f>
        <v>1194586.7625</v>
      </c>
      <c r="LDG29" s="144">
        <f t="shared" ref="LDG29:LDG30" si="5133">LDC29*(LDD29*0.15)</f>
        <v>314364.9375</v>
      </c>
      <c r="LDH29" s="109">
        <f t="shared" ref="LDH29:LDH30" si="5134">INT(LDC29*LDD29)</f>
        <v>2095766</v>
      </c>
      <c r="LDI29" s="145" t="s">
        <v>115</v>
      </c>
      <c r="LDJ29" s="146" t="s">
        <v>35</v>
      </c>
      <c r="LDK29" s="133">
        <v>681550</v>
      </c>
      <c r="LDL29" s="147">
        <f t="shared" ref="LDL29:LDL30" si="5135">123*0.5/20</f>
        <v>3.0750000000000002</v>
      </c>
      <c r="LDM29" s="140">
        <f t="shared" ref="LDM29:LDM30" si="5136">LDK29*(LDL29*0.28)</f>
        <v>586814.55000000005</v>
      </c>
      <c r="LDN29" s="140">
        <f t="shared" ref="LDN29:LDN30" si="5137">LDK29*(LDL29*0.57)</f>
        <v>1194586.7625</v>
      </c>
      <c r="LDO29" s="144">
        <f t="shared" ref="LDO29:LDO30" si="5138">LDK29*(LDL29*0.15)</f>
        <v>314364.9375</v>
      </c>
      <c r="LDP29" s="109">
        <f t="shared" ref="LDP29:LDP30" si="5139">INT(LDK29*LDL29)</f>
        <v>2095766</v>
      </c>
      <c r="LDQ29" s="145" t="s">
        <v>115</v>
      </c>
      <c r="LDR29" s="146" t="s">
        <v>35</v>
      </c>
      <c r="LDS29" s="133">
        <v>681550</v>
      </c>
      <c r="LDT29" s="147">
        <f t="shared" ref="LDT29:LDT30" si="5140">123*0.5/20</f>
        <v>3.0750000000000002</v>
      </c>
      <c r="LDU29" s="140">
        <f t="shared" ref="LDU29:LDU30" si="5141">LDS29*(LDT29*0.28)</f>
        <v>586814.55000000005</v>
      </c>
      <c r="LDV29" s="140">
        <f t="shared" ref="LDV29:LDV30" si="5142">LDS29*(LDT29*0.57)</f>
        <v>1194586.7625</v>
      </c>
      <c r="LDW29" s="144">
        <f t="shared" ref="LDW29:LDW30" si="5143">LDS29*(LDT29*0.15)</f>
        <v>314364.9375</v>
      </c>
      <c r="LDX29" s="109">
        <f t="shared" ref="LDX29:LDX30" si="5144">INT(LDS29*LDT29)</f>
        <v>2095766</v>
      </c>
      <c r="LDY29" s="145" t="s">
        <v>115</v>
      </c>
      <c r="LDZ29" s="146" t="s">
        <v>35</v>
      </c>
      <c r="LEA29" s="133">
        <v>681550</v>
      </c>
      <c r="LEB29" s="147">
        <f t="shared" ref="LEB29:LEB30" si="5145">123*0.5/20</f>
        <v>3.0750000000000002</v>
      </c>
      <c r="LEC29" s="140">
        <f t="shared" ref="LEC29:LEC30" si="5146">LEA29*(LEB29*0.28)</f>
        <v>586814.55000000005</v>
      </c>
      <c r="LED29" s="140">
        <f t="shared" ref="LED29:LED30" si="5147">LEA29*(LEB29*0.57)</f>
        <v>1194586.7625</v>
      </c>
      <c r="LEE29" s="144">
        <f t="shared" ref="LEE29:LEE30" si="5148">LEA29*(LEB29*0.15)</f>
        <v>314364.9375</v>
      </c>
      <c r="LEF29" s="109">
        <f t="shared" ref="LEF29:LEF30" si="5149">INT(LEA29*LEB29)</f>
        <v>2095766</v>
      </c>
      <c r="LEG29" s="145" t="s">
        <v>115</v>
      </c>
      <c r="LEH29" s="146" t="s">
        <v>35</v>
      </c>
      <c r="LEI29" s="133">
        <v>681550</v>
      </c>
      <c r="LEJ29" s="147">
        <f t="shared" ref="LEJ29:LEJ30" si="5150">123*0.5/20</f>
        <v>3.0750000000000002</v>
      </c>
      <c r="LEK29" s="140">
        <f t="shared" ref="LEK29:LEK30" si="5151">LEI29*(LEJ29*0.28)</f>
        <v>586814.55000000005</v>
      </c>
      <c r="LEL29" s="140">
        <f t="shared" ref="LEL29:LEL30" si="5152">LEI29*(LEJ29*0.57)</f>
        <v>1194586.7625</v>
      </c>
      <c r="LEM29" s="144">
        <f t="shared" ref="LEM29:LEM30" si="5153">LEI29*(LEJ29*0.15)</f>
        <v>314364.9375</v>
      </c>
      <c r="LEN29" s="109">
        <f t="shared" ref="LEN29:LEN30" si="5154">INT(LEI29*LEJ29)</f>
        <v>2095766</v>
      </c>
      <c r="LEO29" s="145" t="s">
        <v>115</v>
      </c>
      <c r="LEP29" s="146" t="s">
        <v>35</v>
      </c>
      <c r="LEQ29" s="133">
        <v>681550</v>
      </c>
      <c r="LER29" s="147">
        <f t="shared" ref="LER29:LER30" si="5155">123*0.5/20</f>
        <v>3.0750000000000002</v>
      </c>
      <c r="LES29" s="140">
        <f t="shared" ref="LES29:LES30" si="5156">LEQ29*(LER29*0.28)</f>
        <v>586814.55000000005</v>
      </c>
      <c r="LET29" s="140">
        <f t="shared" ref="LET29:LET30" si="5157">LEQ29*(LER29*0.57)</f>
        <v>1194586.7625</v>
      </c>
      <c r="LEU29" s="144">
        <f t="shared" ref="LEU29:LEU30" si="5158">LEQ29*(LER29*0.15)</f>
        <v>314364.9375</v>
      </c>
      <c r="LEV29" s="109">
        <f t="shared" ref="LEV29:LEV30" si="5159">INT(LEQ29*LER29)</f>
        <v>2095766</v>
      </c>
      <c r="LEW29" s="145" t="s">
        <v>115</v>
      </c>
      <c r="LEX29" s="146" t="s">
        <v>35</v>
      </c>
      <c r="LEY29" s="133">
        <v>681550</v>
      </c>
      <c r="LEZ29" s="147">
        <f t="shared" ref="LEZ29:LEZ30" si="5160">123*0.5/20</f>
        <v>3.0750000000000002</v>
      </c>
      <c r="LFA29" s="140">
        <f t="shared" ref="LFA29:LFA30" si="5161">LEY29*(LEZ29*0.28)</f>
        <v>586814.55000000005</v>
      </c>
      <c r="LFB29" s="140">
        <f t="shared" ref="LFB29:LFB30" si="5162">LEY29*(LEZ29*0.57)</f>
        <v>1194586.7625</v>
      </c>
      <c r="LFC29" s="144">
        <f t="shared" ref="LFC29:LFC30" si="5163">LEY29*(LEZ29*0.15)</f>
        <v>314364.9375</v>
      </c>
      <c r="LFD29" s="109">
        <f t="shared" ref="LFD29:LFD30" si="5164">INT(LEY29*LEZ29)</f>
        <v>2095766</v>
      </c>
      <c r="LFE29" s="145" t="s">
        <v>115</v>
      </c>
      <c r="LFF29" s="146" t="s">
        <v>35</v>
      </c>
      <c r="LFG29" s="133">
        <v>681550</v>
      </c>
      <c r="LFH29" s="147">
        <f t="shared" ref="LFH29:LFH30" si="5165">123*0.5/20</f>
        <v>3.0750000000000002</v>
      </c>
      <c r="LFI29" s="140">
        <f t="shared" ref="LFI29:LFI30" si="5166">LFG29*(LFH29*0.28)</f>
        <v>586814.55000000005</v>
      </c>
      <c r="LFJ29" s="140">
        <f t="shared" ref="LFJ29:LFJ30" si="5167">LFG29*(LFH29*0.57)</f>
        <v>1194586.7625</v>
      </c>
      <c r="LFK29" s="144">
        <f t="shared" ref="LFK29:LFK30" si="5168">LFG29*(LFH29*0.15)</f>
        <v>314364.9375</v>
      </c>
      <c r="LFL29" s="109">
        <f t="shared" ref="LFL29:LFL30" si="5169">INT(LFG29*LFH29)</f>
        <v>2095766</v>
      </c>
      <c r="LFM29" s="145" t="s">
        <v>115</v>
      </c>
      <c r="LFN29" s="146" t="s">
        <v>35</v>
      </c>
      <c r="LFO29" s="133">
        <v>681550</v>
      </c>
      <c r="LFP29" s="147">
        <f t="shared" ref="LFP29:LFP30" si="5170">123*0.5/20</f>
        <v>3.0750000000000002</v>
      </c>
      <c r="LFQ29" s="140">
        <f t="shared" ref="LFQ29:LFQ30" si="5171">LFO29*(LFP29*0.28)</f>
        <v>586814.55000000005</v>
      </c>
      <c r="LFR29" s="140">
        <f t="shared" ref="LFR29:LFR30" si="5172">LFO29*(LFP29*0.57)</f>
        <v>1194586.7625</v>
      </c>
      <c r="LFS29" s="144">
        <f t="shared" ref="LFS29:LFS30" si="5173">LFO29*(LFP29*0.15)</f>
        <v>314364.9375</v>
      </c>
      <c r="LFT29" s="109">
        <f t="shared" ref="LFT29:LFT30" si="5174">INT(LFO29*LFP29)</f>
        <v>2095766</v>
      </c>
      <c r="LFU29" s="145" t="s">
        <v>115</v>
      </c>
      <c r="LFV29" s="146" t="s">
        <v>35</v>
      </c>
      <c r="LFW29" s="133">
        <v>681550</v>
      </c>
      <c r="LFX29" s="147">
        <f t="shared" ref="LFX29:LFX30" si="5175">123*0.5/20</f>
        <v>3.0750000000000002</v>
      </c>
      <c r="LFY29" s="140">
        <f t="shared" ref="LFY29:LFY30" si="5176">LFW29*(LFX29*0.28)</f>
        <v>586814.55000000005</v>
      </c>
      <c r="LFZ29" s="140">
        <f t="shared" ref="LFZ29:LFZ30" si="5177">LFW29*(LFX29*0.57)</f>
        <v>1194586.7625</v>
      </c>
      <c r="LGA29" s="144">
        <f t="shared" ref="LGA29:LGA30" si="5178">LFW29*(LFX29*0.15)</f>
        <v>314364.9375</v>
      </c>
      <c r="LGB29" s="109">
        <f t="shared" ref="LGB29:LGB30" si="5179">INT(LFW29*LFX29)</f>
        <v>2095766</v>
      </c>
      <c r="LGC29" s="145" t="s">
        <v>115</v>
      </c>
      <c r="LGD29" s="146" t="s">
        <v>35</v>
      </c>
      <c r="LGE29" s="133">
        <v>681550</v>
      </c>
      <c r="LGF29" s="147">
        <f t="shared" ref="LGF29:LGF30" si="5180">123*0.5/20</f>
        <v>3.0750000000000002</v>
      </c>
      <c r="LGG29" s="140">
        <f t="shared" ref="LGG29:LGG30" si="5181">LGE29*(LGF29*0.28)</f>
        <v>586814.55000000005</v>
      </c>
      <c r="LGH29" s="140">
        <f t="shared" ref="LGH29:LGH30" si="5182">LGE29*(LGF29*0.57)</f>
        <v>1194586.7625</v>
      </c>
      <c r="LGI29" s="144">
        <f t="shared" ref="LGI29:LGI30" si="5183">LGE29*(LGF29*0.15)</f>
        <v>314364.9375</v>
      </c>
      <c r="LGJ29" s="109">
        <f t="shared" ref="LGJ29:LGJ30" si="5184">INT(LGE29*LGF29)</f>
        <v>2095766</v>
      </c>
      <c r="LGK29" s="145" t="s">
        <v>115</v>
      </c>
      <c r="LGL29" s="146" t="s">
        <v>35</v>
      </c>
      <c r="LGM29" s="133">
        <v>681550</v>
      </c>
      <c r="LGN29" s="147">
        <f t="shared" ref="LGN29:LGN30" si="5185">123*0.5/20</f>
        <v>3.0750000000000002</v>
      </c>
      <c r="LGO29" s="140">
        <f t="shared" ref="LGO29:LGO30" si="5186">LGM29*(LGN29*0.28)</f>
        <v>586814.55000000005</v>
      </c>
      <c r="LGP29" s="140">
        <f t="shared" ref="LGP29:LGP30" si="5187">LGM29*(LGN29*0.57)</f>
        <v>1194586.7625</v>
      </c>
      <c r="LGQ29" s="144">
        <f t="shared" ref="LGQ29:LGQ30" si="5188">LGM29*(LGN29*0.15)</f>
        <v>314364.9375</v>
      </c>
      <c r="LGR29" s="109">
        <f t="shared" ref="LGR29:LGR30" si="5189">INT(LGM29*LGN29)</f>
        <v>2095766</v>
      </c>
      <c r="LGS29" s="145" t="s">
        <v>115</v>
      </c>
      <c r="LGT29" s="146" t="s">
        <v>35</v>
      </c>
      <c r="LGU29" s="133">
        <v>681550</v>
      </c>
      <c r="LGV29" s="147">
        <f t="shared" ref="LGV29:LGV30" si="5190">123*0.5/20</f>
        <v>3.0750000000000002</v>
      </c>
      <c r="LGW29" s="140">
        <f t="shared" ref="LGW29:LGW30" si="5191">LGU29*(LGV29*0.28)</f>
        <v>586814.55000000005</v>
      </c>
      <c r="LGX29" s="140">
        <f t="shared" ref="LGX29:LGX30" si="5192">LGU29*(LGV29*0.57)</f>
        <v>1194586.7625</v>
      </c>
      <c r="LGY29" s="144">
        <f t="shared" ref="LGY29:LGY30" si="5193">LGU29*(LGV29*0.15)</f>
        <v>314364.9375</v>
      </c>
      <c r="LGZ29" s="109">
        <f t="shared" ref="LGZ29:LGZ30" si="5194">INT(LGU29*LGV29)</f>
        <v>2095766</v>
      </c>
      <c r="LHA29" s="145" t="s">
        <v>115</v>
      </c>
      <c r="LHB29" s="146" t="s">
        <v>35</v>
      </c>
      <c r="LHC29" s="133">
        <v>681550</v>
      </c>
      <c r="LHD29" s="147">
        <f t="shared" ref="LHD29:LHD30" si="5195">123*0.5/20</f>
        <v>3.0750000000000002</v>
      </c>
      <c r="LHE29" s="140">
        <f t="shared" ref="LHE29:LHE30" si="5196">LHC29*(LHD29*0.28)</f>
        <v>586814.55000000005</v>
      </c>
      <c r="LHF29" s="140">
        <f t="shared" ref="LHF29:LHF30" si="5197">LHC29*(LHD29*0.57)</f>
        <v>1194586.7625</v>
      </c>
      <c r="LHG29" s="144">
        <f t="shared" ref="LHG29:LHG30" si="5198">LHC29*(LHD29*0.15)</f>
        <v>314364.9375</v>
      </c>
      <c r="LHH29" s="109">
        <f t="shared" ref="LHH29:LHH30" si="5199">INT(LHC29*LHD29)</f>
        <v>2095766</v>
      </c>
      <c r="LHI29" s="145" t="s">
        <v>115</v>
      </c>
      <c r="LHJ29" s="146" t="s">
        <v>35</v>
      </c>
      <c r="LHK29" s="133">
        <v>681550</v>
      </c>
      <c r="LHL29" s="147">
        <f t="shared" ref="LHL29:LHL30" si="5200">123*0.5/20</f>
        <v>3.0750000000000002</v>
      </c>
      <c r="LHM29" s="140">
        <f t="shared" ref="LHM29:LHM30" si="5201">LHK29*(LHL29*0.28)</f>
        <v>586814.55000000005</v>
      </c>
      <c r="LHN29" s="140">
        <f t="shared" ref="LHN29:LHN30" si="5202">LHK29*(LHL29*0.57)</f>
        <v>1194586.7625</v>
      </c>
      <c r="LHO29" s="144">
        <f t="shared" ref="LHO29:LHO30" si="5203">LHK29*(LHL29*0.15)</f>
        <v>314364.9375</v>
      </c>
      <c r="LHP29" s="109">
        <f t="shared" ref="LHP29:LHP30" si="5204">INT(LHK29*LHL29)</f>
        <v>2095766</v>
      </c>
      <c r="LHQ29" s="145" t="s">
        <v>115</v>
      </c>
      <c r="LHR29" s="146" t="s">
        <v>35</v>
      </c>
      <c r="LHS29" s="133">
        <v>681550</v>
      </c>
      <c r="LHT29" s="147">
        <f t="shared" ref="LHT29:LHT30" si="5205">123*0.5/20</f>
        <v>3.0750000000000002</v>
      </c>
      <c r="LHU29" s="140">
        <f t="shared" ref="LHU29:LHU30" si="5206">LHS29*(LHT29*0.28)</f>
        <v>586814.55000000005</v>
      </c>
      <c r="LHV29" s="140">
        <f t="shared" ref="LHV29:LHV30" si="5207">LHS29*(LHT29*0.57)</f>
        <v>1194586.7625</v>
      </c>
      <c r="LHW29" s="144">
        <f t="shared" ref="LHW29:LHW30" si="5208">LHS29*(LHT29*0.15)</f>
        <v>314364.9375</v>
      </c>
      <c r="LHX29" s="109">
        <f t="shared" ref="LHX29:LHX30" si="5209">INT(LHS29*LHT29)</f>
        <v>2095766</v>
      </c>
      <c r="LHY29" s="145" t="s">
        <v>115</v>
      </c>
      <c r="LHZ29" s="146" t="s">
        <v>35</v>
      </c>
      <c r="LIA29" s="133">
        <v>681550</v>
      </c>
      <c r="LIB29" s="147">
        <f t="shared" ref="LIB29:LIB30" si="5210">123*0.5/20</f>
        <v>3.0750000000000002</v>
      </c>
      <c r="LIC29" s="140">
        <f t="shared" ref="LIC29:LIC30" si="5211">LIA29*(LIB29*0.28)</f>
        <v>586814.55000000005</v>
      </c>
      <c r="LID29" s="140">
        <f t="shared" ref="LID29:LID30" si="5212">LIA29*(LIB29*0.57)</f>
        <v>1194586.7625</v>
      </c>
      <c r="LIE29" s="144">
        <f t="shared" ref="LIE29:LIE30" si="5213">LIA29*(LIB29*0.15)</f>
        <v>314364.9375</v>
      </c>
      <c r="LIF29" s="109">
        <f t="shared" ref="LIF29:LIF30" si="5214">INT(LIA29*LIB29)</f>
        <v>2095766</v>
      </c>
      <c r="LIG29" s="145" t="s">
        <v>115</v>
      </c>
      <c r="LIH29" s="146" t="s">
        <v>35</v>
      </c>
      <c r="LII29" s="133">
        <v>681550</v>
      </c>
      <c r="LIJ29" s="147">
        <f t="shared" ref="LIJ29:LIJ30" si="5215">123*0.5/20</f>
        <v>3.0750000000000002</v>
      </c>
      <c r="LIK29" s="140">
        <f t="shared" ref="LIK29:LIK30" si="5216">LII29*(LIJ29*0.28)</f>
        <v>586814.55000000005</v>
      </c>
      <c r="LIL29" s="140">
        <f t="shared" ref="LIL29:LIL30" si="5217">LII29*(LIJ29*0.57)</f>
        <v>1194586.7625</v>
      </c>
      <c r="LIM29" s="144">
        <f t="shared" ref="LIM29:LIM30" si="5218">LII29*(LIJ29*0.15)</f>
        <v>314364.9375</v>
      </c>
      <c r="LIN29" s="109">
        <f t="shared" ref="LIN29:LIN30" si="5219">INT(LII29*LIJ29)</f>
        <v>2095766</v>
      </c>
      <c r="LIO29" s="145" t="s">
        <v>115</v>
      </c>
      <c r="LIP29" s="146" t="s">
        <v>35</v>
      </c>
      <c r="LIQ29" s="133">
        <v>681550</v>
      </c>
      <c r="LIR29" s="147">
        <f t="shared" ref="LIR29:LIR30" si="5220">123*0.5/20</f>
        <v>3.0750000000000002</v>
      </c>
      <c r="LIS29" s="140">
        <f t="shared" ref="LIS29:LIS30" si="5221">LIQ29*(LIR29*0.28)</f>
        <v>586814.55000000005</v>
      </c>
      <c r="LIT29" s="140">
        <f t="shared" ref="LIT29:LIT30" si="5222">LIQ29*(LIR29*0.57)</f>
        <v>1194586.7625</v>
      </c>
      <c r="LIU29" s="144">
        <f t="shared" ref="LIU29:LIU30" si="5223">LIQ29*(LIR29*0.15)</f>
        <v>314364.9375</v>
      </c>
      <c r="LIV29" s="109">
        <f t="shared" ref="LIV29:LIV30" si="5224">INT(LIQ29*LIR29)</f>
        <v>2095766</v>
      </c>
      <c r="LIW29" s="145" t="s">
        <v>115</v>
      </c>
      <c r="LIX29" s="146" t="s">
        <v>35</v>
      </c>
      <c r="LIY29" s="133">
        <v>681550</v>
      </c>
      <c r="LIZ29" s="147">
        <f t="shared" ref="LIZ29:LIZ30" si="5225">123*0.5/20</f>
        <v>3.0750000000000002</v>
      </c>
      <c r="LJA29" s="140">
        <f t="shared" ref="LJA29:LJA30" si="5226">LIY29*(LIZ29*0.28)</f>
        <v>586814.55000000005</v>
      </c>
      <c r="LJB29" s="140">
        <f t="shared" ref="LJB29:LJB30" si="5227">LIY29*(LIZ29*0.57)</f>
        <v>1194586.7625</v>
      </c>
      <c r="LJC29" s="144">
        <f t="shared" ref="LJC29:LJC30" si="5228">LIY29*(LIZ29*0.15)</f>
        <v>314364.9375</v>
      </c>
      <c r="LJD29" s="109">
        <f t="shared" ref="LJD29:LJD30" si="5229">INT(LIY29*LIZ29)</f>
        <v>2095766</v>
      </c>
      <c r="LJE29" s="145" t="s">
        <v>115</v>
      </c>
      <c r="LJF29" s="146" t="s">
        <v>35</v>
      </c>
      <c r="LJG29" s="133">
        <v>681550</v>
      </c>
      <c r="LJH29" s="147">
        <f t="shared" ref="LJH29:LJH30" si="5230">123*0.5/20</f>
        <v>3.0750000000000002</v>
      </c>
      <c r="LJI29" s="140">
        <f t="shared" ref="LJI29:LJI30" si="5231">LJG29*(LJH29*0.28)</f>
        <v>586814.55000000005</v>
      </c>
      <c r="LJJ29" s="140">
        <f t="shared" ref="LJJ29:LJJ30" si="5232">LJG29*(LJH29*0.57)</f>
        <v>1194586.7625</v>
      </c>
      <c r="LJK29" s="144">
        <f t="shared" ref="LJK29:LJK30" si="5233">LJG29*(LJH29*0.15)</f>
        <v>314364.9375</v>
      </c>
      <c r="LJL29" s="109">
        <f t="shared" ref="LJL29:LJL30" si="5234">INT(LJG29*LJH29)</f>
        <v>2095766</v>
      </c>
      <c r="LJM29" s="145" t="s">
        <v>115</v>
      </c>
      <c r="LJN29" s="146" t="s">
        <v>35</v>
      </c>
      <c r="LJO29" s="133">
        <v>681550</v>
      </c>
      <c r="LJP29" s="147">
        <f t="shared" ref="LJP29:LJP30" si="5235">123*0.5/20</f>
        <v>3.0750000000000002</v>
      </c>
      <c r="LJQ29" s="140">
        <f t="shared" ref="LJQ29:LJQ30" si="5236">LJO29*(LJP29*0.28)</f>
        <v>586814.55000000005</v>
      </c>
      <c r="LJR29" s="140">
        <f t="shared" ref="LJR29:LJR30" si="5237">LJO29*(LJP29*0.57)</f>
        <v>1194586.7625</v>
      </c>
      <c r="LJS29" s="144">
        <f t="shared" ref="LJS29:LJS30" si="5238">LJO29*(LJP29*0.15)</f>
        <v>314364.9375</v>
      </c>
      <c r="LJT29" s="109">
        <f t="shared" ref="LJT29:LJT30" si="5239">INT(LJO29*LJP29)</f>
        <v>2095766</v>
      </c>
      <c r="LJU29" s="145" t="s">
        <v>115</v>
      </c>
      <c r="LJV29" s="146" t="s">
        <v>35</v>
      </c>
      <c r="LJW29" s="133">
        <v>681550</v>
      </c>
      <c r="LJX29" s="147">
        <f t="shared" ref="LJX29:LJX30" si="5240">123*0.5/20</f>
        <v>3.0750000000000002</v>
      </c>
      <c r="LJY29" s="140">
        <f t="shared" ref="LJY29:LJY30" si="5241">LJW29*(LJX29*0.28)</f>
        <v>586814.55000000005</v>
      </c>
      <c r="LJZ29" s="140">
        <f t="shared" ref="LJZ29:LJZ30" si="5242">LJW29*(LJX29*0.57)</f>
        <v>1194586.7625</v>
      </c>
      <c r="LKA29" s="144">
        <f t="shared" ref="LKA29:LKA30" si="5243">LJW29*(LJX29*0.15)</f>
        <v>314364.9375</v>
      </c>
      <c r="LKB29" s="109">
        <f t="shared" ref="LKB29:LKB30" si="5244">INT(LJW29*LJX29)</f>
        <v>2095766</v>
      </c>
      <c r="LKC29" s="145" t="s">
        <v>115</v>
      </c>
      <c r="LKD29" s="146" t="s">
        <v>35</v>
      </c>
      <c r="LKE29" s="133">
        <v>681550</v>
      </c>
      <c r="LKF29" s="147">
        <f t="shared" ref="LKF29:LKF30" si="5245">123*0.5/20</f>
        <v>3.0750000000000002</v>
      </c>
      <c r="LKG29" s="140">
        <f t="shared" ref="LKG29:LKG30" si="5246">LKE29*(LKF29*0.28)</f>
        <v>586814.55000000005</v>
      </c>
      <c r="LKH29" s="140">
        <f t="shared" ref="LKH29:LKH30" si="5247">LKE29*(LKF29*0.57)</f>
        <v>1194586.7625</v>
      </c>
      <c r="LKI29" s="144">
        <f t="shared" ref="LKI29:LKI30" si="5248">LKE29*(LKF29*0.15)</f>
        <v>314364.9375</v>
      </c>
      <c r="LKJ29" s="109">
        <f t="shared" ref="LKJ29:LKJ30" si="5249">INT(LKE29*LKF29)</f>
        <v>2095766</v>
      </c>
      <c r="LKK29" s="145" t="s">
        <v>115</v>
      </c>
      <c r="LKL29" s="146" t="s">
        <v>35</v>
      </c>
      <c r="LKM29" s="133">
        <v>681550</v>
      </c>
      <c r="LKN29" s="147">
        <f t="shared" ref="LKN29:LKN30" si="5250">123*0.5/20</f>
        <v>3.0750000000000002</v>
      </c>
      <c r="LKO29" s="140">
        <f t="shared" ref="LKO29:LKO30" si="5251">LKM29*(LKN29*0.28)</f>
        <v>586814.55000000005</v>
      </c>
      <c r="LKP29" s="140">
        <f t="shared" ref="LKP29:LKP30" si="5252">LKM29*(LKN29*0.57)</f>
        <v>1194586.7625</v>
      </c>
      <c r="LKQ29" s="144">
        <f t="shared" ref="LKQ29:LKQ30" si="5253">LKM29*(LKN29*0.15)</f>
        <v>314364.9375</v>
      </c>
      <c r="LKR29" s="109">
        <f t="shared" ref="LKR29:LKR30" si="5254">INT(LKM29*LKN29)</f>
        <v>2095766</v>
      </c>
      <c r="LKS29" s="145" t="s">
        <v>115</v>
      </c>
      <c r="LKT29" s="146" t="s">
        <v>35</v>
      </c>
      <c r="LKU29" s="133">
        <v>681550</v>
      </c>
      <c r="LKV29" s="147">
        <f t="shared" ref="LKV29:LKV30" si="5255">123*0.5/20</f>
        <v>3.0750000000000002</v>
      </c>
      <c r="LKW29" s="140">
        <f t="shared" ref="LKW29:LKW30" si="5256">LKU29*(LKV29*0.28)</f>
        <v>586814.55000000005</v>
      </c>
      <c r="LKX29" s="140">
        <f t="shared" ref="LKX29:LKX30" si="5257">LKU29*(LKV29*0.57)</f>
        <v>1194586.7625</v>
      </c>
      <c r="LKY29" s="144">
        <f t="shared" ref="LKY29:LKY30" si="5258">LKU29*(LKV29*0.15)</f>
        <v>314364.9375</v>
      </c>
      <c r="LKZ29" s="109">
        <f t="shared" ref="LKZ29:LKZ30" si="5259">INT(LKU29*LKV29)</f>
        <v>2095766</v>
      </c>
      <c r="LLA29" s="145" t="s">
        <v>115</v>
      </c>
      <c r="LLB29" s="146" t="s">
        <v>35</v>
      </c>
      <c r="LLC29" s="133">
        <v>681550</v>
      </c>
      <c r="LLD29" s="147">
        <f t="shared" ref="LLD29:LLD30" si="5260">123*0.5/20</f>
        <v>3.0750000000000002</v>
      </c>
      <c r="LLE29" s="140">
        <f t="shared" ref="LLE29:LLE30" si="5261">LLC29*(LLD29*0.28)</f>
        <v>586814.55000000005</v>
      </c>
      <c r="LLF29" s="140">
        <f t="shared" ref="LLF29:LLF30" si="5262">LLC29*(LLD29*0.57)</f>
        <v>1194586.7625</v>
      </c>
      <c r="LLG29" s="144">
        <f t="shared" ref="LLG29:LLG30" si="5263">LLC29*(LLD29*0.15)</f>
        <v>314364.9375</v>
      </c>
      <c r="LLH29" s="109">
        <f t="shared" ref="LLH29:LLH30" si="5264">INT(LLC29*LLD29)</f>
        <v>2095766</v>
      </c>
      <c r="LLI29" s="145" t="s">
        <v>115</v>
      </c>
      <c r="LLJ29" s="146" t="s">
        <v>35</v>
      </c>
      <c r="LLK29" s="133">
        <v>681550</v>
      </c>
      <c r="LLL29" s="147">
        <f t="shared" ref="LLL29:LLL30" si="5265">123*0.5/20</f>
        <v>3.0750000000000002</v>
      </c>
      <c r="LLM29" s="140">
        <f t="shared" ref="LLM29:LLM30" si="5266">LLK29*(LLL29*0.28)</f>
        <v>586814.55000000005</v>
      </c>
      <c r="LLN29" s="140">
        <f t="shared" ref="LLN29:LLN30" si="5267">LLK29*(LLL29*0.57)</f>
        <v>1194586.7625</v>
      </c>
      <c r="LLO29" s="144">
        <f t="shared" ref="LLO29:LLO30" si="5268">LLK29*(LLL29*0.15)</f>
        <v>314364.9375</v>
      </c>
      <c r="LLP29" s="109">
        <f t="shared" ref="LLP29:LLP30" si="5269">INT(LLK29*LLL29)</f>
        <v>2095766</v>
      </c>
      <c r="LLQ29" s="145" t="s">
        <v>115</v>
      </c>
      <c r="LLR29" s="146" t="s">
        <v>35</v>
      </c>
      <c r="LLS29" s="133">
        <v>681550</v>
      </c>
      <c r="LLT29" s="147">
        <f t="shared" ref="LLT29:LLT30" si="5270">123*0.5/20</f>
        <v>3.0750000000000002</v>
      </c>
      <c r="LLU29" s="140">
        <f t="shared" ref="LLU29:LLU30" si="5271">LLS29*(LLT29*0.28)</f>
        <v>586814.55000000005</v>
      </c>
      <c r="LLV29" s="140">
        <f t="shared" ref="LLV29:LLV30" si="5272">LLS29*(LLT29*0.57)</f>
        <v>1194586.7625</v>
      </c>
      <c r="LLW29" s="144">
        <f t="shared" ref="LLW29:LLW30" si="5273">LLS29*(LLT29*0.15)</f>
        <v>314364.9375</v>
      </c>
      <c r="LLX29" s="109">
        <f t="shared" ref="LLX29:LLX30" si="5274">INT(LLS29*LLT29)</f>
        <v>2095766</v>
      </c>
      <c r="LLY29" s="145" t="s">
        <v>115</v>
      </c>
      <c r="LLZ29" s="146" t="s">
        <v>35</v>
      </c>
      <c r="LMA29" s="133">
        <v>681550</v>
      </c>
      <c r="LMB29" s="147">
        <f t="shared" ref="LMB29:LMB30" si="5275">123*0.5/20</f>
        <v>3.0750000000000002</v>
      </c>
      <c r="LMC29" s="140">
        <f t="shared" ref="LMC29:LMC30" si="5276">LMA29*(LMB29*0.28)</f>
        <v>586814.55000000005</v>
      </c>
      <c r="LMD29" s="140">
        <f t="shared" ref="LMD29:LMD30" si="5277">LMA29*(LMB29*0.57)</f>
        <v>1194586.7625</v>
      </c>
      <c r="LME29" s="144">
        <f t="shared" ref="LME29:LME30" si="5278">LMA29*(LMB29*0.15)</f>
        <v>314364.9375</v>
      </c>
      <c r="LMF29" s="109">
        <f t="shared" ref="LMF29:LMF30" si="5279">INT(LMA29*LMB29)</f>
        <v>2095766</v>
      </c>
      <c r="LMG29" s="145" t="s">
        <v>115</v>
      </c>
      <c r="LMH29" s="146" t="s">
        <v>35</v>
      </c>
      <c r="LMI29" s="133">
        <v>681550</v>
      </c>
      <c r="LMJ29" s="147">
        <f t="shared" ref="LMJ29:LMJ30" si="5280">123*0.5/20</f>
        <v>3.0750000000000002</v>
      </c>
      <c r="LMK29" s="140">
        <f t="shared" ref="LMK29:LMK30" si="5281">LMI29*(LMJ29*0.28)</f>
        <v>586814.55000000005</v>
      </c>
      <c r="LML29" s="140">
        <f t="shared" ref="LML29:LML30" si="5282">LMI29*(LMJ29*0.57)</f>
        <v>1194586.7625</v>
      </c>
      <c r="LMM29" s="144">
        <f t="shared" ref="LMM29:LMM30" si="5283">LMI29*(LMJ29*0.15)</f>
        <v>314364.9375</v>
      </c>
      <c r="LMN29" s="109">
        <f t="shared" ref="LMN29:LMN30" si="5284">INT(LMI29*LMJ29)</f>
        <v>2095766</v>
      </c>
      <c r="LMO29" s="145" t="s">
        <v>115</v>
      </c>
      <c r="LMP29" s="146" t="s">
        <v>35</v>
      </c>
      <c r="LMQ29" s="133">
        <v>681550</v>
      </c>
      <c r="LMR29" s="147">
        <f t="shared" ref="LMR29:LMR30" si="5285">123*0.5/20</f>
        <v>3.0750000000000002</v>
      </c>
      <c r="LMS29" s="140">
        <f t="shared" ref="LMS29:LMS30" si="5286">LMQ29*(LMR29*0.28)</f>
        <v>586814.55000000005</v>
      </c>
      <c r="LMT29" s="140">
        <f t="shared" ref="LMT29:LMT30" si="5287">LMQ29*(LMR29*0.57)</f>
        <v>1194586.7625</v>
      </c>
      <c r="LMU29" s="144">
        <f t="shared" ref="LMU29:LMU30" si="5288">LMQ29*(LMR29*0.15)</f>
        <v>314364.9375</v>
      </c>
      <c r="LMV29" s="109">
        <f t="shared" ref="LMV29:LMV30" si="5289">INT(LMQ29*LMR29)</f>
        <v>2095766</v>
      </c>
      <c r="LMW29" s="145" t="s">
        <v>115</v>
      </c>
      <c r="LMX29" s="146" t="s">
        <v>35</v>
      </c>
      <c r="LMY29" s="133">
        <v>681550</v>
      </c>
      <c r="LMZ29" s="147">
        <f t="shared" ref="LMZ29:LMZ30" si="5290">123*0.5/20</f>
        <v>3.0750000000000002</v>
      </c>
      <c r="LNA29" s="140">
        <f t="shared" ref="LNA29:LNA30" si="5291">LMY29*(LMZ29*0.28)</f>
        <v>586814.55000000005</v>
      </c>
      <c r="LNB29" s="140">
        <f t="shared" ref="LNB29:LNB30" si="5292">LMY29*(LMZ29*0.57)</f>
        <v>1194586.7625</v>
      </c>
      <c r="LNC29" s="144">
        <f t="shared" ref="LNC29:LNC30" si="5293">LMY29*(LMZ29*0.15)</f>
        <v>314364.9375</v>
      </c>
      <c r="LND29" s="109">
        <f t="shared" ref="LND29:LND30" si="5294">INT(LMY29*LMZ29)</f>
        <v>2095766</v>
      </c>
      <c r="LNE29" s="145" t="s">
        <v>115</v>
      </c>
      <c r="LNF29" s="146" t="s">
        <v>35</v>
      </c>
      <c r="LNG29" s="133">
        <v>681550</v>
      </c>
      <c r="LNH29" s="147">
        <f t="shared" ref="LNH29:LNH30" si="5295">123*0.5/20</f>
        <v>3.0750000000000002</v>
      </c>
      <c r="LNI29" s="140">
        <f t="shared" ref="LNI29:LNI30" si="5296">LNG29*(LNH29*0.28)</f>
        <v>586814.55000000005</v>
      </c>
      <c r="LNJ29" s="140">
        <f t="shared" ref="LNJ29:LNJ30" si="5297">LNG29*(LNH29*0.57)</f>
        <v>1194586.7625</v>
      </c>
      <c r="LNK29" s="144">
        <f t="shared" ref="LNK29:LNK30" si="5298">LNG29*(LNH29*0.15)</f>
        <v>314364.9375</v>
      </c>
      <c r="LNL29" s="109">
        <f t="shared" ref="LNL29:LNL30" si="5299">INT(LNG29*LNH29)</f>
        <v>2095766</v>
      </c>
      <c r="LNM29" s="145" t="s">
        <v>115</v>
      </c>
      <c r="LNN29" s="146" t="s">
        <v>35</v>
      </c>
      <c r="LNO29" s="133">
        <v>681550</v>
      </c>
      <c r="LNP29" s="147">
        <f t="shared" ref="LNP29:LNP30" si="5300">123*0.5/20</f>
        <v>3.0750000000000002</v>
      </c>
      <c r="LNQ29" s="140">
        <f t="shared" ref="LNQ29:LNQ30" si="5301">LNO29*(LNP29*0.28)</f>
        <v>586814.55000000005</v>
      </c>
      <c r="LNR29" s="140">
        <f t="shared" ref="LNR29:LNR30" si="5302">LNO29*(LNP29*0.57)</f>
        <v>1194586.7625</v>
      </c>
      <c r="LNS29" s="144">
        <f t="shared" ref="LNS29:LNS30" si="5303">LNO29*(LNP29*0.15)</f>
        <v>314364.9375</v>
      </c>
      <c r="LNT29" s="109">
        <f t="shared" ref="LNT29:LNT30" si="5304">INT(LNO29*LNP29)</f>
        <v>2095766</v>
      </c>
      <c r="LNU29" s="145" t="s">
        <v>115</v>
      </c>
      <c r="LNV29" s="146" t="s">
        <v>35</v>
      </c>
      <c r="LNW29" s="133">
        <v>681550</v>
      </c>
      <c r="LNX29" s="147">
        <f t="shared" ref="LNX29:LNX30" si="5305">123*0.5/20</f>
        <v>3.0750000000000002</v>
      </c>
      <c r="LNY29" s="140">
        <f t="shared" ref="LNY29:LNY30" si="5306">LNW29*(LNX29*0.28)</f>
        <v>586814.55000000005</v>
      </c>
      <c r="LNZ29" s="140">
        <f t="shared" ref="LNZ29:LNZ30" si="5307">LNW29*(LNX29*0.57)</f>
        <v>1194586.7625</v>
      </c>
      <c r="LOA29" s="144">
        <f t="shared" ref="LOA29:LOA30" si="5308">LNW29*(LNX29*0.15)</f>
        <v>314364.9375</v>
      </c>
      <c r="LOB29" s="109">
        <f t="shared" ref="LOB29:LOB30" si="5309">INT(LNW29*LNX29)</f>
        <v>2095766</v>
      </c>
      <c r="LOC29" s="145" t="s">
        <v>115</v>
      </c>
      <c r="LOD29" s="146" t="s">
        <v>35</v>
      </c>
      <c r="LOE29" s="133">
        <v>681550</v>
      </c>
      <c r="LOF29" s="147">
        <f t="shared" ref="LOF29:LOF30" si="5310">123*0.5/20</f>
        <v>3.0750000000000002</v>
      </c>
      <c r="LOG29" s="140">
        <f t="shared" ref="LOG29:LOG30" si="5311">LOE29*(LOF29*0.28)</f>
        <v>586814.55000000005</v>
      </c>
      <c r="LOH29" s="140">
        <f t="shared" ref="LOH29:LOH30" si="5312">LOE29*(LOF29*0.57)</f>
        <v>1194586.7625</v>
      </c>
      <c r="LOI29" s="144">
        <f t="shared" ref="LOI29:LOI30" si="5313">LOE29*(LOF29*0.15)</f>
        <v>314364.9375</v>
      </c>
      <c r="LOJ29" s="109">
        <f t="shared" ref="LOJ29:LOJ30" si="5314">INT(LOE29*LOF29)</f>
        <v>2095766</v>
      </c>
      <c r="LOK29" s="145" t="s">
        <v>115</v>
      </c>
      <c r="LOL29" s="146" t="s">
        <v>35</v>
      </c>
      <c r="LOM29" s="133">
        <v>681550</v>
      </c>
      <c r="LON29" s="147">
        <f t="shared" ref="LON29:LON30" si="5315">123*0.5/20</f>
        <v>3.0750000000000002</v>
      </c>
      <c r="LOO29" s="140">
        <f t="shared" ref="LOO29:LOO30" si="5316">LOM29*(LON29*0.28)</f>
        <v>586814.55000000005</v>
      </c>
      <c r="LOP29" s="140">
        <f t="shared" ref="LOP29:LOP30" si="5317">LOM29*(LON29*0.57)</f>
        <v>1194586.7625</v>
      </c>
      <c r="LOQ29" s="144">
        <f t="shared" ref="LOQ29:LOQ30" si="5318">LOM29*(LON29*0.15)</f>
        <v>314364.9375</v>
      </c>
      <c r="LOR29" s="109">
        <f t="shared" ref="LOR29:LOR30" si="5319">INT(LOM29*LON29)</f>
        <v>2095766</v>
      </c>
      <c r="LOS29" s="145" t="s">
        <v>115</v>
      </c>
      <c r="LOT29" s="146" t="s">
        <v>35</v>
      </c>
      <c r="LOU29" s="133">
        <v>681550</v>
      </c>
      <c r="LOV29" s="147">
        <f t="shared" ref="LOV29:LOV30" si="5320">123*0.5/20</f>
        <v>3.0750000000000002</v>
      </c>
      <c r="LOW29" s="140">
        <f t="shared" ref="LOW29:LOW30" si="5321">LOU29*(LOV29*0.28)</f>
        <v>586814.55000000005</v>
      </c>
      <c r="LOX29" s="140">
        <f t="shared" ref="LOX29:LOX30" si="5322">LOU29*(LOV29*0.57)</f>
        <v>1194586.7625</v>
      </c>
      <c r="LOY29" s="144">
        <f t="shared" ref="LOY29:LOY30" si="5323">LOU29*(LOV29*0.15)</f>
        <v>314364.9375</v>
      </c>
      <c r="LOZ29" s="109">
        <f t="shared" ref="LOZ29:LOZ30" si="5324">INT(LOU29*LOV29)</f>
        <v>2095766</v>
      </c>
      <c r="LPA29" s="145" t="s">
        <v>115</v>
      </c>
      <c r="LPB29" s="146" t="s">
        <v>35</v>
      </c>
      <c r="LPC29" s="133">
        <v>681550</v>
      </c>
      <c r="LPD29" s="147">
        <f t="shared" ref="LPD29:LPD30" si="5325">123*0.5/20</f>
        <v>3.0750000000000002</v>
      </c>
      <c r="LPE29" s="140">
        <f t="shared" ref="LPE29:LPE30" si="5326">LPC29*(LPD29*0.28)</f>
        <v>586814.55000000005</v>
      </c>
      <c r="LPF29" s="140">
        <f t="shared" ref="LPF29:LPF30" si="5327">LPC29*(LPD29*0.57)</f>
        <v>1194586.7625</v>
      </c>
      <c r="LPG29" s="144">
        <f t="shared" ref="LPG29:LPG30" si="5328">LPC29*(LPD29*0.15)</f>
        <v>314364.9375</v>
      </c>
      <c r="LPH29" s="109">
        <f t="shared" ref="LPH29:LPH30" si="5329">INT(LPC29*LPD29)</f>
        <v>2095766</v>
      </c>
      <c r="LPI29" s="145" t="s">
        <v>115</v>
      </c>
      <c r="LPJ29" s="146" t="s">
        <v>35</v>
      </c>
      <c r="LPK29" s="133">
        <v>681550</v>
      </c>
      <c r="LPL29" s="147">
        <f t="shared" ref="LPL29:LPL30" si="5330">123*0.5/20</f>
        <v>3.0750000000000002</v>
      </c>
      <c r="LPM29" s="140">
        <f t="shared" ref="LPM29:LPM30" si="5331">LPK29*(LPL29*0.28)</f>
        <v>586814.55000000005</v>
      </c>
      <c r="LPN29" s="140">
        <f t="shared" ref="LPN29:LPN30" si="5332">LPK29*(LPL29*0.57)</f>
        <v>1194586.7625</v>
      </c>
      <c r="LPO29" s="144">
        <f t="shared" ref="LPO29:LPO30" si="5333">LPK29*(LPL29*0.15)</f>
        <v>314364.9375</v>
      </c>
      <c r="LPP29" s="109">
        <f t="shared" ref="LPP29:LPP30" si="5334">INT(LPK29*LPL29)</f>
        <v>2095766</v>
      </c>
      <c r="LPQ29" s="145" t="s">
        <v>115</v>
      </c>
      <c r="LPR29" s="146" t="s">
        <v>35</v>
      </c>
      <c r="LPS29" s="133">
        <v>681550</v>
      </c>
      <c r="LPT29" s="147">
        <f t="shared" ref="LPT29:LPT30" si="5335">123*0.5/20</f>
        <v>3.0750000000000002</v>
      </c>
      <c r="LPU29" s="140">
        <f t="shared" ref="LPU29:LPU30" si="5336">LPS29*(LPT29*0.28)</f>
        <v>586814.55000000005</v>
      </c>
      <c r="LPV29" s="140">
        <f t="shared" ref="LPV29:LPV30" si="5337">LPS29*(LPT29*0.57)</f>
        <v>1194586.7625</v>
      </c>
      <c r="LPW29" s="144">
        <f t="shared" ref="LPW29:LPW30" si="5338">LPS29*(LPT29*0.15)</f>
        <v>314364.9375</v>
      </c>
      <c r="LPX29" s="109">
        <f t="shared" ref="LPX29:LPX30" si="5339">INT(LPS29*LPT29)</f>
        <v>2095766</v>
      </c>
      <c r="LPY29" s="145" t="s">
        <v>115</v>
      </c>
      <c r="LPZ29" s="146" t="s">
        <v>35</v>
      </c>
      <c r="LQA29" s="133">
        <v>681550</v>
      </c>
      <c r="LQB29" s="147">
        <f t="shared" ref="LQB29:LQB30" si="5340">123*0.5/20</f>
        <v>3.0750000000000002</v>
      </c>
      <c r="LQC29" s="140">
        <f t="shared" ref="LQC29:LQC30" si="5341">LQA29*(LQB29*0.28)</f>
        <v>586814.55000000005</v>
      </c>
      <c r="LQD29" s="140">
        <f t="shared" ref="LQD29:LQD30" si="5342">LQA29*(LQB29*0.57)</f>
        <v>1194586.7625</v>
      </c>
      <c r="LQE29" s="144">
        <f t="shared" ref="LQE29:LQE30" si="5343">LQA29*(LQB29*0.15)</f>
        <v>314364.9375</v>
      </c>
      <c r="LQF29" s="109">
        <f t="shared" ref="LQF29:LQF30" si="5344">INT(LQA29*LQB29)</f>
        <v>2095766</v>
      </c>
      <c r="LQG29" s="145" t="s">
        <v>115</v>
      </c>
      <c r="LQH29" s="146" t="s">
        <v>35</v>
      </c>
      <c r="LQI29" s="133">
        <v>681550</v>
      </c>
      <c r="LQJ29" s="147">
        <f t="shared" ref="LQJ29:LQJ30" si="5345">123*0.5/20</f>
        <v>3.0750000000000002</v>
      </c>
      <c r="LQK29" s="140">
        <f t="shared" ref="LQK29:LQK30" si="5346">LQI29*(LQJ29*0.28)</f>
        <v>586814.55000000005</v>
      </c>
      <c r="LQL29" s="140">
        <f t="shared" ref="LQL29:LQL30" si="5347">LQI29*(LQJ29*0.57)</f>
        <v>1194586.7625</v>
      </c>
      <c r="LQM29" s="144">
        <f t="shared" ref="LQM29:LQM30" si="5348">LQI29*(LQJ29*0.15)</f>
        <v>314364.9375</v>
      </c>
      <c r="LQN29" s="109">
        <f t="shared" ref="LQN29:LQN30" si="5349">INT(LQI29*LQJ29)</f>
        <v>2095766</v>
      </c>
      <c r="LQO29" s="145" t="s">
        <v>115</v>
      </c>
      <c r="LQP29" s="146" t="s">
        <v>35</v>
      </c>
      <c r="LQQ29" s="133">
        <v>681550</v>
      </c>
      <c r="LQR29" s="147">
        <f t="shared" ref="LQR29:LQR30" si="5350">123*0.5/20</f>
        <v>3.0750000000000002</v>
      </c>
      <c r="LQS29" s="140">
        <f t="shared" ref="LQS29:LQS30" si="5351">LQQ29*(LQR29*0.28)</f>
        <v>586814.55000000005</v>
      </c>
      <c r="LQT29" s="140">
        <f t="shared" ref="LQT29:LQT30" si="5352">LQQ29*(LQR29*0.57)</f>
        <v>1194586.7625</v>
      </c>
      <c r="LQU29" s="144">
        <f t="shared" ref="LQU29:LQU30" si="5353">LQQ29*(LQR29*0.15)</f>
        <v>314364.9375</v>
      </c>
      <c r="LQV29" s="109">
        <f t="shared" ref="LQV29:LQV30" si="5354">INT(LQQ29*LQR29)</f>
        <v>2095766</v>
      </c>
      <c r="LQW29" s="145" t="s">
        <v>115</v>
      </c>
      <c r="LQX29" s="146" t="s">
        <v>35</v>
      </c>
      <c r="LQY29" s="133">
        <v>681550</v>
      </c>
      <c r="LQZ29" s="147">
        <f t="shared" ref="LQZ29:LQZ30" si="5355">123*0.5/20</f>
        <v>3.0750000000000002</v>
      </c>
      <c r="LRA29" s="140">
        <f t="shared" ref="LRA29:LRA30" si="5356">LQY29*(LQZ29*0.28)</f>
        <v>586814.55000000005</v>
      </c>
      <c r="LRB29" s="140">
        <f t="shared" ref="LRB29:LRB30" si="5357">LQY29*(LQZ29*0.57)</f>
        <v>1194586.7625</v>
      </c>
      <c r="LRC29" s="144">
        <f t="shared" ref="LRC29:LRC30" si="5358">LQY29*(LQZ29*0.15)</f>
        <v>314364.9375</v>
      </c>
      <c r="LRD29" s="109">
        <f t="shared" ref="LRD29:LRD30" si="5359">INT(LQY29*LQZ29)</f>
        <v>2095766</v>
      </c>
      <c r="LRE29" s="145" t="s">
        <v>115</v>
      </c>
      <c r="LRF29" s="146" t="s">
        <v>35</v>
      </c>
      <c r="LRG29" s="133">
        <v>681550</v>
      </c>
      <c r="LRH29" s="147">
        <f t="shared" ref="LRH29:LRH30" si="5360">123*0.5/20</f>
        <v>3.0750000000000002</v>
      </c>
      <c r="LRI29" s="140">
        <f t="shared" ref="LRI29:LRI30" si="5361">LRG29*(LRH29*0.28)</f>
        <v>586814.55000000005</v>
      </c>
      <c r="LRJ29" s="140">
        <f t="shared" ref="LRJ29:LRJ30" si="5362">LRG29*(LRH29*0.57)</f>
        <v>1194586.7625</v>
      </c>
      <c r="LRK29" s="144">
        <f t="shared" ref="LRK29:LRK30" si="5363">LRG29*(LRH29*0.15)</f>
        <v>314364.9375</v>
      </c>
      <c r="LRL29" s="109">
        <f t="shared" ref="LRL29:LRL30" si="5364">INT(LRG29*LRH29)</f>
        <v>2095766</v>
      </c>
      <c r="LRM29" s="145" t="s">
        <v>115</v>
      </c>
      <c r="LRN29" s="146" t="s">
        <v>35</v>
      </c>
      <c r="LRO29" s="133">
        <v>681550</v>
      </c>
      <c r="LRP29" s="147">
        <f t="shared" ref="LRP29:LRP30" si="5365">123*0.5/20</f>
        <v>3.0750000000000002</v>
      </c>
      <c r="LRQ29" s="140">
        <f t="shared" ref="LRQ29:LRQ30" si="5366">LRO29*(LRP29*0.28)</f>
        <v>586814.55000000005</v>
      </c>
      <c r="LRR29" s="140">
        <f t="shared" ref="LRR29:LRR30" si="5367">LRO29*(LRP29*0.57)</f>
        <v>1194586.7625</v>
      </c>
      <c r="LRS29" s="144">
        <f t="shared" ref="LRS29:LRS30" si="5368">LRO29*(LRP29*0.15)</f>
        <v>314364.9375</v>
      </c>
      <c r="LRT29" s="109">
        <f t="shared" ref="LRT29:LRT30" si="5369">INT(LRO29*LRP29)</f>
        <v>2095766</v>
      </c>
      <c r="LRU29" s="145" t="s">
        <v>115</v>
      </c>
      <c r="LRV29" s="146" t="s">
        <v>35</v>
      </c>
      <c r="LRW29" s="133">
        <v>681550</v>
      </c>
      <c r="LRX29" s="147">
        <f t="shared" ref="LRX29:LRX30" si="5370">123*0.5/20</f>
        <v>3.0750000000000002</v>
      </c>
      <c r="LRY29" s="140">
        <f t="shared" ref="LRY29:LRY30" si="5371">LRW29*(LRX29*0.28)</f>
        <v>586814.55000000005</v>
      </c>
      <c r="LRZ29" s="140">
        <f t="shared" ref="LRZ29:LRZ30" si="5372">LRW29*(LRX29*0.57)</f>
        <v>1194586.7625</v>
      </c>
      <c r="LSA29" s="144">
        <f t="shared" ref="LSA29:LSA30" si="5373">LRW29*(LRX29*0.15)</f>
        <v>314364.9375</v>
      </c>
      <c r="LSB29" s="109">
        <f t="shared" ref="LSB29:LSB30" si="5374">INT(LRW29*LRX29)</f>
        <v>2095766</v>
      </c>
      <c r="LSC29" s="145" t="s">
        <v>115</v>
      </c>
      <c r="LSD29" s="146" t="s">
        <v>35</v>
      </c>
      <c r="LSE29" s="133">
        <v>681550</v>
      </c>
      <c r="LSF29" s="147">
        <f t="shared" ref="LSF29:LSF30" si="5375">123*0.5/20</f>
        <v>3.0750000000000002</v>
      </c>
      <c r="LSG29" s="140">
        <f t="shared" ref="LSG29:LSG30" si="5376">LSE29*(LSF29*0.28)</f>
        <v>586814.55000000005</v>
      </c>
      <c r="LSH29" s="140">
        <f t="shared" ref="LSH29:LSH30" si="5377">LSE29*(LSF29*0.57)</f>
        <v>1194586.7625</v>
      </c>
      <c r="LSI29" s="144">
        <f t="shared" ref="LSI29:LSI30" si="5378">LSE29*(LSF29*0.15)</f>
        <v>314364.9375</v>
      </c>
      <c r="LSJ29" s="109">
        <f t="shared" ref="LSJ29:LSJ30" si="5379">INT(LSE29*LSF29)</f>
        <v>2095766</v>
      </c>
      <c r="LSK29" s="145" t="s">
        <v>115</v>
      </c>
      <c r="LSL29" s="146" t="s">
        <v>35</v>
      </c>
      <c r="LSM29" s="133">
        <v>681550</v>
      </c>
      <c r="LSN29" s="147">
        <f t="shared" ref="LSN29:LSN30" si="5380">123*0.5/20</f>
        <v>3.0750000000000002</v>
      </c>
      <c r="LSO29" s="140">
        <f t="shared" ref="LSO29:LSO30" si="5381">LSM29*(LSN29*0.28)</f>
        <v>586814.55000000005</v>
      </c>
      <c r="LSP29" s="140">
        <f t="shared" ref="LSP29:LSP30" si="5382">LSM29*(LSN29*0.57)</f>
        <v>1194586.7625</v>
      </c>
      <c r="LSQ29" s="144">
        <f t="shared" ref="LSQ29:LSQ30" si="5383">LSM29*(LSN29*0.15)</f>
        <v>314364.9375</v>
      </c>
      <c r="LSR29" s="109">
        <f t="shared" ref="LSR29:LSR30" si="5384">INT(LSM29*LSN29)</f>
        <v>2095766</v>
      </c>
      <c r="LSS29" s="145" t="s">
        <v>115</v>
      </c>
      <c r="LST29" s="146" t="s">
        <v>35</v>
      </c>
      <c r="LSU29" s="133">
        <v>681550</v>
      </c>
      <c r="LSV29" s="147">
        <f t="shared" ref="LSV29:LSV30" si="5385">123*0.5/20</f>
        <v>3.0750000000000002</v>
      </c>
      <c r="LSW29" s="140">
        <f t="shared" ref="LSW29:LSW30" si="5386">LSU29*(LSV29*0.28)</f>
        <v>586814.55000000005</v>
      </c>
      <c r="LSX29" s="140">
        <f t="shared" ref="LSX29:LSX30" si="5387">LSU29*(LSV29*0.57)</f>
        <v>1194586.7625</v>
      </c>
      <c r="LSY29" s="144">
        <f t="shared" ref="LSY29:LSY30" si="5388">LSU29*(LSV29*0.15)</f>
        <v>314364.9375</v>
      </c>
      <c r="LSZ29" s="109">
        <f t="shared" ref="LSZ29:LSZ30" si="5389">INT(LSU29*LSV29)</f>
        <v>2095766</v>
      </c>
      <c r="LTA29" s="145" t="s">
        <v>115</v>
      </c>
      <c r="LTB29" s="146" t="s">
        <v>35</v>
      </c>
      <c r="LTC29" s="133">
        <v>681550</v>
      </c>
      <c r="LTD29" s="147">
        <f t="shared" ref="LTD29:LTD30" si="5390">123*0.5/20</f>
        <v>3.0750000000000002</v>
      </c>
      <c r="LTE29" s="140">
        <f t="shared" ref="LTE29:LTE30" si="5391">LTC29*(LTD29*0.28)</f>
        <v>586814.55000000005</v>
      </c>
      <c r="LTF29" s="140">
        <f t="shared" ref="LTF29:LTF30" si="5392">LTC29*(LTD29*0.57)</f>
        <v>1194586.7625</v>
      </c>
      <c r="LTG29" s="144">
        <f t="shared" ref="LTG29:LTG30" si="5393">LTC29*(LTD29*0.15)</f>
        <v>314364.9375</v>
      </c>
      <c r="LTH29" s="109">
        <f t="shared" ref="LTH29:LTH30" si="5394">INT(LTC29*LTD29)</f>
        <v>2095766</v>
      </c>
      <c r="LTI29" s="145" t="s">
        <v>115</v>
      </c>
      <c r="LTJ29" s="146" t="s">
        <v>35</v>
      </c>
      <c r="LTK29" s="133">
        <v>681550</v>
      </c>
      <c r="LTL29" s="147">
        <f t="shared" ref="LTL29:LTL30" si="5395">123*0.5/20</f>
        <v>3.0750000000000002</v>
      </c>
      <c r="LTM29" s="140">
        <f t="shared" ref="LTM29:LTM30" si="5396">LTK29*(LTL29*0.28)</f>
        <v>586814.55000000005</v>
      </c>
      <c r="LTN29" s="140">
        <f t="shared" ref="LTN29:LTN30" si="5397">LTK29*(LTL29*0.57)</f>
        <v>1194586.7625</v>
      </c>
      <c r="LTO29" s="144">
        <f t="shared" ref="LTO29:LTO30" si="5398">LTK29*(LTL29*0.15)</f>
        <v>314364.9375</v>
      </c>
      <c r="LTP29" s="109">
        <f t="shared" ref="LTP29:LTP30" si="5399">INT(LTK29*LTL29)</f>
        <v>2095766</v>
      </c>
      <c r="LTQ29" s="145" t="s">
        <v>115</v>
      </c>
      <c r="LTR29" s="146" t="s">
        <v>35</v>
      </c>
      <c r="LTS29" s="133">
        <v>681550</v>
      </c>
      <c r="LTT29" s="147">
        <f t="shared" ref="LTT29:LTT30" si="5400">123*0.5/20</f>
        <v>3.0750000000000002</v>
      </c>
      <c r="LTU29" s="140">
        <f t="shared" ref="LTU29:LTU30" si="5401">LTS29*(LTT29*0.28)</f>
        <v>586814.55000000005</v>
      </c>
      <c r="LTV29" s="140">
        <f t="shared" ref="LTV29:LTV30" si="5402">LTS29*(LTT29*0.57)</f>
        <v>1194586.7625</v>
      </c>
      <c r="LTW29" s="144">
        <f t="shared" ref="LTW29:LTW30" si="5403">LTS29*(LTT29*0.15)</f>
        <v>314364.9375</v>
      </c>
      <c r="LTX29" s="109">
        <f t="shared" ref="LTX29:LTX30" si="5404">INT(LTS29*LTT29)</f>
        <v>2095766</v>
      </c>
      <c r="LTY29" s="145" t="s">
        <v>115</v>
      </c>
      <c r="LTZ29" s="146" t="s">
        <v>35</v>
      </c>
      <c r="LUA29" s="133">
        <v>681550</v>
      </c>
      <c r="LUB29" s="147">
        <f t="shared" ref="LUB29:LUB30" si="5405">123*0.5/20</f>
        <v>3.0750000000000002</v>
      </c>
      <c r="LUC29" s="140">
        <f t="shared" ref="LUC29:LUC30" si="5406">LUA29*(LUB29*0.28)</f>
        <v>586814.55000000005</v>
      </c>
      <c r="LUD29" s="140">
        <f t="shared" ref="LUD29:LUD30" si="5407">LUA29*(LUB29*0.57)</f>
        <v>1194586.7625</v>
      </c>
      <c r="LUE29" s="144">
        <f t="shared" ref="LUE29:LUE30" si="5408">LUA29*(LUB29*0.15)</f>
        <v>314364.9375</v>
      </c>
      <c r="LUF29" s="109">
        <f t="shared" ref="LUF29:LUF30" si="5409">INT(LUA29*LUB29)</f>
        <v>2095766</v>
      </c>
      <c r="LUG29" s="145" t="s">
        <v>115</v>
      </c>
      <c r="LUH29" s="146" t="s">
        <v>35</v>
      </c>
      <c r="LUI29" s="133">
        <v>681550</v>
      </c>
      <c r="LUJ29" s="147">
        <f t="shared" ref="LUJ29:LUJ30" si="5410">123*0.5/20</f>
        <v>3.0750000000000002</v>
      </c>
      <c r="LUK29" s="140">
        <f t="shared" ref="LUK29:LUK30" si="5411">LUI29*(LUJ29*0.28)</f>
        <v>586814.55000000005</v>
      </c>
      <c r="LUL29" s="140">
        <f t="shared" ref="LUL29:LUL30" si="5412">LUI29*(LUJ29*0.57)</f>
        <v>1194586.7625</v>
      </c>
      <c r="LUM29" s="144">
        <f t="shared" ref="LUM29:LUM30" si="5413">LUI29*(LUJ29*0.15)</f>
        <v>314364.9375</v>
      </c>
      <c r="LUN29" s="109">
        <f t="shared" ref="LUN29:LUN30" si="5414">INT(LUI29*LUJ29)</f>
        <v>2095766</v>
      </c>
      <c r="LUO29" s="145" t="s">
        <v>115</v>
      </c>
      <c r="LUP29" s="146" t="s">
        <v>35</v>
      </c>
      <c r="LUQ29" s="133">
        <v>681550</v>
      </c>
      <c r="LUR29" s="147">
        <f t="shared" ref="LUR29:LUR30" si="5415">123*0.5/20</f>
        <v>3.0750000000000002</v>
      </c>
      <c r="LUS29" s="140">
        <f t="shared" ref="LUS29:LUS30" si="5416">LUQ29*(LUR29*0.28)</f>
        <v>586814.55000000005</v>
      </c>
      <c r="LUT29" s="140">
        <f t="shared" ref="LUT29:LUT30" si="5417">LUQ29*(LUR29*0.57)</f>
        <v>1194586.7625</v>
      </c>
      <c r="LUU29" s="144">
        <f t="shared" ref="LUU29:LUU30" si="5418">LUQ29*(LUR29*0.15)</f>
        <v>314364.9375</v>
      </c>
      <c r="LUV29" s="109">
        <f t="shared" ref="LUV29:LUV30" si="5419">INT(LUQ29*LUR29)</f>
        <v>2095766</v>
      </c>
      <c r="LUW29" s="145" t="s">
        <v>115</v>
      </c>
      <c r="LUX29" s="146" t="s">
        <v>35</v>
      </c>
      <c r="LUY29" s="133">
        <v>681550</v>
      </c>
      <c r="LUZ29" s="147">
        <f t="shared" ref="LUZ29:LUZ30" si="5420">123*0.5/20</f>
        <v>3.0750000000000002</v>
      </c>
      <c r="LVA29" s="140">
        <f t="shared" ref="LVA29:LVA30" si="5421">LUY29*(LUZ29*0.28)</f>
        <v>586814.55000000005</v>
      </c>
      <c r="LVB29" s="140">
        <f t="shared" ref="LVB29:LVB30" si="5422">LUY29*(LUZ29*0.57)</f>
        <v>1194586.7625</v>
      </c>
      <c r="LVC29" s="144">
        <f t="shared" ref="LVC29:LVC30" si="5423">LUY29*(LUZ29*0.15)</f>
        <v>314364.9375</v>
      </c>
      <c r="LVD29" s="109">
        <f t="shared" ref="LVD29:LVD30" si="5424">INT(LUY29*LUZ29)</f>
        <v>2095766</v>
      </c>
      <c r="LVE29" s="145" t="s">
        <v>115</v>
      </c>
      <c r="LVF29" s="146" t="s">
        <v>35</v>
      </c>
      <c r="LVG29" s="133">
        <v>681550</v>
      </c>
      <c r="LVH29" s="147">
        <f t="shared" ref="LVH29:LVH30" si="5425">123*0.5/20</f>
        <v>3.0750000000000002</v>
      </c>
      <c r="LVI29" s="140">
        <f t="shared" ref="LVI29:LVI30" si="5426">LVG29*(LVH29*0.28)</f>
        <v>586814.55000000005</v>
      </c>
      <c r="LVJ29" s="140">
        <f t="shared" ref="LVJ29:LVJ30" si="5427">LVG29*(LVH29*0.57)</f>
        <v>1194586.7625</v>
      </c>
      <c r="LVK29" s="144">
        <f t="shared" ref="LVK29:LVK30" si="5428">LVG29*(LVH29*0.15)</f>
        <v>314364.9375</v>
      </c>
      <c r="LVL29" s="109">
        <f t="shared" ref="LVL29:LVL30" si="5429">INT(LVG29*LVH29)</f>
        <v>2095766</v>
      </c>
      <c r="LVM29" s="145" t="s">
        <v>115</v>
      </c>
      <c r="LVN29" s="146" t="s">
        <v>35</v>
      </c>
      <c r="LVO29" s="133">
        <v>681550</v>
      </c>
      <c r="LVP29" s="147">
        <f t="shared" ref="LVP29:LVP30" si="5430">123*0.5/20</f>
        <v>3.0750000000000002</v>
      </c>
      <c r="LVQ29" s="140">
        <f t="shared" ref="LVQ29:LVQ30" si="5431">LVO29*(LVP29*0.28)</f>
        <v>586814.55000000005</v>
      </c>
      <c r="LVR29" s="140">
        <f t="shared" ref="LVR29:LVR30" si="5432">LVO29*(LVP29*0.57)</f>
        <v>1194586.7625</v>
      </c>
      <c r="LVS29" s="144">
        <f t="shared" ref="LVS29:LVS30" si="5433">LVO29*(LVP29*0.15)</f>
        <v>314364.9375</v>
      </c>
      <c r="LVT29" s="109">
        <f t="shared" ref="LVT29:LVT30" si="5434">INT(LVO29*LVP29)</f>
        <v>2095766</v>
      </c>
      <c r="LVU29" s="145" t="s">
        <v>115</v>
      </c>
      <c r="LVV29" s="146" t="s">
        <v>35</v>
      </c>
      <c r="LVW29" s="133">
        <v>681550</v>
      </c>
      <c r="LVX29" s="147">
        <f t="shared" ref="LVX29:LVX30" si="5435">123*0.5/20</f>
        <v>3.0750000000000002</v>
      </c>
      <c r="LVY29" s="140">
        <f t="shared" ref="LVY29:LVY30" si="5436">LVW29*(LVX29*0.28)</f>
        <v>586814.55000000005</v>
      </c>
      <c r="LVZ29" s="140">
        <f t="shared" ref="LVZ29:LVZ30" si="5437">LVW29*(LVX29*0.57)</f>
        <v>1194586.7625</v>
      </c>
      <c r="LWA29" s="144">
        <f t="shared" ref="LWA29:LWA30" si="5438">LVW29*(LVX29*0.15)</f>
        <v>314364.9375</v>
      </c>
      <c r="LWB29" s="109">
        <f t="shared" ref="LWB29:LWB30" si="5439">INT(LVW29*LVX29)</f>
        <v>2095766</v>
      </c>
      <c r="LWC29" s="145" t="s">
        <v>115</v>
      </c>
      <c r="LWD29" s="146" t="s">
        <v>35</v>
      </c>
      <c r="LWE29" s="133">
        <v>681550</v>
      </c>
      <c r="LWF29" s="147">
        <f t="shared" ref="LWF29:LWF30" si="5440">123*0.5/20</f>
        <v>3.0750000000000002</v>
      </c>
      <c r="LWG29" s="140">
        <f t="shared" ref="LWG29:LWG30" si="5441">LWE29*(LWF29*0.28)</f>
        <v>586814.55000000005</v>
      </c>
      <c r="LWH29" s="140">
        <f t="shared" ref="LWH29:LWH30" si="5442">LWE29*(LWF29*0.57)</f>
        <v>1194586.7625</v>
      </c>
      <c r="LWI29" s="144">
        <f t="shared" ref="LWI29:LWI30" si="5443">LWE29*(LWF29*0.15)</f>
        <v>314364.9375</v>
      </c>
      <c r="LWJ29" s="109">
        <f t="shared" ref="LWJ29:LWJ30" si="5444">INT(LWE29*LWF29)</f>
        <v>2095766</v>
      </c>
      <c r="LWK29" s="145" t="s">
        <v>115</v>
      </c>
      <c r="LWL29" s="146" t="s">
        <v>35</v>
      </c>
      <c r="LWM29" s="133">
        <v>681550</v>
      </c>
      <c r="LWN29" s="147">
        <f t="shared" ref="LWN29:LWN30" si="5445">123*0.5/20</f>
        <v>3.0750000000000002</v>
      </c>
      <c r="LWO29" s="140">
        <f t="shared" ref="LWO29:LWO30" si="5446">LWM29*(LWN29*0.28)</f>
        <v>586814.55000000005</v>
      </c>
      <c r="LWP29" s="140">
        <f t="shared" ref="LWP29:LWP30" si="5447">LWM29*(LWN29*0.57)</f>
        <v>1194586.7625</v>
      </c>
      <c r="LWQ29" s="144">
        <f t="shared" ref="LWQ29:LWQ30" si="5448">LWM29*(LWN29*0.15)</f>
        <v>314364.9375</v>
      </c>
      <c r="LWR29" s="109">
        <f t="shared" ref="LWR29:LWR30" si="5449">INT(LWM29*LWN29)</f>
        <v>2095766</v>
      </c>
      <c r="LWS29" s="145" t="s">
        <v>115</v>
      </c>
      <c r="LWT29" s="146" t="s">
        <v>35</v>
      </c>
      <c r="LWU29" s="133">
        <v>681550</v>
      </c>
      <c r="LWV29" s="147">
        <f t="shared" ref="LWV29:LWV30" si="5450">123*0.5/20</f>
        <v>3.0750000000000002</v>
      </c>
      <c r="LWW29" s="140">
        <f t="shared" ref="LWW29:LWW30" si="5451">LWU29*(LWV29*0.28)</f>
        <v>586814.55000000005</v>
      </c>
      <c r="LWX29" s="140">
        <f t="shared" ref="LWX29:LWX30" si="5452">LWU29*(LWV29*0.57)</f>
        <v>1194586.7625</v>
      </c>
      <c r="LWY29" s="144">
        <f t="shared" ref="LWY29:LWY30" si="5453">LWU29*(LWV29*0.15)</f>
        <v>314364.9375</v>
      </c>
      <c r="LWZ29" s="109">
        <f t="shared" ref="LWZ29:LWZ30" si="5454">INT(LWU29*LWV29)</f>
        <v>2095766</v>
      </c>
      <c r="LXA29" s="145" t="s">
        <v>115</v>
      </c>
      <c r="LXB29" s="146" t="s">
        <v>35</v>
      </c>
      <c r="LXC29" s="133">
        <v>681550</v>
      </c>
      <c r="LXD29" s="147">
        <f t="shared" ref="LXD29:LXD30" si="5455">123*0.5/20</f>
        <v>3.0750000000000002</v>
      </c>
      <c r="LXE29" s="140">
        <f t="shared" ref="LXE29:LXE30" si="5456">LXC29*(LXD29*0.28)</f>
        <v>586814.55000000005</v>
      </c>
      <c r="LXF29" s="140">
        <f t="shared" ref="LXF29:LXF30" si="5457">LXC29*(LXD29*0.57)</f>
        <v>1194586.7625</v>
      </c>
      <c r="LXG29" s="144">
        <f t="shared" ref="LXG29:LXG30" si="5458">LXC29*(LXD29*0.15)</f>
        <v>314364.9375</v>
      </c>
      <c r="LXH29" s="109">
        <f t="shared" ref="LXH29:LXH30" si="5459">INT(LXC29*LXD29)</f>
        <v>2095766</v>
      </c>
      <c r="LXI29" s="145" t="s">
        <v>115</v>
      </c>
      <c r="LXJ29" s="146" t="s">
        <v>35</v>
      </c>
      <c r="LXK29" s="133">
        <v>681550</v>
      </c>
      <c r="LXL29" s="147">
        <f t="shared" ref="LXL29:LXL30" si="5460">123*0.5/20</f>
        <v>3.0750000000000002</v>
      </c>
      <c r="LXM29" s="140">
        <f t="shared" ref="LXM29:LXM30" si="5461">LXK29*(LXL29*0.28)</f>
        <v>586814.55000000005</v>
      </c>
      <c r="LXN29" s="140">
        <f t="shared" ref="LXN29:LXN30" si="5462">LXK29*(LXL29*0.57)</f>
        <v>1194586.7625</v>
      </c>
      <c r="LXO29" s="144">
        <f t="shared" ref="LXO29:LXO30" si="5463">LXK29*(LXL29*0.15)</f>
        <v>314364.9375</v>
      </c>
      <c r="LXP29" s="109">
        <f t="shared" ref="LXP29:LXP30" si="5464">INT(LXK29*LXL29)</f>
        <v>2095766</v>
      </c>
      <c r="LXQ29" s="145" t="s">
        <v>115</v>
      </c>
      <c r="LXR29" s="146" t="s">
        <v>35</v>
      </c>
      <c r="LXS29" s="133">
        <v>681550</v>
      </c>
      <c r="LXT29" s="147">
        <f t="shared" ref="LXT29:LXT30" si="5465">123*0.5/20</f>
        <v>3.0750000000000002</v>
      </c>
      <c r="LXU29" s="140">
        <f t="shared" ref="LXU29:LXU30" si="5466">LXS29*(LXT29*0.28)</f>
        <v>586814.55000000005</v>
      </c>
      <c r="LXV29" s="140">
        <f t="shared" ref="LXV29:LXV30" si="5467">LXS29*(LXT29*0.57)</f>
        <v>1194586.7625</v>
      </c>
      <c r="LXW29" s="144">
        <f t="shared" ref="LXW29:LXW30" si="5468">LXS29*(LXT29*0.15)</f>
        <v>314364.9375</v>
      </c>
      <c r="LXX29" s="109">
        <f t="shared" ref="LXX29:LXX30" si="5469">INT(LXS29*LXT29)</f>
        <v>2095766</v>
      </c>
      <c r="LXY29" s="145" t="s">
        <v>115</v>
      </c>
      <c r="LXZ29" s="146" t="s">
        <v>35</v>
      </c>
      <c r="LYA29" s="133">
        <v>681550</v>
      </c>
      <c r="LYB29" s="147">
        <f t="shared" ref="LYB29:LYB30" si="5470">123*0.5/20</f>
        <v>3.0750000000000002</v>
      </c>
      <c r="LYC29" s="140">
        <f t="shared" ref="LYC29:LYC30" si="5471">LYA29*(LYB29*0.28)</f>
        <v>586814.55000000005</v>
      </c>
      <c r="LYD29" s="140">
        <f t="shared" ref="LYD29:LYD30" si="5472">LYA29*(LYB29*0.57)</f>
        <v>1194586.7625</v>
      </c>
      <c r="LYE29" s="144">
        <f t="shared" ref="LYE29:LYE30" si="5473">LYA29*(LYB29*0.15)</f>
        <v>314364.9375</v>
      </c>
      <c r="LYF29" s="109">
        <f t="shared" ref="LYF29:LYF30" si="5474">INT(LYA29*LYB29)</f>
        <v>2095766</v>
      </c>
      <c r="LYG29" s="145" t="s">
        <v>115</v>
      </c>
      <c r="LYH29" s="146" t="s">
        <v>35</v>
      </c>
      <c r="LYI29" s="133">
        <v>681550</v>
      </c>
      <c r="LYJ29" s="147">
        <f t="shared" ref="LYJ29:LYJ30" si="5475">123*0.5/20</f>
        <v>3.0750000000000002</v>
      </c>
      <c r="LYK29" s="140">
        <f t="shared" ref="LYK29:LYK30" si="5476">LYI29*(LYJ29*0.28)</f>
        <v>586814.55000000005</v>
      </c>
      <c r="LYL29" s="140">
        <f t="shared" ref="LYL29:LYL30" si="5477">LYI29*(LYJ29*0.57)</f>
        <v>1194586.7625</v>
      </c>
      <c r="LYM29" s="144">
        <f t="shared" ref="LYM29:LYM30" si="5478">LYI29*(LYJ29*0.15)</f>
        <v>314364.9375</v>
      </c>
      <c r="LYN29" s="109">
        <f t="shared" ref="LYN29:LYN30" si="5479">INT(LYI29*LYJ29)</f>
        <v>2095766</v>
      </c>
      <c r="LYO29" s="145" t="s">
        <v>115</v>
      </c>
      <c r="LYP29" s="146" t="s">
        <v>35</v>
      </c>
      <c r="LYQ29" s="133">
        <v>681550</v>
      </c>
      <c r="LYR29" s="147">
        <f t="shared" ref="LYR29:LYR30" si="5480">123*0.5/20</f>
        <v>3.0750000000000002</v>
      </c>
      <c r="LYS29" s="140">
        <f t="shared" ref="LYS29:LYS30" si="5481">LYQ29*(LYR29*0.28)</f>
        <v>586814.55000000005</v>
      </c>
      <c r="LYT29" s="140">
        <f t="shared" ref="LYT29:LYT30" si="5482">LYQ29*(LYR29*0.57)</f>
        <v>1194586.7625</v>
      </c>
      <c r="LYU29" s="144">
        <f t="shared" ref="LYU29:LYU30" si="5483">LYQ29*(LYR29*0.15)</f>
        <v>314364.9375</v>
      </c>
      <c r="LYV29" s="109">
        <f t="shared" ref="LYV29:LYV30" si="5484">INT(LYQ29*LYR29)</f>
        <v>2095766</v>
      </c>
      <c r="LYW29" s="145" t="s">
        <v>115</v>
      </c>
      <c r="LYX29" s="146" t="s">
        <v>35</v>
      </c>
      <c r="LYY29" s="133">
        <v>681550</v>
      </c>
      <c r="LYZ29" s="147">
        <f t="shared" ref="LYZ29:LYZ30" si="5485">123*0.5/20</f>
        <v>3.0750000000000002</v>
      </c>
      <c r="LZA29" s="140">
        <f t="shared" ref="LZA29:LZA30" si="5486">LYY29*(LYZ29*0.28)</f>
        <v>586814.55000000005</v>
      </c>
      <c r="LZB29" s="140">
        <f t="shared" ref="LZB29:LZB30" si="5487">LYY29*(LYZ29*0.57)</f>
        <v>1194586.7625</v>
      </c>
      <c r="LZC29" s="144">
        <f t="shared" ref="LZC29:LZC30" si="5488">LYY29*(LYZ29*0.15)</f>
        <v>314364.9375</v>
      </c>
      <c r="LZD29" s="109">
        <f t="shared" ref="LZD29:LZD30" si="5489">INT(LYY29*LYZ29)</f>
        <v>2095766</v>
      </c>
      <c r="LZE29" s="145" t="s">
        <v>115</v>
      </c>
      <c r="LZF29" s="146" t="s">
        <v>35</v>
      </c>
      <c r="LZG29" s="133">
        <v>681550</v>
      </c>
      <c r="LZH29" s="147">
        <f t="shared" ref="LZH29:LZH30" si="5490">123*0.5/20</f>
        <v>3.0750000000000002</v>
      </c>
      <c r="LZI29" s="140">
        <f t="shared" ref="LZI29:LZI30" si="5491">LZG29*(LZH29*0.28)</f>
        <v>586814.55000000005</v>
      </c>
      <c r="LZJ29" s="140">
        <f t="shared" ref="LZJ29:LZJ30" si="5492">LZG29*(LZH29*0.57)</f>
        <v>1194586.7625</v>
      </c>
      <c r="LZK29" s="144">
        <f t="shared" ref="LZK29:LZK30" si="5493">LZG29*(LZH29*0.15)</f>
        <v>314364.9375</v>
      </c>
      <c r="LZL29" s="109">
        <f t="shared" ref="LZL29:LZL30" si="5494">INT(LZG29*LZH29)</f>
        <v>2095766</v>
      </c>
      <c r="LZM29" s="145" t="s">
        <v>115</v>
      </c>
      <c r="LZN29" s="146" t="s">
        <v>35</v>
      </c>
      <c r="LZO29" s="133">
        <v>681550</v>
      </c>
      <c r="LZP29" s="147">
        <f t="shared" ref="LZP29:LZP30" si="5495">123*0.5/20</f>
        <v>3.0750000000000002</v>
      </c>
      <c r="LZQ29" s="140">
        <f t="shared" ref="LZQ29:LZQ30" si="5496">LZO29*(LZP29*0.28)</f>
        <v>586814.55000000005</v>
      </c>
      <c r="LZR29" s="140">
        <f t="shared" ref="LZR29:LZR30" si="5497">LZO29*(LZP29*0.57)</f>
        <v>1194586.7625</v>
      </c>
      <c r="LZS29" s="144">
        <f t="shared" ref="LZS29:LZS30" si="5498">LZO29*(LZP29*0.15)</f>
        <v>314364.9375</v>
      </c>
      <c r="LZT29" s="109">
        <f t="shared" ref="LZT29:LZT30" si="5499">INT(LZO29*LZP29)</f>
        <v>2095766</v>
      </c>
      <c r="LZU29" s="145" t="s">
        <v>115</v>
      </c>
      <c r="LZV29" s="146" t="s">
        <v>35</v>
      </c>
      <c r="LZW29" s="133">
        <v>681550</v>
      </c>
      <c r="LZX29" s="147">
        <f t="shared" ref="LZX29:LZX30" si="5500">123*0.5/20</f>
        <v>3.0750000000000002</v>
      </c>
      <c r="LZY29" s="140">
        <f t="shared" ref="LZY29:LZY30" si="5501">LZW29*(LZX29*0.28)</f>
        <v>586814.55000000005</v>
      </c>
      <c r="LZZ29" s="140">
        <f t="shared" ref="LZZ29:LZZ30" si="5502">LZW29*(LZX29*0.57)</f>
        <v>1194586.7625</v>
      </c>
      <c r="MAA29" s="144">
        <f t="shared" ref="MAA29:MAA30" si="5503">LZW29*(LZX29*0.15)</f>
        <v>314364.9375</v>
      </c>
      <c r="MAB29" s="109">
        <f t="shared" ref="MAB29:MAB30" si="5504">INT(LZW29*LZX29)</f>
        <v>2095766</v>
      </c>
      <c r="MAC29" s="145" t="s">
        <v>115</v>
      </c>
      <c r="MAD29" s="146" t="s">
        <v>35</v>
      </c>
      <c r="MAE29" s="133">
        <v>681550</v>
      </c>
      <c r="MAF29" s="147">
        <f t="shared" ref="MAF29:MAF30" si="5505">123*0.5/20</f>
        <v>3.0750000000000002</v>
      </c>
      <c r="MAG29" s="140">
        <f t="shared" ref="MAG29:MAG30" si="5506">MAE29*(MAF29*0.28)</f>
        <v>586814.55000000005</v>
      </c>
      <c r="MAH29" s="140">
        <f t="shared" ref="MAH29:MAH30" si="5507">MAE29*(MAF29*0.57)</f>
        <v>1194586.7625</v>
      </c>
      <c r="MAI29" s="144">
        <f t="shared" ref="MAI29:MAI30" si="5508">MAE29*(MAF29*0.15)</f>
        <v>314364.9375</v>
      </c>
      <c r="MAJ29" s="109">
        <f t="shared" ref="MAJ29:MAJ30" si="5509">INT(MAE29*MAF29)</f>
        <v>2095766</v>
      </c>
      <c r="MAK29" s="145" t="s">
        <v>115</v>
      </c>
      <c r="MAL29" s="146" t="s">
        <v>35</v>
      </c>
      <c r="MAM29" s="133">
        <v>681550</v>
      </c>
      <c r="MAN29" s="147">
        <f t="shared" ref="MAN29:MAN30" si="5510">123*0.5/20</f>
        <v>3.0750000000000002</v>
      </c>
      <c r="MAO29" s="140">
        <f t="shared" ref="MAO29:MAO30" si="5511">MAM29*(MAN29*0.28)</f>
        <v>586814.55000000005</v>
      </c>
      <c r="MAP29" s="140">
        <f t="shared" ref="MAP29:MAP30" si="5512">MAM29*(MAN29*0.57)</f>
        <v>1194586.7625</v>
      </c>
      <c r="MAQ29" s="144">
        <f t="shared" ref="MAQ29:MAQ30" si="5513">MAM29*(MAN29*0.15)</f>
        <v>314364.9375</v>
      </c>
      <c r="MAR29" s="109">
        <f t="shared" ref="MAR29:MAR30" si="5514">INT(MAM29*MAN29)</f>
        <v>2095766</v>
      </c>
      <c r="MAS29" s="145" t="s">
        <v>115</v>
      </c>
      <c r="MAT29" s="146" t="s">
        <v>35</v>
      </c>
      <c r="MAU29" s="133">
        <v>681550</v>
      </c>
      <c r="MAV29" s="147">
        <f t="shared" ref="MAV29:MAV30" si="5515">123*0.5/20</f>
        <v>3.0750000000000002</v>
      </c>
      <c r="MAW29" s="140">
        <f t="shared" ref="MAW29:MAW30" si="5516">MAU29*(MAV29*0.28)</f>
        <v>586814.55000000005</v>
      </c>
      <c r="MAX29" s="140">
        <f t="shared" ref="MAX29:MAX30" si="5517">MAU29*(MAV29*0.57)</f>
        <v>1194586.7625</v>
      </c>
      <c r="MAY29" s="144">
        <f t="shared" ref="MAY29:MAY30" si="5518">MAU29*(MAV29*0.15)</f>
        <v>314364.9375</v>
      </c>
      <c r="MAZ29" s="109">
        <f t="shared" ref="MAZ29:MAZ30" si="5519">INT(MAU29*MAV29)</f>
        <v>2095766</v>
      </c>
      <c r="MBA29" s="145" t="s">
        <v>115</v>
      </c>
      <c r="MBB29" s="146" t="s">
        <v>35</v>
      </c>
      <c r="MBC29" s="133">
        <v>681550</v>
      </c>
      <c r="MBD29" s="147">
        <f t="shared" ref="MBD29:MBD30" si="5520">123*0.5/20</f>
        <v>3.0750000000000002</v>
      </c>
      <c r="MBE29" s="140">
        <f t="shared" ref="MBE29:MBE30" si="5521">MBC29*(MBD29*0.28)</f>
        <v>586814.55000000005</v>
      </c>
      <c r="MBF29" s="140">
        <f t="shared" ref="MBF29:MBF30" si="5522">MBC29*(MBD29*0.57)</f>
        <v>1194586.7625</v>
      </c>
      <c r="MBG29" s="144">
        <f t="shared" ref="MBG29:MBG30" si="5523">MBC29*(MBD29*0.15)</f>
        <v>314364.9375</v>
      </c>
      <c r="MBH29" s="109">
        <f t="shared" ref="MBH29:MBH30" si="5524">INT(MBC29*MBD29)</f>
        <v>2095766</v>
      </c>
      <c r="MBI29" s="145" t="s">
        <v>115</v>
      </c>
      <c r="MBJ29" s="146" t="s">
        <v>35</v>
      </c>
      <c r="MBK29" s="133">
        <v>681550</v>
      </c>
      <c r="MBL29" s="147">
        <f t="shared" ref="MBL29:MBL30" si="5525">123*0.5/20</f>
        <v>3.0750000000000002</v>
      </c>
      <c r="MBM29" s="140">
        <f t="shared" ref="MBM29:MBM30" si="5526">MBK29*(MBL29*0.28)</f>
        <v>586814.55000000005</v>
      </c>
      <c r="MBN29" s="140">
        <f t="shared" ref="MBN29:MBN30" si="5527">MBK29*(MBL29*0.57)</f>
        <v>1194586.7625</v>
      </c>
      <c r="MBO29" s="144">
        <f t="shared" ref="MBO29:MBO30" si="5528">MBK29*(MBL29*0.15)</f>
        <v>314364.9375</v>
      </c>
      <c r="MBP29" s="109">
        <f t="shared" ref="MBP29:MBP30" si="5529">INT(MBK29*MBL29)</f>
        <v>2095766</v>
      </c>
      <c r="MBQ29" s="145" t="s">
        <v>115</v>
      </c>
      <c r="MBR29" s="146" t="s">
        <v>35</v>
      </c>
      <c r="MBS29" s="133">
        <v>681550</v>
      </c>
      <c r="MBT29" s="147">
        <f t="shared" ref="MBT29:MBT30" si="5530">123*0.5/20</f>
        <v>3.0750000000000002</v>
      </c>
      <c r="MBU29" s="140">
        <f t="shared" ref="MBU29:MBU30" si="5531">MBS29*(MBT29*0.28)</f>
        <v>586814.55000000005</v>
      </c>
      <c r="MBV29" s="140">
        <f t="shared" ref="MBV29:MBV30" si="5532">MBS29*(MBT29*0.57)</f>
        <v>1194586.7625</v>
      </c>
      <c r="MBW29" s="144">
        <f t="shared" ref="MBW29:MBW30" si="5533">MBS29*(MBT29*0.15)</f>
        <v>314364.9375</v>
      </c>
      <c r="MBX29" s="109">
        <f t="shared" ref="MBX29:MBX30" si="5534">INT(MBS29*MBT29)</f>
        <v>2095766</v>
      </c>
      <c r="MBY29" s="145" t="s">
        <v>115</v>
      </c>
      <c r="MBZ29" s="146" t="s">
        <v>35</v>
      </c>
      <c r="MCA29" s="133">
        <v>681550</v>
      </c>
      <c r="MCB29" s="147">
        <f t="shared" ref="MCB29:MCB30" si="5535">123*0.5/20</f>
        <v>3.0750000000000002</v>
      </c>
      <c r="MCC29" s="140">
        <f t="shared" ref="MCC29:MCC30" si="5536">MCA29*(MCB29*0.28)</f>
        <v>586814.55000000005</v>
      </c>
      <c r="MCD29" s="140">
        <f t="shared" ref="MCD29:MCD30" si="5537">MCA29*(MCB29*0.57)</f>
        <v>1194586.7625</v>
      </c>
      <c r="MCE29" s="144">
        <f t="shared" ref="MCE29:MCE30" si="5538">MCA29*(MCB29*0.15)</f>
        <v>314364.9375</v>
      </c>
      <c r="MCF29" s="109">
        <f t="shared" ref="MCF29:MCF30" si="5539">INT(MCA29*MCB29)</f>
        <v>2095766</v>
      </c>
      <c r="MCG29" s="145" t="s">
        <v>115</v>
      </c>
      <c r="MCH29" s="146" t="s">
        <v>35</v>
      </c>
      <c r="MCI29" s="133">
        <v>681550</v>
      </c>
      <c r="MCJ29" s="147">
        <f t="shared" ref="MCJ29:MCJ30" si="5540">123*0.5/20</f>
        <v>3.0750000000000002</v>
      </c>
      <c r="MCK29" s="140">
        <f t="shared" ref="MCK29:MCK30" si="5541">MCI29*(MCJ29*0.28)</f>
        <v>586814.55000000005</v>
      </c>
      <c r="MCL29" s="140">
        <f t="shared" ref="MCL29:MCL30" si="5542">MCI29*(MCJ29*0.57)</f>
        <v>1194586.7625</v>
      </c>
      <c r="MCM29" s="144">
        <f t="shared" ref="MCM29:MCM30" si="5543">MCI29*(MCJ29*0.15)</f>
        <v>314364.9375</v>
      </c>
      <c r="MCN29" s="109">
        <f t="shared" ref="MCN29:MCN30" si="5544">INT(MCI29*MCJ29)</f>
        <v>2095766</v>
      </c>
      <c r="MCO29" s="145" t="s">
        <v>115</v>
      </c>
      <c r="MCP29" s="146" t="s">
        <v>35</v>
      </c>
      <c r="MCQ29" s="133">
        <v>681550</v>
      </c>
      <c r="MCR29" s="147">
        <f t="shared" ref="MCR29:MCR30" si="5545">123*0.5/20</f>
        <v>3.0750000000000002</v>
      </c>
      <c r="MCS29" s="140">
        <f t="shared" ref="MCS29:MCS30" si="5546">MCQ29*(MCR29*0.28)</f>
        <v>586814.55000000005</v>
      </c>
      <c r="MCT29" s="140">
        <f t="shared" ref="MCT29:MCT30" si="5547">MCQ29*(MCR29*0.57)</f>
        <v>1194586.7625</v>
      </c>
      <c r="MCU29" s="144">
        <f t="shared" ref="MCU29:MCU30" si="5548">MCQ29*(MCR29*0.15)</f>
        <v>314364.9375</v>
      </c>
      <c r="MCV29" s="109">
        <f t="shared" ref="MCV29:MCV30" si="5549">INT(MCQ29*MCR29)</f>
        <v>2095766</v>
      </c>
      <c r="MCW29" s="145" t="s">
        <v>115</v>
      </c>
      <c r="MCX29" s="146" t="s">
        <v>35</v>
      </c>
      <c r="MCY29" s="133">
        <v>681550</v>
      </c>
      <c r="MCZ29" s="147">
        <f t="shared" ref="MCZ29:MCZ30" si="5550">123*0.5/20</f>
        <v>3.0750000000000002</v>
      </c>
      <c r="MDA29" s="140">
        <f t="shared" ref="MDA29:MDA30" si="5551">MCY29*(MCZ29*0.28)</f>
        <v>586814.55000000005</v>
      </c>
      <c r="MDB29" s="140">
        <f t="shared" ref="MDB29:MDB30" si="5552">MCY29*(MCZ29*0.57)</f>
        <v>1194586.7625</v>
      </c>
      <c r="MDC29" s="144">
        <f t="shared" ref="MDC29:MDC30" si="5553">MCY29*(MCZ29*0.15)</f>
        <v>314364.9375</v>
      </c>
      <c r="MDD29" s="109">
        <f t="shared" ref="MDD29:MDD30" si="5554">INT(MCY29*MCZ29)</f>
        <v>2095766</v>
      </c>
      <c r="MDE29" s="145" t="s">
        <v>115</v>
      </c>
      <c r="MDF29" s="146" t="s">
        <v>35</v>
      </c>
      <c r="MDG29" s="133">
        <v>681550</v>
      </c>
      <c r="MDH29" s="147">
        <f t="shared" ref="MDH29:MDH30" si="5555">123*0.5/20</f>
        <v>3.0750000000000002</v>
      </c>
      <c r="MDI29" s="140">
        <f t="shared" ref="MDI29:MDI30" si="5556">MDG29*(MDH29*0.28)</f>
        <v>586814.55000000005</v>
      </c>
      <c r="MDJ29" s="140">
        <f t="shared" ref="MDJ29:MDJ30" si="5557">MDG29*(MDH29*0.57)</f>
        <v>1194586.7625</v>
      </c>
      <c r="MDK29" s="144">
        <f t="shared" ref="MDK29:MDK30" si="5558">MDG29*(MDH29*0.15)</f>
        <v>314364.9375</v>
      </c>
      <c r="MDL29" s="109">
        <f t="shared" ref="MDL29:MDL30" si="5559">INT(MDG29*MDH29)</f>
        <v>2095766</v>
      </c>
      <c r="MDM29" s="145" t="s">
        <v>115</v>
      </c>
      <c r="MDN29" s="146" t="s">
        <v>35</v>
      </c>
      <c r="MDO29" s="133">
        <v>681550</v>
      </c>
      <c r="MDP29" s="147">
        <f t="shared" ref="MDP29:MDP30" si="5560">123*0.5/20</f>
        <v>3.0750000000000002</v>
      </c>
      <c r="MDQ29" s="140">
        <f t="shared" ref="MDQ29:MDQ30" si="5561">MDO29*(MDP29*0.28)</f>
        <v>586814.55000000005</v>
      </c>
      <c r="MDR29" s="140">
        <f t="shared" ref="MDR29:MDR30" si="5562">MDO29*(MDP29*0.57)</f>
        <v>1194586.7625</v>
      </c>
      <c r="MDS29" s="144">
        <f t="shared" ref="MDS29:MDS30" si="5563">MDO29*(MDP29*0.15)</f>
        <v>314364.9375</v>
      </c>
      <c r="MDT29" s="109">
        <f t="shared" ref="MDT29:MDT30" si="5564">INT(MDO29*MDP29)</f>
        <v>2095766</v>
      </c>
      <c r="MDU29" s="145" t="s">
        <v>115</v>
      </c>
      <c r="MDV29" s="146" t="s">
        <v>35</v>
      </c>
      <c r="MDW29" s="133">
        <v>681550</v>
      </c>
      <c r="MDX29" s="147">
        <f t="shared" ref="MDX29:MDX30" si="5565">123*0.5/20</f>
        <v>3.0750000000000002</v>
      </c>
      <c r="MDY29" s="140">
        <f t="shared" ref="MDY29:MDY30" si="5566">MDW29*(MDX29*0.28)</f>
        <v>586814.55000000005</v>
      </c>
      <c r="MDZ29" s="140">
        <f t="shared" ref="MDZ29:MDZ30" si="5567">MDW29*(MDX29*0.57)</f>
        <v>1194586.7625</v>
      </c>
      <c r="MEA29" s="144">
        <f t="shared" ref="MEA29:MEA30" si="5568">MDW29*(MDX29*0.15)</f>
        <v>314364.9375</v>
      </c>
      <c r="MEB29" s="109">
        <f t="shared" ref="MEB29:MEB30" si="5569">INT(MDW29*MDX29)</f>
        <v>2095766</v>
      </c>
      <c r="MEC29" s="145" t="s">
        <v>115</v>
      </c>
      <c r="MED29" s="146" t="s">
        <v>35</v>
      </c>
      <c r="MEE29" s="133">
        <v>681550</v>
      </c>
      <c r="MEF29" s="147">
        <f t="shared" ref="MEF29:MEF30" si="5570">123*0.5/20</f>
        <v>3.0750000000000002</v>
      </c>
      <c r="MEG29" s="140">
        <f t="shared" ref="MEG29:MEG30" si="5571">MEE29*(MEF29*0.28)</f>
        <v>586814.55000000005</v>
      </c>
      <c r="MEH29" s="140">
        <f t="shared" ref="MEH29:MEH30" si="5572">MEE29*(MEF29*0.57)</f>
        <v>1194586.7625</v>
      </c>
      <c r="MEI29" s="144">
        <f t="shared" ref="MEI29:MEI30" si="5573">MEE29*(MEF29*0.15)</f>
        <v>314364.9375</v>
      </c>
      <c r="MEJ29" s="109">
        <f t="shared" ref="MEJ29:MEJ30" si="5574">INT(MEE29*MEF29)</f>
        <v>2095766</v>
      </c>
      <c r="MEK29" s="145" t="s">
        <v>115</v>
      </c>
      <c r="MEL29" s="146" t="s">
        <v>35</v>
      </c>
      <c r="MEM29" s="133">
        <v>681550</v>
      </c>
      <c r="MEN29" s="147">
        <f t="shared" ref="MEN29:MEN30" si="5575">123*0.5/20</f>
        <v>3.0750000000000002</v>
      </c>
      <c r="MEO29" s="140">
        <f t="shared" ref="MEO29:MEO30" si="5576">MEM29*(MEN29*0.28)</f>
        <v>586814.55000000005</v>
      </c>
      <c r="MEP29" s="140">
        <f t="shared" ref="MEP29:MEP30" si="5577">MEM29*(MEN29*0.57)</f>
        <v>1194586.7625</v>
      </c>
      <c r="MEQ29" s="144">
        <f t="shared" ref="MEQ29:MEQ30" si="5578">MEM29*(MEN29*0.15)</f>
        <v>314364.9375</v>
      </c>
      <c r="MER29" s="109">
        <f t="shared" ref="MER29:MER30" si="5579">INT(MEM29*MEN29)</f>
        <v>2095766</v>
      </c>
      <c r="MES29" s="145" t="s">
        <v>115</v>
      </c>
      <c r="MET29" s="146" t="s">
        <v>35</v>
      </c>
      <c r="MEU29" s="133">
        <v>681550</v>
      </c>
      <c r="MEV29" s="147">
        <f t="shared" ref="MEV29:MEV30" si="5580">123*0.5/20</f>
        <v>3.0750000000000002</v>
      </c>
      <c r="MEW29" s="140">
        <f t="shared" ref="MEW29:MEW30" si="5581">MEU29*(MEV29*0.28)</f>
        <v>586814.55000000005</v>
      </c>
      <c r="MEX29" s="140">
        <f t="shared" ref="MEX29:MEX30" si="5582">MEU29*(MEV29*0.57)</f>
        <v>1194586.7625</v>
      </c>
      <c r="MEY29" s="144">
        <f t="shared" ref="MEY29:MEY30" si="5583">MEU29*(MEV29*0.15)</f>
        <v>314364.9375</v>
      </c>
      <c r="MEZ29" s="109">
        <f t="shared" ref="MEZ29:MEZ30" si="5584">INT(MEU29*MEV29)</f>
        <v>2095766</v>
      </c>
      <c r="MFA29" s="145" t="s">
        <v>115</v>
      </c>
      <c r="MFB29" s="146" t="s">
        <v>35</v>
      </c>
      <c r="MFC29" s="133">
        <v>681550</v>
      </c>
      <c r="MFD29" s="147">
        <f t="shared" ref="MFD29:MFD30" si="5585">123*0.5/20</f>
        <v>3.0750000000000002</v>
      </c>
      <c r="MFE29" s="140">
        <f t="shared" ref="MFE29:MFE30" si="5586">MFC29*(MFD29*0.28)</f>
        <v>586814.55000000005</v>
      </c>
      <c r="MFF29" s="140">
        <f t="shared" ref="MFF29:MFF30" si="5587">MFC29*(MFD29*0.57)</f>
        <v>1194586.7625</v>
      </c>
      <c r="MFG29" s="144">
        <f t="shared" ref="MFG29:MFG30" si="5588">MFC29*(MFD29*0.15)</f>
        <v>314364.9375</v>
      </c>
      <c r="MFH29" s="109">
        <f t="shared" ref="MFH29:MFH30" si="5589">INT(MFC29*MFD29)</f>
        <v>2095766</v>
      </c>
      <c r="MFI29" s="145" t="s">
        <v>115</v>
      </c>
      <c r="MFJ29" s="146" t="s">
        <v>35</v>
      </c>
      <c r="MFK29" s="133">
        <v>681550</v>
      </c>
      <c r="MFL29" s="147">
        <f t="shared" ref="MFL29:MFL30" si="5590">123*0.5/20</f>
        <v>3.0750000000000002</v>
      </c>
      <c r="MFM29" s="140">
        <f t="shared" ref="MFM29:MFM30" si="5591">MFK29*(MFL29*0.28)</f>
        <v>586814.55000000005</v>
      </c>
      <c r="MFN29" s="140">
        <f t="shared" ref="MFN29:MFN30" si="5592">MFK29*(MFL29*0.57)</f>
        <v>1194586.7625</v>
      </c>
      <c r="MFO29" s="144">
        <f t="shared" ref="MFO29:MFO30" si="5593">MFK29*(MFL29*0.15)</f>
        <v>314364.9375</v>
      </c>
      <c r="MFP29" s="109">
        <f t="shared" ref="MFP29:MFP30" si="5594">INT(MFK29*MFL29)</f>
        <v>2095766</v>
      </c>
      <c r="MFQ29" s="145" t="s">
        <v>115</v>
      </c>
      <c r="MFR29" s="146" t="s">
        <v>35</v>
      </c>
      <c r="MFS29" s="133">
        <v>681550</v>
      </c>
      <c r="MFT29" s="147">
        <f t="shared" ref="MFT29:MFT30" si="5595">123*0.5/20</f>
        <v>3.0750000000000002</v>
      </c>
      <c r="MFU29" s="140">
        <f t="shared" ref="MFU29:MFU30" si="5596">MFS29*(MFT29*0.28)</f>
        <v>586814.55000000005</v>
      </c>
      <c r="MFV29" s="140">
        <f t="shared" ref="MFV29:MFV30" si="5597">MFS29*(MFT29*0.57)</f>
        <v>1194586.7625</v>
      </c>
      <c r="MFW29" s="144">
        <f t="shared" ref="MFW29:MFW30" si="5598">MFS29*(MFT29*0.15)</f>
        <v>314364.9375</v>
      </c>
      <c r="MFX29" s="109">
        <f t="shared" ref="MFX29:MFX30" si="5599">INT(MFS29*MFT29)</f>
        <v>2095766</v>
      </c>
      <c r="MFY29" s="145" t="s">
        <v>115</v>
      </c>
      <c r="MFZ29" s="146" t="s">
        <v>35</v>
      </c>
      <c r="MGA29" s="133">
        <v>681550</v>
      </c>
      <c r="MGB29" s="147">
        <f t="shared" ref="MGB29:MGB30" si="5600">123*0.5/20</f>
        <v>3.0750000000000002</v>
      </c>
      <c r="MGC29" s="140">
        <f t="shared" ref="MGC29:MGC30" si="5601">MGA29*(MGB29*0.28)</f>
        <v>586814.55000000005</v>
      </c>
      <c r="MGD29" s="140">
        <f t="shared" ref="MGD29:MGD30" si="5602">MGA29*(MGB29*0.57)</f>
        <v>1194586.7625</v>
      </c>
      <c r="MGE29" s="144">
        <f t="shared" ref="MGE29:MGE30" si="5603">MGA29*(MGB29*0.15)</f>
        <v>314364.9375</v>
      </c>
      <c r="MGF29" s="109">
        <f t="shared" ref="MGF29:MGF30" si="5604">INT(MGA29*MGB29)</f>
        <v>2095766</v>
      </c>
      <c r="MGG29" s="145" t="s">
        <v>115</v>
      </c>
      <c r="MGH29" s="146" t="s">
        <v>35</v>
      </c>
      <c r="MGI29" s="133">
        <v>681550</v>
      </c>
      <c r="MGJ29" s="147">
        <f t="shared" ref="MGJ29:MGJ30" si="5605">123*0.5/20</f>
        <v>3.0750000000000002</v>
      </c>
      <c r="MGK29" s="140">
        <f t="shared" ref="MGK29:MGK30" si="5606">MGI29*(MGJ29*0.28)</f>
        <v>586814.55000000005</v>
      </c>
      <c r="MGL29" s="140">
        <f t="shared" ref="MGL29:MGL30" si="5607">MGI29*(MGJ29*0.57)</f>
        <v>1194586.7625</v>
      </c>
      <c r="MGM29" s="144">
        <f t="shared" ref="MGM29:MGM30" si="5608">MGI29*(MGJ29*0.15)</f>
        <v>314364.9375</v>
      </c>
      <c r="MGN29" s="109">
        <f t="shared" ref="MGN29:MGN30" si="5609">INT(MGI29*MGJ29)</f>
        <v>2095766</v>
      </c>
      <c r="MGO29" s="145" t="s">
        <v>115</v>
      </c>
      <c r="MGP29" s="146" t="s">
        <v>35</v>
      </c>
      <c r="MGQ29" s="133">
        <v>681550</v>
      </c>
      <c r="MGR29" s="147">
        <f t="shared" ref="MGR29:MGR30" si="5610">123*0.5/20</f>
        <v>3.0750000000000002</v>
      </c>
      <c r="MGS29" s="140">
        <f t="shared" ref="MGS29:MGS30" si="5611">MGQ29*(MGR29*0.28)</f>
        <v>586814.55000000005</v>
      </c>
      <c r="MGT29" s="140">
        <f t="shared" ref="MGT29:MGT30" si="5612">MGQ29*(MGR29*0.57)</f>
        <v>1194586.7625</v>
      </c>
      <c r="MGU29" s="144">
        <f t="shared" ref="MGU29:MGU30" si="5613">MGQ29*(MGR29*0.15)</f>
        <v>314364.9375</v>
      </c>
      <c r="MGV29" s="109">
        <f t="shared" ref="MGV29:MGV30" si="5614">INT(MGQ29*MGR29)</f>
        <v>2095766</v>
      </c>
      <c r="MGW29" s="145" t="s">
        <v>115</v>
      </c>
      <c r="MGX29" s="146" t="s">
        <v>35</v>
      </c>
      <c r="MGY29" s="133">
        <v>681550</v>
      </c>
      <c r="MGZ29" s="147">
        <f t="shared" ref="MGZ29:MGZ30" si="5615">123*0.5/20</f>
        <v>3.0750000000000002</v>
      </c>
      <c r="MHA29" s="140">
        <f t="shared" ref="MHA29:MHA30" si="5616">MGY29*(MGZ29*0.28)</f>
        <v>586814.55000000005</v>
      </c>
      <c r="MHB29" s="140">
        <f t="shared" ref="MHB29:MHB30" si="5617">MGY29*(MGZ29*0.57)</f>
        <v>1194586.7625</v>
      </c>
      <c r="MHC29" s="144">
        <f t="shared" ref="MHC29:MHC30" si="5618">MGY29*(MGZ29*0.15)</f>
        <v>314364.9375</v>
      </c>
      <c r="MHD29" s="109">
        <f t="shared" ref="MHD29:MHD30" si="5619">INT(MGY29*MGZ29)</f>
        <v>2095766</v>
      </c>
      <c r="MHE29" s="145" t="s">
        <v>115</v>
      </c>
      <c r="MHF29" s="146" t="s">
        <v>35</v>
      </c>
      <c r="MHG29" s="133">
        <v>681550</v>
      </c>
      <c r="MHH29" s="147">
        <f t="shared" ref="MHH29:MHH30" si="5620">123*0.5/20</f>
        <v>3.0750000000000002</v>
      </c>
      <c r="MHI29" s="140">
        <f t="shared" ref="MHI29:MHI30" si="5621">MHG29*(MHH29*0.28)</f>
        <v>586814.55000000005</v>
      </c>
      <c r="MHJ29" s="140">
        <f t="shared" ref="MHJ29:MHJ30" si="5622">MHG29*(MHH29*0.57)</f>
        <v>1194586.7625</v>
      </c>
      <c r="MHK29" s="144">
        <f t="shared" ref="MHK29:MHK30" si="5623">MHG29*(MHH29*0.15)</f>
        <v>314364.9375</v>
      </c>
      <c r="MHL29" s="109">
        <f t="shared" ref="MHL29:MHL30" si="5624">INT(MHG29*MHH29)</f>
        <v>2095766</v>
      </c>
      <c r="MHM29" s="145" t="s">
        <v>115</v>
      </c>
      <c r="MHN29" s="146" t="s">
        <v>35</v>
      </c>
      <c r="MHO29" s="133">
        <v>681550</v>
      </c>
      <c r="MHP29" s="147">
        <f t="shared" ref="MHP29:MHP30" si="5625">123*0.5/20</f>
        <v>3.0750000000000002</v>
      </c>
      <c r="MHQ29" s="140">
        <f t="shared" ref="MHQ29:MHQ30" si="5626">MHO29*(MHP29*0.28)</f>
        <v>586814.55000000005</v>
      </c>
      <c r="MHR29" s="140">
        <f t="shared" ref="MHR29:MHR30" si="5627">MHO29*(MHP29*0.57)</f>
        <v>1194586.7625</v>
      </c>
      <c r="MHS29" s="144">
        <f t="shared" ref="MHS29:MHS30" si="5628">MHO29*(MHP29*0.15)</f>
        <v>314364.9375</v>
      </c>
      <c r="MHT29" s="109">
        <f t="shared" ref="MHT29:MHT30" si="5629">INT(MHO29*MHP29)</f>
        <v>2095766</v>
      </c>
      <c r="MHU29" s="145" t="s">
        <v>115</v>
      </c>
      <c r="MHV29" s="146" t="s">
        <v>35</v>
      </c>
      <c r="MHW29" s="133">
        <v>681550</v>
      </c>
      <c r="MHX29" s="147">
        <f t="shared" ref="MHX29:MHX30" si="5630">123*0.5/20</f>
        <v>3.0750000000000002</v>
      </c>
      <c r="MHY29" s="140">
        <f t="shared" ref="MHY29:MHY30" si="5631">MHW29*(MHX29*0.28)</f>
        <v>586814.55000000005</v>
      </c>
      <c r="MHZ29" s="140">
        <f t="shared" ref="MHZ29:MHZ30" si="5632">MHW29*(MHX29*0.57)</f>
        <v>1194586.7625</v>
      </c>
      <c r="MIA29" s="144">
        <f t="shared" ref="MIA29:MIA30" si="5633">MHW29*(MHX29*0.15)</f>
        <v>314364.9375</v>
      </c>
      <c r="MIB29" s="109">
        <f t="shared" ref="MIB29:MIB30" si="5634">INT(MHW29*MHX29)</f>
        <v>2095766</v>
      </c>
      <c r="MIC29" s="145" t="s">
        <v>115</v>
      </c>
      <c r="MID29" s="146" t="s">
        <v>35</v>
      </c>
      <c r="MIE29" s="133">
        <v>681550</v>
      </c>
      <c r="MIF29" s="147">
        <f t="shared" ref="MIF29:MIF30" si="5635">123*0.5/20</f>
        <v>3.0750000000000002</v>
      </c>
      <c r="MIG29" s="140">
        <f t="shared" ref="MIG29:MIG30" si="5636">MIE29*(MIF29*0.28)</f>
        <v>586814.55000000005</v>
      </c>
      <c r="MIH29" s="140">
        <f t="shared" ref="MIH29:MIH30" si="5637">MIE29*(MIF29*0.57)</f>
        <v>1194586.7625</v>
      </c>
      <c r="MII29" s="144">
        <f t="shared" ref="MII29:MII30" si="5638">MIE29*(MIF29*0.15)</f>
        <v>314364.9375</v>
      </c>
      <c r="MIJ29" s="109">
        <f t="shared" ref="MIJ29:MIJ30" si="5639">INT(MIE29*MIF29)</f>
        <v>2095766</v>
      </c>
      <c r="MIK29" s="145" t="s">
        <v>115</v>
      </c>
      <c r="MIL29" s="146" t="s">
        <v>35</v>
      </c>
      <c r="MIM29" s="133">
        <v>681550</v>
      </c>
      <c r="MIN29" s="147">
        <f t="shared" ref="MIN29:MIN30" si="5640">123*0.5/20</f>
        <v>3.0750000000000002</v>
      </c>
      <c r="MIO29" s="140">
        <f t="shared" ref="MIO29:MIO30" si="5641">MIM29*(MIN29*0.28)</f>
        <v>586814.55000000005</v>
      </c>
      <c r="MIP29" s="140">
        <f t="shared" ref="MIP29:MIP30" si="5642">MIM29*(MIN29*0.57)</f>
        <v>1194586.7625</v>
      </c>
      <c r="MIQ29" s="144">
        <f t="shared" ref="MIQ29:MIQ30" si="5643">MIM29*(MIN29*0.15)</f>
        <v>314364.9375</v>
      </c>
      <c r="MIR29" s="109">
        <f t="shared" ref="MIR29:MIR30" si="5644">INT(MIM29*MIN29)</f>
        <v>2095766</v>
      </c>
      <c r="MIS29" s="145" t="s">
        <v>115</v>
      </c>
      <c r="MIT29" s="146" t="s">
        <v>35</v>
      </c>
      <c r="MIU29" s="133">
        <v>681550</v>
      </c>
      <c r="MIV29" s="147">
        <f t="shared" ref="MIV29:MIV30" si="5645">123*0.5/20</f>
        <v>3.0750000000000002</v>
      </c>
      <c r="MIW29" s="140">
        <f t="shared" ref="MIW29:MIW30" si="5646">MIU29*(MIV29*0.28)</f>
        <v>586814.55000000005</v>
      </c>
      <c r="MIX29" s="140">
        <f t="shared" ref="MIX29:MIX30" si="5647">MIU29*(MIV29*0.57)</f>
        <v>1194586.7625</v>
      </c>
      <c r="MIY29" s="144">
        <f t="shared" ref="MIY29:MIY30" si="5648">MIU29*(MIV29*0.15)</f>
        <v>314364.9375</v>
      </c>
      <c r="MIZ29" s="109">
        <f t="shared" ref="MIZ29:MIZ30" si="5649">INT(MIU29*MIV29)</f>
        <v>2095766</v>
      </c>
      <c r="MJA29" s="145" t="s">
        <v>115</v>
      </c>
      <c r="MJB29" s="146" t="s">
        <v>35</v>
      </c>
      <c r="MJC29" s="133">
        <v>681550</v>
      </c>
      <c r="MJD29" s="147">
        <f t="shared" ref="MJD29:MJD30" si="5650">123*0.5/20</f>
        <v>3.0750000000000002</v>
      </c>
      <c r="MJE29" s="140">
        <f t="shared" ref="MJE29:MJE30" si="5651">MJC29*(MJD29*0.28)</f>
        <v>586814.55000000005</v>
      </c>
      <c r="MJF29" s="140">
        <f t="shared" ref="MJF29:MJF30" si="5652">MJC29*(MJD29*0.57)</f>
        <v>1194586.7625</v>
      </c>
      <c r="MJG29" s="144">
        <f t="shared" ref="MJG29:MJG30" si="5653">MJC29*(MJD29*0.15)</f>
        <v>314364.9375</v>
      </c>
      <c r="MJH29" s="109">
        <f t="shared" ref="MJH29:MJH30" si="5654">INT(MJC29*MJD29)</f>
        <v>2095766</v>
      </c>
      <c r="MJI29" s="145" t="s">
        <v>115</v>
      </c>
      <c r="MJJ29" s="146" t="s">
        <v>35</v>
      </c>
      <c r="MJK29" s="133">
        <v>681550</v>
      </c>
      <c r="MJL29" s="147">
        <f t="shared" ref="MJL29:MJL30" si="5655">123*0.5/20</f>
        <v>3.0750000000000002</v>
      </c>
      <c r="MJM29" s="140">
        <f t="shared" ref="MJM29:MJM30" si="5656">MJK29*(MJL29*0.28)</f>
        <v>586814.55000000005</v>
      </c>
      <c r="MJN29" s="140">
        <f t="shared" ref="MJN29:MJN30" si="5657">MJK29*(MJL29*0.57)</f>
        <v>1194586.7625</v>
      </c>
      <c r="MJO29" s="144">
        <f t="shared" ref="MJO29:MJO30" si="5658">MJK29*(MJL29*0.15)</f>
        <v>314364.9375</v>
      </c>
      <c r="MJP29" s="109">
        <f t="shared" ref="MJP29:MJP30" si="5659">INT(MJK29*MJL29)</f>
        <v>2095766</v>
      </c>
      <c r="MJQ29" s="145" t="s">
        <v>115</v>
      </c>
      <c r="MJR29" s="146" t="s">
        <v>35</v>
      </c>
      <c r="MJS29" s="133">
        <v>681550</v>
      </c>
      <c r="MJT29" s="147">
        <f t="shared" ref="MJT29:MJT30" si="5660">123*0.5/20</f>
        <v>3.0750000000000002</v>
      </c>
      <c r="MJU29" s="140">
        <f t="shared" ref="MJU29:MJU30" si="5661">MJS29*(MJT29*0.28)</f>
        <v>586814.55000000005</v>
      </c>
      <c r="MJV29" s="140">
        <f t="shared" ref="MJV29:MJV30" si="5662">MJS29*(MJT29*0.57)</f>
        <v>1194586.7625</v>
      </c>
      <c r="MJW29" s="144">
        <f t="shared" ref="MJW29:MJW30" si="5663">MJS29*(MJT29*0.15)</f>
        <v>314364.9375</v>
      </c>
      <c r="MJX29" s="109">
        <f t="shared" ref="MJX29:MJX30" si="5664">INT(MJS29*MJT29)</f>
        <v>2095766</v>
      </c>
      <c r="MJY29" s="145" t="s">
        <v>115</v>
      </c>
      <c r="MJZ29" s="146" t="s">
        <v>35</v>
      </c>
      <c r="MKA29" s="133">
        <v>681550</v>
      </c>
      <c r="MKB29" s="147">
        <f t="shared" ref="MKB29:MKB30" si="5665">123*0.5/20</f>
        <v>3.0750000000000002</v>
      </c>
      <c r="MKC29" s="140">
        <f t="shared" ref="MKC29:MKC30" si="5666">MKA29*(MKB29*0.28)</f>
        <v>586814.55000000005</v>
      </c>
      <c r="MKD29" s="140">
        <f t="shared" ref="MKD29:MKD30" si="5667">MKA29*(MKB29*0.57)</f>
        <v>1194586.7625</v>
      </c>
      <c r="MKE29" s="144">
        <f t="shared" ref="MKE29:MKE30" si="5668">MKA29*(MKB29*0.15)</f>
        <v>314364.9375</v>
      </c>
      <c r="MKF29" s="109">
        <f t="shared" ref="MKF29:MKF30" si="5669">INT(MKA29*MKB29)</f>
        <v>2095766</v>
      </c>
      <c r="MKG29" s="145" t="s">
        <v>115</v>
      </c>
      <c r="MKH29" s="146" t="s">
        <v>35</v>
      </c>
      <c r="MKI29" s="133">
        <v>681550</v>
      </c>
      <c r="MKJ29" s="147">
        <f t="shared" ref="MKJ29:MKJ30" si="5670">123*0.5/20</f>
        <v>3.0750000000000002</v>
      </c>
      <c r="MKK29" s="140">
        <f t="shared" ref="MKK29:MKK30" si="5671">MKI29*(MKJ29*0.28)</f>
        <v>586814.55000000005</v>
      </c>
      <c r="MKL29" s="140">
        <f t="shared" ref="MKL29:MKL30" si="5672">MKI29*(MKJ29*0.57)</f>
        <v>1194586.7625</v>
      </c>
      <c r="MKM29" s="144">
        <f t="shared" ref="MKM29:MKM30" si="5673">MKI29*(MKJ29*0.15)</f>
        <v>314364.9375</v>
      </c>
      <c r="MKN29" s="109">
        <f t="shared" ref="MKN29:MKN30" si="5674">INT(MKI29*MKJ29)</f>
        <v>2095766</v>
      </c>
      <c r="MKO29" s="145" t="s">
        <v>115</v>
      </c>
      <c r="MKP29" s="146" t="s">
        <v>35</v>
      </c>
      <c r="MKQ29" s="133">
        <v>681550</v>
      </c>
      <c r="MKR29" s="147">
        <f t="shared" ref="MKR29:MKR30" si="5675">123*0.5/20</f>
        <v>3.0750000000000002</v>
      </c>
      <c r="MKS29" s="140">
        <f t="shared" ref="MKS29:MKS30" si="5676">MKQ29*(MKR29*0.28)</f>
        <v>586814.55000000005</v>
      </c>
      <c r="MKT29" s="140">
        <f t="shared" ref="MKT29:MKT30" si="5677">MKQ29*(MKR29*0.57)</f>
        <v>1194586.7625</v>
      </c>
      <c r="MKU29" s="144">
        <f t="shared" ref="MKU29:MKU30" si="5678">MKQ29*(MKR29*0.15)</f>
        <v>314364.9375</v>
      </c>
      <c r="MKV29" s="109">
        <f t="shared" ref="MKV29:MKV30" si="5679">INT(MKQ29*MKR29)</f>
        <v>2095766</v>
      </c>
      <c r="MKW29" s="145" t="s">
        <v>115</v>
      </c>
      <c r="MKX29" s="146" t="s">
        <v>35</v>
      </c>
      <c r="MKY29" s="133">
        <v>681550</v>
      </c>
      <c r="MKZ29" s="147">
        <f t="shared" ref="MKZ29:MKZ30" si="5680">123*0.5/20</f>
        <v>3.0750000000000002</v>
      </c>
      <c r="MLA29" s="140">
        <f t="shared" ref="MLA29:MLA30" si="5681">MKY29*(MKZ29*0.28)</f>
        <v>586814.55000000005</v>
      </c>
      <c r="MLB29" s="140">
        <f t="shared" ref="MLB29:MLB30" si="5682">MKY29*(MKZ29*0.57)</f>
        <v>1194586.7625</v>
      </c>
      <c r="MLC29" s="144">
        <f t="shared" ref="MLC29:MLC30" si="5683">MKY29*(MKZ29*0.15)</f>
        <v>314364.9375</v>
      </c>
      <c r="MLD29" s="109">
        <f t="shared" ref="MLD29:MLD30" si="5684">INT(MKY29*MKZ29)</f>
        <v>2095766</v>
      </c>
      <c r="MLE29" s="145" t="s">
        <v>115</v>
      </c>
      <c r="MLF29" s="146" t="s">
        <v>35</v>
      </c>
      <c r="MLG29" s="133">
        <v>681550</v>
      </c>
      <c r="MLH29" s="147">
        <f t="shared" ref="MLH29:MLH30" si="5685">123*0.5/20</f>
        <v>3.0750000000000002</v>
      </c>
      <c r="MLI29" s="140">
        <f t="shared" ref="MLI29:MLI30" si="5686">MLG29*(MLH29*0.28)</f>
        <v>586814.55000000005</v>
      </c>
      <c r="MLJ29" s="140">
        <f t="shared" ref="MLJ29:MLJ30" si="5687">MLG29*(MLH29*0.57)</f>
        <v>1194586.7625</v>
      </c>
      <c r="MLK29" s="144">
        <f t="shared" ref="MLK29:MLK30" si="5688">MLG29*(MLH29*0.15)</f>
        <v>314364.9375</v>
      </c>
      <c r="MLL29" s="109">
        <f t="shared" ref="MLL29:MLL30" si="5689">INT(MLG29*MLH29)</f>
        <v>2095766</v>
      </c>
      <c r="MLM29" s="145" t="s">
        <v>115</v>
      </c>
      <c r="MLN29" s="146" t="s">
        <v>35</v>
      </c>
      <c r="MLO29" s="133">
        <v>681550</v>
      </c>
      <c r="MLP29" s="147">
        <f t="shared" ref="MLP29:MLP30" si="5690">123*0.5/20</f>
        <v>3.0750000000000002</v>
      </c>
      <c r="MLQ29" s="140">
        <f t="shared" ref="MLQ29:MLQ30" si="5691">MLO29*(MLP29*0.28)</f>
        <v>586814.55000000005</v>
      </c>
      <c r="MLR29" s="140">
        <f t="shared" ref="MLR29:MLR30" si="5692">MLO29*(MLP29*0.57)</f>
        <v>1194586.7625</v>
      </c>
      <c r="MLS29" s="144">
        <f t="shared" ref="MLS29:MLS30" si="5693">MLO29*(MLP29*0.15)</f>
        <v>314364.9375</v>
      </c>
      <c r="MLT29" s="109">
        <f t="shared" ref="MLT29:MLT30" si="5694">INT(MLO29*MLP29)</f>
        <v>2095766</v>
      </c>
      <c r="MLU29" s="145" t="s">
        <v>115</v>
      </c>
      <c r="MLV29" s="146" t="s">
        <v>35</v>
      </c>
      <c r="MLW29" s="133">
        <v>681550</v>
      </c>
      <c r="MLX29" s="147">
        <f t="shared" ref="MLX29:MLX30" si="5695">123*0.5/20</f>
        <v>3.0750000000000002</v>
      </c>
      <c r="MLY29" s="140">
        <f t="shared" ref="MLY29:MLY30" si="5696">MLW29*(MLX29*0.28)</f>
        <v>586814.55000000005</v>
      </c>
      <c r="MLZ29" s="140">
        <f t="shared" ref="MLZ29:MLZ30" si="5697">MLW29*(MLX29*0.57)</f>
        <v>1194586.7625</v>
      </c>
      <c r="MMA29" s="144">
        <f t="shared" ref="MMA29:MMA30" si="5698">MLW29*(MLX29*0.15)</f>
        <v>314364.9375</v>
      </c>
      <c r="MMB29" s="109">
        <f t="shared" ref="MMB29:MMB30" si="5699">INT(MLW29*MLX29)</f>
        <v>2095766</v>
      </c>
      <c r="MMC29" s="145" t="s">
        <v>115</v>
      </c>
      <c r="MMD29" s="146" t="s">
        <v>35</v>
      </c>
      <c r="MME29" s="133">
        <v>681550</v>
      </c>
      <c r="MMF29" s="147">
        <f t="shared" ref="MMF29:MMF30" si="5700">123*0.5/20</f>
        <v>3.0750000000000002</v>
      </c>
      <c r="MMG29" s="140">
        <f t="shared" ref="MMG29:MMG30" si="5701">MME29*(MMF29*0.28)</f>
        <v>586814.55000000005</v>
      </c>
      <c r="MMH29" s="140">
        <f t="shared" ref="MMH29:MMH30" si="5702">MME29*(MMF29*0.57)</f>
        <v>1194586.7625</v>
      </c>
      <c r="MMI29" s="144">
        <f t="shared" ref="MMI29:MMI30" si="5703">MME29*(MMF29*0.15)</f>
        <v>314364.9375</v>
      </c>
      <c r="MMJ29" s="109">
        <f t="shared" ref="MMJ29:MMJ30" si="5704">INT(MME29*MMF29)</f>
        <v>2095766</v>
      </c>
      <c r="MMK29" s="145" t="s">
        <v>115</v>
      </c>
      <c r="MML29" s="146" t="s">
        <v>35</v>
      </c>
      <c r="MMM29" s="133">
        <v>681550</v>
      </c>
      <c r="MMN29" s="147">
        <f t="shared" ref="MMN29:MMN30" si="5705">123*0.5/20</f>
        <v>3.0750000000000002</v>
      </c>
      <c r="MMO29" s="140">
        <f t="shared" ref="MMO29:MMO30" si="5706">MMM29*(MMN29*0.28)</f>
        <v>586814.55000000005</v>
      </c>
      <c r="MMP29" s="140">
        <f t="shared" ref="MMP29:MMP30" si="5707">MMM29*(MMN29*0.57)</f>
        <v>1194586.7625</v>
      </c>
      <c r="MMQ29" s="144">
        <f t="shared" ref="MMQ29:MMQ30" si="5708">MMM29*(MMN29*0.15)</f>
        <v>314364.9375</v>
      </c>
      <c r="MMR29" s="109">
        <f t="shared" ref="MMR29:MMR30" si="5709">INT(MMM29*MMN29)</f>
        <v>2095766</v>
      </c>
      <c r="MMS29" s="145" t="s">
        <v>115</v>
      </c>
      <c r="MMT29" s="146" t="s">
        <v>35</v>
      </c>
      <c r="MMU29" s="133">
        <v>681550</v>
      </c>
      <c r="MMV29" s="147">
        <f t="shared" ref="MMV29:MMV30" si="5710">123*0.5/20</f>
        <v>3.0750000000000002</v>
      </c>
      <c r="MMW29" s="140">
        <f t="shared" ref="MMW29:MMW30" si="5711">MMU29*(MMV29*0.28)</f>
        <v>586814.55000000005</v>
      </c>
      <c r="MMX29" s="140">
        <f t="shared" ref="MMX29:MMX30" si="5712">MMU29*(MMV29*0.57)</f>
        <v>1194586.7625</v>
      </c>
      <c r="MMY29" s="144">
        <f t="shared" ref="MMY29:MMY30" si="5713">MMU29*(MMV29*0.15)</f>
        <v>314364.9375</v>
      </c>
      <c r="MMZ29" s="109">
        <f t="shared" ref="MMZ29:MMZ30" si="5714">INT(MMU29*MMV29)</f>
        <v>2095766</v>
      </c>
      <c r="MNA29" s="145" t="s">
        <v>115</v>
      </c>
      <c r="MNB29" s="146" t="s">
        <v>35</v>
      </c>
      <c r="MNC29" s="133">
        <v>681550</v>
      </c>
      <c r="MND29" s="147">
        <f t="shared" ref="MND29:MND30" si="5715">123*0.5/20</f>
        <v>3.0750000000000002</v>
      </c>
      <c r="MNE29" s="140">
        <f t="shared" ref="MNE29:MNE30" si="5716">MNC29*(MND29*0.28)</f>
        <v>586814.55000000005</v>
      </c>
      <c r="MNF29" s="140">
        <f t="shared" ref="MNF29:MNF30" si="5717">MNC29*(MND29*0.57)</f>
        <v>1194586.7625</v>
      </c>
      <c r="MNG29" s="144">
        <f t="shared" ref="MNG29:MNG30" si="5718">MNC29*(MND29*0.15)</f>
        <v>314364.9375</v>
      </c>
      <c r="MNH29" s="109">
        <f t="shared" ref="MNH29:MNH30" si="5719">INT(MNC29*MND29)</f>
        <v>2095766</v>
      </c>
      <c r="MNI29" s="145" t="s">
        <v>115</v>
      </c>
      <c r="MNJ29" s="146" t="s">
        <v>35</v>
      </c>
      <c r="MNK29" s="133">
        <v>681550</v>
      </c>
      <c r="MNL29" s="147">
        <f t="shared" ref="MNL29:MNL30" si="5720">123*0.5/20</f>
        <v>3.0750000000000002</v>
      </c>
      <c r="MNM29" s="140">
        <f t="shared" ref="MNM29:MNM30" si="5721">MNK29*(MNL29*0.28)</f>
        <v>586814.55000000005</v>
      </c>
      <c r="MNN29" s="140">
        <f t="shared" ref="MNN29:MNN30" si="5722">MNK29*(MNL29*0.57)</f>
        <v>1194586.7625</v>
      </c>
      <c r="MNO29" s="144">
        <f t="shared" ref="MNO29:MNO30" si="5723">MNK29*(MNL29*0.15)</f>
        <v>314364.9375</v>
      </c>
      <c r="MNP29" s="109">
        <f t="shared" ref="MNP29:MNP30" si="5724">INT(MNK29*MNL29)</f>
        <v>2095766</v>
      </c>
      <c r="MNQ29" s="145" t="s">
        <v>115</v>
      </c>
      <c r="MNR29" s="146" t="s">
        <v>35</v>
      </c>
      <c r="MNS29" s="133">
        <v>681550</v>
      </c>
      <c r="MNT29" s="147">
        <f t="shared" ref="MNT29:MNT30" si="5725">123*0.5/20</f>
        <v>3.0750000000000002</v>
      </c>
      <c r="MNU29" s="140">
        <f t="shared" ref="MNU29:MNU30" si="5726">MNS29*(MNT29*0.28)</f>
        <v>586814.55000000005</v>
      </c>
      <c r="MNV29" s="140">
        <f t="shared" ref="MNV29:MNV30" si="5727">MNS29*(MNT29*0.57)</f>
        <v>1194586.7625</v>
      </c>
      <c r="MNW29" s="144">
        <f t="shared" ref="MNW29:MNW30" si="5728">MNS29*(MNT29*0.15)</f>
        <v>314364.9375</v>
      </c>
      <c r="MNX29" s="109">
        <f t="shared" ref="MNX29:MNX30" si="5729">INT(MNS29*MNT29)</f>
        <v>2095766</v>
      </c>
      <c r="MNY29" s="145" t="s">
        <v>115</v>
      </c>
      <c r="MNZ29" s="146" t="s">
        <v>35</v>
      </c>
      <c r="MOA29" s="133">
        <v>681550</v>
      </c>
      <c r="MOB29" s="147">
        <f t="shared" ref="MOB29:MOB30" si="5730">123*0.5/20</f>
        <v>3.0750000000000002</v>
      </c>
      <c r="MOC29" s="140">
        <f t="shared" ref="MOC29:MOC30" si="5731">MOA29*(MOB29*0.28)</f>
        <v>586814.55000000005</v>
      </c>
      <c r="MOD29" s="140">
        <f t="shared" ref="MOD29:MOD30" si="5732">MOA29*(MOB29*0.57)</f>
        <v>1194586.7625</v>
      </c>
      <c r="MOE29" s="144">
        <f t="shared" ref="MOE29:MOE30" si="5733">MOA29*(MOB29*0.15)</f>
        <v>314364.9375</v>
      </c>
      <c r="MOF29" s="109">
        <f t="shared" ref="MOF29:MOF30" si="5734">INT(MOA29*MOB29)</f>
        <v>2095766</v>
      </c>
      <c r="MOG29" s="145" t="s">
        <v>115</v>
      </c>
      <c r="MOH29" s="146" t="s">
        <v>35</v>
      </c>
      <c r="MOI29" s="133">
        <v>681550</v>
      </c>
      <c r="MOJ29" s="147">
        <f t="shared" ref="MOJ29:MOJ30" si="5735">123*0.5/20</f>
        <v>3.0750000000000002</v>
      </c>
      <c r="MOK29" s="140">
        <f t="shared" ref="MOK29:MOK30" si="5736">MOI29*(MOJ29*0.28)</f>
        <v>586814.55000000005</v>
      </c>
      <c r="MOL29" s="140">
        <f t="shared" ref="MOL29:MOL30" si="5737">MOI29*(MOJ29*0.57)</f>
        <v>1194586.7625</v>
      </c>
      <c r="MOM29" s="144">
        <f t="shared" ref="MOM29:MOM30" si="5738">MOI29*(MOJ29*0.15)</f>
        <v>314364.9375</v>
      </c>
      <c r="MON29" s="109">
        <f t="shared" ref="MON29:MON30" si="5739">INT(MOI29*MOJ29)</f>
        <v>2095766</v>
      </c>
      <c r="MOO29" s="145" t="s">
        <v>115</v>
      </c>
      <c r="MOP29" s="146" t="s">
        <v>35</v>
      </c>
      <c r="MOQ29" s="133">
        <v>681550</v>
      </c>
      <c r="MOR29" s="147">
        <f t="shared" ref="MOR29:MOR30" si="5740">123*0.5/20</f>
        <v>3.0750000000000002</v>
      </c>
      <c r="MOS29" s="140">
        <f t="shared" ref="MOS29:MOS30" si="5741">MOQ29*(MOR29*0.28)</f>
        <v>586814.55000000005</v>
      </c>
      <c r="MOT29" s="140">
        <f t="shared" ref="MOT29:MOT30" si="5742">MOQ29*(MOR29*0.57)</f>
        <v>1194586.7625</v>
      </c>
      <c r="MOU29" s="144">
        <f t="shared" ref="MOU29:MOU30" si="5743">MOQ29*(MOR29*0.15)</f>
        <v>314364.9375</v>
      </c>
      <c r="MOV29" s="109">
        <f t="shared" ref="MOV29:MOV30" si="5744">INT(MOQ29*MOR29)</f>
        <v>2095766</v>
      </c>
      <c r="MOW29" s="145" t="s">
        <v>115</v>
      </c>
      <c r="MOX29" s="146" t="s">
        <v>35</v>
      </c>
      <c r="MOY29" s="133">
        <v>681550</v>
      </c>
      <c r="MOZ29" s="147">
        <f t="shared" ref="MOZ29:MOZ30" si="5745">123*0.5/20</f>
        <v>3.0750000000000002</v>
      </c>
      <c r="MPA29" s="140">
        <f t="shared" ref="MPA29:MPA30" si="5746">MOY29*(MOZ29*0.28)</f>
        <v>586814.55000000005</v>
      </c>
      <c r="MPB29" s="140">
        <f t="shared" ref="MPB29:MPB30" si="5747">MOY29*(MOZ29*0.57)</f>
        <v>1194586.7625</v>
      </c>
      <c r="MPC29" s="144">
        <f t="shared" ref="MPC29:MPC30" si="5748">MOY29*(MOZ29*0.15)</f>
        <v>314364.9375</v>
      </c>
      <c r="MPD29" s="109">
        <f t="shared" ref="MPD29:MPD30" si="5749">INT(MOY29*MOZ29)</f>
        <v>2095766</v>
      </c>
      <c r="MPE29" s="145" t="s">
        <v>115</v>
      </c>
      <c r="MPF29" s="146" t="s">
        <v>35</v>
      </c>
      <c r="MPG29" s="133">
        <v>681550</v>
      </c>
      <c r="MPH29" s="147">
        <f t="shared" ref="MPH29:MPH30" si="5750">123*0.5/20</f>
        <v>3.0750000000000002</v>
      </c>
      <c r="MPI29" s="140">
        <f t="shared" ref="MPI29:MPI30" si="5751">MPG29*(MPH29*0.28)</f>
        <v>586814.55000000005</v>
      </c>
      <c r="MPJ29" s="140">
        <f t="shared" ref="MPJ29:MPJ30" si="5752">MPG29*(MPH29*0.57)</f>
        <v>1194586.7625</v>
      </c>
      <c r="MPK29" s="144">
        <f t="shared" ref="MPK29:MPK30" si="5753">MPG29*(MPH29*0.15)</f>
        <v>314364.9375</v>
      </c>
      <c r="MPL29" s="109">
        <f t="shared" ref="MPL29:MPL30" si="5754">INT(MPG29*MPH29)</f>
        <v>2095766</v>
      </c>
      <c r="MPM29" s="145" t="s">
        <v>115</v>
      </c>
      <c r="MPN29" s="146" t="s">
        <v>35</v>
      </c>
      <c r="MPO29" s="133">
        <v>681550</v>
      </c>
      <c r="MPP29" s="147">
        <f t="shared" ref="MPP29:MPP30" si="5755">123*0.5/20</f>
        <v>3.0750000000000002</v>
      </c>
      <c r="MPQ29" s="140">
        <f t="shared" ref="MPQ29:MPQ30" si="5756">MPO29*(MPP29*0.28)</f>
        <v>586814.55000000005</v>
      </c>
      <c r="MPR29" s="140">
        <f t="shared" ref="MPR29:MPR30" si="5757">MPO29*(MPP29*0.57)</f>
        <v>1194586.7625</v>
      </c>
      <c r="MPS29" s="144">
        <f t="shared" ref="MPS29:MPS30" si="5758">MPO29*(MPP29*0.15)</f>
        <v>314364.9375</v>
      </c>
      <c r="MPT29" s="109">
        <f t="shared" ref="MPT29:MPT30" si="5759">INT(MPO29*MPP29)</f>
        <v>2095766</v>
      </c>
      <c r="MPU29" s="145" t="s">
        <v>115</v>
      </c>
      <c r="MPV29" s="146" t="s">
        <v>35</v>
      </c>
      <c r="MPW29" s="133">
        <v>681550</v>
      </c>
      <c r="MPX29" s="147">
        <f t="shared" ref="MPX29:MPX30" si="5760">123*0.5/20</f>
        <v>3.0750000000000002</v>
      </c>
      <c r="MPY29" s="140">
        <f t="shared" ref="MPY29:MPY30" si="5761">MPW29*(MPX29*0.28)</f>
        <v>586814.55000000005</v>
      </c>
      <c r="MPZ29" s="140">
        <f t="shared" ref="MPZ29:MPZ30" si="5762">MPW29*(MPX29*0.57)</f>
        <v>1194586.7625</v>
      </c>
      <c r="MQA29" s="144">
        <f t="shared" ref="MQA29:MQA30" si="5763">MPW29*(MPX29*0.15)</f>
        <v>314364.9375</v>
      </c>
      <c r="MQB29" s="109">
        <f t="shared" ref="MQB29:MQB30" si="5764">INT(MPW29*MPX29)</f>
        <v>2095766</v>
      </c>
      <c r="MQC29" s="145" t="s">
        <v>115</v>
      </c>
      <c r="MQD29" s="146" t="s">
        <v>35</v>
      </c>
      <c r="MQE29" s="133">
        <v>681550</v>
      </c>
      <c r="MQF29" s="147">
        <f t="shared" ref="MQF29:MQF30" si="5765">123*0.5/20</f>
        <v>3.0750000000000002</v>
      </c>
      <c r="MQG29" s="140">
        <f t="shared" ref="MQG29:MQG30" si="5766">MQE29*(MQF29*0.28)</f>
        <v>586814.55000000005</v>
      </c>
      <c r="MQH29" s="140">
        <f t="shared" ref="MQH29:MQH30" si="5767">MQE29*(MQF29*0.57)</f>
        <v>1194586.7625</v>
      </c>
      <c r="MQI29" s="144">
        <f t="shared" ref="MQI29:MQI30" si="5768">MQE29*(MQF29*0.15)</f>
        <v>314364.9375</v>
      </c>
      <c r="MQJ29" s="109">
        <f t="shared" ref="MQJ29:MQJ30" si="5769">INT(MQE29*MQF29)</f>
        <v>2095766</v>
      </c>
      <c r="MQK29" s="145" t="s">
        <v>115</v>
      </c>
      <c r="MQL29" s="146" t="s">
        <v>35</v>
      </c>
      <c r="MQM29" s="133">
        <v>681550</v>
      </c>
      <c r="MQN29" s="147">
        <f t="shared" ref="MQN29:MQN30" si="5770">123*0.5/20</f>
        <v>3.0750000000000002</v>
      </c>
      <c r="MQO29" s="140">
        <f t="shared" ref="MQO29:MQO30" si="5771">MQM29*(MQN29*0.28)</f>
        <v>586814.55000000005</v>
      </c>
      <c r="MQP29" s="140">
        <f t="shared" ref="MQP29:MQP30" si="5772">MQM29*(MQN29*0.57)</f>
        <v>1194586.7625</v>
      </c>
      <c r="MQQ29" s="144">
        <f t="shared" ref="MQQ29:MQQ30" si="5773">MQM29*(MQN29*0.15)</f>
        <v>314364.9375</v>
      </c>
      <c r="MQR29" s="109">
        <f t="shared" ref="MQR29:MQR30" si="5774">INT(MQM29*MQN29)</f>
        <v>2095766</v>
      </c>
      <c r="MQS29" s="145" t="s">
        <v>115</v>
      </c>
      <c r="MQT29" s="146" t="s">
        <v>35</v>
      </c>
      <c r="MQU29" s="133">
        <v>681550</v>
      </c>
      <c r="MQV29" s="147">
        <f t="shared" ref="MQV29:MQV30" si="5775">123*0.5/20</f>
        <v>3.0750000000000002</v>
      </c>
      <c r="MQW29" s="140">
        <f t="shared" ref="MQW29:MQW30" si="5776">MQU29*(MQV29*0.28)</f>
        <v>586814.55000000005</v>
      </c>
      <c r="MQX29" s="140">
        <f t="shared" ref="MQX29:MQX30" si="5777">MQU29*(MQV29*0.57)</f>
        <v>1194586.7625</v>
      </c>
      <c r="MQY29" s="144">
        <f t="shared" ref="MQY29:MQY30" si="5778">MQU29*(MQV29*0.15)</f>
        <v>314364.9375</v>
      </c>
      <c r="MQZ29" s="109">
        <f t="shared" ref="MQZ29:MQZ30" si="5779">INT(MQU29*MQV29)</f>
        <v>2095766</v>
      </c>
      <c r="MRA29" s="145" t="s">
        <v>115</v>
      </c>
      <c r="MRB29" s="146" t="s">
        <v>35</v>
      </c>
      <c r="MRC29" s="133">
        <v>681550</v>
      </c>
      <c r="MRD29" s="147">
        <f t="shared" ref="MRD29:MRD30" si="5780">123*0.5/20</f>
        <v>3.0750000000000002</v>
      </c>
      <c r="MRE29" s="140">
        <f t="shared" ref="MRE29:MRE30" si="5781">MRC29*(MRD29*0.28)</f>
        <v>586814.55000000005</v>
      </c>
      <c r="MRF29" s="140">
        <f t="shared" ref="MRF29:MRF30" si="5782">MRC29*(MRD29*0.57)</f>
        <v>1194586.7625</v>
      </c>
      <c r="MRG29" s="144">
        <f t="shared" ref="MRG29:MRG30" si="5783">MRC29*(MRD29*0.15)</f>
        <v>314364.9375</v>
      </c>
      <c r="MRH29" s="109">
        <f t="shared" ref="MRH29:MRH30" si="5784">INT(MRC29*MRD29)</f>
        <v>2095766</v>
      </c>
      <c r="MRI29" s="145" t="s">
        <v>115</v>
      </c>
      <c r="MRJ29" s="146" t="s">
        <v>35</v>
      </c>
      <c r="MRK29" s="133">
        <v>681550</v>
      </c>
      <c r="MRL29" s="147">
        <f t="shared" ref="MRL29:MRL30" si="5785">123*0.5/20</f>
        <v>3.0750000000000002</v>
      </c>
      <c r="MRM29" s="140">
        <f t="shared" ref="MRM29:MRM30" si="5786">MRK29*(MRL29*0.28)</f>
        <v>586814.55000000005</v>
      </c>
      <c r="MRN29" s="140">
        <f t="shared" ref="MRN29:MRN30" si="5787">MRK29*(MRL29*0.57)</f>
        <v>1194586.7625</v>
      </c>
      <c r="MRO29" s="144">
        <f t="shared" ref="MRO29:MRO30" si="5788">MRK29*(MRL29*0.15)</f>
        <v>314364.9375</v>
      </c>
      <c r="MRP29" s="109">
        <f t="shared" ref="MRP29:MRP30" si="5789">INT(MRK29*MRL29)</f>
        <v>2095766</v>
      </c>
      <c r="MRQ29" s="145" t="s">
        <v>115</v>
      </c>
      <c r="MRR29" s="146" t="s">
        <v>35</v>
      </c>
      <c r="MRS29" s="133">
        <v>681550</v>
      </c>
      <c r="MRT29" s="147">
        <f t="shared" ref="MRT29:MRT30" si="5790">123*0.5/20</f>
        <v>3.0750000000000002</v>
      </c>
      <c r="MRU29" s="140">
        <f t="shared" ref="MRU29:MRU30" si="5791">MRS29*(MRT29*0.28)</f>
        <v>586814.55000000005</v>
      </c>
      <c r="MRV29" s="140">
        <f t="shared" ref="MRV29:MRV30" si="5792">MRS29*(MRT29*0.57)</f>
        <v>1194586.7625</v>
      </c>
      <c r="MRW29" s="144">
        <f t="shared" ref="MRW29:MRW30" si="5793">MRS29*(MRT29*0.15)</f>
        <v>314364.9375</v>
      </c>
      <c r="MRX29" s="109">
        <f t="shared" ref="MRX29:MRX30" si="5794">INT(MRS29*MRT29)</f>
        <v>2095766</v>
      </c>
      <c r="MRY29" s="145" t="s">
        <v>115</v>
      </c>
      <c r="MRZ29" s="146" t="s">
        <v>35</v>
      </c>
      <c r="MSA29" s="133">
        <v>681550</v>
      </c>
      <c r="MSB29" s="147">
        <f t="shared" ref="MSB29:MSB30" si="5795">123*0.5/20</f>
        <v>3.0750000000000002</v>
      </c>
      <c r="MSC29" s="140">
        <f t="shared" ref="MSC29:MSC30" si="5796">MSA29*(MSB29*0.28)</f>
        <v>586814.55000000005</v>
      </c>
      <c r="MSD29" s="140">
        <f t="shared" ref="MSD29:MSD30" si="5797">MSA29*(MSB29*0.57)</f>
        <v>1194586.7625</v>
      </c>
      <c r="MSE29" s="144">
        <f t="shared" ref="MSE29:MSE30" si="5798">MSA29*(MSB29*0.15)</f>
        <v>314364.9375</v>
      </c>
      <c r="MSF29" s="109">
        <f t="shared" ref="MSF29:MSF30" si="5799">INT(MSA29*MSB29)</f>
        <v>2095766</v>
      </c>
      <c r="MSG29" s="145" t="s">
        <v>115</v>
      </c>
      <c r="MSH29" s="146" t="s">
        <v>35</v>
      </c>
      <c r="MSI29" s="133">
        <v>681550</v>
      </c>
      <c r="MSJ29" s="147">
        <f t="shared" ref="MSJ29:MSJ30" si="5800">123*0.5/20</f>
        <v>3.0750000000000002</v>
      </c>
      <c r="MSK29" s="140">
        <f t="shared" ref="MSK29:MSK30" si="5801">MSI29*(MSJ29*0.28)</f>
        <v>586814.55000000005</v>
      </c>
      <c r="MSL29" s="140">
        <f t="shared" ref="MSL29:MSL30" si="5802">MSI29*(MSJ29*0.57)</f>
        <v>1194586.7625</v>
      </c>
      <c r="MSM29" s="144">
        <f t="shared" ref="MSM29:MSM30" si="5803">MSI29*(MSJ29*0.15)</f>
        <v>314364.9375</v>
      </c>
      <c r="MSN29" s="109">
        <f t="shared" ref="MSN29:MSN30" si="5804">INT(MSI29*MSJ29)</f>
        <v>2095766</v>
      </c>
      <c r="MSO29" s="145" t="s">
        <v>115</v>
      </c>
      <c r="MSP29" s="146" t="s">
        <v>35</v>
      </c>
      <c r="MSQ29" s="133">
        <v>681550</v>
      </c>
      <c r="MSR29" s="147">
        <f t="shared" ref="MSR29:MSR30" si="5805">123*0.5/20</f>
        <v>3.0750000000000002</v>
      </c>
      <c r="MSS29" s="140">
        <f t="shared" ref="MSS29:MSS30" si="5806">MSQ29*(MSR29*0.28)</f>
        <v>586814.55000000005</v>
      </c>
      <c r="MST29" s="140">
        <f t="shared" ref="MST29:MST30" si="5807">MSQ29*(MSR29*0.57)</f>
        <v>1194586.7625</v>
      </c>
      <c r="MSU29" s="144">
        <f t="shared" ref="MSU29:MSU30" si="5808">MSQ29*(MSR29*0.15)</f>
        <v>314364.9375</v>
      </c>
      <c r="MSV29" s="109">
        <f t="shared" ref="MSV29:MSV30" si="5809">INT(MSQ29*MSR29)</f>
        <v>2095766</v>
      </c>
      <c r="MSW29" s="145" t="s">
        <v>115</v>
      </c>
      <c r="MSX29" s="146" t="s">
        <v>35</v>
      </c>
      <c r="MSY29" s="133">
        <v>681550</v>
      </c>
      <c r="MSZ29" s="147">
        <f t="shared" ref="MSZ29:MSZ30" si="5810">123*0.5/20</f>
        <v>3.0750000000000002</v>
      </c>
      <c r="MTA29" s="140">
        <f t="shared" ref="MTA29:MTA30" si="5811">MSY29*(MSZ29*0.28)</f>
        <v>586814.55000000005</v>
      </c>
      <c r="MTB29" s="140">
        <f t="shared" ref="MTB29:MTB30" si="5812">MSY29*(MSZ29*0.57)</f>
        <v>1194586.7625</v>
      </c>
      <c r="MTC29" s="144">
        <f t="shared" ref="MTC29:MTC30" si="5813">MSY29*(MSZ29*0.15)</f>
        <v>314364.9375</v>
      </c>
      <c r="MTD29" s="109">
        <f t="shared" ref="MTD29:MTD30" si="5814">INT(MSY29*MSZ29)</f>
        <v>2095766</v>
      </c>
      <c r="MTE29" s="145" t="s">
        <v>115</v>
      </c>
      <c r="MTF29" s="146" t="s">
        <v>35</v>
      </c>
      <c r="MTG29" s="133">
        <v>681550</v>
      </c>
      <c r="MTH29" s="147">
        <f t="shared" ref="MTH29:MTH30" si="5815">123*0.5/20</f>
        <v>3.0750000000000002</v>
      </c>
      <c r="MTI29" s="140">
        <f t="shared" ref="MTI29:MTI30" si="5816">MTG29*(MTH29*0.28)</f>
        <v>586814.55000000005</v>
      </c>
      <c r="MTJ29" s="140">
        <f t="shared" ref="MTJ29:MTJ30" si="5817">MTG29*(MTH29*0.57)</f>
        <v>1194586.7625</v>
      </c>
      <c r="MTK29" s="144">
        <f t="shared" ref="MTK29:MTK30" si="5818">MTG29*(MTH29*0.15)</f>
        <v>314364.9375</v>
      </c>
      <c r="MTL29" s="109">
        <f t="shared" ref="MTL29:MTL30" si="5819">INT(MTG29*MTH29)</f>
        <v>2095766</v>
      </c>
      <c r="MTM29" s="145" t="s">
        <v>115</v>
      </c>
      <c r="MTN29" s="146" t="s">
        <v>35</v>
      </c>
      <c r="MTO29" s="133">
        <v>681550</v>
      </c>
      <c r="MTP29" s="147">
        <f t="shared" ref="MTP29:MTP30" si="5820">123*0.5/20</f>
        <v>3.0750000000000002</v>
      </c>
      <c r="MTQ29" s="140">
        <f t="shared" ref="MTQ29:MTQ30" si="5821">MTO29*(MTP29*0.28)</f>
        <v>586814.55000000005</v>
      </c>
      <c r="MTR29" s="140">
        <f t="shared" ref="MTR29:MTR30" si="5822">MTO29*(MTP29*0.57)</f>
        <v>1194586.7625</v>
      </c>
      <c r="MTS29" s="144">
        <f t="shared" ref="MTS29:MTS30" si="5823">MTO29*(MTP29*0.15)</f>
        <v>314364.9375</v>
      </c>
      <c r="MTT29" s="109">
        <f t="shared" ref="MTT29:MTT30" si="5824">INT(MTO29*MTP29)</f>
        <v>2095766</v>
      </c>
      <c r="MTU29" s="145" t="s">
        <v>115</v>
      </c>
      <c r="MTV29" s="146" t="s">
        <v>35</v>
      </c>
      <c r="MTW29" s="133">
        <v>681550</v>
      </c>
      <c r="MTX29" s="147">
        <f t="shared" ref="MTX29:MTX30" si="5825">123*0.5/20</f>
        <v>3.0750000000000002</v>
      </c>
      <c r="MTY29" s="140">
        <f t="shared" ref="MTY29:MTY30" si="5826">MTW29*(MTX29*0.28)</f>
        <v>586814.55000000005</v>
      </c>
      <c r="MTZ29" s="140">
        <f t="shared" ref="MTZ29:MTZ30" si="5827">MTW29*(MTX29*0.57)</f>
        <v>1194586.7625</v>
      </c>
      <c r="MUA29" s="144">
        <f t="shared" ref="MUA29:MUA30" si="5828">MTW29*(MTX29*0.15)</f>
        <v>314364.9375</v>
      </c>
      <c r="MUB29" s="109">
        <f t="shared" ref="MUB29:MUB30" si="5829">INT(MTW29*MTX29)</f>
        <v>2095766</v>
      </c>
      <c r="MUC29" s="145" t="s">
        <v>115</v>
      </c>
      <c r="MUD29" s="146" t="s">
        <v>35</v>
      </c>
      <c r="MUE29" s="133">
        <v>681550</v>
      </c>
      <c r="MUF29" s="147">
        <f t="shared" ref="MUF29:MUF30" si="5830">123*0.5/20</f>
        <v>3.0750000000000002</v>
      </c>
      <c r="MUG29" s="140">
        <f t="shared" ref="MUG29:MUG30" si="5831">MUE29*(MUF29*0.28)</f>
        <v>586814.55000000005</v>
      </c>
      <c r="MUH29" s="140">
        <f t="shared" ref="MUH29:MUH30" si="5832">MUE29*(MUF29*0.57)</f>
        <v>1194586.7625</v>
      </c>
      <c r="MUI29" s="144">
        <f t="shared" ref="MUI29:MUI30" si="5833">MUE29*(MUF29*0.15)</f>
        <v>314364.9375</v>
      </c>
      <c r="MUJ29" s="109">
        <f t="shared" ref="MUJ29:MUJ30" si="5834">INT(MUE29*MUF29)</f>
        <v>2095766</v>
      </c>
      <c r="MUK29" s="145" t="s">
        <v>115</v>
      </c>
      <c r="MUL29" s="146" t="s">
        <v>35</v>
      </c>
      <c r="MUM29" s="133">
        <v>681550</v>
      </c>
      <c r="MUN29" s="147">
        <f t="shared" ref="MUN29:MUN30" si="5835">123*0.5/20</f>
        <v>3.0750000000000002</v>
      </c>
      <c r="MUO29" s="140">
        <f t="shared" ref="MUO29:MUO30" si="5836">MUM29*(MUN29*0.28)</f>
        <v>586814.55000000005</v>
      </c>
      <c r="MUP29" s="140">
        <f t="shared" ref="MUP29:MUP30" si="5837">MUM29*(MUN29*0.57)</f>
        <v>1194586.7625</v>
      </c>
      <c r="MUQ29" s="144">
        <f t="shared" ref="MUQ29:MUQ30" si="5838">MUM29*(MUN29*0.15)</f>
        <v>314364.9375</v>
      </c>
      <c r="MUR29" s="109">
        <f t="shared" ref="MUR29:MUR30" si="5839">INT(MUM29*MUN29)</f>
        <v>2095766</v>
      </c>
      <c r="MUS29" s="145" t="s">
        <v>115</v>
      </c>
      <c r="MUT29" s="146" t="s">
        <v>35</v>
      </c>
      <c r="MUU29" s="133">
        <v>681550</v>
      </c>
      <c r="MUV29" s="147">
        <f t="shared" ref="MUV29:MUV30" si="5840">123*0.5/20</f>
        <v>3.0750000000000002</v>
      </c>
      <c r="MUW29" s="140">
        <f t="shared" ref="MUW29:MUW30" si="5841">MUU29*(MUV29*0.28)</f>
        <v>586814.55000000005</v>
      </c>
      <c r="MUX29" s="140">
        <f t="shared" ref="MUX29:MUX30" si="5842">MUU29*(MUV29*0.57)</f>
        <v>1194586.7625</v>
      </c>
      <c r="MUY29" s="144">
        <f t="shared" ref="MUY29:MUY30" si="5843">MUU29*(MUV29*0.15)</f>
        <v>314364.9375</v>
      </c>
      <c r="MUZ29" s="109">
        <f t="shared" ref="MUZ29:MUZ30" si="5844">INT(MUU29*MUV29)</f>
        <v>2095766</v>
      </c>
      <c r="MVA29" s="145" t="s">
        <v>115</v>
      </c>
      <c r="MVB29" s="146" t="s">
        <v>35</v>
      </c>
      <c r="MVC29" s="133">
        <v>681550</v>
      </c>
      <c r="MVD29" s="147">
        <f t="shared" ref="MVD29:MVD30" si="5845">123*0.5/20</f>
        <v>3.0750000000000002</v>
      </c>
      <c r="MVE29" s="140">
        <f t="shared" ref="MVE29:MVE30" si="5846">MVC29*(MVD29*0.28)</f>
        <v>586814.55000000005</v>
      </c>
      <c r="MVF29" s="140">
        <f t="shared" ref="MVF29:MVF30" si="5847">MVC29*(MVD29*0.57)</f>
        <v>1194586.7625</v>
      </c>
      <c r="MVG29" s="144">
        <f t="shared" ref="MVG29:MVG30" si="5848">MVC29*(MVD29*0.15)</f>
        <v>314364.9375</v>
      </c>
      <c r="MVH29" s="109">
        <f t="shared" ref="MVH29:MVH30" si="5849">INT(MVC29*MVD29)</f>
        <v>2095766</v>
      </c>
      <c r="MVI29" s="145" t="s">
        <v>115</v>
      </c>
      <c r="MVJ29" s="146" t="s">
        <v>35</v>
      </c>
      <c r="MVK29" s="133">
        <v>681550</v>
      </c>
      <c r="MVL29" s="147">
        <f t="shared" ref="MVL29:MVL30" si="5850">123*0.5/20</f>
        <v>3.0750000000000002</v>
      </c>
      <c r="MVM29" s="140">
        <f t="shared" ref="MVM29:MVM30" si="5851">MVK29*(MVL29*0.28)</f>
        <v>586814.55000000005</v>
      </c>
      <c r="MVN29" s="140">
        <f t="shared" ref="MVN29:MVN30" si="5852">MVK29*(MVL29*0.57)</f>
        <v>1194586.7625</v>
      </c>
      <c r="MVO29" s="144">
        <f t="shared" ref="MVO29:MVO30" si="5853">MVK29*(MVL29*0.15)</f>
        <v>314364.9375</v>
      </c>
      <c r="MVP29" s="109">
        <f t="shared" ref="MVP29:MVP30" si="5854">INT(MVK29*MVL29)</f>
        <v>2095766</v>
      </c>
      <c r="MVQ29" s="145" t="s">
        <v>115</v>
      </c>
      <c r="MVR29" s="146" t="s">
        <v>35</v>
      </c>
      <c r="MVS29" s="133">
        <v>681550</v>
      </c>
      <c r="MVT29" s="147">
        <f t="shared" ref="MVT29:MVT30" si="5855">123*0.5/20</f>
        <v>3.0750000000000002</v>
      </c>
      <c r="MVU29" s="140">
        <f t="shared" ref="MVU29:MVU30" si="5856">MVS29*(MVT29*0.28)</f>
        <v>586814.55000000005</v>
      </c>
      <c r="MVV29" s="140">
        <f t="shared" ref="MVV29:MVV30" si="5857">MVS29*(MVT29*0.57)</f>
        <v>1194586.7625</v>
      </c>
      <c r="MVW29" s="144">
        <f t="shared" ref="MVW29:MVW30" si="5858">MVS29*(MVT29*0.15)</f>
        <v>314364.9375</v>
      </c>
      <c r="MVX29" s="109">
        <f t="shared" ref="MVX29:MVX30" si="5859">INT(MVS29*MVT29)</f>
        <v>2095766</v>
      </c>
      <c r="MVY29" s="145" t="s">
        <v>115</v>
      </c>
      <c r="MVZ29" s="146" t="s">
        <v>35</v>
      </c>
      <c r="MWA29" s="133">
        <v>681550</v>
      </c>
      <c r="MWB29" s="147">
        <f t="shared" ref="MWB29:MWB30" si="5860">123*0.5/20</f>
        <v>3.0750000000000002</v>
      </c>
      <c r="MWC29" s="140">
        <f t="shared" ref="MWC29:MWC30" si="5861">MWA29*(MWB29*0.28)</f>
        <v>586814.55000000005</v>
      </c>
      <c r="MWD29" s="140">
        <f t="shared" ref="MWD29:MWD30" si="5862">MWA29*(MWB29*0.57)</f>
        <v>1194586.7625</v>
      </c>
      <c r="MWE29" s="144">
        <f t="shared" ref="MWE29:MWE30" si="5863">MWA29*(MWB29*0.15)</f>
        <v>314364.9375</v>
      </c>
      <c r="MWF29" s="109">
        <f t="shared" ref="MWF29:MWF30" si="5864">INT(MWA29*MWB29)</f>
        <v>2095766</v>
      </c>
      <c r="MWG29" s="145" t="s">
        <v>115</v>
      </c>
      <c r="MWH29" s="146" t="s">
        <v>35</v>
      </c>
      <c r="MWI29" s="133">
        <v>681550</v>
      </c>
      <c r="MWJ29" s="147">
        <f t="shared" ref="MWJ29:MWJ30" si="5865">123*0.5/20</f>
        <v>3.0750000000000002</v>
      </c>
      <c r="MWK29" s="140">
        <f t="shared" ref="MWK29:MWK30" si="5866">MWI29*(MWJ29*0.28)</f>
        <v>586814.55000000005</v>
      </c>
      <c r="MWL29" s="140">
        <f t="shared" ref="MWL29:MWL30" si="5867">MWI29*(MWJ29*0.57)</f>
        <v>1194586.7625</v>
      </c>
      <c r="MWM29" s="144">
        <f t="shared" ref="MWM29:MWM30" si="5868">MWI29*(MWJ29*0.15)</f>
        <v>314364.9375</v>
      </c>
      <c r="MWN29" s="109">
        <f t="shared" ref="MWN29:MWN30" si="5869">INT(MWI29*MWJ29)</f>
        <v>2095766</v>
      </c>
      <c r="MWO29" s="145" t="s">
        <v>115</v>
      </c>
      <c r="MWP29" s="146" t="s">
        <v>35</v>
      </c>
      <c r="MWQ29" s="133">
        <v>681550</v>
      </c>
      <c r="MWR29" s="147">
        <f t="shared" ref="MWR29:MWR30" si="5870">123*0.5/20</f>
        <v>3.0750000000000002</v>
      </c>
      <c r="MWS29" s="140">
        <f t="shared" ref="MWS29:MWS30" si="5871">MWQ29*(MWR29*0.28)</f>
        <v>586814.55000000005</v>
      </c>
      <c r="MWT29" s="140">
        <f t="shared" ref="MWT29:MWT30" si="5872">MWQ29*(MWR29*0.57)</f>
        <v>1194586.7625</v>
      </c>
      <c r="MWU29" s="144">
        <f t="shared" ref="MWU29:MWU30" si="5873">MWQ29*(MWR29*0.15)</f>
        <v>314364.9375</v>
      </c>
      <c r="MWV29" s="109">
        <f t="shared" ref="MWV29:MWV30" si="5874">INT(MWQ29*MWR29)</f>
        <v>2095766</v>
      </c>
      <c r="MWW29" s="145" t="s">
        <v>115</v>
      </c>
      <c r="MWX29" s="146" t="s">
        <v>35</v>
      </c>
      <c r="MWY29" s="133">
        <v>681550</v>
      </c>
      <c r="MWZ29" s="147">
        <f t="shared" ref="MWZ29:MWZ30" si="5875">123*0.5/20</f>
        <v>3.0750000000000002</v>
      </c>
      <c r="MXA29" s="140">
        <f t="shared" ref="MXA29:MXA30" si="5876">MWY29*(MWZ29*0.28)</f>
        <v>586814.55000000005</v>
      </c>
      <c r="MXB29" s="140">
        <f t="shared" ref="MXB29:MXB30" si="5877">MWY29*(MWZ29*0.57)</f>
        <v>1194586.7625</v>
      </c>
      <c r="MXC29" s="144">
        <f t="shared" ref="MXC29:MXC30" si="5878">MWY29*(MWZ29*0.15)</f>
        <v>314364.9375</v>
      </c>
      <c r="MXD29" s="109">
        <f t="shared" ref="MXD29:MXD30" si="5879">INT(MWY29*MWZ29)</f>
        <v>2095766</v>
      </c>
      <c r="MXE29" s="145" t="s">
        <v>115</v>
      </c>
      <c r="MXF29" s="146" t="s">
        <v>35</v>
      </c>
      <c r="MXG29" s="133">
        <v>681550</v>
      </c>
      <c r="MXH29" s="147">
        <f t="shared" ref="MXH29:MXH30" si="5880">123*0.5/20</f>
        <v>3.0750000000000002</v>
      </c>
      <c r="MXI29" s="140">
        <f t="shared" ref="MXI29:MXI30" si="5881">MXG29*(MXH29*0.28)</f>
        <v>586814.55000000005</v>
      </c>
      <c r="MXJ29" s="140">
        <f t="shared" ref="MXJ29:MXJ30" si="5882">MXG29*(MXH29*0.57)</f>
        <v>1194586.7625</v>
      </c>
      <c r="MXK29" s="144">
        <f t="shared" ref="MXK29:MXK30" si="5883">MXG29*(MXH29*0.15)</f>
        <v>314364.9375</v>
      </c>
      <c r="MXL29" s="109">
        <f t="shared" ref="MXL29:MXL30" si="5884">INT(MXG29*MXH29)</f>
        <v>2095766</v>
      </c>
      <c r="MXM29" s="145" t="s">
        <v>115</v>
      </c>
      <c r="MXN29" s="146" t="s">
        <v>35</v>
      </c>
      <c r="MXO29" s="133">
        <v>681550</v>
      </c>
      <c r="MXP29" s="147">
        <f t="shared" ref="MXP29:MXP30" si="5885">123*0.5/20</f>
        <v>3.0750000000000002</v>
      </c>
      <c r="MXQ29" s="140">
        <f t="shared" ref="MXQ29:MXQ30" si="5886">MXO29*(MXP29*0.28)</f>
        <v>586814.55000000005</v>
      </c>
      <c r="MXR29" s="140">
        <f t="shared" ref="MXR29:MXR30" si="5887">MXO29*(MXP29*0.57)</f>
        <v>1194586.7625</v>
      </c>
      <c r="MXS29" s="144">
        <f t="shared" ref="MXS29:MXS30" si="5888">MXO29*(MXP29*0.15)</f>
        <v>314364.9375</v>
      </c>
      <c r="MXT29" s="109">
        <f t="shared" ref="MXT29:MXT30" si="5889">INT(MXO29*MXP29)</f>
        <v>2095766</v>
      </c>
      <c r="MXU29" s="145" t="s">
        <v>115</v>
      </c>
      <c r="MXV29" s="146" t="s">
        <v>35</v>
      </c>
      <c r="MXW29" s="133">
        <v>681550</v>
      </c>
      <c r="MXX29" s="147">
        <f t="shared" ref="MXX29:MXX30" si="5890">123*0.5/20</f>
        <v>3.0750000000000002</v>
      </c>
      <c r="MXY29" s="140">
        <f t="shared" ref="MXY29:MXY30" si="5891">MXW29*(MXX29*0.28)</f>
        <v>586814.55000000005</v>
      </c>
      <c r="MXZ29" s="140">
        <f t="shared" ref="MXZ29:MXZ30" si="5892">MXW29*(MXX29*0.57)</f>
        <v>1194586.7625</v>
      </c>
      <c r="MYA29" s="144">
        <f t="shared" ref="MYA29:MYA30" si="5893">MXW29*(MXX29*0.15)</f>
        <v>314364.9375</v>
      </c>
      <c r="MYB29" s="109">
        <f t="shared" ref="MYB29:MYB30" si="5894">INT(MXW29*MXX29)</f>
        <v>2095766</v>
      </c>
      <c r="MYC29" s="145" t="s">
        <v>115</v>
      </c>
      <c r="MYD29" s="146" t="s">
        <v>35</v>
      </c>
      <c r="MYE29" s="133">
        <v>681550</v>
      </c>
      <c r="MYF29" s="147">
        <f t="shared" ref="MYF29:MYF30" si="5895">123*0.5/20</f>
        <v>3.0750000000000002</v>
      </c>
      <c r="MYG29" s="140">
        <f t="shared" ref="MYG29:MYG30" si="5896">MYE29*(MYF29*0.28)</f>
        <v>586814.55000000005</v>
      </c>
      <c r="MYH29" s="140">
        <f t="shared" ref="MYH29:MYH30" si="5897">MYE29*(MYF29*0.57)</f>
        <v>1194586.7625</v>
      </c>
      <c r="MYI29" s="144">
        <f t="shared" ref="MYI29:MYI30" si="5898">MYE29*(MYF29*0.15)</f>
        <v>314364.9375</v>
      </c>
      <c r="MYJ29" s="109">
        <f t="shared" ref="MYJ29:MYJ30" si="5899">INT(MYE29*MYF29)</f>
        <v>2095766</v>
      </c>
      <c r="MYK29" s="145" t="s">
        <v>115</v>
      </c>
      <c r="MYL29" s="146" t="s">
        <v>35</v>
      </c>
      <c r="MYM29" s="133">
        <v>681550</v>
      </c>
      <c r="MYN29" s="147">
        <f t="shared" ref="MYN29:MYN30" si="5900">123*0.5/20</f>
        <v>3.0750000000000002</v>
      </c>
      <c r="MYO29" s="140">
        <f t="shared" ref="MYO29:MYO30" si="5901">MYM29*(MYN29*0.28)</f>
        <v>586814.55000000005</v>
      </c>
      <c r="MYP29" s="140">
        <f t="shared" ref="MYP29:MYP30" si="5902">MYM29*(MYN29*0.57)</f>
        <v>1194586.7625</v>
      </c>
      <c r="MYQ29" s="144">
        <f t="shared" ref="MYQ29:MYQ30" si="5903">MYM29*(MYN29*0.15)</f>
        <v>314364.9375</v>
      </c>
      <c r="MYR29" s="109">
        <f t="shared" ref="MYR29:MYR30" si="5904">INT(MYM29*MYN29)</f>
        <v>2095766</v>
      </c>
      <c r="MYS29" s="145" t="s">
        <v>115</v>
      </c>
      <c r="MYT29" s="146" t="s">
        <v>35</v>
      </c>
      <c r="MYU29" s="133">
        <v>681550</v>
      </c>
      <c r="MYV29" s="147">
        <f t="shared" ref="MYV29:MYV30" si="5905">123*0.5/20</f>
        <v>3.0750000000000002</v>
      </c>
      <c r="MYW29" s="140">
        <f t="shared" ref="MYW29:MYW30" si="5906">MYU29*(MYV29*0.28)</f>
        <v>586814.55000000005</v>
      </c>
      <c r="MYX29" s="140">
        <f t="shared" ref="MYX29:MYX30" si="5907">MYU29*(MYV29*0.57)</f>
        <v>1194586.7625</v>
      </c>
      <c r="MYY29" s="144">
        <f t="shared" ref="MYY29:MYY30" si="5908">MYU29*(MYV29*0.15)</f>
        <v>314364.9375</v>
      </c>
      <c r="MYZ29" s="109">
        <f t="shared" ref="MYZ29:MYZ30" si="5909">INT(MYU29*MYV29)</f>
        <v>2095766</v>
      </c>
      <c r="MZA29" s="145" t="s">
        <v>115</v>
      </c>
      <c r="MZB29" s="146" t="s">
        <v>35</v>
      </c>
      <c r="MZC29" s="133">
        <v>681550</v>
      </c>
      <c r="MZD29" s="147">
        <f t="shared" ref="MZD29:MZD30" si="5910">123*0.5/20</f>
        <v>3.0750000000000002</v>
      </c>
      <c r="MZE29" s="140">
        <f t="shared" ref="MZE29:MZE30" si="5911">MZC29*(MZD29*0.28)</f>
        <v>586814.55000000005</v>
      </c>
      <c r="MZF29" s="140">
        <f t="shared" ref="MZF29:MZF30" si="5912">MZC29*(MZD29*0.57)</f>
        <v>1194586.7625</v>
      </c>
      <c r="MZG29" s="144">
        <f t="shared" ref="MZG29:MZG30" si="5913">MZC29*(MZD29*0.15)</f>
        <v>314364.9375</v>
      </c>
      <c r="MZH29" s="109">
        <f t="shared" ref="MZH29:MZH30" si="5914">INT(MZC29*MZD29)</f>
        <v>2095766</v>
      </c>
      <c r="MZI29" s="145" t="s">
        <v>115</v>
      </c>
      <c r="MZJ29" s="146" t="s">
        <v>35</v>
      </c>
      <c r="MZK29" s="133">
        <v>681550</v>
      </c>
      <c r="MZL29" s="147">
        <f t="shared" ref="MZL29:MZL30" si="5915">123*0.5/20</f>
        <v>3.0750000000000002</v>
      </c>
      <c r="MZM29" s="140">
        <f t="shared" ref="MZM29:MZM30" si="5916">MZK29*(MZL29*0.28)</f>
        <v>586814.55000000005</v>
      </c>
      <c r="MZN29" s="140">
        <f t="shared" ref="MZN29:MZN30" si="5917">MZK29*(MZL29*0.57)</f>
        <v>1194586.7625</v>
      </c>
      <c r="MZO29" s="144">
        <f t="shared" ref="MZO29:MZO30" si="5918">MZK29*(MZL29*0.15)</f>
        <v>314364.9375</v>
      </c>
      <c r="MZP29" s="109">
        <f t="shared" ref="MZP29:MZP30" si="5919">INT(MZK29*MZL29)</f>
        <v>2095766</v>
      </c>
      <c r="MZQ29" s="145" t="s">
        <v>115</v>
      </c>
      <c r="MZR29" s="146" t="s">
        <v>35</v>
      </c>
      <c r="MZS29" s="133">
        <v>681550</v>
      </c>
      <c r="MZT29" s="147">
        <f t="shared" ref="MZT29:MZT30" si="5920">123*0.5/20</f>
        <v>3.0750000000000002</v>
      </c>
      <c r="MZU29" s="140">
        <f t="shared" ref="MZU29:MZU30" si="5921">MZS29*(MZT29*0.28)</f>
        <v>586814.55000000005</v>
      </c>
      <c r="MZV29" s="140">
        <f t="shared" ref="MZV29:MZV30" si="5922">MZS29*(MZT29*0.57)</f>
        <v>1194586.7625</v>
      </c>
      <c r="MZW29" s="144">
        <f t="shared" ref="MZW29:MZW30" si="5923">MZS29*(MZT29*0.15)</f>
        <v>314364.9375</v>
      </c>
      <c r="MZX29" s="109">
        <f t="shared" ref="MZX29:MZX30" si="5924">INT(MZS29*MZT29)</f>
        <v>2095766</v>
      </c>
      <c r="MZY29" s="145" t="s">
        <v>115</v>
      </c>
      <c r="MZZ29" s="146" t="s">
        <v>35</v>
      </c>
      <c r="NAA29" s="133">
        <v>681550</v>
      </c>
      <c r="NAB29" s="147">
        <f t="shared" ref="NAB29:NAB30" si="5925">123*0.5/20</f>
        <v>3.0750000000000002</v>
      </c>
      <c r="NAC29" s="140">
        <f t="shared" ref="NAC29:NAC30" si="5926">NAA29*(NAB29*0.28)</f>
        <v>586814.55000000005</v>
      </c>
      <c r="NAD29" s="140">
        <f t="shared" ref="NAD29:NAD30" si="5927">NAA29*(NAB29*0.57)</f>
        <v>1194586.7625</v>
      </c>
      <c r="NAE29" s="144">
        <f t="shared" ref="NAE29:NAE30" si="5928">NAA29*(NAB29*0.15)</f>
        <v>314364.9375</v>
      </c>
      <c r="NAF29" s="109">
        <f t="shared" ref="NAF29:NAF30" si="5929">INT(NAA29*NAB29)</f>
        <v>2095766</v>
      </c>
      <c r="NAG29" s="145" t="s">
        <v>115</v>
      </c>
      <c r="NAH29" s="146" t="s">
        <v>35</v>
      </c>
      <c r="NAI29" s="133">
        <v>681550</v>
      </c>
      <c r="NAJ29" s="147">
        <f t="shared" ref="NAJ29:NAJ30" si="5930">123*0.5/20</f>
        <v>3.0750000000000002</v>
      </c>
      <c r="NAK29" s="140">
        <f t="shared" ref="NAK29:NAK30" si="5931">NAI29*(NAJ29*0.28)</f>
        <v>586814.55000000005</v>
      </c>
      <c r="NAL29" s="140">
        <f t="shared" ref="NAL29:NAL30" si="5932">NAI29*(NAJ29*0.57)</f>
        <v>1194586.7625</v>
      </c>
      <c r="NAM29" s="144">
        <f t="shared" ref="NAM29:NAM30" si="5933">NAI29*(NAJ29*0.15)</f>
        <v>314364.9375</v>
      </c>
      <c r="NAN29" s="109">
        <f t="shared" ref="NAN29:NAN30" si="5934">INT(NAI29*NAJ29)</f>
        <v>2095766</v>
      </c>
      <c r="NAO29" s="145" t="s">
        <v>115</v>
      </c>
      <c r="NAP29" s="146" t="s">
        <v>35</v>
      </c>
      <c r="NAQ29" s="133">
        <v>681550</v>
      </c>
      <c r="NAR29" s="147">
        <f t="shared" ref="NAR29:NAR30" si="5935">123*0.5/20</f>
        <v>3.0750000000000002</v>
      </c>
      <c r="NAS29" s="140">
        <f t="shared" ref="NAS29:NAS30" si="5936">NAQ29*(NAR29*0.28)</f>
        <v>586814.55000000005</v>
      </c>
      <c r="NAT29" s="140">
        <f t="shared" ref="NAT29:NAT30" si="5937">NAQ29*(NAR29*0.57)</f>
        <v>1194586.7625</v>
      </c>
      <c r="NAU29" s="144">
        <f t="shared" ref="NAU29:NAU30" si="5938">NAQ29*(NAR29*0.15)</f>
        <v>314364.9375</v>
      </c>
      <c r="NAV29" s="109">
        <f t="shared" ref="NAV29:NAV30" si="5939">INT(NAQ29*NAR29)</f>
        <v>2095766</v>
      </c>
      <c r="NAW29" s="145" t="s">
        <v>115</v>
      </c>
      <c r="NAX29" s="146" t="s">
        <v>35</v>
      </c>
      <c r="NAY29" s="133">
        <v>681550</v>
      </c>
      <c r="NAZ29" s="147">
        <f t="shared" ref="NAZ29:NAZ30" si="5940">123*0.5/20</f>
        <v>3.0750000000000002</v>
      </c>
      <c r="NBA29" s="140">
        <f t="shared" ref="NBA29:NBA30" si="5941">NAY29*(NAZ29*0.28)</f>
        <v>586814.55000000005</v>
      </c>
      <c r="NBB29" s="140">
        <f t="shared" ref="NBB29:NBB30" si="5942">NAY29*(NAZ29*0.57)</f>
        <v>1194586.7625</v>
      </c>
      <c r="NBC29" s="144">
        <f t="shared" ref="NBC29:NBC30" si="5943">NAY29*(NAZ29*0.15)</f>
        <v>314364.9375</v>
      </c>
      <c r="NBD29" s="109">
        <f t="shared" ref="NBD29:NBD30" si="5944">INT(NAY29*NAZ29)</f>
        <v>2095766</v>
      </c>
      <c r="NBE29" s="145" t="s">
        <v>115</v>
      </c>
      <c r="NBF29" s="146" t="s">
        <v>35</v>
      </c>
      <c r="NBG29" s="133">
        <v>681550</v>
      </c>
      <c r="NBH29" s="147">
        <f t="shared" ref="NBH29:NBH30" si="5945">123*0.5/20</f>
        <v>3.0750000000000002</v>
      </c>
      <c r="NBI29" s="140">
        <f t="shared" ref="NBI29:NBI30" si="5946">NBG29*(NBH29*0.28)</f>
        <v>586814.55000000005</v>
      </c>
      <c r="NBJ29" s="140">
        <f t="shared" ref="NBJ29:NBJ30" si="5947">NBG29*(NBH29*0.57)</f>
        <v>1194586.7625</v>
      </c>
      <c r="NBK29" s="144">
        <f t="shared" ref="NBK29:NBK30" si="5948">NBG29*(NBH29*0.15)</f>
        <v>314364.9375</v>
      </c>
      <c r="NBL29" s="109">
        <f t="shared" ref="NBL29:NBL30" si="5949">INT(NBG29*NBH29)</f>
        <v>2095766</v>
      </c>
      <c r="NBM29" s="145" t="s">
        <v>115</v>
      </c>
      <c r="NBN29" s="146" t="s">
        <v>35</v>
      </c>
      <c r="NBO29" s="133">
        <v>681550</v>
      </c>
      <c r="NBP29" s="147">
        <f t="shared" ref="NBP29:NBP30" si="5950">123*0.5/20</f>
        <v>3.0750000000000002</v>
      </c>
      <c r="NBQ29" s="140">
        <f t="shared" ref="NBQ29:NBQ30" si="5951">NBO29*(NBP29*0.28)</f>
        <v>586814.55000000005</v>
      </c>
      <c r="NBR29" s="140">
        <f t="shared" ref="NBR29:NBR30" si="5952">NBO29*(NBP29*0.57)</f>
        <v>1194586.7625</v>
      </c>
      <c r="NBS29" s="144">
        <f t="shared" ref="NBS29:NBS30" si="5953">NBO29*(NBP29*0.15)</f>
        <v>314364.9375</v>
      </c>
      <c r="NBT29" s="109">
        <f t="shared" ref="NBT29:NBT30" si="5954">INT(NBO29*NBP29)</f>
        <v>2095766</v>
      </c>
      <c r="NBU29" s="145" t="s">
        <v>115</v>
      </c>
      <c r="NBV29" s="146" t="s">
        <v>35</v>
      </c>
      <c r="NBW29" s="133">
        <v>681550</v>
      </c>
      <c r="NBX29" s="147">
        <f t="shared" ref="NBX29:NBX30" si="5955">123*0.5/20</f>
        <v>3.0750000000000002</v>
      </c>
      <c r="NBY29" s="140">
        <f t="shared" ref="NBY29:NBY30" si="5956">NBW29*(NBX29*0.28)</f>
        <v>586814.55000000005</v>
      </c>
      <c r="NBZ29" s="140">
        <f t="shared" ref="NBZ29:NBZ30" si="5957">NBW29*(NBX29*0.57)</f>
        <v>1194586.7625</v>
      </c>
      <c r="NCA29" s="144">
        <f t="shared" ref="NCA29:NCA30" si="5958">NBW29*(NBX29*0.15)</f>
        <v>314364.9375</v>
      </c>
      <c r="NCB29" s="109">
        <f t="shared" ref="NCB29:NCB30" si="5959">INT(NBW29*NBX29)</f>
        <v>2095766</v>
      </c>
      <c r="NCC29" s="145" t="s">
        <v>115</v>
      </c>
      <c r="NCD29" s="146" t="s">
        <v>35</v>
      </c>
      <c r="NCE29" s="133">
        <v>681550</v>
      </c>
      <c r="NCF29" s="147">
        <f t="shared" ref="NCF29:NCF30" si="5960">123*0.5/20</f>
        <v>3.0750000000000002</v>
      </c>
      <c r="NCG29" s="140">
        <f t="shared" ref="NCG29:NCG30" si="5961">NCE29*(NCF29*0.28)</f>
        <v>586814.55000000005</v>
      </c>
      <c r="NCH29" s="140">
        <f t="shared" ref="NCH29:NCH30" si="5962">NCE29*(NCF29*0.57)</f>
        <v>1194586.7625</v>
      </c>
      <c r="NCI29" s="144">
        <f t="shared" ref="NCI29:NCI30" si="5963">NCE29*(NCF29*0.15)</f>
        <v>314364.9375</v>
      </c>
      <c r="NCJ29" s="109">
        <f t="shared" ref="NCJ29:NCJ30" si="5964">INT(NCE29*NCF29)</f>
        <v>2095766</v>
      </c>
      <c r="NCK29" s="145" t="s">
        <v>115</v>
      </c>
      <c r="NCL29" s="146" t="s">
        <v>35</v>
      </c>
      <c r="NCM29" s="133">
        <v>681550</v>
      </c>
      <c r="NCN29" s="147">
        <f t="shared" ref="NCN29:NCN30" si="5965">123*0.5/20</f>
        <v>3.0750000000000002</v>
      </c>
      <c r="NCO29" s="140">
        <f t="shared" ref="NCO29:NCO30" si="5966">NCM29*(NCN29*0.28)</f>
        <v>586814.55000000005</v>
      </c>
      <c r="NCP29" s="140">
        <f t="shared" ref="NCP29:NCP30" si="5967">NCM29*(NCN29*0.57)</f>
        <v>1194586.7625</v>
      </c>
      <c r="NCQ29" s="144">
        <f t="shared" ref="NCQ29:NCQ30" si="5968">NCM29*(NCN29*0.15)</f>
        <v>314364.9375</v>
      </c>
      <c r="NCR29" s="109">
        <f t="shared" ref="NCR29:NCR30" si="5969">INT(NCM29*NCN29)</f>
        <v>2095766</v>
      </c>
      <c r="NCS29" s="145" t="s">
        <v>115</v>
      </c>
      <c r="NCT29" s="146" t="s">
        <v>35</v>
      </c>
      <c r="NCU29" s="133">
        <v>681550</v>
      </c>
      <c r="NCV29" s="147">
        <f t="shared" ref="NCV29:NCV30" si="5970">123*0.5/20</f>
        <v>3.0750000000000002</v>
      </c>
      <c r="NCW29" s="140">
        <f t="shared" ref="NCW29:NCW30" si="5971">NCU29*(NCV29*0.28)</f>
        <v>586814.55000000005</v>
      </c>
      <c r="NCX29" s="140">
        <f t="shared" ref="NCX29:NCX30" si="5972">NCU29*(NCV29*0.57)</f>
        <v>1194586.7625</v>
      </c>
      <c r="NCY29" s="144">
        <f t="shared" ref="NCY29:NCY30" si="5973">NCU29*(NCV29*0.15)</f>
        <v>314364.9375</v>
      </c>
      <c r="NCZ29" s="109">
        <f t="shared" ref="NCZ29:NCZ30" si="5974">INT(NCU29*NCV29)</f>
        <v>2095766</v>
      </c>
      <c r="NDA29" s="145" t="s">
        <v>115</v>
      </c>
      <c r="NDB29" s="146" t="s">
        <v>35</v>
      </c>
      <c r="NDC29" s="133">
        <v>681550</v>
      </c>
      <c r="NDD29" s="147">
        <f t="shared" ref="NDD29:NDD30" si="5975">123*0.5/20</f>
        <v>3.0750000000000002</v>
      </c>
      <c r="NDE29" s="140">
        <f t="shared" ref="NDE29:NDE30" si="5976">NDC29*(NDD29*0.28)</f>
        <v>586814.55000000005</v>
      </c>
      <c r="NDF29" s="140">
        <f t="shared" ref="NDF29:NDF30" si="5977">NDC29*(NDD29*0.57)</f>
        <v>1194586.7625</v>
      </c>
      <c r="NDG29" s="144">
        <f t="shared" ref="NDG29:NDG30" si="5978">NDC29*(NDD29*0.15)</f>
        <v>314364.9375</v>
      </c>
      <c r="NDH29" s="109">
        <f t="shared" ref="NDH29:NDH30" si="5979">INT(NDC29*NDD29)</f>
        <v>2095766</v>
      </c>
      <c r="NDI29" s="145" t="s">
        <v>115</v>
      </c>
      <c r="NDJ29" s="146" t="s">
        <v>35</v>
      </c>
      <c r="NDK29" s="133">
        <v>681550</v>
      </c>
      <c r="NDL29" s="147">
        <f t="shared" ref="NDL29:NDL30" si="5980">123*0.5/20</f>
        <v>3.0750000000000002</v>
      </c>
      <c r="NDM29" s="140">
        <f t="shared" ref="NDM29:NDM30" si="5981">NDK29*(NDL29*0.28)</f>
        <v>586814.55000000005</v>
      </c>
      <c r="NDN29" s="140">
        <f t="shared" ref="NDN29:NDN30" si="5982">NDK29*(NDL29*0.57)</f>
        <v>1194586.7625</v>
      </c>
      <c r="NDO29" s="144">
        <f t="shared" ref="NDO29:NDO30" si="5983">NDK29*(NDL29*0.15)</f>
        <v>314364.9375</v>
      </c>
      <c r="NDP29" s="109">
        <f t="shared" ref="NDP29:NDP30" si="5984">INT(NDK29*NDL29)</f>
        <v>2095766</v>
      </c>
      <c r="NDQ29" s="145" t="s">
        <v>115</v>
      </c>
      <c r="NDR29" s="146" t="s">
        <v>35</v>
      </c>
      <c r="NDS29" s="133">
        <v>681550</v>
      </c>
      <c r="NDT29" s="147">
        <f t="shared" ref="NDT29:NDT30" si="5985">123*0.5/20</f>
        <v>3.0750000000000002</v>
      </c>
      <c r="NDU29" s="140">
        <f t="shared" ref="NDU29:NDU30" si="5986">NDS29*(NDT29*0.28)</f>
        <v>586814.55000000005</v>
      </c>
      <c r="NDV29" s="140">
        <f t="shared" ref="NDV29:NDV30" si="5987">NDS29*(NDT29*0.57)</f>
        <v>1194586.7625</v>
      </c>
      <c r="NDW29" s="144">
        <f t="shared" ref="NDW29:NDW30" si="5988">NDS29*(NDT29*0.15)</f>
        <v>314364.9375</v>
      </c>
      <c r="NDX29" s="109">
        <f t="shared" ref="NDX29:NDX30" si="5989">INT(NDS29*NDT29)</f>
        <v>2095766</v>
      </c>
      <c r="NDY29" s="145" t="s">
        <v>115</v>
      </c>
      <c r="NDZ29" s="146" t="s">
        <v>35</v>
      </c>
      <c r="NEA29" s="133">
        <v>681550</v>
      </c>
      <c r="NEB29" s="147">
        <f t="shared" ref="NEB29:NEB30" si="5990">123*0.5/20</f>
        <v>3.0750000000000002</v>
      </c>
      <c r="NEC29" s="140">
        <f t="shared" ref="NEC29:NEC30" si="5991">NEA29*(NEB29*0.28)</f>
        <v>586814.55000000005</v>
      </c>
      <c r="NED29" s="140">
        <f t="shared" ref="NED29:NED30" si="5992">NEA29*(NEB29*0.57)</f>
        <v>1194586.7625</v>
      </c>
      <c r="NEE29" s="144">
        <f t="shared" ref="NEE29:NEE30" si="5993">NEA29*(NEB29*0.15)</f>
        <v>314364.9375</v>
      </c>
      <c r="NEF29" s="109">
        <f t="shared" ref="NEF29:NEF30" si="5994">INT(NEA29*NEB29)</f>
        <v>2095766</v>
      </c>
      <c r="NEG29" s="145" t="s">
        <v>115</v>
      </c>
      <c r="NEH29" s="146" t="s">
        <v>35</v>
      </c>
      <c r="NEI29" s="133">
        <v>681550</v>
      </c>
      <c r="NEJ29" s="147">
        <f t="shared" ref="NEJ29:NEJ30" si="5995">123*0.5/20</f>
        <v>3.0750000000000002</v>
      </c>
      <c r="NEK29" s="140">
        <f t="shared" ref="NEK29:NEK30" si="5996">NEI29*(NEJ29*0.28)</f>
        <v>586814.55000000005</v>
      </c>
      <c r="NEL29" s="140">
        <f t="shared" ref="NEL29:NEL30" si="5997">NEI29*(NEJ29*0.57)</f>
        <v>1194586.7625</v>
      </c>
      <c r="NEM29" s="144">
        <f t="shared" ref="NEM29:NEM30" si="5998">NEI29*(NEJ29*0.15)</f>
        <v>314364.9375</v>
      </c>
      <c r="NEN29" s="109">
        <f t="shared" ref="NEN29:NEN30" si="5999">INT(NEI29*NEJ29)</f>
        <v>2095766</v>
      </c>
      <c r="NEO29" s="145" t="s">
        <v>115</v>
      </c>
      <c r="NEP29" s="146" t="s">
        <v>35</v>
      </c>
      <c r="NEQ29" s="133">
        <v>681550</v>
      </c>
      <c r="NER29" s="147">
        <f t="shared" ref="NER29:NER30" si="6000">123*0.5/20</f>
        <v>3.0750000000000002</v>
      </c>
      <c r="NES29" s="140">
        <f t="shared" ref="NES29:NES30" si="6001">NEQ29*(NER29*0.28)</f>
        <v>586814.55000000005</v>
      </c>
      <c r="NET29" s="140">
        <f t="shared" ref="NET29:NET30" si="6002">NEQ29*(NER29*0.57)</f>
        <v>1194586.7625</v>
      </c>
      <c r="NEU29" s="144">
        <f t="shared" ref="NEU29:NEU30" si="6003">NEQ29*(NER29*0.15)</f>
        <v>314364.9375</v>
      </c>
      <c r="NEV29" s="109">
        <f t="shared" ref="NEV29:NEV30" si="6004">INT(NEQ29*NER29)</f>
        <v>2095766</v>
      </c>
      <c r="NEW29" s="145" t="s">
        <v>115</v>
      </c>
      <c r="NEX29" s="146" t="s">
        <v>35</v>
      </c>
      <c r="NEY29" s="133">
        <v>681550</v>
      </c>
      <c r="NEZ29" s="147">
        <f t="shared" ref="NEZ29:NEZ30" si="6005">123*0.5/20</f>
        <v>3.0750000000000002</v>
      </c>
      <c r="NFA29" s="140">
        <f t="shared" ref="NFA29:NFA30" si="6006">NEY29*(NEZ29*0.28)</f>
        <v>586814.55000000005</v>
      </c>
      <c r="NFB29" s="140">
        <f t="shared" ref="NFB29:NFB30" si="6007">NEY29*(NEZ29*0.57)</f>
        <v>1194586.7625</v>
      </c>
      <c r="NFC29" s="144">
        <f t="shared" ref="NFC29:NFC30" si="6008">NEY29*(NEZ29*0.15)</f>
        <v>314364.9375</v>
      </c>
      <c r="NFD29" s="109">
        <f t="shared" ref="NFD29:NFD30" si="6009">INT(NEY29*NEZ29)</f>
        <v>2095766</v>
      </c>
      <c r="NFE29" s="145" t="s">
        <v>115</v>
      </c>
      <c r="NFF29" s="146" t="s">
        <v>35</v>
      </c>
      <c r="NFG29" s="133">
        <v>681550</v>
      </c>
      <c r="NFH29" s="147">
        <f t="shared" ref="NFH29:NFH30" si="6010">123*0.5/20</f>
        <v>3.0750000000000002</v>
      </c>
      <c r="NFI29" s="140">
        <f t="shared" ref="NFI29:NFI30" si="6011">NFG29*(NFH29*0.28)</f>
        <v>586814.55000000005</v>
      </c>
      <c r="NFJ29" s="140">
        <f t="shared" ref="NFJ29:NFJ30" si="6012">NFG29*(NFH29*0.57)</f>
        <v>1194586.7625</v>
      </c>
      <c r="NFK29" s="144">
        <f t="shared" ref="NFK29:NFK30" si="6013">NFG29*(NFH29*0.15)</f>
        <v>314364.9375</v>
      </c>
      <c r="NFL29" s="109">
        <f t="shared" ref="NFL29:NFL30" si="6014">INT(NFG29*NFH29)</f>
        <v>2095766</v>
      </c>
      <c r="NFM29" s="145" t="s">
        <v>115</v>
      </c>
      <c r="NFN29" s="146" t="s">
        <v>35</v>
      </c>
      <c r="NFO29" s="133">
        <v>681550</v>
      </c>
      <c r="NFP29" s="147">
        <f t="shared" ref="NFP29:NFP30" si="6015">123*0.5/20</f>
        <v>3.0750000000000002</v>
      </c>
      <c r="NFQ29" s="140">
        <f t="shared" ref="NFQ29:NFQ30" si="6016">NFO29*(NFP29*0.28)</f>
        <v>586814.55000000005</v>
      </c>
      <c r="NFR29" s="140">
        <f t="shared" ref="NFR29:NFR30" si="6017">NFO29*(NFP29*0.57)</f>
        <v>1194586.7625</v>
      </c>
      <c r="NFS29" s="144">
        <f t="shared" ref="NFS29:NFS30" si="6018">NFO29*(NFP29*0.15)</f>
        <v>314364.9375</v>
      </c>
      <c r="NFT29" s="109">
        <f t="shared" ref="NFT29:NFT30" si="6019">INT(NFO29*NFP29)</f>
        <v>2095766</v>
      </c>
      <c r="NFU29" s="145" t="s">
        <v>115</v>
      </c>
      <c r="NFV29" s="146" t="s">
        <v>35</v>
      </c>
      <c r="NFW29" s="133">
        <v>681550</v>
      </c>
      <c r="NFX29" s="147">
        <f t="shared" ref="NFX29:NFX30" si="6020">123*0.5/20</f>
        <v>3.0750000000000002</v>
      </c>
      <c r="NFY29" s="140">
        <f t="shared" ref="NFY29:NFY30" si="6021">NFW29*(NFX29*0.28)</f>
        <v>586814.55000000005</v>
      </c>
      <c r="NFZ29" s="140">
        <f t="shared" ref="NFZ29:NFZ30" si="6022">NFW29*(NFX29*0.57)</f>
        <v>1194586.7625</v>
      </c>
      <c r="NGA29" s="144">
        <f t="shared" ref="NGA29:NGA30" si="6023">NFW29*(NFX29*0.15)</f>
        <v>314364.9375</v>
      </c>
      <c r="NGB29" s="109">
        <f t="shared" ref="NGB29:NGB30" si="6024">INT(NFW29*NFX29)</f>
        <v>2095766</v>
      </c>
      <c r="NGC29" s="145" t="s">
        <v>115</v>
      </c>
      <c r="NGD29" s="146" t="s">
        <v>35</v>
      </c>
      <c r="NGE29" s="133">
        <v>681550</v>
      </c>
      <c r="NGF29" s="147">
        <f t="shared" ref="NGF29:NGF30" si="6025">123*0.5/20</f>
        <v>3.0750000000000002</v>
      </c>
      <c r="NGG29" s="140">
        <f t="shared" ref="NGG29:NGG30" si="6026">NGE29*(NGF29*0.28)</f>
        <v>586814.55000000005</v>
      </c>
      <c r="NGH29" s="140">
        <f t="shared" ref="NGH29:NGH30" si="6027">NGE29*(NGF29*0.57)</f>
        <v>1194586.7625</v>
      </c>
      <c r="NGI29" s="144">
        <f t="shared" ref="NGI29:NGI30" si="6028">NGE29*(NGF29*0.15)</f>
        <v>314364.9375</v>
      </c>
      <c r="NGJ29" s="109">
        <f t="shared" ref="NGJ29:NGJ30" si="6029">INT(NGE29*NGF29)</f>
        <v>2095766</v>
      </c>
      <c r="NGK29" s="145" t="s">
        <v>115</v>
      </c>
      <c r="NGL29" s="146" t="s">
        <v>35</v>
      </c>
      <c r="NGM29" s="133">
        <v>681550</v>
      </c>
      <c r="NGN29" s="147">
        <f t="shared" ref="NGN29:NGN30" si="6030">123*0.5/20</f>
        <v>3.0750000000000002</v>
      </c>
      <c r="NGO29" s="140">
        <f t="shared" ref="NGO29:NGO30" si="6031">NGM29*(NGN29*0.28)</f>
        <v>586814.55000000005</v>
      </c>
      <c r="NGP29" s="140">
        <f t="shared" ref="NGP29:NGP30" si="6032">NGM29*(NGN29*0.57)</f>
        <v>1194586.7625</v>
      </c>
      <c r="NGQ29" s="144">
        <f t="shared" ref="NGQ29:NGQ30" si="6033">NGM29*(NGN29*0.15)</f>
        <v>314364.9375</v>
      </c>
      <c r="NGR29" s="109">
        <f t="shared" ref="NGR29:NGR30" si="6034">INT(NGM29*NGN29)</f>
        <v>2095766</v>
      </c>
      <c r="NGS29" s="145" t="s">
        <v>115</v>
      </c>
      <c r="NGT29" s="146" t="s">
        <v>35</v>
      </c>
      <c r="NGU29" s="133">
        <v>681550</v>
      </c>
      <c r="NGV29" s="147">
        <f t="shared" ref="NGV29:NGV30" si="6035">123*0.5/20</f>
        <v>3.0750000000000002</v>
      </c>
      <c r="NGW29" s="140">
        <f t="shared" ref="NGW29:NGW30" si="6036">NGU29*(NGV29*0.28)</f>
        <v>586814.55000000005</v>
      </c>
      <c r="NGX29" s="140">
        <f t="shared" ref="NGX29:NGX30" si="6037">NGU29*(NGV29*0.57)</f>
        <v>1194586.7625</v>
      </c>
      <c r="NGY29" s="144">
        <f t="shared" ref="NGY29:NGY30" si="6038">NGU29*(NGV29*0.15)</f>
        <v>314364.9375</v>
      </c>
      <c r="NGZ29" s="109">
        <f t="shared" ref="NGZ29:NGZ30" si="6039">INT(NGU29*NGV29)</f>
        <v>2095766</v>
      </c>
      <c r="NHA29" s="145" t="s">
        <v>115</v>
      </c>
      <c r="NHB29" s="146" t="s">
        <v>35</v>
      </c>
      <c r="NHC29" s="133">
        <v>681550</v>
      </c>
      <c r="NHD29" s="147">
        <f t="shared" ref="NHD29:NHD30" si="6040">123*0.5/20</f>
        <v>3.0750000000000002</v>
      </c>
      <c r="NHE29" s="140">
        <f t="shared" ref="NHE29:NHE30" si="6041">NHC29*(NHD29*0.28)</f>
        <v>586814.55000000005</v>
      </c>
      <c r="NHF29" s="140">
        <f t="shared" ref="NHF29:NHF30" si="6042">NHC29*(NHD29*0.57)</f>
        <v>1194586.7625</v>
      </c>
      <c r="NHG29" s="144">
        <f t="shared" ref="NHG29:NHG30" si="6043">NHC29*(NHD29*0.15)</f>
        <v>314364.9375</v>
      </c>
      <c r="NHH29" s="109">
        <f t="shared" ref="NHH29:NHH30" si="6044">INT(NHC29*NHD29)</f>
        <v>2095766</v>
      </c>
      <c r="NHI29" s="145" t="s">
        <v>115</v>
      </c>
      <c r="NHJ29" s="146" t="s">
        <v>35</v>
      </c>
      <c r="NHK29" s="133">
        <v>681550</v>
      </c>
      <c r="NHL29" s="147">
        <f t="shared" ref="NHL29:NHL30" si="6045">123*0.5/20</f>
        <v>3.0750000000000002</v>
      </c>
      <c r="NHM29" s="140">
        <f t="shared" ref="NHM29:NHM30" si="6046">NHK29*(NHL29*0.28)</f>
        <v>586814.55000000005</v>
      </c>
      <c r="NHN29" s="140">
        <f t="shared" ref="NHN29:NHN30" si="6047">NHK29*(NHL29*0.57)</f>
        <v>1194586.7625</v>
      </c>
      <c r="NHO29" s="144">
        <f t="shared" ref="NHO29:NHO30" si="6048">NHK29*(NHL29*0.15)</f>
        <v>314364.9375</v>
      </c>
      <c r="NHP29" s="109">
        <f t="shared" ref="NHP29:NHP30" si="6049">INT(NHK29*NHL29)</f>
        <v>2095766</v>
      </c>
      <c r="NHQ29" s="145" t="s">
        <v>115</v>
      </c>
      <c r="NHR29" s="146" t="s">
        <v>35</v>
      </c>
      <c r="NHS29" s="133">
        <v>681550</v>
      </c>
      <c r="NHT29" s="147">
        <f t="shared" ref="NHT29:NHT30" si="6050">123*0.5/20</f>
        <v>3.0750000000000002</v>
      </c>
      <c r="NHU29" s="140">
        <f t="shared" ref="NHU29:NHU30" si="6051">NHS29*(NHT29*0.28)</f>
        <v>586814.55000000005</v>
      </c>
      <c r="NHV29" s="140">
        <f t="shared" ref="NHV29:NHV30" si="6052">NHS29*(NHT29*0.57)</f>
        <v>1194586.7625</v>
      </c>
      <c r="NHW29" s="144">
        <f t="shared" ref="NHW29:NHW30" si="6053">NHS29*(NHT29*0.15)</f>
        <v>314364.9375</v>
      </c>
      <c r="NHX29" s="109">
        <f t="shared" ref="NHX29:NHX30" si="6054">INT(NHS29*NHT29)</f>
        <v>2095766</v>
      </c>
      <c r="NHY29" s="145" t="s">
        <v>115</v>
      </c>
      <c r="NHZ29" s="146" t="s">
        <v>35</v>
      </c>
      <c r="NIA29" s="133">
        <v>681550</v>
      </c>
      <c r="NIB29" s="147">
        <f t="shared" ref="NIB29:NIB30" si="6055">123*0.5/20</f>
        <v>3.0750000000000002</v>
      </c>
      <c r="NIC29" s="140">
        <f t="shared" ref="NIC29:NIC30" si="6056">NIA29*(NIB29*0.28)</f>
        <v>586814.55000000005</v>
      </c>
      <c r="NID29" s="140">
        <f t="shared" ref="NID29:NID30" si="6057">NIA29*(NIB29*0.57)</f>
        <v>1194586.7625</v>
      </c>
      <c r="NIE29" s="144">
        <f t="shared" ref="NIE29:NIE30" si="6058">NIA29*(NIB29*0.15)</f>
        <v>314364.9375</v>
      </c>
      <c r="NIF29" s="109">
        <f t="shared" ref="NIF29:NIF30" si="6059">INT(NIA29*NIB29)</f>
        <v>2095766</v>
      </c>
      <c r="NIG29" s="145" t="s">
        <v>115</v>
      </c>
      <c r="NIH29" s="146" t="s">
        <v>35</v>
      </c>
      <c r="NII29" s="133">
        <v>681550</v>
      </c>
      <c r="NIJ29" s="147">
        <f t="shared" ref="NIJ29:NIJ30" si="6060">123*0.5/20</f>
        <v>3.0750000000000002</v>
      </c>
      <c r="NIK29" s="140">
        <f t="shared" ref="NIK29:NIK30" si="6061">NII29*(NIJ29*0.28)</f>
        <v>586814.55000000005</v>
      </c>
      <c r="NIL29" s="140">
        <f t="shared" ref="NIL29:NIL30" si="6062">NII29*(NIJ29*0.57)</f>
        <v>1194586.7625</v>
      </c>
      <c r="NIM29" s="144">
        <f t="shared" ref="NIM29:NIM30" si="6063">NII29*(NIJ29*0.15)</f>
        <v>314364.9375</v>
      </c>
      <c r="NIN29" s="109">
        <f t="shared" ref="NIN29:NIN30" si="6064">INT(NII29*NIJ29)</f>
        <v>2095766</v>
      </c>
      <c r="NIO29" s="145" t="s">
        <v>115</v>
      </c>
      <c r="NIP29" s="146" t="s">
        <v>35</v>
      </c>
      <c r="NIQ29" s="133">
        <v>681550</v>
      </c>
      <c r="NIR29" s="147">
        <f t="shared" ref="NIR29:NIR30" si="6065">123*0.5/20</f>
        <v>3.0750000000000002</v>
      </c>
      <c r="NIS29" s="140">
        <f t="shared" ref="NIS29:NIS30" si="6066">NIQ29*(NIR29*0.28)</f>
        <v>586814.55000000005</v>
      </c>
      <c r="NIT29" s="140">
        <f t="shared" ref="NIT29:NIT30" si="6067">NIQ29*(NIR29*0.57)</f>
        <v>1194586.7625</v>
      </c>
      <c r="NIU29" s="144">
        <f t="shared" ref="NIU29:NIU30" si="6068">NIQ29*(NIR29*0.15)</f>
        <v>314364.9375</v>
      </c>
      <c r="NIV29" s="109">
        <f t="shared" ref="NIV29:NIV30" si="6069">INT(NIQ29*NIR29)</f>
        <v>2095766</v>
      </c>
      <c r="NIW29" s="145" t="s">
        <v>115</v>
      </c>
      <c r="NIX29" s="146" t="s">
        <v>35</v>
      </c>
      <c r="NIY29" s="133">
        <v>681550</v>
      </c>
      <c r="NIZ29" s="147">
        <f t="shared" ref="NIZ29:NIZ30" si="6070">123*0.5/20</f>
        <v>3.0750000000000002</v>
      </c>
      <c r="NJA29" s="140">
        <f t="shared" ref="NJA29:NJA30" si="6071">NIY29*(NIZ29*0.28)</f>
        <v>586814.55000000005</v>
      </c>
      <c r="NJB29" s="140">
        <f t="shared" ref="NJB29:NJB30" si="6072">NIY29*(NIZ29*0.57)</f>
        <v>1194586.7625</v>
      </c>
      <c r="NJC29" s="144">
        <f t="shared" ref="NJC29:NJC30" si="6073">NIY29*(NIZ29*0.15)</f>
        <v>314364.9375</v>
      </c>
      <c r="NJD29" s="109">
        <f t="shared" ref="NJD29:NJD30" si="6074">INT(NIY29*NIZ29)</f>
        <v>2095766</v>
      </c>
      <c r="NJE29" s="145" t="s">
        <v>115</v>
      </c>
      <c r="NJF29" s="146" t="s">
        <v>35</v>
      </c>
      <c r="NJG29" s="133">
        <v>681550</v>
      </c>
      <c r="NJH29" s="147">
        <f t="shared" ref="NJH29:NJH30" si="6075">123*0.5/20</f>
        <v>3.0750000000000002</v>
      </c>
      <c r="NJI29" s="140">
        <f t="shared" ref="NJI29:NJI30" si="6076">NJG29*(NJH29*0.28)</f>
        <v>586814.55000000005</v>
      </c>
      <c r="NJJ29" s="140">
        <f t="shared" ref="NJJ29:NJJ30" si="6077">NJG29*(NJH29*0.57)</f>
        <v>1194586.7625</v>
      </c>
      <c r="NJK29" s="144">
        <f t="shared" ref="NJK29:NJK30" si="6078">NJG29*(NJH29*0.15)</f>
        <v>314364.9375</v>
      </c>
      <c r="NJL29" s="109">
        <f t="shared" ref="NJL29:NJL30" si="6079">INT(NJG29*NJH29)</f>
        <v>2095766</v>
      </c>
      <c r="NJM29" s="145" t="s">
        <v>115</v>
      </c>
      <c r="NJN29" s="146" t="s">
        <v>35</v>
      </c>
      <c r="NJO29" s="133">
        <v>681550</v>
      </c>
      <c r="NJP29" s="147">
        <f t="shared" ref="NJP29:NJP30" si="6080">123*0.5/20</f>
        <v>3.0750000000000002</v>
      </c>
      <c r="NJQ29" s="140">
        <f t="shared" ref="NJQ29:NJQ30" si="6081">NJO29*(NJP29*0.28)</f>
        <v>586814.55000000005</v>
      </c>
      <c r="NJR29" s="140">
        <f t="shared" ref="NJR29:NJR30" si="6082">NJO29*(NJP29*0.57)</f>
        <v>1194586.7625</v>
      </c>
      <c r="NJS29" s="144">
        <f t="shared" ref="NJS29:NJS30" si="6083">NJO29*(NJP29*0.15)</f>
        <v>314364.9375</v>
      </c>
      <c r="NJT29" s="109">
        <f t="shared" ref="NJT29:NJT30" si="6084">INT(NJO29*NJP29)</f>
        <v>2095766</v>
      </c>
      <c r="NJU29" s="145" t="s">
        <v>115</v>
      </c>
      <c r="NJV29" s="146" t="s">
        <v>35</v>
      </c>
      <c r="NJW29" s="133">
        <v>681550</v>
      </c>
      <c r="NJX29" s="147">
        <f t="shared" ref="NJX29:NJX30" si="6085">123*0.5/20</f>
        <v>3.0750000000000002</v>
      </c>
      <c r="NJY29" s="140">
        <f t="shared" ref="NJY29:NJY30" si="6086">NJW29*(NJX29*0.28)</f>
        <v>586814.55000000005</v>
      </c>
      <c r="NJZ29" s="140">
        <f t="shared" ref="NJZ29:NJZ30" si="6087">NJW29*(NJX29*0.57)</f>
        <v>1194586.7625</v>
      </c>
      <c r="NKA29" s="144">
        <f t="shared" ref="NKA29:NKA30" si="6088">NJW29*(NJX29*0.15)</f>
        <v>314364.9375</v>
      </c>
      <c r="NKB29" s="109">
        <f t="shared" ref="NKB29:NKB30" si="6089">INT(NJW29*NJX29)</f>
        <v>2095766</v>
      </c>
      <c r="NKC29" s="145" t="s">
        <v>115</v>
      </c>
      <c r="NKD29" s="146" t="s">
        <v>35</v>
      </c>
      <c r="NKE29" s="133">
        <v>681550</v>
      </c>
      <c r="NKF29" s="147">
        <f t="shared" ref="NKF29:NKF30" si="6090">123*0.5/20</f>
        <v>3.0750000000000002</v>
      </c>
      <c r="NKG29" s="140">
        <f t="shared" ref="NKG29:NKG30" si="6091">NKE29*(NKF29*0.28)</f>
        <v>586814.55000000005</v>
      </c>
      <c r="NKH29" s="140">
        <f t="shared" ref="NKH29:NKH30" si="6092">NKE29*(NKF29*0.57)</f>
        <v>1194586.7625</v>
      </c>
      <c r="NKI29" s="144">
        <f t="shared" ref="NKI29:NKI30" si="6093">NKE29*(NKF29*0.15)</f>
        <v>314364.9375</v>
      </c>
      <c r="NKJ29" s="109">
        <f t="shared" ref="NKJ29:NKJ30" si="6094">INT(NKE29*NKF29)</f>
        <v>2095766</v>
      </c>
      <c r="NKK29" s="145" t="s">
        <v>115</v>
      </c>
      <c r="NKL29" s="146" t="s">
        <v>35</v>
      </c>
      <c r="NKM29" s="133">
        <v>681550</v>
      </c>
      <c r="NKN29" s="147">
        <f t="shared" ref="NKN29:NKN30" si="6095">123*0.5/20</f>
        <v>3.0750000000000002</v>
      </c>
      <c r="NKO29" s="140">
        <f t="shared" ref="NKO29:NKO30" si="6096">NKM29*(NKN29*0.28)</f>
        <v>586814.55000000005</v>
      </c>
      <c r="NKP29" s="140">
        <f t="shared" ref="NKP29:NKP30" si="6097">NKM29*(NKN29*0.57)</f>
        <v>1194586.7625</v>
      </c>
      <c r="NKQ29" s="144">
        <f t="shared" ref="NKQ29:NKQ30" si="6098">NKM29*(NKN29*0.15)</f>
        <v>314364.9375</v>
      </c>
      <c r="NKR29" s="109">
        <f t="shared" ref="NKR29:NKR30" si="6099">INT(NKM29*NKN29)</f>
        <v>2095766</v>
      </c>
      <c r="NKS29" s="145" t="s">
        <v>115</v>
      </c>
      <c r="NKT29" s="146" t="s">
        <v>35</v>
      </c>
      <c r="NKU29" s="133">
        <v>681550</v>
      </c>
      <c r="NKV29" s="147">
        <f t="shared" ref="NKV29:NKV30" si="6100">123*0.5/20</f>
        <v>3.0750000000000002</v>
      </c>
      <c r="NKW29" s="140">
        <f t="shared" ref="NKW29:NKW30" si="6101">NKU29*(NKV29*0.28)</f>
        <v>586814.55000000005</v>
      </c>
      <c r="NKX29" s="140">
        <f t="shared" ref="NKX29:NKX30" si="6102">NKU29*(NKV29*0.57)</f>
        <v>1194586.7625</v>
      </c>
      <c r="NKY29" s="144">
        <f t="shared" ref="NKY29:NKY30" si="6103">NKU29*(NKV29*0.15)</f>
        <v>314364.9375</v>
      </c>
      <c r="NKZ29" s="109">
        <f t="shared" ref="NKZ29:NKZ30" si="6104">INT(NKU29*NKV29)</f>
        <v>2095766</v>
      </c>
      <c r="NLA29" s="145" t="s">
        <v>115</v>
      </c>
      <c r="NLB29" s="146" t="s">
        <v>35</v>
      </c>
      <c r="NLC29" s="133">
        <v>681550</v>
      </c>
      <c r="NLD29" s="147">
        <f t="shared" ref="NLD29:NLD30" si="6105">123*0.5/20</f>
        <v>3.0750000000000002</v>
      </c>
      <c r="NLE29" s="140">
        <f t="shared" ref="NLE29:NLE30" si="6106">NLC29*(NLD29*0.28)</f>
        <v>586814.55000000005</v>
      </c>
      <c r="NLF29" s="140">
        <f t="shared" ref="NLF29:NLF30" si="6107">NLC29*(NLD29*0.57)</f>
        <v>1194586.7625</v>
      </c>
      <c r="NLG29" s="144">
        <f t="shared" ref="NLG29:NLG30" si="6108">NLC29*(NLD29*0.15)</f>
        <v>314364.9375</v>
      </c>
      <c r="NLH29" s="109">
        <f t="shared" ref="NLH29:NLH30" si="6109">INT(NLC29*NLD29)</f>
        <v>2095766</v>
      </c>
      <c r="NLI29" s="145" t="s">
        <v>115</v>
      </c>
      <c r="NLJ29" s="146" t="s">
        <v>35</v>
      </c>
      <c r="NLK29" s="133">
        <v>681550</v>
      </c>
      <c r="NLL29" s="147">
        <f t="shared" ref="NLL29:NLL30" si="6110">123*0.5/20</f>
        <v>3.0750000000000002</v>
      </c>
      <c r="NLM29" s="140">
        <f t="shared" ref="NLM29:NLM30" si="6111">NLK29*(NLL29*0.28)</f>
        <v>586814.55000000005</v>
      </c>
      <c r="NLN29" s="140">
        <f t="shared" ref="NLN29:NLN30" si="6112">NLK29*(NLL29*0.57)</f>
        <v>1194586.7625</v>
      </c>
      <c r="NLO29" s="144">
        <f t="shared" ref="NLO29:NLO30" si="6113">NLK29*(NLL29*0.15)</f>
        <v>314364.9375</v>
      </c>
      <c r="NLP29" s="109">
        <f t="shared" ref="NLP29:NLP30" si="6114">INT(NLK29*NLL29)</f>
        <v>2095766</v>
      </c>
      <c r="NLQ29" s="145" t="s">
        <v>115</v>
      </c>
      <c r="NLR29" s="146" t="s">
        <v>35</v>
      </c>
      <c r="NLS29" s="133">
        <v>681550</v>
      </c>
      <c r="NLT29" s="147">
        <f t="shared" ref="NLT29:NLT30" si="6115">123*0.5/20</f>
        <v>3.0750000000000002</v>
      </c>
      <c r="NLU29" s="140">
        <f t="shared" ref="NLU29:NLU30" si="6116">NLS29*(NLT29*0.28)</f>
        <v>586814.55000000005</v>
      </c>
      <c r="NLV29" s="140">
        <f t="shared" ref="NLV29:NLV30" si="6117">NLS29*(NLT29*0.57)</f>
        <v>1194586.7625</v>
      </c>
      <c r="NLW29" s="144">
        <f t="shared" ref="NLW29:NLW30" si="6118">NLS29*(NLT29*0.15)</f>
        <v>314364.9375</v>
      </c>
      <c r="NLX29" s="109">
        <f t="shared" ref="NLX29:NLX30" si="6119">INT(NLS29*NLT29)</f>
        <v>2095766</v>
      </c>
      <c r="NLY29" s="145" t="s">
        <v>115</v>
      </c>
      <c r="NLZ29" s="146" t="s">
        <v>35</v>
      </c>
      <c r="NMA29" s="133">
        <v>681550</v>
      </c>
      <c r="NMB29" s="147">
        <f t="shared" ref="NMB29:NMB30" si="6120">123*0.5/20</f>
        <v>3.0750000000000002</v>
      </c>
      <c r="NMC29" s="140">
        <f t="shared" ref="NMC29:NMC30" si="6121">NMA29*(NMB29*0.28)</f>
        <v>586814.55000000005</v>
      </c>
      <c r="NMD29" s="140">
        <f t="shared" ref="NMD29:NMD30" si="6122">NMA29*(NMB29*0.57)</f>
        <v>1194586.7625</v>
      </c>
      <c r="NME29" s="144">
        <f t="shared" ref="NME29:NME30" si="6123">NMA29*(NMB29*0.15)</f>
        <v>314364.9375</v>
      </c>
      <c r="NMF29" s="109">
        <f t="shared" ref="NMF29:NMF30" si="6124">INT(NMA29*NMB29)</f>
        <v>2095766</v>
      </c>
      <c r="NMG29" s="145" t="s">
        <v>115</v>
      </c>
      <c r="NMH29" s="146" t="s">
        <v>35</v>
      </c>
      <c r="NMI29" s="133">
        <v>681550</v>
      </c>
      <c r="NMJ29" s="147">
        <f t="shared" ref="NMJ29:NMJ30" si="6125">123*0.5/20</f>
        <v>3.0750000000000002</v>
      </c>
      <c r="NMK29" s="140">
        <f t="shared" ref="NMK29:NMK30" si="6126">NMI29*(NMJ29*0.28)</f>
        <v>586814.55000000005</v>
      </c>
      <c r="NML29" s="140">
        <f t="shared" ref="NML29:NML30" si="6127">NMI29*(NMJ29*0.57)</f>
        <v>1194586.7625</v>
      </c>
      <c r="NMM29" s="144">
        <f t="shared" ref="NMM29:NMM30" si="6128">NMI29*(NMJ29*0.15)</f>
        <v>314364.9375</v>
      </c>
      <c r="NMN29" s="109">
        <f t="shared" ref="NMN29:NMN30" si="6129">INT(NMI29*NMJ29)</f>
        <v>2095766</v>
      </c>
      <c r="NMO29" s="145" t="s">
        <v>115</v>
      </c>
      <c r="NMP29" s="146" t="s">
        <v>35</v>
      </c>
      <c r="NMQ29" s="133">
        <v>681550</v>
      </c>
      <c r="NMR29" s="147">
        <f t="shared" ref="NMR29:NMR30" si="6130">123*0.5/20</f>
        <v>3.0750000000000002</v>
      </c>
      <c r="NMS29" s="140">
        <f t="shared" ref="NMS29:NMS30" si="6131">NMQ29*(NMR29*0.28)</f>
        <v>586814.55000000005</v>
      </c>
      <c r="NMT29" s="140">
        <f t="shared" ref="NMT29:NMT30" si="6132">NMQ29*(NMR29*0.57)</f>
        <v>1194586.7625</v>
      </c>
      <c r="NMU29" s="144">
        <f t="shared" ref="NMU29:NMU30" si="6133">NMQ29*(NMR29*0.15)</f>
        <v>314364.9375</v>
      </c>
      <c r="NMV29" s="109">
        <f t="shared" ref="NMV29:NMV30" si="6134">INT(NMQ29*NMR29)</f>
        <v>2095766</v>
      </c>
      <c r="NMW29" s="145" t="s">
        <v>115</v>
      </c>
      <c r="NMX29" s="146" t="s">
        <v>35</v>
      </c>
      <c r="NMY29" s="133">
        <v>681550</v>
      </c>
      <c r="NMZ29" s="147">
        <f t="shared" ref="NMZ29:NMZ30" si="6135">123*0.5/20</f>
        <v>3.0750000000000002</v>
      </c>
      <c r="NNA29" s="140">
        <f t="shared" ref="NNA29:NNA30" si="6136">NMY29*(NMZ29*0.28)</f>
        <v>586814.55000000005</v>
      </c>
      <c r="NNB29" s="140">
        <f t="shared" ref="NNB29:NNB30" si="6137">NMY29*(NMZ29*0.57)</f>
        <v>1194586.7625</v>
      </c>
      <c r="NNC29" s="144">
        <f t="shared" ref="NNC29:NNC30" si="6138">NMY29*(NMZ29*0.15)</f>
        <v>314364.9375</v>
      </c>
      <c r="NND29" s="109">
        <f t="shared" ref="NND29:NND30" si="6139">INT(NMY29*NMZ29)</f>
        <v>2095766</v>
      </c>
      <c r="NNE29" s="145" t="s">
        <v>115</v>
      </c>
      <c r="NNF29" s="146" t="s">
        <v>35</v>
      </c>
      <c r="NNG29" s="133">
        <v>681550</v>
      </c>
      <c r="NNH29" s="147">
        <f t="shared" ref="NNH29:NNH30" si="6140">123*0.5/20</f>
        <v>3.0750000000000002</v>
      </c>
      <c r="NNI29" s="140">
        <f t="shared" ref="NNI29:NNI30" si="6141">NNG29*(NNH29*0.28)</f>
        <v>586814.55000000005</v>
      </c>
      <c r="NNJ29" s="140">
        <f t="shared" ref="NNJ29:NNJ30" si="6142">NNG29*(NNH29*0.57)</f>
        <v>1194586.7625</v>
      </c>
      <c r="NNK29" s="144">
        <f t="shared" ref="NNK29:NNK30" si="6143">NNG29*(NNH29*0.15)</f>
        <v>314364.9375</v>
      </c>
      <c r="NNL29" s="109">
        <f t="shared" ref="NNL29:NNL30" si="6144">INT(NNG29*NNH29)</f>
        <v>2095766</v>
      </c>
      <c r="NNM29" s="145" t="s">
        <v>115</v>
      </c>
      <c r="NNN29" s="146" t="s">
        <v>35</v>
      </c>
      <c r="NNO29" s="133">
        <v>681550</v>
      </c>
      <c r="NNP29" s="147">
        <f t="shared" ref="NNP29:NNP30" si="6145">123*0.5/20</f>
        <v>3.0750000000000002</v>
      </c>
      <c r="NNQ29" s="140">
        <f t="shared" ref="NNQ29:NNQ30" si="6146">NNO29*(NNP29*0.28)</f>
        <v>586814.55000000005</v>
      </c>
      <c r="NNR29" s="140">
        <f t="shared" ref="NNR29:NNR30" si="6147">NNO29*(NNP29*0.57)</f>
        <v>1194586.7625</v>
      </c>
      <c r="NNS29" s="144">
        <f t="shared" ref="NNS29:NNS30" si="6148">NNO29*(NNP29*0.15)</f>
        <v>314364.9375</v>
      </c>
      <c r="NNT29" s="109">
        <f t="shared" ref="NNT29:NNT30" si="6149">INT(NNO29*NNP29)</f>
        <v>2095766</v>
      </c>
      <c r="NNU29" s="145" t="s">
        <v>115</v>
      </c>
      <c r="NNV29" s="146" t="s">
        <v>35</v>
      </c>
      <c r="NNW29" s="133">
        <v>681550</v>
      </c>
      <c r="NNX29" s="147">
        <f t="shared" ref="NNX29:NNX30" si="6150">123*0.5/20</f>
        <v>3.0750000000000002</v>
      </c>
      <c r="NNY29" s="140">
        <f t="shared" ref="NNY29:NNY30" si="6151">NNW29*(NNX29*0.28)</f>
        <v>586814.55000000005</v>
      </c>
      <c r="NNZ29" s="140">
        <f t="shared" ref="NNZ29:NNZ30" si="6152">NNW29*(NNX29*0.57)</f>
        <v>1194586.7625</v>
      </c>
      <c r="NOA29" s="144">
        <f t="shared" ref="NOA29:NOA30" si="6153">NNW29*(NNX29*0.15)</f>
        <v>314364.9375</v>
      </c>
      <c r="NOB29" s="109">
        <f t="shared" ref="NOB29:NOB30" si="6154">INT(NNW29*NNX29)</f>
        <v>2095766</v>
      </c>
      <c r="NOC29" s="145" t="s">
        <v>115</v>
      </c>
      <c r="NOD29" s="146" t="s">
        <v>35</v>
      </c>
      <c r="NOE29" s="133">
        <v>681550</v>
      </c>
      <c r="NOF29" s="147">
        <f t="shared" ref="NOF29:NOF30" si="6155">123*0.5/20</f>
        <v>3.0750000000000002</v>
      </c>
      <c r="NOG29" s="140">
        <f t="shared" ref="NOG29:NOG30" si="6156">NOE29*(NOF29*0.28)</f>
        <v>586814.55000000005</v>
      </c>
      <c r="NOH29" s="140">
        <f t="shared" ref="NOH29:NOH30" si="6157">NOE29*(NOF29*0.57)</f>
        <v>1194586.7625</v>
      </c>
      <c r="NOI29" s="144">
        <f t="shared" ref="NOI29:NOI30" si="6158">NOE29*(NOF29*0.15)</f>
        <v>314364.9375</v>
      </c>
      <c r="NOJ29" s="109">
        <f t="shared" ref="NOJ29:NOJ30" si="6159">INT(NOE29*NOF29)</f>
        <v>2095766</v>
      </c>
      <c r="NOK29" s="145" t="s">
        <v>115</v>
      </c>
      <c r="NOL29" s="146" t="s">
        <v>35</v>
      </c>
      <c r="NOM29" s="133">
        <v>681550</v>
      </c>
      <c r="NON29" s="147">
        <f t="shared" ref="NON29:NON30" si="6160">123*0.5/20</f>
        <v>3.0750000000000002</v>
      </c>
      <c r="NOO29" s="140">
        <f t="shared" ref="NOO29:NOO30" si="6161">NOM29*(NON29*0.28)</f>
        <v>586814.55000000005</v>
      </c>
      <c r="NOP29" s="140">
        <f t="shared" ref="NOP29:NOP30" si="6162">NOM29*(NON29*0.57)</f>
        <v>1194586.7625</v>
      </c>
      <c r="NOQ29" s="144">
        <f t="shared" ref="NOQ29:NOQ30" si="6163">NOM29*(NON29*0.15)</f>
        <v>314364.9375</v>
      </c>
      <c r="NOR29" s="109">
        <f t="shared" ref="NOR29:NOR30" si="6164">INT(NOM29*NON29)</f>
        <v>2095766</v>
      </c>
      <c r="NOS29" s="145" t="s">
        <v>115</v>
      </c>
      <c r="NOT29" s="146" t="s">
        <v>35</v>
      </c>
      <c r="NOU29" s="133">
        <v>681550</v>
      </c>
      <c r="NOV29" s="147">
        <f t="shared" ref="NOV29:NOV30" si="6165">123*0.5/20</f>
        <v>3.0750000000000002</v>
      </c>
      <c r="NOW29" s="140">
        <f t="shared" ref="NOW29:NOW30" si="6166">NOU29*(NOV29*0.28)</f>
        <v>586814.55000000005</v>
      </c>
      <c r="NOX29" s="140">
        <f t="shared" ref="NOX29:NOX30" si="6167">NOU29*(NOV29*0.57)</f>
        <v>1194586.7625</v>
      </c>
      <c r="NOY29" s="144">
        <f t="shared" ref="NOY29:NOY30" si="6168">NOU29*(NOV29*0.15)</f>
        <v>314364.9375</v>
      </c>
      <c r="NOZ29" s="109">
        <f t="shared" ref="NOZ29:NOZ30" si="6169">INT(NOU29*NOV29)</f>
        <v>2095766</v>
      </c>
      <c r="NPA29" s="145" t="s">
        <v>115</v>
      </c>
      <c r="NPB29" s="146" t="s">
        <v>35</v>
      </c>
      <c r="NPC29" s="133">
        <v>681550</v>
      </c>
      <c r="NPD29" s="147">
        <f t="shared" ref="NPD29:NPD30" si="6170">123*0.5/20</f>
        <v>3.0750000000000002</v>
      </c>
      <c r="NPE29" s="140">
        <f t="shared" ref="NPE29:NPE30" si="6171">NPC29*(NPD29*0.28)</f>
        <v>586814.55000000005</v>
      </c>
      <c r="NPF29" s="140">
        <f t="shared" ref="NPF29:NPF30" si="6172">NPC29*(NPD29*0.57)</f>
        <v>1194586.7625</v>
      </c>
      <c r="NPG29" s="144">
        <f t="shared" ref="NPG29:NPG30" si="6173">NPC29*(NPD29*0.15)</f>
        <v>314364.9375</v>
      </c>
      <c r="NPH29" s="109">
        <f t="shared" ref="NPH29:NPH30" si="6174">INT(NPC29*NPD29)</f>
        <v>2095766</v>
      </c>
      <c r="NPI29" s="145" t="s">
        <v>115</v>
      </c>
      <c r="NPJ29" s="146" t="s">
        <v>35</v>
      </c>
      <c r="NPK29" s="133">
        <v>681550</v>
      </c>
      <c r="NPL29" s="147">
        <f t="shared" ref="NPL29:NPL30" si="6175">123*0.5/20</f>
        <v>3.0750000000000002</v>
      </c>
      <c r="NPM29" s="140">
        <f t="shared" ref="NPM29:NPM30" si="6176">NPK29*(NPL29*0.28)</f>
        <v>586814.55000000005</v>
      </c>
      <c r="NPN29" s="140">
        <f t="shared" ref="NPN29:NPN30" si="6177">NPK29*(NPL29*0.57)</f>
        <v>1194586.7625</v>
      </c>
      <c r="NPO29" s="144">
        <f t="shared" ref="NPO29:NPO30" si="6178">NPK29*(NPL29*0.15)</f>
        <v>314364.9375</v>
      </c>
      <c r="NPP29" s="109">
        <f t="shared" ref="NPP29:NPP30" si="6179">INT(NPK29*NPL29)</f>
        <v>2095766</v>
      </c>
      <c r="NPQ29" s="145" t="s">
        <v>115</v>
      </c>
      <c r="NPR29" s="146" t="s">
        <v>35</v>
      </c>
      <c r="NPS29" s="133">
        <v>681550</v>
      </c>
      <c r="NPT29" s="147">
        <f t="shared" ref="NPT29:NPT30" si="6180">123*0.5/20</f>
        <v>3.0750000000000002</v>
      </c>
      <c r="NPU29" s="140">
        <f t="shared" ref="NPU29:NPU30" si="6181">NPS29*(NPT29*0.28)</f>
        <v>586814.55000000005</v>
      </c>
      <c r="NPV29" s="140">
        <f t="shared" ref="NPV29:NPV30" si="6182">NPS29*(NPT29*0.57)</f>
        <v>1194586.7625</v>
      </c>
      <c r="NPW29" s="144">
        <f t="shared" ref="NPW29:NPW30" si="6183">NPS29*(NPT29*0.15)</f>
        <v>314364.9375</v>
      </c>
      <c r="NPX29" s="109">
        <f t="shared" ref="NPX29:NPX30" si="6184">INT(NPS29*NPT29)</f>
        <v>2095766</v>
      </c>
      <c r="NPY29" s="145" t="s">
        <v>115</v>
      </c>
      <c r="NPZ29" s="146" t="s">
        <v>35</v>
      </c>
      <c r="NQA29" s="133">
        <v>681550</v>
      </c>
      <c r="NQB29" s="147">
        <f t="shared" ref="NQB29:NQB30" si="6185">123*0.5/20</f>
        <v>3.0750000000000002</v>
      </c>
      <c r="NQC29" s="140">
        <f t="shared" ref="NQC29:NQC30" si="6186">NQA29*(NQB29*0.28)</f>
        <v>586814.55000000005</v>
      </c>
      <c r="NQD29" s="140">
        <f t="shared" ref="NQD29:NQD30" si="6187">NQA29*(NQB29*0.57)</f>
        <v>1194586.7625</v>
      </c>
      <c r="NQE29" s="144">
        <f t="shared" ref="NQE29:NQE30" si="6188">NQA29*(NQB29*0.15)</f>
        <v>314364.9375</v>
      </c>
      <c r="NQF29" s="109">
        <f t="shared" ref="NQF29:NQF30" si="6189">INT(NQA29*NQB29)</f>
        <v>2095766</v>
      </c>
      <c r="NQG29" s="145" t="s">
        <v>115</v>
      </c>
      <c r="NQH29" s="146" t="s">
        <v>35</v>
      </c>
      <c r="NQI29" s="133">
        <v>681550</v>
      </c>
      <c r="NQJ29" s="147">
        <f t="shared" ref="NQJ29:NQJ30" si="6190">123*0.5/20</f>
        <v>3.0750000000000002</v>
      </c>
      <c r="NQK29" s="140">
        <f t="shared" ref="NQK29:NQK30" si="6191">NQI29*(NQJ29*0.28)</f>
        <v>586814.55000000005</v>
      </c>
      <c r="NQL29" s="140">
        <f t="shared" ref="NQL29:NQL30" si="6192">NQI29*(NQJ29*0.57)</f>
        <v>1194586.7625</v>
      </c>
      <c r="NQM29" s="144">
        <f t="shared" ref="NQM29:NQM30" si="6193">NQI29*(NQJ29*0.15)</f>
        <v>314364.9375</v>
      </c>
      <c r="NQN29" s="109">
        <f t="shared" ref="NQN29:NQN30" si="6194">INT(NQI29*NQJ29)</f>
        <v>2095766</v>
      </c>
      <c r="NQO29" s="145" t="s">
        <v>115</v>
      </c>
      <c r="NQP29" s="146" t="s">
        <v>35</v>
      </c>
      <c r="NQQ29" s="133">
        <v>681550</v>
      </c>
      <c r="NQR29" s="147">
        <f t="shared" ref="NQR29:NQR30" si="6195">123*0.5/20</f>
        <v>3.0750000000000002</v>
      </c>
      <c r="NQS29" s="140">
        <f t="shared" ref="NQS29:NQS30" si="6196">NQQ29*(NQR29*0.28)</f>
        <v>586814.55000000005</v>
      </c>
      <c r="NQT29" s="140">
        <f t="shared" ref="NQT29:NQT30" si="6197">NQQ29*(NQR29*0.57)</f>
        <v>1194586.7625</v>
      </c>
      <c r="NQU29" s="144">
        <f t="shared" ref="NQU29:NQU30" si="6198">NQQ29*(NQR29*0.15)</f>
        <v>314364.9375</v>
      </c>
      <c r="NQV29" s="109">
        <f t="shared" ref="NQV29:NQV30" si="6199">INT(NQQ29*NQR29)</f>
        <v>2095766</v>
      </c>
      <c r="NQW29" s="145" t="s">
        <v>115</v>
      </c>
      <c r="NQX29" s="146" t="s">
        <v>35</v>
      </c>
      <c r="NQY29" s="133">
        <v>681550</v>
      </c>
      <c r="NQZ29" s="147">
        <f t="shared" ref="NQZ29:NQZ30" si="6200">123*0.5/20</f>
        <v>3.0750000000000002</v>
      </c>
      <c r="NRA29" s="140">
        <f t="shared" ref="NRA29:NRA30" si="6201">NQY29*(NQZ29*0.28)</f>
        <v>586814.55000000005</v>
      </c>
      <c r="NRB29" s="140">
        <f t="shared" ref="NRB29:NRB30" si="6202">NQY29*(NQZ29*0.57)</f>
        <v>1194586.7625</v>
      </c>
      <c r="NRC29" s="144">
        <f t="shared" ref="NRC29:NRC30" si="6203">NQY29*(NQZ29*0.15)</f>
        <v>314364.9375</v>
      </c>
      <c r="NRD29" s="109">
        <f t="shared" ref="NRD29:NRD30" si="6204">INT(NQY29*NQZ29)</f>
        <v>2095766</v>
      </c>
      <c r="NRE29" s="145" t="s">
        <v>115</v>
      </c>
      <c r="NRF29" s="146" t="s">
        <v>35</v>
      </c>
      <c r="NRG29" s="133">
        <v>681550</v>
      </c>
      <c r="NRH29" s="147">
        <f t="shared" ref="NRH29:NRH30" si="6205">123*0.5/20</f>
        <v>3.0750000000000002</v>
      </c>
      <c r="NRI29" s="140">
        <f t="shared" ref="NRI29:NRI30" si="6206">NRG29*(NRH29*0.28)</f>
        <v>586814.55000000005</v>
      </c>
      <c r="NRJ29" s="140">
        <f t="shared" ref="NRJ29:NRJ30" si="6207">NRG29*(NRH29*0.57)</f>
        <v>1194586.7625</v>
      </c>
      <c r="NRK29" s="144">
        <f t="shared" ref="NRK29:NRK30" si="6208">NRG29*(NRH29*0.15)</f>
        <v>314364.9375</v>
      </c>
      <c r="NRL29" s="109">
        <f t="shared" ref="NRL29:NRL30" si="6209">INT(NRG29*NRH29)</f>
        <v>2095766</v>
      </c>
      <c r="NRM29" s="145" t="s">
        <v>115</v>
      </c>
      <c r="NRN29" s="146" t="s">
        <v>35</v>
      </c>
      <c r="NRO29" s="133">
        <v>681550</v>
      </c>
      <c r="NRP29" s="147">
        <f t="shared" ref="NRP29:NRP30" si="6210">123*0.5/20</f>
        <v>3.0750000000000002</v>
      </c>
      <c r="NRQ29" s="140">
        <f t="shared" ref="NRQ29:NRQ30" si="6211">NRO29*(NRP29*0.28)</f>
        <v>586814.55000000005</v>
      </c>
      <c r="NRR29" s="140">
        <f t="shared" ref="NRR29:NRR30" si="6212">NRO29*(NRP29*0.57)</f>
        <v>1194586.7625</v>
      </c>
      <c r="NRS29" s="144">
        <f t="shared" ref="NRS29:NRS30" si="6213">NRO29*(NRP29*0.15)</f>
        <v>314364.9375</v>
      </c>
      <c r="NRT29" s="109">
        <f t="shared" ref="NRT29:NRT30" si="6214">INT(NRO29*NRP29)</f>
        <v>2095766</v>
      </c>
      <c r="NRU29" s="145" t="s">
        <v>115</v>
      </c>
      <c r="NRV29" s="146" t="s">
        <v>35</v>
      </c>
      <c r="NRW29" s="133">
        <v>681550</v>
      </c>
      <c r="NRX29" s="147">
        <f t="shared" ref="NRX29:NRX30" si="6215">123*0.5/20</f>
        <v>3.0750000000000002</v>
      </c>
      <c r="NRY29" s="140">
        <f t="shared" ref="NRY29:NRY30" si="6216">NRW29*(NRX29*0.28)</f>
        <v>586814.55000000005</v>
      </c>
      <c r="NRZ29" s="140">
        <f t="shared" ref="NRZ29:NRZ30" si="6217">NRW29*(NRX29*0.57)</f>
        <v>1194586.7625</v>
      </c>
      <c r="NSA29" s="144">
        <f t="shared" ref="NSA29:NSA30" si="6218">NRW29*(NRX29*0.15)</f>
        <v>314364.9375</v>
      </c>
      <c r="NSB29" s="109">
        <f t="shared" ref="NSB29:NSB30" si="6219">INT(NRW29*NRX29)</f>
        <v>2095766</v>
      </c>
      <c r="NSC29" s="145" t="s">
        <v>115</v>
      </c>
      <c r="NSD29" s="146" t="s">
        <v>35</v>
      </c>
      <c r="NSE29" s="133">
        <v>681550</v>
      </c>
      <c r="NSF29" s="147">
        <f t="shared" ref="NSF29:NSF30" si="6220">123*0.5/20</f>
        <v>3.0750000000000002</v>
      </c>
      <c r="NSG29" s="140">
        <f t="shared" ref="NSG29:NSG30" si="6221">NSE29*(NSF29*0.28)</f>
        <v>586814.55000000005</v>
      </c>
      <c r="NSH29" s="140">
        <f t="shared" ref="NSH29:NSH30" si="6222">NSE29*(NSF29*0.57)</f>
        <v>1194586.7625</v>
      </c>
      <c r="NSI29" s="144">
        <f t="shared" ref="NSI29:NSI30" si="6223">NSE29*(NSF29*0.15)</f>
        <v>314364.9375</v>
      </c>
      <c r="NSJ29" s="109">
        <f t="shared" ref="NSJ29:NSJ30" si="6224">INT(NSE29*NSF29)</f>
        <v>2095766</v>
      </c>
      <c r="NSK29" s="145" t="s">
        <v>115</v>
      </c>
      <c r="NSL29" s="146" t="s">
        <v>35</v>
      </c>
      <c r="NSM29" s="133">
        <v>681550</v>
      </c>
      <c r="NSN29" s="147">
        <f t="shared" ref="NSN29:NSN30" si="6225">123*0.5/20</f>
        <v>3.0750000000000002</v>
      </c>
      <c r="NSO29" s="140">
        <f t="shared" ref="NSO29:NSO30" si="6226">NSM29*(NSN29*0.28)</f>
        <v>586814.55000000005</v>
      </c>
      <c r="NSP29" s="140">
        <f t="shared" ref="NSP29:NSP30" si="6227">NSM29*(NSN29*0.57)</f>
        <v>1194586.7625</v>
      </c>
      <c r="NSQ29" s="144">
        <f t="shared" ref="NSQ29:NSQ30" si="6228">NSM29*(NSN29*0.15)</f>
        <v>314364.9375</v>
      </c>
      <c r="NSR29" s="109">
        <f t="shared" ref="NSR29:NSR30" si="6229">INT(NSM29*NSN29)</f>
        <v>2095766</v>
      </c>
      <c r="NSS29" s="145" t="s">
        <v>115</v>
      </c>
      <c r="NST29" s="146" t="s">
        <v>35</v>
      </c>
      <c r="NSU29" s="133">
        <v>681550</v>
      </c>
      <c r="NSV29" s="147">
        <f t="shared" ref="NSV29:NSV30" si="6230">123*0.5/20</f>
        <v>3.0750000000000002</v>
      </c>
      <c r="NSW29" s="140">
        <f t="shared" ref="NSW29:NSW30" si="6231">NSU29*(NSV29*0.28)</f>
        <v>586814.55000000005</v>
      </c>
      <c r="NSX29" s="140">
        <f t="shared" ref="NSX29:NSX30" si="6232">NSU29*(NSV29*0.57)</f>
        <v>1194586.7625</v>
      </c>
      <c r="NSY29" s="144">
        <f t="shared" ref="NSY29:NSY30" si="6233">NSU29*(NSV29*0.15)</f>
        <v>314364.9375</v>
      </c>
      <c r="NSZ29" s="109">
        <f t="shared" ref="NSZ29:NSZ30" si="6234">INT(NSU29*NSV29)</f>
        <v>2095766</v>
      </c>
      <c r="NTA29" s="145" t="s">
        <v>115</v>
      </c>
      <c r="NTB29" s="146" t="s">
        <v>35</v>
      </c>
      <c r="NTC29" s="133">
        <v>681550</v>
      </c>
      <c r="NTD29" s="147">
        <f t="shared" ref="NTD29:NTD30" si="6235">123*0.5/20</f>
        <v>3.0750000000000002</v>
      </c>
      <c r="NTE29" s="140">
        <f t="shared" ref="NTE29:NTE30" si="6236">NTC29*(NTD29*0.28)</f>
        <v>586814.55000000005</v>
      </c>
      <c r="NTF29" s="140">
        <f t="shared" ref="NTF29:NTF30" si="6237">NTC29*(NTD29*0.57)</f>
        <v>1194586.7625</v>
      </c>
      <c r="NTG29" s="144">
        <f t="shared" ref="NTG29:NTG30" si="6238">NTC29*(NTD29*0.15)</f>
        <v>314364.9375</v>
      </c>
      <c r="NTH29" s="109">
        <f t="shared" ref="NTH29:NTH30" si="6239">INT(NTC29*NTD29)</f>
        <v>2095766</v>
      </c>
      <c r="NTI29" s="145" t="s">
        <v>115</v>
      </c>
      <c r="NTJ29" s="146" t="s">
        <v>35</v>
      </c>
      <c r="NTK29" s="133">
        <v>681550</v>
      </c>
      <c r="NTL29" s="147">
        <f t="shared" ref="NTL29:NTL30" si="6240">123*0.5/20</f>
        <v>3.0750000000000002</v>
      </c>
      <c r="NTM29" s="140">
        <f t="shared" ref="NTM29:NTM30" si="6241">NTK29*(NTL29*0.28)</f>
        <v>586814.55000000005</v>
      </c>
      <c r="NTN29" s="140">
        <f t="shared" ref="NTN29:NTN30" si="6242">NTK29*(NTL29*0.57)</f>
        <v>1194586.7625</v>
      </c>
      <c r="NTO29" s="144">
        <f t="shared" ref="NTO29:NTO30" si="6243">NTK29*(NTL29*0.15)</f>
        <v>314364.9375</v>
      </c>
      <c r="NTP29" s="109">
        <f t="shared" ref="NTP29:NTP30" si="6244">INT(NTK29*NTL29)</f>
        <v>2095766</v>
      </c>
      <c r="NTQ29" s="145" t="s">
        <v>115</v>
      </c>
      <c r="NTR29" s="146" t="s">
        <v>35</v>
      </c>
      <c r="NTS29" s="133">
        <v>681550</v>
      </c>
      <c r="NTT29" s="147">
        <f t="shared" ref="NTT29:NTT30" si="6245">123*0.5/20</f>
        <v>3.0750000000000002</v>
      </c>
      <c r="NTU29" s="140">
        <f t="shared" ref="NTU29:NTU30" si="6246">NTS29*(NTT29*0.28)</f>
        <v>586814.55000000005</v>
      </c>
      <c r="NTV29" s="140">
        <f t="shared" ref="NTV29:NTV30" si="6247">NTS29*(NTT29*0.57)</f>
        <v>1194586.7625</v>
      </c>
      <c r="NTW29" s="144">
        <f t="shared" ref="NTW29:NTW30" si="6248">NTS29*(NTT29*0.15)</f>
        <v>314364.9375</v>
      </c>
      <c r="NTX29" s="109">
        <f t="shared" ref="NTX29:NTX30" si="6249">INT(NTS29*NTT29)</f>
        <v>2095766</v>
      </c>
      <c r="NTY29" s="145" t="s">
        <v>115</v>
      </c>
      <c r="NTZ29" s="146" t="s">
        <v>35</v>
      </c>
      <c r="NUA29" s="133">
        <v>681550</v>
      </c>
      <c r="NUB29" s="147">
        <f t="shared" ref="NUB29:NUB30" si="6250">123*0.5/20</f>
        <v>3.0750000000000002</v>
      </c>
      <c r="NUC29" s="140">
        <f t="shared" ref="NUC29:NUC30" si="6251">NUA29*(NUB29*0.28)</f>
        <v>586814.55000000005</v>
      </c>
      <c r="NUD29" s="140">
        <f t="shared" ref="NUD29:NUD30" si="6252">NUA29*(NUB29*0.57)</f>
        <v>1194586.7625</v>
      </c>
      <c r="NUE29" s="144">
        <f t="shared" ref="NUE29:NUE30" si="6253">NUA29*(NUB29*0.15)</f>
        <v>314364.9375</v>
      </c>
      <c r="NUF29" s="109">
        <f t="shared" ref="NUF29:NUF30" si="6254">INT(NUA29*NUB29)</f>
        <v>2095766</v>
      </c>
      <c r="NUG29" s="145" t="s">
        <v>115</v>
      </c>
      <c r="NUH29" s="146" t="s">
        <v>35</v>
      </c>
      <c r="NUI29" s="133">
        <v>681550</v>
      </c>
      <c r="NUJ29" s="147">
        <f t="shared" ref="NUJ29:NUJ30" si="6255">123*0.5/20</f>
        <v>3.0750000000000002</v>
      </c>
      <c r="NUK29" s="140">
        <f t="shared" ref="NUK29:NUK30" si="6256">NUI29*(NUJ29*0.28)</f>
        <v>586814.55000000005</v>
      </c>
      <c r="NUL29" s="140">
        <f t="shared" ref="NUL29:NUL30" si="6257">NUI29*(NUJ29*0.57)</f>
        <v>1194586.7625</v>
      </c>
      <c r="NUM29" s="144">
        <f t="shared" ref="NUM29:NUM30" si="6258">NUI29*(NUJ29*0.15)</f>
        <v>314364.9375</v>
      </c>
      <c r="NUN29" s="109">
        <f t="shared" ref="NUN29:NUN30" si="6259">INT(NUI29*NUJ29)</f>
        <v>2095766</v>
      </c>
      <c r="NUO29" s="145" t="s">
        <v>115</v>
      </c>
      <c r="NUP29" s="146" t="s">
        <v>35</v>
      </c>
      <c r="NUQ29" s="133">
        <v>681550</v>
      </c>
      <c r="NUR29" s="147">
        <f t="shared" ref="NUR29:NUR30" si="6260">123*0.5/20</f>
        <v>3.0750000000000002</v>
      </c>
      <c r="NUS29" s="140">
        <f t="shared" ref="NUS29:NUS30" si="6261">NUQ29*(NUR29*0.28)</f>
        <v>586814.55000000005</v>
      </c>
      <c r="NUT29" s="140">
        <f t="shared" ref="NUT29:NUT30" si="6262">NUQ29*(NUR29*0.57)</f>
        <v>1194586.7625</v>
      </c>
      <c r="NUU29" s="144">
        <f t="shared" ref="NUU29:NUU30" si="6263">NUQ29*(NUR29*0.15)</f>
        <v>314364.9375</v>
      </c>
      <c r="NUV29" s="109">
        <f t="shared" ref="NUV29:NUV30" si="6264">INT(NUQ29*NUR29)</f>
        <v>2095766</v>
      </c>
      <c r="NUW29" s="145" t="s">
        <v>115</v>
      </c>
      <c r="NUX29" s="146" t="s">
        <v>35</v>
      </c>
      <c r="NUY29" s="133">
        <v>681550</v>
      </c>
      <c r="NUZ29" s="147">
        <f t="shared" ref="NUZ29:NUZ30" si="6265">123*0.5/20</f>
        <v>3.0750000000000002</v>
      </c>
      <c r="NVA29" s="140">
        <f t="shared" ref="NVA29:NVA30" si="6266">NUY29*(NUZ29*0.28)</f>
        <v>586814.55000000005</v>
      </c>
      <c r="NVB29" s="140">
        <f t="shared" ref="NVB29:NVB30" si="6267">NUY29*(NUZ29*0.57)</f>
        <v>1194586.7625</v>
      </c>
      <c r="NVC29" s="144">
        <f t="shared" ref="NVC29:NVC30" si="6268">NUY29*(NUZ29*0.15)</f>
        <v>314364.9375</v>
      </c>
      <c r="NVD29" s="109">
        <f t="shared" ref="NVD29:NVD30" si="6269">INT(NUY29*NUZ29)</f>
        <v>2095766</v>
      </c>
      <c r="NVE29" s="145" t="s">
        <v>115</v>
      </c>
      <c r="NVF29" s="146" t="s">
        <v>35</v>
      </c>
      <c r="NVG29" s="133">
        <v>681550</v>
      </c>
      <c r="NVH29" s="147">
        <f t="shared" ref="NVH29:NVH30" si="6270">123*0.5/20</f>
        <v>3.0750000000000002</v>
      </c>
      <c r="NVI29" s="140">
        <f t="shared" ref="NVI29:NVI30" si="6271">NVG29*(NVH29*0.28)</f>
        <v>586814.55000000005</v>
      </c>
      <c r="NVJ29" s="140">
        <f t="shared" ref="NVJ29:NVJ30" si="6272">NVG29*(NVH29*0.57)</f>
        <v>1194586.7625</v>
      </c>
      <c r="NVK29" s="144">
        <f t="shared" ref="NVK29:NVK30" si="6273">NVG29*(NVH29*0.15)</f>
        <v>314364.9375</v>
      </c>
      <c r="NVL29" s="109">
        <f t="shared" ref="NVL29:NVL30" si="6274">INT(NVG29*NVH29)</f>
        <v>2095766</v>
      </c>
      <c r="NVM29" s="145" t="s">
        <v>115</v>
      </c>
      <c r="NVN29" s="146" t="s">
        <v>35</v>
      </c>
      <c r="NVO29" s="133">
        <v>681550</v>
      </c>
      <c r="NVP29" s="147">
        <f t="shared" ref="NVP29:NVP30" si="6275">123*0.5/20</f>
        <v>3.0750000000000002</v>
      </c>
      <c r="NVQ29" s="140">
        <f t="shared" ref="NVQ29:NVQ30" si="6276">NVO29*(NVP29*0.28)</f>
        <v>586814.55000000005</v>
      </c>
      <c r="NVR29" s="140">
        <f t="shared" ref="NVR29:NVR30" si="6277">NVO29*(NVP29*0.57)</f>
        <v>1194586.7625</v>
      </c>
      <c r="NVS29" s="144">
        <f t="shared" ref="NVS29:NVS30" si="6278">NVO29*(NVP29*0.15)</f>
        <v>314364.9375</v>
      </c>
      <c r="NVT29" s="109">
        <f t="shared" ref="NVT29:NVT30" si="6279">INT(NVO29*NVP29)</f>
        <v>2095766</v>
      </c>
      <c r="NVU29" s="145" t="s">
        <v>115</v>
      </c>
      <c r="NVV29" s="146" t="s">
        <v>35</v>
      </c>
      <c r="NVW29" s="133">
        <v>681550</v>
      </c>
      <c r="NVX29" s="147">
        <f t="shared" ref="NVX29:NVX30" si="6280">123*0.5/20</f>
        <v>3.0750000000000002</v>
      </c>
      <c r="NVY29" s="140">
        <f t="shared" ref="NVY29:NVY30" si="6281">NVW29*(NVX29*0.28)</f>
        <v>586814.55000000005</v>
      </c>
      <c r="NVZ29" s="140">
        <f t="shared" ref="NVZ29:NVZ30" si="6282">NVW29*(NVX29*0.57)</f>
        <v>1194586.7625</v>
      </c>
      <c r="NWA29" s="144">
        <f t="shared" ref="NWA29:NWA30" si="6283">NVW29*(NVX29*0.15)</f>
        <v>314364.9375</v>
      </c>
      <c r="NWB29" s="109">
        <f t="shared" ref="NWB29:NWB30" si="6284">INT(NVW29*NVX29)</f>
        <v>2095766</v>
      </c>
      <c r="NWC29" s="145" t="s">
        <v>115</v>
      </c>
      <c r="NWD29" s="146" t="s">
        <v>35</v>
      </c>
      <c r="NWE29" s="133">
        <v>681550</v>
      </c>
      <c r="NWF29" s="147">
        <f t="shared" ref="NWF29:NWF30" si="6285">123*0.5/20</f>
        <v>3.0750000000000002</v>
      </c>
      <c r="NWG29" s="140">
        <f t="shared" ref="NWG29:NWG30" si="6286">NWE29*(NWF29*0.28)</f>
        <v>586814.55000000005</v>
      </c>
      <c r="NWH29" s="140">
        <f t="shared" ref="NWH29:NWH30" si="6287">NWE29*(NWF29*0.57)</f>
        <v>1194586.7625</v>
      </c>
      <c r="NWI29" s="144">
        <f t="shared" ref="NWI29:NWI30" si="6288">NWE29*(NWF29*0.15)</f>
        <v>314364.9375</v>
      </c>
      <c r="NWJ29" s="109">
        <f t="shared" ref="NWJ29:NWJ30" si="6289">INT(NWE29*NWF29)</f>
        <v>2095766</v>
      </c>
      <c r="NWK29" s="145" t="s">
        <v>115</v>
      </c>
      <c r="NWL29" s="146" t="s">
        <v>35</v>
      </c>
      <c r="NWM29" s="133">
        <v>681550</v>
      </c>
      <c r="NWN29" s="147">
        <f t="shared" ref="NWN29:NWN30" si="6290">123*0.5/20</f>
        <v>3.0750000000000002</v>
      </c>
      <c r="NWO29" s="140">
        <f t="shared" ref="NWO29:NWO30" si="6291">NWM29*(NWN29*0.28)</f>
        <v>586814.55000000005</v>
      </c>
      <c r="NWP29" s="140">
        <f t="shared" ref="NWP29:NWP30" si="6292">NWM29*(NWN29*0.57)</f>
        <v>1194586.7625</v>
      </c>
      <c r="NWQ29" s="144">
        <f t="shared" ref="NWQ29:NWQ30" si="6293">NWM29*(NWN29*0.15)</f>
        <v>314364.9375</v>
      </c>
      <c r="NWR29" s="109">
        <f t="shared" ref="NWR29:NWR30" si="6294">INT(NWM29*NWN29)</f>
        <v>2095766</v>
      </c>
      <c r="NWS29" s="145" t="s">
        <v>115</v>
      </c>
      <c r="NWT29" s="146" t="s">
        <v>35</v>
      </c>
      <c r="NWU29" s="133">
        <v>681550</v>
      </c>
      <c r="NWV29" s="147">
        <f t="shared" ref="NWV29:NWV30" si="6295">123*0.5/20</f>
        <v>3.0750000000000002</v>
      </c>
      <c r="NWW29" s="140">
        <f t="shared" ref="NWW29:NWW30" si="6296">NWU29*(NWV29*0.28)</f>
        <v>586814.55000000005</v>
      </c>
      <c r="NWX29" s="140">
        <f t="shared" ref="NWX29:NWX30" si="6297">NWU29*(NWV29*0.57)</f>
        <v>1194586.7625</v>
      </c>
      <c r="NWY29" s="144">
        <f t="shared" ref="NWY29:NWY30" si="6298">NWU29*(NWV29*0.15)</f>
        <v>314364.9375</v>
      </c>
      <c r="NWZ29" s="109">
        <f t="shared" ref="NWZ29:NWZ30" si="6299">INT(NWU29*NWV29)</f>
        <v>2095766</v>
      </c>
      <c r="NXA29" s="145" t="s">
        <v>115</v>
      </c>
      <c r="NXB29" s="146" t="s">
        <v>35</v>
      </c>
      <c r="NXC29" s="133">
        <v>681550</v>
      </c>
      <c r="NXD29" s="147">
        <f t="shared" ref="NXD29:NXD30" si="6300">123*0.5/20</f>
        <v>3.0750000000000002</v>
      </c>
      <c r="NXE29" s="140">
        <f t="shared" ref="NXE29:NXE30" si="6301">NXC29*(NXD29*0.28)</f>
        <v>586814.55000000005</v>
      </c>
      <c r="NXF29" s="140">
        <f t="shared" ref="NXF29:NXF30" si="6302">NXC29*(NXD29*0.57)</f>
        <v>1194586.7625</v>
      </c>
      <c r="NXG29" s="144">
        <f t="shared" ref="NXG29:NXG30" si="6303">NXC29*(NXD29*0.15)</f>
        <v>314364.9375</v>
      </c>
      <c r="NXH29" s="109">
        <f t="shared" ref="NXH29:NXH30" si="6304">INT(NXC29*NXD29)</f>
        <v>2095766</v>
      </c>
      <c r="NXI29" s="145" t="s">
        <v>115</v>
      </c>
      <c r="NXJ29" s="146" t="s">
        <v>35</v>
      </c>
      <c r="NXK29" s="133">
        <v>681550</v>
      </c>
      <c r="NXL29" s="147">
        <f t="shared" ref="NXL29:NXL30" si="6305">123*0.5/20</f>
        <v>3.0750000000000002</v>
      </c>
      <c r="NXM29" s="140">
        <f t="shared" ref="NXM29:NXM30" si="6306">NXK29*(NXL29*0.28)</f>
        <v>586814.55000000005</v>
      </c>
      <c r="NXN29" s="140">
        <f t="shared" ref="NXN29:NXN30" si="6307">NXK29*(NXL29*0.57)</f>
        <v>1194586.7625</v>
      </c>
      <c r="NXO29" s="144">
        <f t="shared" ref="NXO29:NXO30" si="6308">NXK29*(NXL29*0.15)</f>
        <v>314364.9375</v>
      </c>
      <c r="NXP29" s="109">
        <f t="shared" ref="NXP29:NXP30" si="6309">INT(NXK29*NXL29)</f>
        <v>2095766</v>
      </c>
      <c r="NXQ29" s="145" t="s">
        <v>115</v>
      </c>
      <c r="NXR29" s="146" t="s">
        <v>35</v>
      </c>
      <c r="NXS29" s="133">
        <v>681550</v>
      </c>
      <c r="NXT29" s="147">
        <f t="shared" ref="NXT29:NXT30" si="6310">123*0.5/20</f>
        <v>3.0750000000000002</v>
      </c>
      <c r="NXU29" s="140">
        <f t="shared" ref="NXU29:NXU30" si="6311">NXS29*(NXT29*0.28)</f>
        <v>586814.55000000005</v>
      </c>
      <c r="NXV29" s="140">
        <f t="shared" ref="NXV29:NXV30" si="6312">NXS29*(NXT29*0.57)</f>
        <v>1194586.7625</v>
      </c>
      <c r="NXW29" s="144">
        <f t="shared" ref="NXW29:NXW30" si="6313">NXS29*(NXT29*0.15)</f>
        <v>314364.9375</v>
      </c>
      <c r="NXX29" s="109">
        <f t="shared" ref="NXX29:NXX30" si="6314">INT(NXS29*NXT29)</f>
        <v>2095766</v>
      </c>
      <c r="NXY29" s="145" t="s">
        <v>115</v>
      </c>
      <c r="NXZ29" s="146" t="s">
        <v>35</v>
      </c>
      <c r="NYA29" s="133">
        <v>681550</v>
      </c>
      <c r="NYB29" s="147">
        <f t="shared" ref="NYB29:NYB30" si="6315">123*0.5/20</f>
        <v>3.0750000000000002</v>
      </c>
      <c r="NYC29" s="140">
        <f t="shared" ref="NYC29:NYC30" si="6316">NYA29*(NYB29*0.28)</f>
        <v>586814.55000000005</v>
      </c>
      <c r="NYD29" s="140">
        <f t="shared" ref="NYD29:NYD30" si="6317">NYA29*(NYB29*0.57)</f>
        <v>1194586.7625</v>
      </c>
      <c r="NYE29" s="144">
        <f t="shared" ref="NYE29:NYE30" si="6318">NYA29*(NYB29*0.15)</f>
        <v>314364.9375</v>
      </c>
      <c r="NYF29" s="109">
        <f t="shared" ref="NYF29:NYF30" si="6319">INT(NYA29*NYB29)</f>
        <v>2095766</v>
      </c>
      <c r="NYG29" s="145" t="s">
        <v>115</v>
      </c>
      <c r="NYH29" s="146" t="s">
        <v>35</v>
      </c>
      <c r="NYI29" s="133">
        <v>681550</v>
      </c>
      <c r="NYJ29" s="147">
        <f t="shared" ref="NYJ29:NYJ30" si="6320">123*0.5/20</f>
        <v>3.0750000000000002</v>
      </c>
      <c r="NYK29" s="140">
        <f t="shared" ref="NYK29:NYK30" si="6321">NYI29*(NYJ29*0.28)</f>
        <v>586814.55000000005</v>
      </c>
      <c r="NYL29" s="140">
        <f t="shared" ref="NYL29:NYL30" si="6322">NYI29*(NYJ29*0.57)</f>
        <v>1194586.7625</v>
      </c>
      <c r="NYM29" s="144">
        <f t="shared" ref="NYM29:NYM30" si="6323">NYI29*(NYJ29*0.15)</f>
        <v>314364.9375</v>
      </c>
      <c r="NYN29" s="109">
        <f t="shared" ref="NYN29:NYN30" si="6324">INT(NYI29*NYJ29)</f>
        <v>2095766</v>
      </c>
      <c r="NYO29" s="145" t="s">
        <v>115</v>
      </c>
      <c r="NYP29" s="146" t="s">
        <v>35</v>
      </c>
      <c r="NYQ29" s="133">
        <v>681550</v>
      </c>
      <c r="NYR29" s="147">
        <f t="shared" ref="NYR29:NYR30" si="6325">123*0.5/20</f>
        <v>3.0750000000000002</v>
      </c>
      <c r="NYS29" s="140">
        <f t="shared" ref="NYS29:NYS30" si="6326">NYQ29*(NYR29*0.28)</f>
        <v>586814.55000000005</v>
      </c>
      <c r="NYT29" s="140">
        <f t="shared" ref="NYT29:NYT30" si="6327">NYQ29*(NYR29*0.57)</f>
        <v>1194586.7625</v>
      </c>
      <c r="NYU29" s="144">
        <f t="shared" ref="NYU29:NYU30" si="6328">NYQ29*(NYR29*0.15)</f>
        <v>314364.9375</v>
      </c>
      <c r="NYV29" s="109">
        <f t="shared" ref="NYV29:NYV30" si="6329">INT(NYQ29*NYR29)</f>
        <v>2095766</v>
      </c>
      <c r="NYW29" s="145" t="s">
        <v>115</v>
      </c>
      <c r="NYX29" s="146" t="s">
        <v>35</v>
      </c>
      <c r="NYY29" s="133">
        <v>681550</v>
      </c>
      <c r="NYZ29" s="147">
        <f t="shared" ref="NYZ29:NYZ30" si="6330">123*0.5/20</f>
        <v>3.0750000000000002</v>
      </c>
      <c r="NZA29" s="140">
        <f t="shared" ref="NZA29:NZA30" si="6331">NYY29*(NYZ29*0.28)</f>
        <v>586814.55000000005</v>
      </c>
      <c r="NZB29" s="140">
        <f t="shared" ref="NZB29:NZB30" si="6332">NYY29*(NYZ29*0.57)</f>
        <v>1194586.7625</v>
      </c>
      <c r="NZC29" s="144">
        <f t="shared" ref="NZC29:NZC30" si="6333">NYY29*(NYZ29*0.15)</f>
        <v>314364.9375</v>
      </c>
      <c r="NZD29" s="109">
        <f t="shared" ref="NZD29:NZD30" si="6334">INT(NYY29*NYZ29)</f>
        <v>2095766</v>
      </c>
      <c r="NZE29" s="145" t="s">
        <v>115</v>
      </c>
      <c r="NZF29" s="146" t="s">
        <v>35</v>
      </c>
      <c r="NZG29" s="133">
        <v>681550</v>
      </c>
      <c r="NZH29" s="147">
        <f t="shared" ref="NZH29:NZH30" si="6335">123*0.5/20</f>
        <v>3.0750000000000002</v>
      </c>
      <c r="NZI29" s="140">
        <f t="shared" ref="NZI29:NZI30" si="6336">NZG29*(NZH29*0.28)</f>
        <v>586814.55000000005</v>
      </c>
      <c r="NZJ29" s="140">
        <f t="shared" ref="NZJ29:NZJ30" si="6337">NZG29*(NZH29*0.57)</f>
        <v>1194586.7625</v>
      </c>
      <c r="NZK29" s="144">
        <f t="shared" ref="NZK29:NZK30" si="6338">NZG29*(NZH29*0.15)</f>
        <v>314364.9375</v>
      </c>
      <c r="NZL29" s="109">
        <f t="shared" ref="NZL29:NZL30" si="6339">INT(NZG29*NZH29)</f>
        <v>2095766</v>
      </c>
      <c r="NZM29" s="145" t="s">
        <v>115</v>
      </c>
      <c r="NZN29" s="146" t="s">
        <v>35</v>
      </c>
      <c r="NZO29" s="133">
        <v>681550</v>
      </c>
      <c r="NZP29" s="147">
        <f t="shared" ref="NZP29:NZP30" si="6340">123*0.5/20</f>
        <v>3.0750000000000002</v>
      </c>
      <c r="NZQ29" s="140">
        <f t="shared" ref="NZQ29:NZQ30" si="6341">NZO29*(NZP29*0.28)</f>
        <v>586814.55000000005</v>
      </c>
      <c r="NZR29" s="140">
        <f t="shared" ref="NZR29:NZR30" si="6342">NZO29*(NZP29*0.57)</f>
        <v>1194586.7625</v>
      </c>
      <c r="NZS29" s="144">
        <f t="shared" ref="NZS29:NZS30" si="6343">NZO29*(NZP29*0.15)</f>
        <v>314364.9375</v>
      </c>
      <c r="NZT29" s="109">
        <f t="shared" ref="NZT29:NZT30" si="6344">INT(NZO29*NZP29)</f>
        <v>2095766</v>
      </c>
      <c r="NZU29" s="145" t="s">
        <v>115</v>
      </c>
      <c r="NZV29" s="146" t="s">
        <v>35</v>
      </c>
      <c r="NZW29" s="133">
        <v>681550</v>
      </c>
      <c r="NZX29" s="147">
        <f t="shared" ref="NZX29:NZX30" si="6345">123*0.5/20</f>
        <v>3.0750000000000002</v>
      </c>
      <c r="NZY29" s="140">
        <f t="shared" ref="NZY29:NZY30" si="6346">NZW29*(NZX29*0.28)</f>
        <v>586814.55000000005</v>
      </c>
      <c r="NZZ29" s="140">
        <f t="shared" ref="NZZ29:NZZ30" si="6347">NZW29*(NZX29*0.57)</f>
        <v>1194586.7625</v>
      </c>
      <c r="OAA29" s="144">
        <f t="shared" ref="OAA29:OAA30" si="6348">NZW29*(NZX29*0.15)</f>
        <v>314364.9375</v>
      </c>
      <c r="OAB29" s="109">
        <f t="shared" ref="OAB29:OAB30" si="6349">INT(NZW29*NZX29)</f>
        <v>2095766</v>
      </c>
      <c r="OAC29" s="145" t="s">
        <v>115</v>
      </c>
      <c r="OAD29" s="146" t="s">
        <v>35</v>
      </c>
      <c r="OAE29" s="133">
        <v>681550</v>
      </c>
      <c r="OAF29" s="147">
        <f t="shared" ref="OAF29:OAF30" si="6350">123*0.5/20</f>
        <v>3.0750000000000002</v>
      </c>
      <c r="OAG29" s="140">
        <f t="shared" ref="OAG29:OAG30" si="6351">OAE29*(OAF29*0.28)</f>
        <v>586814.55000000005</v>
      </c>
      <c r="OAH29" s="140">
        <f t="shared" ref="OAH29:OAH30" si="6352">OAE29*(OAF29*0.57)</f>
        <v>1194586.7625</v>
      </c>
      <c r="OAI29" s="144">
        <f t="shared" ref="OAI29:OAI30" si="6353">OAE29*(OAF29*0.15)</f>
        <v>314364.9375</v>
      </c>
      <c r="OAJ29" s="109">
        <f t="shared" ref="OAJ29:OAJ30" si="6354">INT(OAE29*OAF29)</f>
        <v>2095766</v>
      </c>
      <c r="OAK29" s="145" t="s">
        <v>115</v>
      </c>
      <c r="OAL29" s="146" t="s">
        <v>35</v>
      </c>
      <c r="OAM29" s="133">
        <v>681550</v>
      </c>
      <c r="OAN29" s="147">
        <f t="shared" ref="OAN29:OAN30" si="6355">123*0.5/20</f>
        <v>3.0750000000000002</v>
      </c>
      <c r="OAO29" s="140">
        <f t="shared" ref="OAO29:OAO30" si="6356">OAM29*(OAN29*0.28)</f>
        <v>586814.55000000005</v>
      </c>
      <c r="OAP29" s="140">
        <f t="shared" ref="OAP29:OAP30" si="6357">OAM29*(OAN29*0.57)</f>
        <v>1194586.7625</v>
      </c>
      <c r="OAQ29" s="144">
        <f t="shared" ref="OAQ29:OAQ30" si="6358">OAM29*(OAN29*0.15)</f>
        <v>314364.9375</v>
      </c>
      <c r="OAR29" s="109">
        <f t="shared" ref="OAR29:OAR30" si="6359">INT(OAM29*OAN29)</f>
        <v>2095766</v>
      </c>
      <c r="OAS29" s="145" t="s">
        <v>115</v>
      </c>
      <c r="OAT29" s="146" t="s">
        <v>35</v>
      </c>
      <c r="OAU29" s="133">
        <v>681550</v>
      </c>
      <c r="OAV29" s="147">
        <f t="shared" ref="OAV29:OAV30" si="6360">123*0.5/20</f>
        <v>3.0750000000000002</v>
      </c>
      <c r="OAW29" s="140">
        <f t="shared" ref="OAW29:OAW30" si="6361">OAU29*(OAV29*0.28)</f>
        <v>586814.55000000005</v>
      </c>
      <c r="OAX29" s="140">
        <f t="shared" ref="OAX29:OAX30" si="6362">OAU29*(OAV29*0.57)</f>
        <v>1194586.7625</v>
      </c>
      <c r="OAY29" s="144">
        <f t="shared" ref="OAY29:OAY30" si="6363">OAU29*(OAV29*0.15)</f>
        <v>314364.9375</v>
      </c>
      <c r="OAZ29" s="109">
        <f t="shared" ref="OAZ29:OAZ30" si="6364">INT(OAU29*OAV29)</f>
        <v>2095766</v>
      </c>
      <c r="OBA29" s="145" t="s">
        <v>115</v>
      </c>
      <c r="OBB29" s="146" t="s">
        <v>35</v>
      </c>
      <c r="OBC29" s="133">
        <v>681550</v>
      </c>
      <c r="OBD29" s="147">
        <f t="shared" ref="OBD29:OBD30" si="6365">123*0.5/20</f>
        <v>3.0750000000000002</v>
      </c>
      <c r="OBE29" s="140">
        <f t="shared" ref="OBE29:OBE30" si="6366">OBC29*(OBD29*0.28)</f>
        <v>586814.55000000005</v>
      </c>
      <c r="OBF29" s="140">
        <f t="shared" ref="OBF29:OBF30" si="6367">OBC29*(OBD29*0.57)</f>
        <v>1194586.7625</v>
      </c>
      <c r="OBG29" s="144">
        <f t="shared" ref="OBG29:OBG30" si="6368">OBC29*(OBD29*0.15)</f>
        <v>314364.9375</v>
      </c>
      <c r="OBH29" s="109">
        <f t="shared" ref="OBH29:OBH30" si="6369">INT(OBC29*OBD29)</f>
        <v>2095766</v>
      </c>
      <c r="OBI29" s="145" t="s">
        <v>115</v>
      </c>
      <c r="OBJ29" s="146" t="s">
        <v>35</v>
      </c>
      <c r="OBK29" s="133">
        <v>681550</v>
      </c>
      <c r="OBL29" s="147">
        <f t="shared" ref="OBL29:OBL30" si="6370">123*0.5/20</f>
        <v>3.0750000000000002</v>
      </c>
      <c r="OBM29" s="140">
        <f t="shared" ref="OBM29:OBM30" si="6371">OBK29*(OBL29*0.28)</f>
        <v>586814.55000000005</v>
      </c>
      <c r="OBN29" s="140">
        <f t="shared" ref="OBN29:OBN30" si="6372">OBK29*(OBL29*0.57)</f>
        <v>1194586.7625</v>
      </c>
      <c r="OBO29" s="144">
        <f t="shared" ref="OBO29:OBO30" si="6373">OBK29*(OBL29*0.15)</f>
        <v>314364.9375</v>
      </c>
      <c r="OBP29" s="109">
        <f t="shared" ref="OBP29:OBP30" si="6374">INT(OBK29*OBL29)</f>
        <v>2095766</v>
      </c>
      <c r="OBQ29" s="145" t="s">
        <v>115</v>
      </c>
      <c r="OBR29" s="146" t="s">
        <v>35</v>
      </c>
      <c r="OBS29" s="133">
        <v>681550</v>
      </c>
      <c r="OBT29" s="147">
        <f t="shared" ref="OBT29:OBT30" si="6375">123*0.5/20</f>
        <v>3.0750000000000002</v>
      </c>
      <c r="OBU29" s="140">
        <f t="shared" ref="OBU29:OBU30" si="6376">OBS29*(OBT29*0.28)</f>
        <v>586814.55000000005</v>
      </c>
      <c r="OBV29" s="140">
        <f t="shared" ref="OBV29:OBV30" si="6377">OBS29*(OBT29*0.57)</f>
        <v>1194586.7625</v>
      </c>
      <c r="OBW29" s="144">
        <f t="shared" ref="OBW29:OBW30" si="6378">OBS29*(OBT29*0.15)</f>
        <v>314364.9375</v>
      </c>
      <c r="OBX29" s="109">
        <f t="shared" ref="OBX29:OBX30" si="6379">INT(OBS29*OBT29)</f>
        <v>2095766</v>
      </c>
      <c r="OBY29" s="145" t="s">
        <v>115</v>
      </c>
      <c r="OBZ29" s="146" t="s">
        <v>35</v>
      </c>
      <c r="OCA29" s="133">
        <v>681550</v>
      </c>
      <c r="OCB29" s="147">
        <f t="shared" ref="OCB29:OCB30" si="6380">123*0.5/20</f>
        <v>3.0750000000000002</v>
      </c>
      <c r="OCC29" s="140">
        <f t="shared" ref="OCC29:OCC30" si="6381">OCA29*(OCB29*0.28)</f>
        <v>586814.55000000005</v>
      </c>
      <c r="OCD29" s="140">
        <f t="shared" ref="OCD29:OCD30" si="6382">OCA29*(OCB29*0.57)</f>
        <v>1194586.7625</v>
      </c>
      <c r="OCE29" s="144">
        <f t="shared" ref="OCE29:OCE30" si="6383">OCA29*(OCB29*0.15)</f>
        <v>314364.9375</v>
      </c>
      <c r="OCF29" s="109">
        <f t="shared" ref="OCF29:OCF30" si="6384">INT(OCA29*OCB29)</f>
        <v>2095766</v>
      </c>
      <c r="OCG29" s="145" t="s">
        <v>115</v>
      </c>
      <c r="OCH29" s="146" t="s">
        <v>35</v>
      </c>
      <c r="OCI29" s="133">
        <v>681550</v>
      </c>
      <c r="OCJ29" s="147">
        <f t="shared" ref="OCJ29:OCJ30" si="6385">123*0.5/20</f>
        <v>3.0750000000000002</v>
      </c>
      <c r="OCK29" s="140">
        <f t="shared" ref="OCK29:OCK30" si="6386">OCI29*(OCJ29*0.28)</f>
        <v>586814.55000000005</v>
      </c>
      <c r="OCL29" s="140">
        <f t="shared" ref="OCL29:OCL30" si="6387">OCI29*(OCJ29*0.57)</f>
        <v>1194586.7625</v>
      </c>
      <c r="OCM29" s="144">
        <f t="shared" ref="OCM29:OCM30" si="6388">OCI29*(OCJ29*0.15)</f>
        <v>314364.9375</v>
      </c>
      <c r="OCN29" s="109">
        <f t="shared" ref="OCN29:OCN30" si="6389">INT(OCI29*OCJ29)</f>
        <v>2095766</v>
      </c>
      <c r="OCO29" s="145" t="s">
        <v>115</v>
      </c>
      <c r="OCP29" s="146" t="s">
        <v>35</v>
      </c>
      <c r="OCQ29" s="133">
        <v>681550</v>
      </c>
      <c r="OCR29" s="147">
        <f t="shared" ref="OCR29:OCR30" si="6390">123*0.5/20</f>
        <v>3.0750000000000002</v>
      </c>
      <c r="OCS29" s="140">
        <f t="shared" ref="OCS29:OCS30" si="6391">OCQ29*(OCR29*0.28)</f>
        <v>586814.55000000005</v>
      </c>
      <c r="OCT29" s="140">
        <f t="shared" ref="OCT29:OCT30" si="6392">OCQ29*(OCR29*0.57)</f>
        <v>1194586.7625</v>
      </c>
      <c r="OCU29" s="144">
        <f t="shared" ref="OCU29:OCU30" si="6393">OCQ29*(OCR29*0.15)</f>
        <v>314364.9375</v>
      </c>
      <c r="OCV29" s="109">
        <f t="shared" ref="OCV29:OCV30" si="6394">INT(OCQ29*OCR29)</f>
        <v>2095766</v>
      </c>
      <c r="OCW29" s="145" t="s">
        <v>115</v>
      </c>
      <c r="OCX29" s="146" t="s">
        <v>35</v>
      </c>
      <c r="OCY29" s="133">
        <v>681550</v>
      </c>
      <c r="OCZ29" s="147">
        <f t="shared" ref="OCZ29:OCZ30" si="6395">123*0.5/20</f>
        <v>3.0750000000000002</v>
      </c>
      <c r="ODA29" s="140">
        <f t="shared" ref="ODA29:ODA30" si="6396">OCY29*(OCZ29*0.28)</f>
        <v>586814.55000000005</v>
      </c>
      <c r="ODB29" s="140">
        <f t="shared" ref="ODB29:ODB30" si="6397">OCY29*(OCZ29*0.57)</f>
        <v>1194586.7625</v>
      </c>
      <c r="ODC29" s="144">
        <f t="shared" ref="ODC29:ODC30" si="6398">OCY29*(OCZ29*0.15)</f>
        <v>314364.9375</v>
      </c>
      <c r="ODD29" s="109">
        <f t="shared" ref="ODD29:ODD30" si="6399">INT(OCY29*OCZ29)</f>
        <v>2095766</v>
      </c>
      <c r="ODE29" s="145" t="s">
        <v>115</v>
      </c>
      <c r="ODF29" s="146" t="s">
        <v>35</v>
      </c>
      <c r="ODG29" s="133">
        <v>681550</v>
      </c>
      <c r="ODH29" s="147">
        <f t="shared" ref="ODH29:ODH30" si="6400">123*0.5/20</f>
        <v>3.0750000000000002</v>
      </c>
      <c r="ODI29" s="140">
        <f t="shared" ref="ODI29:ODI30" si="6401">ODG29*(ODH29*0.28)</f>
        <v>586814.55000000005</v>
      </c>
      <c r="ODJ29" s="140">
        <f t="shared" ref="ODJ29:ODJ30" si="6402">ODG29*(ODH29*0.57)</f>
        <v>1194586.7625</v>
      </c>
      <c r="ODK29" s="144">
        <f t="shared" ref="ODK29:ODK30" si="6403">ODG29*(ODH29*0.15)</f>
        <v>314364.9375</v>
      </c>
      <c r="ODL29" s="109">
        <f t="shared" ref="ODL29:ODL30" si="6404">INT(ODG29*ODH29)</f>
        <v>2095766</v>
      </c>
      <c r="ODM29" s="145" t="s">
        <v>115</v>
      </c>
      <c r="ODN29" s="146" t="s">
        <v>35</v>
      </c>
      <c r="ODO29" s="133">
        <v>681550</v>
      </c>
      <c r="ODP29" s="147">
        <f t="shared" ref="ODP29:ODP30" si="6405">123*0.5/20</f>
        <v>3.0750000000000002</v>
      </c>
      <c r="ODQ29" s="140">
        <f t="shared" ref="ODQ29:ODQ30" si="6406">ODO29*(ODP29*0.28)</f>
        <v>586814.55000000005</v>
      </c>
      <c r="ODR29" s="140">
        <f t="shared" ref="ODR29:ODR30" si="6407">ODO29*(ODP29*0.57)</f>
        <v>1194586.7625</v>
      </c>
      <c r="ODS29" s="144">
        <f t="shared" ref="ODS29:ODS30" si="6408">ODO29*(ODP29*0.15)</f>
        <v>314364.9375</v>
      </c>
      <c r="ODT29" s="109">
        <f t="shared" ref="ODT29:ODT30" si="6409">INT(ODO29*ODP29)</f>
        <v>2095766</v>
      </c>
      <c r="ODU29" s="145" t="s">
        <v>115</v>
      </c>
      <c r="ODV29" s="146" t="s">
        <v>35</v>
      </c>
      <c r="ODW29" s="133">
        <v>681550</v>
      </c>
      <c r="ODX29" s="147">
        <f t="shared" ref="ODX29:ODX30" si="6410">123*0.5/20</f>
        <v>3.0750000000000002</v>
      </c>
      <c r="ODY29" s="140">
        <f t="shared" ref="ODY29:ODY30" si="6411">ODW29*(ODX29*0.28)</f>
        <v>586814.55000000005</v>
      </c>
      <c r="ODZ29" s="140">
        <f t="shared" ref="ODZ29:ODZ30" si="6412">ODW29*(ODX29*0.57)</f>
        <v>1194586.7625</v>
      </c>
      <c r="OEA29" s="144">
        <f t="shared" ref="OEA29:OEA30" si="6413">ODW29*(ODX29*0.15)</f>
        <v>314364.9375</v>
      </c>
      <c r="OEB29" s="109">
        <f t="shared" ref="OEB29:OEB30" si="6414">INT(ODW29*ODX29)</f>
        <v>2095766</v>
      </c>
      <c r="OEC29" s="145" t="s">
        <v>115</v>
      </c>
      <c r="OED29" s="146" t="s">
        <v>35</v>
      </c>
      <c r="OEE29" s="133">
        <v>681550</v>
      </c>
      <c r="OEF29" s="147">
        <f t="shared" ref="OEF29:OEF30" si="6415">123*0.5/20</f>
        <v>3.0750000000000002</v>
      </c>
      <c r="OEG29" s="140">
        <f t="shared" ref="OEG29:OEG30" si="6416">OEE29*(OEF29*0.28)</f>
        <v>586814.55000000005</v>
      </c>
      <c r="OEH29" s="140">
        <f t="shared" ref="OEH29:OEH30" si="6417">OEE29*(OEF29*0.57)</f>
        <v>1194586.7625</v>
      </c>
      <c r="OEI29" s="144">
        <f t="shared" ref="OEI29:OEI30" si="6418">OEE29*(OEF29*0.15)</f>
        <v>314364.9375</v>
      </c>
      <c r="OEJ29" s="109">
        <f t="shared" ref="OEJ29:OEJ30" si="6419">INT(OEE29*OEF29)</f>
        <v>2095766</v>
      </c>
      <c r="OEK29" s="145" t="s">
        <v>115</v>
      </c>
      <c r="OEL29" s="146" t="s">
        <v>35</v>
      </c>
      <c r="OEM29" s="133">
        <v>681550</v>
      </c>
      <c r="OEN29" s="147">
        <f t="shared" ref="OEN29:OEN30" si="6420">123*0.5/20</f>
        <v>3.0750000000000002</v>
      </c>
      <c r="OEO29" s="140">
        <f t="shared" ref="OEO29:OEO30" si="6421">OEM29*(OEN29*0.28)</f>
        <v>586814.55000000005</v>
      </c>
      <c r="OEP29" s="140">
        <f t="shared" ref="OEP29:OEP30" si="6422">OEM29*(OEN29*0.57)</f>
        <v>1194586.7625</v>
      </c>
      <c r="OEQ29" s="144">
        <f t="shared" ref="OEQ29:OEQ30" si="6423">OEM29*(OEN29*0.15)</f>
        <v>314364.9375</v>
      </c>
      <c r="OER29" s="109">
        <f t="shared" ref="OER29:OER30" si="6424">INT(OEM29*OEN29)</f>
        <v>2095766</v>
      </c>
      <c r="OES29" s="145" t="s">
        <v>115</v>
      </c>
      <c r="OET29" s="146" t="s">
        <v>35</v>
      </c>
      <c r="OEU29" s="133">
        <v>681550</v>
      </c>
      <c r="OEV29" s="147">
        <f t="shared" ref="OEV29:OEV30" si="6425">123*0.5/20</f>
        <v>3.0750000000000002</v>
      </c>
      <c r="OEW29" s="140">
        <f t="shared" ref="OEW29:OEW30" si="6426">OEU29*(OEV29*0.28)</f>
        <v>586814.55000000005</v>
      </c>
      <c r="OEX29" s="140">
        <f t="shared" ref="OEX29:OEX30" si="6427">OEU29*(OEV29*0.57)</f>
        <v>1194586.7625</v>
      </c>
      <c r="OEY29" s="144">
        <f t="shared" ref="OEY29:OEY30" si="6428">OEU29*(OEV29*0.15)</f>
        <v>314364.9375</v>
      </c>
      <c r="OEZ29" s="109">
        <f t="shared" ref="OEZ29:OEZ30" si="6429">INT(OEU29*OEV29)</f>
        <v>2095766</v>
      </c>
      <c r="OFA29" s="145" t="s">
        <v>115</v>
      </c>
      <c r="OFB29" s="146" t="s">
        <v>35</v>
      </c>
      <c r="OFC29" s="133">
        <v>681550</v>
      </c>
      <c r="OFD29" s="147">
        <f t="shared" ref="OFD29:OFD30" si="6430">123*0.5/20</f>
        <v>3.0750000000000002</v>
      </c>
      <c r="OFE29" s="140">
        <f t="shared" ref="OFE29:OFE30" si="6431">OFC29*(OFD29*0.28)</f>
        <v>586814.55000000005</v>
      </c>
      <c r="OFF29" s="140">
        <f t="shared" ref="OFF29:OFF30" si="6432">OFC29*(OFD29*0.57)</f>
        <v>1194586.7625</v>
      </c>
      <c r="OFG29" s="144">
        <f t="shared" ref="OFG29:OFG30" si="6433">OFC29*(OFD29*0.15)</f>
        <v>314364.9375</v>
      </c>
      <c r="OFH29" s="109">
        <f t="shared" ref="OFH29:OFH30" si="6434">INT(OFC29*OFD29)</f>
        <v>2095766</v>
      </c>
      <c r="OFI29" s="145" t="s">
        <v>115</v>
      </c>
      <c r="OFJ29" s="146" t="s">
        <v>35</v>
      </c>
      <c r="OFK29" s="133">
        <v>681550</v>
      </c>
      <c r="OFL29" s="147">
        <f t="shared" ref="OFL29:OFL30" si="6435">123*0.5/20</f>
        <v>3.0750000000000002</v>
      </c>
      <c r="OFM29" s="140">
        <f t="shared" ref="OFM29:OFM30" si="6436">OFK29*(OFL29*0.28)</f>
        <v>586814.55000000005</v>
      </c>
      <c r="OFN29" s="140">
        <f t="shared" ref="OFN29:OFN30" si="6437">OFK29*(OFL29*0.57)</f>
        <v>1194586.7625</v>
      </c>
      <c r="OFO29" s="144">
        <f t="shared" ref="OFO29:OFO30" si="6438">OFK29*(OFL29*0.15)</f>
        <v>314364.9375</v>
      </c>
      <c r="OFP29" s="109">
        <f t="shared" ref="OFP29:OFP30" si="6439">INT(OFK29*OFL29)</f>
        <v>2095766</v>
      </c>
      <c r="OFQ29" s="145" t="s">
        <v>115</v>
      </c>
      <c r="OFR29" s="146" t="s">
        <v>35</v>
      </c>
      <c r="OFS29" s="133">
        <v>681550</v>
      </c>
      <c r="OFT29" s="147">
        <f t="shared" ref="OFT29:OFT30" si="6440">123*0.5/20</f>
        <v>3.0750000000000002</v>
      </c>
      <c r="OFU29" s="140">
        <f t="shared" ref="OFU29:OFU30" si="6441">OFS29*(OFT29*0.28)</f>
        <v>586814.55000000005</v>
      </c>
      <c r="OFV29" s="140">
        <f t="shared" ref="OFV29:OFV30" si="6442">OFS29*(OFT29*0.57)</f>
        <v>1194586.7625</v>
      </c>
      <c r="OFW29" s="144">
        <f t="shared" ref="OFW29:OFW30" si="6443">OFS29*(OFT29*0.15)</f>
        <v>314364.9375</v>
      </c>
      <c r="OFX29" s="109">
        <f t="shared" ref="OFX29:OFX30" si="6444">INT(OFS29*OFT29)</f>
        <v>2095766</v>
      </c>
      <c r="OFY29" s="145" t="s">
        <v>115</v>
      </c>
      <c r="OFZ29" s="146" t="s">
        <v>35</v>
      </c>
      <c r="OGA29" s="133">
        <v>681550</v>
      </c>
      <c r="OGB29" s="147">
        <f t="shared" ref="OGB29:OGB30" si="6445">123*0.5/20</f>
        <v>3.0750000000000002</v>
      </c>
      <c r="OGC29" s="140">
        <f t="shared" ref="OGC29:OGC30" si="6446">OGA29*(OGB29*0.28)</f>
        <v>586814.55000000005</v>
      </c>
      <c r="OGD29" s="140">
        <f t="shared" ref="OGD29:OGD30" si="6447">OGA29*(OGB29*0.57)</f>
        <v>1194586.7625</v>
      </c>
      <c r="OGE29" s="144">
        <f t="shared" ref="OGE29:OGE30" si="6448">OGA29*(OGB29*0.15)</f>
        <v>314364.9375</v>
      </c>
      <c r="OGF29" s="109">
        <f t="shared" ref="OGF29:OGF30" si="6449">INT(OGA29*OGB29)</f>
        <v>2095766</v>
      </c>
      <c r="OGG29" s="145" t="s">
        <v>115</v>
      </c>
      <c r="OGH29" s="146" t="s">
        <v>35</v>
      </c>
      <c r="OGI29" s="133">
        <v>681550</v>
      </c>
      <c r="OGJ29" s="147">
        <f t="shared" ref="OGJ29:OGJ30" si="6450">123*0.5/20</f>
        <v>3.0750000000000002</v>
      </c>
      <c r="OGK29" s="140">
        <f t="shared" ref="OGK29:OGK30" si="6451">OGI29*(OGJ29*0.28)</f>
        <v>586814.55000000005</v>
      </c>
      <c r="OGL29" s="140">
        <f t="shared" ref="OGL29:OGL30" si="6452">OGI29*(OGJ29*0.57)</f>
        <v>1194586.7625</v>
      </c>
      <c r="OGM29" s="144">
        <f t="shared" ref="OGM29:OGM30" si="6453">OGI29*(OGJ29*0.15)</f>
        <v>314364.9375</v>
      </c>
      <c r="OGN29" s="109">
        <f t="shared" ref="OGN29:OGN30" si="6454">INT(OGI29*OGJ29)</f>
        <v>2095766</v>
      </c>
      <c r="OGO29" s="145" t="s">
        <v>115</v>
      </c>
      <c r="OGP29" s="146" t="s">
        <v>35</v>
      </c>
      <c r="OGQ29" s="133">
        <v>681550</v>
      </c>
      <c r="OGR29" s="147">
        <f t="shared" ref="OGR29:OGR30" si="6455">123*0.5/20</f>
        <v>3.0750000000000002</v>
      </c>
      <c r="OGS29" s="140">
        <f t="shared" ref="OGS29:OGS30" si="6456">OGQ29*(OGR29*0.28)</f>
        <v>586814.55000000005</v>
      </c>
      <c r="OGT29" s="140">
        <f t="shared" ref="OGT29:OGT30" si="6457">OGQ29*(OGR29*0.57)</f>
        <v>1194586.7625</v>
      </c>
      <c r="OGU29" s="144">
        <f t="shared" ref="OGU29:OGU30" si="6458">OGQ29*(OGR29*0.15)</f>
        <v>314364.9375</v>
      </c>
      <c r="OGV29" s="109">
        <f t="shared" ref="OGV29:OGV30" si="6459">INT(OGQ29*OGR29)</f>
        <v>2095766</v>
      </c>
      <c r="OGW29" s="145" t="s">
        <v>115</v>
      </c>
      <c r="OGX29" s="146" t="s">
        <v>35</v>
      </c>
      <c r="OGY29" s="133">
        <v>681550</v>
      </c>
      <c r="OGZ29" s="147">
        <f t="shared" ref="OGZ29:OGZ30" si="6460">123*0.5/20</f>
        <v>3.0750000000000002</v>
      </c>
      <c r="OHA29" s="140">
        <f t="shared" ref="OHA29:OHA30" si="6461">OGY29*(OGZ29*0.28)</f>
        <v>586814.55000000005</v>
      </c>
      <c r="OHB29" s="140">
        <f t="shared" ref="OHB29:OHB30" si="6462">OGY29*(OGZ29*0.57)</f>
        <v>1194586.7625</v>
      </c>
      <c r="OHC29" s="144">
        <f t="shared" ref="OHC29:OHC30" si="6463">OGY29*(OGZ29*0.15)</f>
        <v>314364.9375</v>
      </c>
      <c r="OHD29" s="109">
        <f t="shared" ref="OHD29:OHD30" si="6464">INT(OGY29*OGZ29)</f>
        <v>2095766</v>
      </c>
      <c r="OHE29" s="145" t="s">
        <v>115</v>
      </c>
      <c r="OHF29" s="146" t="s">
        <v>35</v>
      </c>
      <c r="OHG29" s="133">
        <v>681550</v>
      </c>
      <c r="OHH29" s="147">
        <f t="shared" ref="OHH29:OHH30" si="6465">123*0.5/20</f>
        <v>3.0750000000000002</v>
      </c>
      <c r="OHI29" s="140">
        <f t="shared" ref="OHI29:OHI30" si="6466">OHG29*(OHH29*0.28)</f>
        <v>586814.55000000005</v>
      </c>
      <c r="OHJ29" s="140">
        <f t="shared" ref="OHJ29:OHJ30" si="6467">OHG29*(OHH29*0.57)</f>
        <v>1194586.7625</v>
      </c>
      <c r="OHK29" s="144">
        <f t="shared" ref="OHK29:OHK30" si="6468">OHG29*(OHH29*0.15)</f>
        <v>314364.9375</v>
      </c>
      <c r="OHL29" s="109">
        <f t="shared" ref="OHL29:OHL30" si="6469">INT(OHG29*OHH29)</f>
        <v>2095766</v>
      </c>
      <c r="OHM29" s="145" t="s">
        <v>115</v>
      </c>
      <c r="OHN29" s="146" t="s">
        <v>35</v>
      </c>
      <c r="OHO29" s="133">
        <v>681550</v>
      </c>
      <c r="OHP29" s="147">
        <f t="shared" ref="OHP29:OHP30" si="6470">123*0.5/20</f>
        <v>3.0750000000000002</v>
      </c>
      <c r="OHQ29" s="140">
        <f t="shared" ref="OHQ29:OHQ30" si="6471">OHO29*(OHP29*0.28)</f>
        <v>586814.55000000005</v>
      </c>
      <c r="OHR29" s="140">
        <f t="shared" ref="OHR29:OHR30" si="6472">OHO29*(OHP29*0.57)</f>
        <v>1194586.7625</v>
      </c>
      <c r="OHS29" s="144">
        <f t="shared" ref="OHS29:OHS30" si="6473">OHO29*(OHP29*0.15)</f>
        <v>314364.9375</v>
      </c>
      <c r="OHT29" s="109">
        <f t="shared" ref="OHT29:OHT30" si="6474">INT(OHO29*OHP29)</f>
        <v>2095766</v>
      </c>
      <c r="OHU29" s="145" t="s">
        <v>115</v>
      </c>
      <c r="OHV29" s="146" t="s">
        <v>35</v>
      </c>
      <c r="OHW29" s="133">
        <v>681550</v>
      </c>
      <c r="OHX29" s="147">
        <f t="shared" ref="OHX29:OHX30" si="6475">123*0.5/20</f>
        <v>3.0750000000000002</v>
      </c>
      <c r="OHY29" s="140">
        <f t="shared" ref="OHY29:OHY30" si="6476">OHW29*(OHX29*0.28)</f>
        <v>586814.55000000005</v>
      </c>
      <c r="OHZ29" s="140">
        <f t="shared" ref="OHZ29:OHZ30" si="6477">OHW29*(OHX29*0.57)</f>
        <v>1194586.7625</v>
      </c>
      <c r="OIA29" s="144">
        <f t="shared" ref="OIA29:OIA30" si="6478">OHW29*(OHX29*0.15)</f>
        <v>314364.9375</v>
      </c>
      <c r="OIB29" s="109">
        <f t="shared" ref="OIB29:OIB30" si="6479">INT(OHW29*OHX29)</f>
        <v>2095766</v>
      </c>
      <c r="OIC29" s="145" t="s">
        <v>115</v>
      </c>
      <c r="OID29" s="146" t="s">
        <v>35</v>
      </c>
      <c r="OIE29" s="133">
        <v>681550</v>
      </c>
      <c r="OIF29" s="147">
        <f t="shared" ref="OIF29:OIF30" si="6480">123*0.5/20</f>
        <v>3.0750000000000002</v>
      </c>
      <c r="OIG29" s="140">
        <f t="shared" ref="OIG29:OIG30" si="6481">OIE29*(OIF29*0.28)</f>
        <v>586814.55000000005</v>
      </c>
      <c r="OIH29" s="140">
        <f t="shared" ref="OIH29:OIH30" si="6482">OIE29*(OIF29*0.57)</f>
        <v>1194586.7625</v>
      </c>
      <c r="OII29" s="144">
        <f t="shared" ref="OII29:OII30" si="6483">OIE29*(OIF29*0.15)</f>
        <v>314364.9375</v>
      </c>
      <c r="OIJ29" s="109">
        <f t="shared" ref="OIJ29:OIJ30" si="6484">INT(OIE29*OIF29)</f>
        <v>2095766</v>
      </c>
      <c r="OIK29" s="145" t="s">
        <v>115</v>
      </c>
      <c r="OIL29" s="146" t="s">
        <v>35</v>
      </c>
      <c r="OIM29" s="133">
        <v>681550</v>
      </c>
      <c r="OIN29" s="147">
        <f t="shared" ref="OIN29:OIN30" si="6485">123*0.5/20</f>
        <v>3.0750000000000002</v>
      </c>
      <c r="OIO29" s="140">
        <f t="shared" ref="OIO29:OIO30" si="6486">OIM29*(OIN29*0.28)</f>
        <v>586814.55000000005</v>
      </c>
      <c r="OIP29" s="140">
        <f t="shared" ref="OIP29:OIP30" si="6487">OIM29*(OIN29*0.57)</f>
        <v>1194586.7625</v>
      </c>
      <c r="OIQ29" s="144">
        <f t="shared" ref="OIQ29:OIQ30" si="6488">OIM29*(OIN29*0.15)</f>
        <v>314364.9375</v>
      </c>
      <c r="OIR29" s="109">
        <f t="shared" ref="OIR29:OIR30" si="6489">INT(OIM29*OIN29)</f>
        <v>2095766</v>
      </c>
      <c r="OIS29" s="145" t="s">
        <v>115</v>
      </c>
      <c r="OIT29" s="146" t="s">
        <v>35</v>
      </c>
      <c r="OIU29" s="133">
        <v>681550</v>
      </c>
      <c r="OIV29" s="147">
        <f t="shared" ref="OIV29:OIV30" si="6490">123*0.5/20</f>
        <v>3.0750000000000002</v>
      </c>
      <c r="OIW29" s="140">
        <f t="shared" ref="OIW29:OIW30" si="6491">OIU29*(OIV29*0.28)</f>
        <v>586814.55000000005</v>
      </c>
      <c r="OIX29" s="140">
        <f t="shared" ref="OIX29:OIX30" si="6492">OIU29*(OIV29*0.57)</f>
        <v>1194586.7625</v>
      </c>
      <c r="OIY29" s="144">
        <f t="shared" ref="OIY29:OIY30" si="6493">OIU29*(OIV29*0.15)</f>
        <v>314364.9375</v>
      </c>
      <c r="OIZ29" s="109">
        <f t="shared" ref="OIZ29:OIZ30" si="6494">INT(OIU29*OIV29)</f>
        <v>2095766</v>
      </c>
      <c r="OJA29" s="145" t="s">
        <v>115</v>
      </c>
      <c r="OJB29" s="146" t="s">
        <v>35</v>
      </c>
      <c r="OJC29" s="133">
        <v>681550</v>
      </c>
      <c r="OJD29" s="147">
        <f t="shared" ref="OJD29:OJD30" si="6495">123*0.5/20</f>
        <v>3.0750000000000002</v>
      </c>
      <c r="OJE29" s="140">
        <f t="shared" ref="OJE29:OJE30" si="6496">OJC29*(OJD29*0.28)</f>
        <v>586814.55000000005</v>
      </c>
      <c r="OJF29" s="140">
        <f t="shared" ref="OJF29:OJF30" si="6497">OJC29*(OJD29*0.57)</f>
        <v>1194586.7625</v>
      </c>
      <c r="OJG29" s="144">
        <f t="shared" ref="OJG29:OJG30" si="6498">OJC29*(OJD29*0.15)</f>
        <v>314364.9375</v>
      </c>
      <c r="OJH29" s="109">
        <f t="shared" ref="OJH29:OJH30" si="6499">INT(OJC29*OJD29)</f>
        <v>2095766</v>
      </c>
      <c r="OJI29" s="145" t="s">
        <v>115</v>
      </c>
      <c r="OJJ29" s="146" t="s">
        <v>35</v>
      </c>
      <c r="OJK29" s="133">
        <v>681550</v>
      </c>
      <c r="OJL29" s="147">
        <f t="shared" ref="OJL29:OJL30" si="6500">123*0.5/20</f>
        <v>3.0750000000000002</v>
      </c>
      <c r="OJM29" s="140">
        <f t="shared" ref="OJM29:OJM30" si="6501">OJK29*(OJL29*0.28)</f>
        <v>586814.55000000005</v>
      </c>
      <c r="OJN29" s="140">
        <f t="shared" ref="OJN29:OJN30" si="6502">OJK29*(OJL29*0.57)</f>
        <v>1194586.7625</v>
      </c>
      <c r="OJO29" s="144">
        <f t="shared" ref="OJO29:OJO30" si="6503">OJK29*(OJL29*0.15)</f>
        <v>314364.9375</v>
      </c>
      <c r="OJP29" s="109">
        <f t="shared" ref="OJP29:OJP30" si="6504">INT(OJK29*OJL29)</f>
        <v>2095766</v>
      </c>
      <c r="OJQ29" s="145" t="s">
        <v>115</v>
      </c>
      <c r="OJR29" s="146" t="s">
        <v>35</v>
      </c>
      <c r="OJS29" s="133">
        <v>681550</v>
      </c>
      <c r="OJT29" s="147">
        <f t="shared" ref="OJT29:OJT30" si="6505">123*0.5/20</f>
        <v>3.0750000000000002</v>
      </c>
      <c r="OJU29" s="140">
        <f t="shared" ref="OJU29:OJU30" si="6506">OJS29*(OJT29*0.28)</f>
        <v>586814.55000000005</v>
      </c>
      <c r="OJV29" s="140">
        <f t="shared" ref="OJV29:OJV30" si="6507">OJS29*(OJT29*0.57)</f>
        <v>1194586.7625</v>
      </c>
      <c r="OJW29" s="144">
        <f t="shared" ref="OJW29:OJW30" si="6508">OJS29*(OJT29*0.15)</f>
        <v>314364.9375</v>
      </c>
      <c r="OJX29" s="109">
        <f t="shared" ref="OJX29:OJX30" si="6509">INT(OJS29*OJT29)</f>
        <v>2095766</v>
      </c>
      <c r="OJY29" s="145" t="s">
        <v>115</v>
      </c>
      <c r="OJZ29" s="146" t="s">
        <v>35</v>
      </c>
      <c r="OKA29" s="133">
        <v>681550</v>
      </c>
      <c r="OKB29" s="147">
        <f t="shared" ref="OKB29:OKB30" si="6510">123*0.5/20</f>
        <v>3.0750000000000002</v>
      </c>
      <c r="OKC29" s="140">
        <f t="shared" ref="OKC29:OKC30" si="6511">OKA29*(OKB29*0.28)</f>
        <v>586814.55000000005</v>
      </c>
      <c r="OKD29" s="140">
        <f t="shared" ref="OKD29:OKD30" si="6512">OKA29*(OKB29*0.57)</f>
        <v>1194586.7625</v>
      </c>
      <c r="OKE29" s="144">
        <f t="shared" ref="OKE29:OKE30" si="6513">OKA29*(OKB29*0.15)</f>
        <v>314364.9375</v>
      </c>
      <c r="OKF29" s="109">
        <f t="shared" ref="OKF29:OKF30" si="6514">INT(OKA29*OKB29)</f>
        <v>2095766</v>
      </c>
      <c r="OKG29" s="145" t="s">
        <v>115</v>
      </c>
      <c r="OKH29" s="146" t="s">
        <v>35</v>
      </c>
      <c r="OKI29" s="133">
        <v>681550</v>
      </c>
      <c r="OKJ29" s="147">
        <f t="shared" ref="OKJ29:OKJ30" si="6515">123*0.5/20</f>
        <v>3.0750000000000002</v>
      </c>
      <c r="OKK29" s="140">
        <f t="shared" ref="OKK29:OKK30" si="6516">OKI29*(OKJ29*0.28)</f>
        <v>586814.55000000005</v>
      </c>
      <c r="OKL29" s="140">
        <f t="shared" ref="OKL29:OKL30" si="6517">OKI29*(OKJ29*0.57)</f>
        <v>1194586.7625</v>
      </c>
      <c r="OKM29" s="144">
        <f t="shared" ref="OKM29:OKM30" si="6518">OKI29*(OKJ29*0.15)</f>
        <v>314364.9375</v>
      </c>
      <c r="OKN29" s="109">
        <f t="shared" ref="OKN29:OKN30" si="6519">INT(OKI29*OKJ29)</f>
        <v>2095766</v>
      </c>
      <c r="OKO29" s="145" t="s">
        <v>115</v>
      </c>
      <c r="OKP29" s="146" t="s">
        <v>35</v>
      </c>
      <c r="OKQ29" s="133">
        <v>681550</v>
      </c>
      <c r="OKR29" s="147">
        <f t="shared" ref="OKR29:OKR30" si="6520">123*0.5/20</f>
        <v>3.0750000000000002</v>
      </c>
      <c r="OKS29" s="140">
        <f t="shared" ref="OKS29:OKS30" si="6521">OKQ29*(OKR29*0.28)</f>
        <v>586814.55000000005</v>
      </c>
      <c r="OKT29" s="140">
        <f t="shared" ref="OKT29:OKT30" si="6522">OKQ29*(OKR29*0.57)</f>
        <v>1194586.7625</v>
      </c>
      <c r="OKU29" s="144">
        <f t="shared" ref="OKU29:OKU30" si="6523">OKQ29*(OKR29*0.15)</f>
        <v>314364.9375</v>
      </c>
      <c r="OKV29" s="109">
        <f t="shared" ref="OKV29:OKV30" si="6524">INT(OKQ29*OKR29)</f>
        <v>2095766</v>
      </c>
      <c r="OKW29" s="145" t="s">
        <v>115</v>
      </c>
      <c r="OKX29" s="146" t="s">
        <v>35</v>
      </c>
      <c r="OKY29" s="133">
        <v>681550</v>
      </c>
      <c r="OKZ29" s="147">
        <f t="shared" ref="OKZ29:OKZ30" si="6525">123*0.5/20</f>
        <v>3.0750000000000002</v>
      </c>
      <c r="OLA29" s="140">
        <f t="shared" ref="OLA29:OLA30" si="6526">OKY29*(OKZ29*0.28)</f>
        <v>586814.55000000005</v>
      </c>
      <c r="OLB29" s="140">
        <f t="shared" ref="OLB29:OLB30" si="6527">OKY29*(OKZ29*0.57)</f>
        <v>1194586.7625</v>
      </c>
      <c r="OLC29" s="144">
        <f t="shared" ref="OLC29:OLC30" si="6528">OKY29*(OKZ29*0.15)</f>
        <v>314364.9375</v>
      </c>
      <c r="OLD29" s="109">
        <f t="shared" ref="OLD29:OLD30" si="6529">INT(OKY29*OKZ29)</f>
        <v>2095766</v>
      </c>
      <c r="OLE29" s="145" t="s">
        <v>115</v>
      </c>
      <c r="OLF29" s="146" t="s">
        <v>35</v>
      </c>
      <c r="OLG29" s="133">
        <v>681550</v>
      </c>
      <c r="OLH29" s="147">
        <f t="shared" ref="OLH29:OLH30" si="6530">123*0.5/20</f>
        <v>3.0750000000000002</v>
      </c>
      <c r="OLI29" s="140">
        <f t="shared" ref="OLI29:OLI30" si="6531">OLG29*(OLH29*0.28)</f>
        <v>586814.55000000005</v>
      </c>
      <c r="OLJ29" s="140">
        <f t="shared" ref="OLJ29:OLJ30" si="6532">OLG29*(OLH29*0.57)</f>
        <v>1194586.7625</v>
      </c>
      <c r="OLK29" s="144">
        <f t="shared" ref="OLK29:OLK30" si="6533">OLG29*(OLH29*0.15)</f>
        <v>314364.9375</v>
      </c>
      <c r="OLL29" s="109">
        <f t="shared" ref="OLL29:OLL30" si="6534">INT(OLG29*OLH29)</f>
        <v>2095766</v>
      </c>
      <c r="OLM29" s="145" t="s">
        <v>115</v>
      </c>
      <c r="OLN29" s="146" t="s">
        <v>35</v>
      </c>
      <c r="OLO29" s="133">
        <v>681550</v>
      </c>
      <c r="OLP29" s="147">
        <f t="shared" ref="OLP29:OLP30" si="6535">123*0.5/20</f>
        <v>3.0750000000000002</v>
      </c>
      <c r="OLQ29" s="140">
        <f t="shared" ref="OLQ29:OLQ30" si="6536">OLO29*(OLP29*0.28)</f>
        <v>586814.55000000005</v>
      </c>
      <c r="OLR29" s="140">
        <f t="shared" ref="OLR29:OLR30" si="6537">OLO29*(OLP29*0.57)</f>
        <v>1194586.7625</v>
      </c>
      <c r="OLS29" s="144">
        <f t="shared" ref="OLS29:OLS30" si="6538">OLO29*(OLP29*0.15)</f>
        <v>314364.9375</v>
      </c>
      <c r="OLT29" s="109">
        <f t="shared" ref="OLT29:OLT30" si="6539">INT(OLO29*OLP29)</f>
        <v>2095766</v>
      </c>
      <c r="OLU29" s="145" t="s">
        <v>115</v>
      </c>
      <c r="OLV29" s="146" t="s">
        <v>35</v>
      </c>
      <c r="OLW29" s="133">
        <v>681550</v>
      </c>
      <c r="OLX29" s="147">
        <f t="shared" ref="OLX29:OLX30" si="6540">123*0.5/20</f>
        <v>3.0750000000000002</v>
      </c>
      <c r="OLY29" s="140">
        <f t="shared" ref="OLY29:OLY30" si="6541">OLW29*(OLX29*0.28)</f>
        <v>586814.55000000005</v>
      </c>
      <c r="OLZ29" s="140">
        <f t="shared" ref="OLZ29:OLZ30" si="6542">OLW29*(OLX29*0.57)</f>
        <v>1194586.7625</v>
      </c>
      <c r="OMA29" s="144">
        <f t="shared" ref="OMA29:OMA30" si="6543">OLW29*(OLX29*0.15)</f>
        <v>314364.9375</v>
      </c>
      <c r="OMB29" s="109">
        <f t="shared" ref="OMB29:OMB30" si="6544">INT(OLW29*OLX29)</f>
        <v>2095766</v>
      </c>
      <c r="OMC29" s="145" t="s">
        <v>115</v>
      </c>
      <c r="OMD29" s="146" t="s">
        <v>35</v>
      </c>
      <c r="OME29" s="133">
        <v>681550</v>
      </c>
      <c r="OMF29" s="147">
        <f t="shared" ref="OMF29:OMF30" si="6545">123*0.5/20</f>
        <v>3.0750000000000002</v>
      </c>
      <c r="OMG29" s="140">
        <f t="shared" ref="OMG29:OMG30" si="6546">OME29*(OMF29*0.28)</f>
        <v>586814.55000000005</v>
      </c>
      <c r="OMH29" s="140">
        <f t="shared" ref="OMH29:OMH30" si="6547">OME29*(OMF29*0.57)</f>
        <v>1194586.7625</v>
      </c>
      <c r="OMI29" s="144">
        <f t="shared" ref="OMI29:OMI30" si="6548">OME29*(OMF29*0.15)</f>
        <v>314364.9375</v>
      </c>
      <c r="OMJ29" s="109">
        <f t="shared" ref="OMJ29:OMJ30" si="6549">INT(OME29*OMF29)</f>
        <v>2095766</v>
      </c>
      <c r="OMK29" s="145" t="s">
        <v>115</v>
      </c>
      <c r="OML29" s="146" t="s">
        <v>35</v>
      </c>
      <c r="OMM29" s="133">
        <v>681550</v>
      </c>
      <c r="OMN29" s="147">
        <f t="shared" ref="OMN29:OMN30" si="6550">123*0.5/20</f>
        <v>3.0750000000000002</v>
      </c>
      <c r="OMO29" s="140">
        <f t="shared" ref="OMO29:OMO30" si="6551">OMM29*(OMN29*0.28)</f>
        <v>586814.55000000005</v>
      </c>
      <c r="OMP29" s="140">
        <f t="shared" ref="OMP29:OMP30" si="6552">OMM29*(OMN29*0.57)</f>
        <v>1194586.7625</v>
      </c>
      <c r="OMQ29" s="144">
        <f t="shared" ref="OMQ29:OMQ30" si="6553">OMM29*(OMN29*0.15)</f>
        <v>314364.9375</v>
      </c>
      <c r="OMR29" s="109">
        <f t="shared" ref="OMR29:OMR30" si="6554">INT(OMM29*OMN29)</f>
        <v>2095766</v>
      </c>
      <c r="OMS29" s="145" t="s">
        <v>115</v>
      </c>
      <c r="OMT29" s="146" t="s">
        <v>35</v>
      </c>
      <c r="OMU29" s="133">
        <v>681550</v>
      </c>
      <c r="OMV29" s="147">
        <f t="shared" ref="OMV29:OMV30" si="6555">123*0.5/20</f>
        <v>3.0750000000000002</v>
      </c>
      <c r="OMW29" s="140">
        <f t="shared" ref="OMW29:OMW30" si="6556">OMU29*(OMV29*0.28)</f>
        <v>586814.55000000005</v>
      </c>
      <c r="OMX29" s="140">
        <f t="shared" ref="OMX29:OMX30" si="6557">OMU29*(OMV29*0.57)</f>
        <v>1194586.7625</v>
      </c>
      <c r="OMY29" s="144">
        <f t="shared" ref="OMY29:OMY30" si="6558">OMU29*(OMV29*0.15)</f>
        <v>314364.9375</v>
      </c>
      <c r="OMZ29" s="109">
        <f t="shared" ref="OMZ29:OMZ30" si="6559">INT(OMU29*OMV29)</f>
        <v>2095766</v>
      </c>
      <c r="ONA29" s="145" t="s">
        <v>115</v>
      </c>
      <c r="ONB29" s="146" t="s">
        <v>35</v>
      </c>
      <c r="ONC29" s="133">
        <v>681550</v>
      </c>
      <c r="OND29" s="147">
        <f t="shared" ref="OND29:OND30" si="6560">123*0.5/20</f>
        <v>3.0750000000000002</v>
      </c>
      <c r="ONE29" s="140">
        <f t="shared" ref="ONE29:ONE30" si="6561">ONC29*(OND29*0.28)</f>
        <v>586814.55000000005</v>
      </c>
      <c r="ONF29" s="140">
        <f t="shared" ref="ONF29:ONF30" si="6562">ONC29*(OND29*0.57)</f>
        <v>1194586.7625</v>
      </c>
      <c r="ONG29" s="144">
        <f t="shared" ref="ONG29:ONG30" si="6563">ONC29*(OND29*0.15)</f>
        <v>314364.9375</v>
      </c>
      <c r="ONH29" s="109">
        <f t="shared" ref="ONH29:ONH30" si="6564">INT(ONC29*OND29)</f>
        <v>2095766</v>
      </c>
      <c r="ONI29" s="145" t="s">
        <v>115</v>
      </c>
      <c r="ONJ29" s="146" t="s">
        <v>35</v>
      </c>
      <c r="ONK29" s="133">
        <v>681550</v>
      </c>
      <c r="ONL29" s="147">
        <f t="shared" ref="ONL29:ONL30" si="6565">123*0.5/20</f>
        <v>3.0750000000000002</v>
      </c>
      <c r="ONM29" s="140">
        <f t="shared" ref="ONM29:ONM30" si="6566">ONK29*(ONL29*0.28)</f>
        <v>586814.55000000005</v>
      </c>
      <c r="ONN29" s="140">
        <f t="shared" ref="ONN29:ONN30" si="6567">ONK29*(ONL29*0.57)</f>
        <v>1194586.7625</v>
      </c>
      <c r="ONO29" s="144">
        <f t="shared" ref="ONO29:ONO30" si="6568">ONK29*(ONL29*0.15)</f>
        <v>314364.9375</v>
      </c>
      <c r="ONP29" s="109">
        <f t="shared" ref="ONP29:ONP30" si="6569">INT(ONK29*ONL29)</f>
        <v>2095766</v>
      </c>
      <c r="ONQ29" s="145" t="s">
        <v>115</v>
      </c>
      <c r="ONR29" s="146" t="s">
        <v>35</v>
      </c>
      <c r="ONS29" s="133">
        <v>681550</v>
      </c>
      <c r="ONT29" s="147">
        <f t="shared" ref="ONT29:ONT30" si="6570">123*0.5/20</f>
        <v>3.0750000000000002</v>
      </c>
      <c r="ONU29" s="140">
        <f t="shared" ref="ONU29:ONU30" si="6571">ONS29*(ONT29*0.28)</f>
        <v>586814.55000000005</v>
      </c>
      <c r="ONV29" s="140">
        <f t="shared" ref="ONV29:ONV30" si="6572">ONS29*(ONT29*0.57)</f>
        <v>1194586.7625</v>
      </c>
      <c r="ONW29" s="144">
        <f t="shared" ref="ONW29:ONW30" si="6573">ONS29*(ONT29*0.15)</f>
        <v>314364.9375</v>
      </c>
      <c r="ONX29" s="109">
        <f t="shared" ref="ONX29:ONX30" si="6574">INT(ONS29*ONT29)</f>
        <v>2095766</v>
      </c>
      <c r="ONY29" s="145" t="s">
        <v>115</v>
      </c>
      <c r="ONZ29" s="146" t="s">
        <v>35</v>
      </c>
      <c r="OOA29" s="133">
        <v>681550</v>
      </c>
      <c r="OOB29" s="147">
        <f t="shared" ref="OOB29:OOB30" si="6575">123*0.5/20</f>
        <v>3.0750000000000002</v>
      </c>
      <c r="OOC29" s="140">
        <f t="shared" ref="OOC29:OOC30" si="6576">OOA29*(OOB29*0.28)</f>
        <v>586814.55000000005</v>
      </c>
      <c r="OOD29" s="140">
        <f t="shared" ref="OOD29:OOD30" si="6577">OOA29*(OOB29*0.57)</f>
        <v>1194586.7625</v>
      </c>
      <c r="OOE29" s="144">
        <f t="shared" ref="OOE29:OOE30" si="6578">OOA29*(OOB29*0.15)</f>
        <v>314364.9375</v>
      </c>
      <c r="OOF29" s="109">
        <f t="shared" ref="OOF29:OOF30" si="6579">INT(OOA29*OOB29)</f>
        <v>2095766</v>
      </c>
      <c r="OOG29" s="145" t="s">
        <v>115</v>
      </c>
      <c r="OOH29" s="146" t="s">
        <v>35</v>
      </c>
      <c r="OOI29" s="133">
        <v>681550</v>
      </c>
      <c r="OOJ29" s="147">
        <f t="shared" ref="OOJ29:OOJ30" si="6580">123*0.5/20</f>
        <v>3.0750000000000002</v>
      </c>
      <c r="OOK29" s="140">
        <f t="shared" ref="OOK29:OOK30" si="6581">OOI29*(OOJ29*0.28)</f>
        <v>586814.55000000005</v>
      </c>
      <c r="OOL29" s="140">
        <f t="shared" ref="OOL29:OOL30" si="6582">OOI29*(OOJ29*0.57)</f>
        <v>1194586.7625</v>
      </c>
      <c r="OOM29" s="144">
        <f t="shared" ref="OOM29:OOM30" si="6583">OOI29*(OOJ29*0.15)</f>
        <v>314364.9375</v>
      </c>
      <c r="OON29" s="109">
        <f t="shared" ref="OON29:OON30" si="6584">INT(OOI29*OOJ29)</f>
        <v>2095766</v>
      </c>
      <c r="OOO29" s="145" t="s">
        <v>115</v>
      </c>
      <c r="OOP29" s="146" t="s">
        <v>35</v>
      </c>
      <c r="OOQ29" s="133">
        <v>681550</v>
      </c>
      <c r="OOR29" s="147">
        <f t="shared" ref="OOR29:OOR30" si="6585">123*0.5/20</f>
        <v>3.0750000000000002</v>
      </c>
      <c r="OOS29" s="140">
        <f t="shared" ref="OOS29:OOS30" si="6586">OOQ29*(OOR29*0.28)</f>
        <v>586814.55000000005</v>
      </c>
      <c r="OOT29" s="140">
        <f t="shared" ref="OOT29:OOT30" si="6587">OOQ29*(OOR29*0.57)</f>
        <v>1194586.7625</v>
      </c>
      <c r="OOU29" s="144">
        <f t="shared" ref="OOU29:OOU30" si="6588">OOQ29*(OOR29*0.15)</f>
        <v>314364.9375</v>
      </c>
      <c r="OOV29" s="109">
        <f t="shared" ref="OOV29:OOV30" si="6589">INT(OOQ29*OOR29)</f>
        <v>2095766</v>
      </c>
      <c r="OOW29" s="145" t="s">
        <v>115</v>
      </c>
      <c r="OOX29" s="146" t="s">
        <v>35</v>
      </c>
      <c r="OOY29" s="133">
        <v>681550</v>
      </c>
      <c r="OOZ29" s="147">
        <f t="shared" ref="OOZ29:OOZ30" si="6590">123*0.5/20</f>
        <v>3.0750000000000002</v>
      </c>
      <c r="OPA29" s="140">
        <f t="shared" ref="OPA29:OPA30" si="6591">OOY29*(OOZ29*0.28)</f>
        <v>586814.55000000005</v>
      </c>
      <c r="OPB29" s="140">
        <f t="shared" ref="OPB29:OPB30" si="6592">OOY29*(OOZ29*0.57)</f>
        <v>1194586.7625</v>
      </c>
      <c r="OPC29" s="144">
        <f t="shared" ref="OPC29:OPC30" si="6593">OOY29*(OOZ29*0.15)</f>
        <v>314364.9375</v>
      </c>
      <c r="OPD29" s="109">
        <f t="shared" ref="OPD29:OPD30" si="6594">INT(OOY29*OOZ29)</f>
        <v>2095766</v>
      </c>
      <c r="OPE29" s="145" t="s">
        <v>115</v>
      </c>
      <c r="OPF29" s="146" t="s">
        <v>35</v>
      </c>
      <c r="OPG29" s="133">
        <v>681550</v>
      </c>
      <c r="OPH29" s="147">
        <f t="shared" ref="OPH29:OPH30" si="6595">123*0.5/20</f>
        <v>3.0750000000000002</v>
      </c>
      <c r="OPI29" s="140">
        <f t="shared" ref="OPI29:OPI30" si="6596">OPG29*(OPH29*0.28)</f>
        <v>586814.55000000005</v>
      </c>
      <c r="OPJ29" s="140">
        <f t="shared" ref="OPJ29:OPJ30" si="6597">OPG29*(OPH29*0.57)</f>
        <v>1194586.7625</v>
      </c>
      <c r="OPK29" s="144">
        <f t="shared" ref="OPK29:OPK30" si="6598">OPG29*(OPH29*0.15)</f>
        <v>314364.9375</v>
      </c>
      <c r="OPL29" s="109">
        <f t="shared" ref="OPL29:OPL30" si="6599">INT(OPG29*OPH29)</f>
        <v>2095766</v>
      </c>
      <c r="OPM29" s="145" t="s">
        <v>115</v>
      </c>
      <c r="OPN29" s="146" t="s">
        <v>35</v>
      </c>
      <c r="OPO29" s="133">
        <v>681550</v>
      </c>
      <c r="OPP29" s="147">
        <f t="shared" ref="OPP29:OPP30" si="6600">123*0.5/20</f>
        <v>3.0750000000000002</v>
      </c>
      <c r="OPQ29" s="140">
        <f t="shared" ref="OPQ29:OPQ30" si="6601">OPO29*(OPP29*0.28)</f>
        <v>586814.55000000005</v>
      </c>
      <c r="OPR29" s="140">
        <f t="shared" ref="OPR29:OPR30" si="6602">OPO29*(OPP29*0.57)</f>
        <v>1194586.7625</v>
      </c>
      <c r="OPS29" s="144">
        <f t="shared" ref="OPS29:OPS30" si="6603">OPO29*(OPP29*0.15)</f>
        <v>314364.9375</v>
      </c>
      <c r="OPT29" s="109">
        <f t="shared" ref="OPT29:OPT30" si="6604">INT(OPO29*OPP29)</f>
        <v>2095766</v>
      </c>
      <c r="OPU29" s="145" t="s">
        <v>115</v>
      </c>
      <c r="OPV29" s="146" t="s">
        <v>35</v>
      </c>
      <c r="OPW29" s="133">
        <v>681550</v>
      </c>
      <c r="OPX29" s="147">
        <f t="shared" ref="OPX29:OPX30" si="6605">123*0.5/20</f>
        <v>3.0750000000000002</v>
      </c>
      <c r="OPY29" s="140">
        <f t="shared" ref="OPY29:OPY30" si="6606">OPW29*(OPX29*0.28)</f>
        <v>586814.55000000005</v>
      </c>
      <c r="OPZ29" s="140">
        <f t="shared" ref="OPZ29:OPZ30" si="6607">OPW29*(OPX29*0.57)</f>
        <v>1194586.7625</v>
      </c>
      <c r="OQA29" s="144">
        <f t="shared" ref="OQA29:OQA30" si="6608">OPW29*(OPX29*0.15)</f>
        <v>314364.9375</v>
      </c>
      <c r="OQB29" s="109">
        <f t="shared" ref="OQB29:OQB30" si="6609">INT(OPW29*OPX29)</f>
        <v>2095766</v>
      </c>
      <c r="OQC29" s="145" t="s">
        <v>115</v>
      </c>
      <c r="OQD29" s="146" t="s">
        <v>35</v>
      </c>
      <c r="OQE29" s="133">
        <v>681550</v>
      </c>
      <c r="OQF29" s="147">
        <f t="shared" ref="OQF29:OQF30" si="6610">123*0.5/20</f>
        <v>3.0750000000000002</v>
      </c>
      <c r="OQG29" s="140">
        <f t="shared" ref="OQG29:OQG30" si="6611">OQE29*(OQF29*0.28)</f>
        <v>586814.55000000005</v>
      </c>
      <c r="OQH29" s="140">
        <f t="shared" ref="OQH29:OQH30" si="6612">OQE29*(OQF29*0.57)</f>
        <v>1194586.7625</v>
      </c>
      <c r="OQI29" s="144">
        <f t="shared" ref="OQI29:OQI30" si="6613">OQE29*(OQF29*0.15)</f>
        <v>314364.9375</v>
      </c>
      <c r="OQJ29" s="109">
        <f t="shared" ref="OQJ29:OQJ30" si="6614">INT(OQE29*OQF29)</f>
        <v>2095766</v>
      </c>
      <c r="OQK29" s="145" t="s">
        <v>115</v>
      </c>
      <c r="OQL29" s="146" t="s">
        <v>35</v>
      </c>
      <c r="OQM29" s="133">
        <v>681550</v>
      </c>
      <c r="OQN29" s="147">
        <f t="shared" ref="OQN29:OQN30" si="6615">123*0.5/20</f>
        <v>3.0750000000000002</v>
      </c>
      <c r="OQO29" s="140">
        <f t="shared" ref="OQO29:OQO30" si="6616">OQM29*(OQN29*0.28)</f>
        <v>586814.55000000005</v>
      </c>
      <c r="OQP29" s="140">
        <f t="shared" ref="OQP29:OQP30" si="6617">OQM29*(OQN29*0.57)</f>
        <v>1194586.7625</v>
      </c>
      <c r="OQQ29" s="144">
        <f t="shared" ref="OQQ29:OQQ30" si="6618">OQM29*(OQN29*0.15)</f>
        <v>314364.9375</v>
      </c>
      <c r="OQR29" s="109">
        <f t="shared" ref="OQR29:OQR30" si="6619">INT(OQM29*OQN29)</f>
        <v>2095766</v>
      </c>
      <c r="OQS29" s="145" t="s">
        <v>115</v>
      </c>
      <c r="OQT29" s="146" t="s">
        <v>35</v>
      </c>
      <c r="OQU29" s="133">
        <v>681550</v>
      </c>
      <c r="OQV29" s="147">
        <f t="shared" ref="OQV29:OQV30" si="6620">123*0.5/20</f>
        <v>3.0750000000000002</v>
      </c>
      <c r="OQW29" s="140">
        <f t="shared" ref="OQW29:OQW30" si="6621">OQU29*(OQV29*0.28)</f>
        <v>586814.55000000005</v>
      </c>
      <c r="OQX29" s="140">
        <f t="shared" ref="OQX29:OQX30" si="6622">OQU29*(OQV29*0.57)</f>
        <v>1194586.7625</v>
      </c>
      <c r="OQY29" s="144">
        <f t="shared" ref="OQY29:OQY30" si="6623">OQU29*(OQV29*0.15)</f>
        <v>314364.9375</v>
      </c>
      <c r="OQZ29" s="109">
        <f t="shared" ref="OQZ29:OQZ30" si="6624">INT(OQU29*OQV29)</f>
        <v>2095766</v>
      </c>
      <c r="ORA29" s="145" t="s">
        <v>115</v>
      </c>
      <c r="ORB29" s="146" t="s">
        <v>35</v>
      </c>
      <c r="ORC29" s="133">
        <v>681550</v>
      </c>
      <c r="ORD29" s="147">
        <f t="shared" ref="ORD29:ORD30" si="6625">123*0.5/20</f>
        <v>3.0750000000000002</v>
      </c>
      <c r="ORE29" s="140">
        <f t="shared" ref="ORE29:ORE30" si="6626">ORC29*(ORD29*0.28)</f>
        <v>586814.55000000005</v>
      </c>
      <c r="ORF29" s="140">
        <f t="shared" ref="ORF29:ORF30" si="6627">ORC29*(ORD29*0.57)</f>
        <v>1194586.7625</v>
      </c>
      <c r="ORG29" s="144">
        <f t="shared" ref="ORG29:ORG30" si="6628">ORC29*(ORD29*0.15)</f>
        <v>314364.9375</v>
      </c>
      <c r="ORH29" s="109">
        <f t="shared" ref="ORH29:ORH30" si="6629">INT(ORC29*ORD29)</f>
        <v>2095766</v>
      </c>
      <c r="ORI29" s="145" t="s">
        <v>115</v>
      </c>
      <c r="ORJ29" s="146" t="s">
        <v>35</v>
      </c>
      <c r="ORK29" s="133">
        <v>681550</v>
      </c>
      <c r="ORL29" s="147">
        <f t="shared" ref="ORL29:ORL30" si="6630">123*0.5/20</f>
        <v>3.0750000000000002</v>
      </c>
      <c r="ORM29" s="140">
        <f t="shared" ref="ORM29:ORM30" si="6631">ORK29*(ORL29*0.28)</f>
        <v>586814.55000000005</v>
      </c>
      <c r="ORN29" s="140">
        <f t="shared" ref="ORN29:ORN30" si="6632">ORK29*(ORL29*0.57)</f>
        <v>1194586.7625</v>
      </c>
      <c r="ORO29" s="144">
        <f t="shared" ref="ORO29:ORO30" si="6633">ORK29*(ORL29*0.15)</f>
        <v>314364.9375</v>
      </c>
      <c r="ORP29" s="109">
        <f t="shared" ref="ORP29:ORP30" si="6634">INT(ORK29*ORL29)</f>
        <v>2095766</v>
      </c>
      <c r="ORQ29" s="145" t="s">
        <v>115</v>
      </c>
      <c r="ORR29" s="146" t="s">
        <v>35</v>
      </c>
      <c r="ORS29" s="133">
        <v>681550</v>
      </c>
      <c r="ORT29" s="147">
        <f t="shared" ref="ORT29:ORT30" si="6635">123*0.5/20</f>
        <v>3.0750000000000002</v>
      </c>
      <c r="ORU29" s="140">
        <f t="shared" ref="ORU29:ORU30" si="6636">ORS29*(ORT29*0.28)</f>
        <v>586814.55000000005</v>
      </c>
      <c r="ORV29" s="140">
        <f t="shared" ref="ORV29:ORV30" si="6637">ORS29*(ORT29*0.57)</f>
        <v>1194586.7625</v>
      </c>
      <c r="ORW29" s="144">
        <f t="shared" ref="ORW29:ORW30" si="6638">ORS29*(ORT29*0.15)</f>
        <v>314364.9375</v>
      </c>
      <c r="ORX29" s="109">
        <f t="shared" ref="ORX29:ORX30" si="6639">INT(ORS29*ORT29)</f>
        <v>2095766</v>
      </c>
      <c r="ORY29" s="145" t="s">
        <v>115</v>
      </c>
      <c r="ORZ29" s="146" t="s">
        <v>35</v>
      </c>
      <c r="OSA29" s="133">
        <v>681550</v>
      </c>
      <c r="OSB29" s="147">
        <f t="shared" ref="OSB29:OSB30" si="6640">123*0.5/20</f>
        <v>3.0750000000000002</v>
      </c>
      <c r="OSC29" s="140">
        <f t="shared" ref="OSC29:OSC30" si="6641">OSA29*(OSB29*0.28)</f>
        <v>586814.55000000005</v>
      </c>
      <c r="OSD29" s="140">
        <f t="shared" ref="OSD29:OSD30" si="6642">OSA29*(OSB29*0.57)</f>
        <v>1194586.7625</v>
      </c>
      <c r="OSE29" s="144">
        <f t="shared" ref="OSE29:OSE30" si="6643">OSA29*(OSB29*0.15)</f>
        <v>314364.9375</v>
      </c>
      <c r="OSF29" s="109">
        <f t="shared" ref="OSF29:OSF30" si="6644">INT(OSA29*OSB29)</f>
        <v>2095766</v>
      </c>
      <c r="OSG29" s="145" t="s">
        <v>115</v>
      </c>
      <c r="OSH29" s="146" t="s">
        <v>35</v>
      </c>
      <c r="OSI29" s="133">
        <v>681550</v>
      </c>
      <c r="OSJ29" s="147">
        <f t="shared" ref="OSJ29:OSJ30" si="6645">123*0.5/20</f>
        <v>3.0750000000000002</v>
      </c>
      <c r="OSK29" s="140">
        <f t="shared" ref="OSK29:OSK30" si="6646">OSI29*(OSJ29*0.28)</f>
        <v>586814.55000000005</v>
      </c>
      <c r="OSL29" s="140">
        <f t="shared" ref="OSL29:OSL30" si="6647">OSI29*(OSJ29*0.57)</f>
        <v>1194586.7625</v>
      </c>
      <c r="OSM29" s="144">
        <f t="shared" ref="OSM29:OSM30" si="6648">OSI29*(OSJ29*0.15)</f>
        <v>314364.9375</v>
      </c>
      <c r="OSN29" s="109">
        <f t="shared" ref="OSN29:OSN30" si="6649">INT(OSI29*OSJ29)</f>
        <v>2095766</v>
      </c>
      <c r="OSO29" s="145" t="s">
        <v>115</v>
      </c>
      <c r="OSP29" s="146" t="s">
        <v>35</v>
      </c>
      <c r="OSQ29" s="133">
        <v>681550</v>
      </c>
      <c r="OSR29" s="147">
        <f t="shared" ref="OSR29:OSR30" si="6650">123*0.5/20</f>
        <v>3.0750000000000002</v>
      </c>
      <c r="OSS29" s="140">
        <f t="shared" ref="OSS29:OSS30" si="6651">OSQ29*(OSR29*0.28)</f>
        <v>586814.55000000005</v>
      </c>
      <c r="OST29" s="140">
        <f t="shared" ref="OST29:OST30" si="6652">OSQ29*(OSR29*0.57)</f>
        <v>1194586.7625</v>
      </c>
      <c r="OSU29" s="144">
        <f t="shared" ref="OSU29:OSU30" si="6653">OSQ29*(OSR29*0.15)</f>
        <v>314364.9375</v>
      </c>
      <c r="OSV29" s="109">
        <f t="shared" ref="OSV29:OSV30" si="6654">INT(OSQ29*OSR29)</f>
        <v>2095766</v>
      </c>
      <c r="OSW29" s="145" t="s">
        <v>115</v>
      </c>
      <c r="OSX29" s="146" t="s">
        <v>35</v>
      </c>
      <c r="OSY29" s="133">
        <v>681550</v>
      </c>
      <c r="OSZ29" s="147">
        <f t="shared" ref="OSZ29:OSZ30" si="6655">123*0.5/20</f>
        <v>3.0750000000000002</v>
      </c>
      <c r="OTA29" s="140">
        <f t="shared" ref="OTA29:OTA30" si="6656">OSY29*(OSZ29*0.28)</f>
        <v>586814.55000000005</v>
      </c>
      <c r="OTB29" s="140">
        <f t="shared" ref="OTB29:OTB30" si="6657">OSY29*(OSZ29*0.57)</f>
        <v>1194586.7625</v>
      </c>
      <c r="OTC29" s="144">
        <f t="shared" ref="OTC29:OTC30" si="6658">OSY29*(OSZ29*0.15)</f>
        <v>314364.9375</v>
      </c>
      <c r="OTD29" s="109">
        <f t="shared" ref="OTD29:OTD30" si="6659">INT(OSY29*OSZ29)</f>
        <v>2095766</v>
      </c>
      <c r="OTE29" s="145" t="s">
        <v>115</v>
      </c>
      <c r="OTF29" s="146" t="s">
        <v>35</v>
      </c>
      <c r="OTG29" s="133">
        <v>681550</v>
      </c>
      <c r="OTH29" s="147">
        <f t="shared" ref="OTH29:OTH30" si="6660">123*0.5/20</f>
        <v>3.0750000000000002</v>
      </c>
      <c r="OTI29" s="140">
        <f t="shared" ref="OTI29:OTI30" si="6661">OTG29*(OTH29*0.28)</f>
        <v>586814.55000000005</v>
      </c>
      <c r="OTJ29" s="140">
        <f t="shared" ref="OTJ29:OTJ30" si="6662">OTG29*(OTH29*0.57)</f>
        <v>1194586.7625</v>
      </c>
      <c r="OTK29" s="144">
        <f t="shared" ref="OTK29:OTK30" si="6663">OTG29*(OTH29*0.15)</f>
        <v>314364.9375</v>
      </c>
      <c r="OTL29" s="109">
        <f t="shared" ref="OTL29:OTL30" si="6664">INT(OTG29*OTH29)</f>
        <v>2095766</v>
      </c>
      <c r="OTM29" s="145" t="s">
        <v>115</v>
      </c>
      <c r="OTN29" s="146" t="s">
        <v>35</v>
      </c>
      <c r="OTO29" s="133">
        <v>681550</v>
      </c>
      <c r="OTP29" s="147">
        <f t="shared" ref="OTP29:OTP30" si="6665">123*0.5/20</f>
        <v>3.0750000000000002</v>
      </c>
      <c r="OTQ29" s="140">
        <f t="shared" ref="OTQ29:OTQ30" si="6666">OTO29*(OTP29*0.28)</f>
        <v>586814.55000000005</v>
      </c>
      <c r="OTR29" s="140">
        <f t="shared" ref="OTR29:OTR30" si="6667">OTO29*(OTP29*0.57)</f>
        <v>1194586.7625</v>
      </c>
      <c r="OTS29" s="144">
        <f t="shared" ref="OTS29:OTS30" si="6668">OTO29*(OTP29*0.15)</f>
        <v>314364.9375</v>
      </c>
      <c r="OTT29" s="109">
        <f t="shared" ref="OTT29:OTT30" si="6669">INT(OTO29*OTP29)</f>
        <v>2095766</v>
      </c>
      <c r="OTU29" s="145" t="s">
        <v>115</v>
      </c>
      <c r="OTV29" s="146" t="s">
        <v>35</v>
      </c>
      <c r="OTW29" s="133">
        <v>681550</v>
      </c>
      <c r="OTX29" s="147">
        <f t="shared" ref="OTX29:OTX30" si="6670">123*0.5/20</f>
        <v>3.0750000000000002</v>
      </c>
      <c r="OTY29" s="140">
        <f t="shared" ref="OTY29:OTY30" si="6671">OTW29*(OTX29*0.28)</f>
        <v>586814.55000000005</v>
      </c>
      <c r="OTZ29" s="140">
        <f t="shared" ref="OTZ29:OTZ30" si="6672">OTW29*(OTX29*0.57)</f>
        <v>1194586.7625</v>
      </c>
      <c r="OUA29" s="144">
        <f t="shared" ref="OUA29:OUA30" si="6673">OTW29*(OTX29*0.15)</f>
        <v>314364.9375</v>
      </c>
      <c r="OUB29" s="109">
        <f t="shared" ref="OUB29:OUB30" si="6674">INT(OTW29*OTX29)</f>
        <v>2095766</v>
      </c>
      <c r="OUC29" s="145" t="s">
        <v>115</v>
      </c>
      <c r="OUD29" s="146" t="s">
        <v>35</v>
      </c>
      <c r="OUE29" s="133">
        <v>681550</v>
      </c>
      <c r="OUF29" s="147">
        <f t="shared" ref="OUF29:OUF30" si="6675">123*0.5/20</f>
        <v>3.0750000000000002</v>
      </c>
      <c r="OUG29" s="140">
        <f t="shared" ref="OUG29:OUG30" si="6676">OUE29*(OUF29*0.28)</f>
        <v>586814.55000000005</v>
      </c>
      <c r="OUH29" s="140">
        <f t="shared" ref="OUH29:OUH30" si="6677">OUE29*(OUF29*0.57)</f>
        <v>1194586.7625</v>
      </c>
      <c r="OUI29" s="144">
        <f t="shared" ref="OUI29:OUI30" si="6678">OUE29*(OUF29*0.15)</f>
        <v>314364.9375</v>
      </c>
      <c r="OUJ29" s="109">
        <f t="shared" ref="OUJ29:OUJ30" si="6679">INT(OUE29*OUF29)</f>
        <v>2095766</v>
      </c>
      <c r="OUK29" s="145" t="s">
        <v>115</v>
      </c>
      <c r="OUL29" s="146" t="s">
        <v>35</v>
      </c>
      <c r="OUM29" s="133">
        <v>681550</v>
      </c>
      <c r="OUN29" s="147">
        <f t="shared" ref="OUN29:OUN30" si="6680">123*0.5/20</f>
        <v>3.0750000000000002</v>
      </c>
      <c r="OUO29" s="140">
        <f t="shared" ref="OUO29:OUO30" si="6681">OUM29*(OUN29*0.28)</f>
        <v>586814.55000000005</v>
      </c>
      <c r="OUP29" s="140">
        <f t="shared" ref="OUP29:OUP30" si="6682">OUM29*(OUN29*0.57)</f>
        <v>1194586.7625</v>
      </c>
      <c r="OUQ29" s="144">
        <f t="shared" ref="OUQ29:OUQ30" si="6683">OUM29*(OUN29*0.15)</f>
        <v>314364.9375</v>
      </c>
      <c r="OUR29" s="109">
        <f t="shared" ref="OUR29:OUR30" si="6684">INT(OUM29*OUN29)</f>
        <v>2095766</v>
      </c>
      <c r="OUS29" s="145" t="s">
        <v>115</v>
      </c>
      <c r="OUT29" s="146" t="s">
        <v>35</v>
      </c>
      <c r="OUU29" s="133">
        <v>681550</v>
      </c>
      <c r="OUV29" s="147">
        <f t="shared" ref="OUV29:OUV30" si="6685">123*0.5/20</f>
        <v>3.0750000000000002</v>
      </c>
      <c r="OUW29" s="140">
        <f t="shared" ref="OUW29:OUW30" si="6686">OUU29*(OUV29*0.28)</f>
        <v>586814.55000000005</v>
      </c>
      <c r="OUX29" s="140">
        <f t="shared" ref="OUX29:OUX30" si="6687">OUU29*(OUV29*0.57)</f>
        <v>1194586.7625</v>
      </c>
      <c r="OUY29" s="144">
        <f t="shared" ref="OUY29:OUY30" si="6688">OUU29*(OUV29*0.15)</f>
        <v>314364.9375</v>
      </c>
      <c r="OUZ29" s="109">
        <f t="shared" ref="OUZ29:OUZ30" si="6689">INT(OUU29*OUV29)</f>
        <v>2095766</v>
      </c>
      <c r="OVA29" s="145" t="s">
        <v>115</v>
      </c>
      <c r="OVB29" s="146" t="s">
        <v>35</v>
      </c>
      <c r="OVC29" s="133">
        <v>681550</v>
      </c>
      <c r="OVD29" s="147">
        <f t="shared" ref="OVD29:OVD30" si="6690">123*0.5/20</f>
        <v>3.0750000000000002</v>
      </c>
      <c r="OVE29" s="140">
        <f t="shared" ref="OVE29:OVE30" si="6691">OVC29*(OVD29*0.28)</f>
        <v>586814.55000000005</v>
      </c>
      <c r="OVF29" s="140">
        <f t="shared" ref="OVF29:OVF30" si="6692">OVC29*(OVD29*0.57)</f>
        <v>1194586.7625</v>
      </c>
      <c r="OVG29" s="144">
        <f t="shared" ref="OVG29:OVG30" si="6693">OVC29*(OVD29*0.15)</f>
        <v>314364.9375</v>
      </c>
      <c r="OVH29" s="109">
        <f t="shared" ref="OVH29:OVH30" si="6694">INT(OVC29*OVD29)</f>
        <v>2095766</v>
      </c>
      <c r="OVI29" s="145" t="s">
        <v>115</v>
      </c>
      <c r="OVJ29" s="146" t="s">
        <v>35</v>
      </c>
      <c r="OVK29" s="133">
        <v>681550</v>
      </c>
      <c r="OVL29" s="147">
        <f t="shared" ref="OVL29:OVL30" si="6695">123*0.5/20</f>
        <v>3.0750000000000002</v>
      </c>
      <c r="OVM29" s="140">
        <f t="shared" ref="OVM29:OVM30" si="6696">OVK29*(OVL29*0.28)</f>
        <v>586814.55000000005</v>
      </c>
      <c r="OVN29" s="140">
        <f t="shared" ref="OVN29:OVN30" si="6697">OVK29*(OVL29*0.57)</f>
        <v>1194586.7625</v>
      </c>
      <c r="OVO29" s="144">
        <f t="shared" ref="OVO29:OVO30" si="6698">OVK29*(OVL29*0.15)</f>
        <v>314364.9375</v>
      </c>
      <c r="OVP29" s="109">
        <f t="shared" ref="OVP29:OVP30" si="6699">INT(OVK29*OVL29)</f>
        <v>2095766</v>
      </c>
      <c r="OVQ29" s="145" t="s">
        <v>115</v>
      </c>
      <c r="OVR29" s="146" t="s">
        <v>35</v>
      </c>
      <c r="OVS29" s="133">
        <v>681550</v>
      </c>
      <c r="OVT29" s="147">
        <f t="shared" ref="OVT29:OVT30" si="6700">123*0.5/20</f>
        <v>3.0750000000000002</v>
      </c>
      <c r="OVU29" s="140">
        <f t="shared" ref="OVU29:OVU30" si="6701">OVS29*(OVT29*0.28)</f>
        <v>586814.55000000005</v>
      </c>
      <c r="OVV29" s="140">
        <f t="shared" ref="OVV29:OVV30" si="6702">OVS29*(OVT29*0.57)</f>
        <v>1194586.7625</v>
      </c>
      <c r="OVW29" s="144">
        <f t="shared" ref="OVW29:OVW30" si="6703">OVS29*(OVT29*0.15)</f>
        <v>314364.9375</v>
      </c>
      <c r="OVX29" s="109">
        <f t="shared" ref="OVX29:OVX30" si="6704">INT(OVS29*OVT29)</f>
        <v>2095766</v>
      </c>
      <c r="OVY29" s="145" t="s">
        <v>115</v>
      </c>
      <c r="OVZ29" s="146" t="s">
        <v>35</v>
      </c>
      <c r="OWA29" s="133">
        <v>681550</v>
      </c>
      <c r="OWB29" s="147">
        <f t="shared" ref="OWB29:OWB30" si="6705">123*0.5/20</f>
        <v>3.0750000000000002</v>
      </c>
      <c r="OWC29" s="140">
        <f t="shared" ref="OWC29:OWC30" si="6706">OWA29*(OWB29*0.28)</f>
        <v>586814.55000000005</v>
      </c>
      <c r="OWD29" s="140">
        <f t="shared" ref="OWD29:OWD30" si="6707">OWA29*(OWB29*0.57)</f>
        <v>1194586.7625</v>
      </c>
      <c r="OWE29" s="144">
        <f t="shared" ref="OWE29:OWE30" si="6708">OWA29*(OWB29*0.15)</f>
        <v>314364.9375</v>
      </c>
      <c r="OWF29" s="109">
        <f t="shared" ref="OWF29:OWF30" si="6709">INT(OWA29*OWB29)</f>
        <v>2095766</v>
      </c>
      <c r="OWG29" s="145" t="s">
        <v>115</v>
      </c>
      <c r="OWH29" s="146" t="s">
        <v>35</v>
      </c>
      <c r="OWI29" s="133">
        <v>681550</v>
      </c>
      <c r="OWJ29" s="147">
        <f t="shared" ref="OWJ29:OWJ30" si="6710">123*0.5/20</f>
        <v>3.0750000000000002</v>
      </c>
      <c r="OWK29" s="140">
        <f t="shared" ref="OWK29:OWK30" si="6711">OWI29*(OWJ29*0.28)</f>
        <v>586814.55000000005</v>
      </c>
      <c r="OWL29" s="140">
        <f t="shared" ref="OWL29:OWL30" si="6712">OWI29*(OWJ29*0.57)</f>
        <v>1194586.7625</v>
      </c>
      <c r="OWM29" s="144">
        <f t="shared" ref="OWM29:OWM30" si="6713">OWI29*(OWJ29*0.15)</f>
        <v>314364.9375</v>
      </c>
      <c r="OWN29" s="109">
        <f t="shared" ref="OWN29:OWN30" si="6714">INT(OWI29*OWJ29)</f>
        <v>2095766</v>
      </c>
      <c r="OWO29" s="145" t="s">
        <v>115</v>
      </c>
      <c r="OWP29" s="146" t="s">
        <v>35</v>
      </c>
      <c r="OWQ29" s="133">
        <v>681550</v>
      </c>
      <c r="OWR29" s="147">
        <f t="shared" ref="OWR29:OWR30" si="6715">123*0.5/20</f>
        <v>3.0750000000000002</v>
      </c>
      <c r="OWS29" s="140">
        <f t="shared" ref="OWS29:OWS30" si="6716">OWQ29*(OWR29*0.28)</f>
        <v>586814.55000000005</v>
      </c>
      <c r="OWT29" s="140">
        <f t="shared" ref="OWT29:OWT30" si="6717">OWQ29*(OWR29*0.57)</f>
        <v>1194586.7625</v>
      </c>
      <c r="OWU29" s="144">
        <f t="shared" ref="OWU29:OWU30" si="6718">OWQ29*(OWR29*0.15)</f>
        <v>314364.9375</v>
      </c>
      <c r="OWV29" s="109">
        <f t="shared" ref="OWV29:OWV30" si="6719">INT(OWQ29*OWR29)</f>
        <v>2095766</v>
      </c>
      <c r="OWW29" s="145" t="s">
        <v>115</v>
      </c>
      <c r="OWX29" s="146" t="s">
        <v>35</v>
      </c>
      <c r="OWY29" s="133">
        <v>681550</v>
      </c>
      <c r="OWZ29" s="147">
        <f t="shared" ref="OWZ29:OWZ30" si="6720">123*0.5/20</f>
        <v>3.0750000000000002</v>
      </c>
      <c r="OXA29" s="140">
        <f t="shared" ref="OXA29:OXA30" si="6721">OWY29*(OWZ29*0.28)</f>
        <v>586814.55000000005</v>
      </c>
      <c r="OXB29" s="140">
        <f t="shared" ref="OXB29:OXB30" si="6722">OWY29*(OWZ29*0.57)</f>
        <v>1194586.7625</v>
      </c>
      <c r="OXC29" s="144">
        <f t="shared" ref="OXC29:OXC30" si="6723">OWY29*(OWZ29*0.15)</f>
        <v>314364.9375</v>
      </c>
      <c r="OXD29" s="109">
        <f t="shared" ref="OXD29:OXD30" si="6724">INT(OWY29*OWZ29)</f>
        <v>2095766</v>
      </c>
      <c r="OXE29" s="145" t="s">
        <v>115</v>
      </c>
      <c r="OXF29" s="146" t="s">
        <v>35</v>
      </c>
      <c r="OXG29" s="133">
        <v>681550</v>
      </c>
      <c r="OXH29" s="147">
        <f t="shared" ref="OXH29:OXH30" si="6725">123*0.5/20</f>
        <v>3.0750000000000002</v>
      </c>
      <c r="OXI29" s="140">
        <f t="shared" ref="OXI29:OXI30" si="6726">OXG29*(OXH29*0.28)</f>
        <v>586814.55000000005</v>
      </c>
      <c r="OXJ29" s="140">
        <f t="shared" ref="OXJ29:OXJ30" si="6727">OXG29*(OXH29*0.57)</f>
        <v>1194586.7625</v>
      </c>
      <c r="OXK29" s="144">
        <f t="shared" ref="OXK29:OXK30" si="6728">OXG29*(OXH29*0.15)</f>
        <v>314364.9375</v>
      </c>
      <c r="OXL29" s="109">
        <f t="shared" ref="OXL29:OXL30" si="6729">INT(OXG29*OXH29)</f>
        <v>2095766</v>
      </c>
      <c r="OXM29" s="145" t="s">
        <v>115</v>
      </c>
      <c r="OXN29" s="146" t="s">
        <v>35</v>
      </c>
      <c r="OXO29" s="133">
        <v>681550</v>
      </c>
      <c r="OXP29" s="147">
        <f t="shared" ref="OXP29:OXP30" si="6730">123*0.5/20</f>
        <v>3.0750000000000002</v>
      </c>
      <c r="OXQ29" s="140">
        <f t="shared" ref="OXQ29:OXQ30" si="6731">OXO29*(OXP29*0.28)</f>
        <v>586814.55000000005</v>
      </c>
      <c r="OXR29" s="140">
        <f t="shared" ref="OXR29:OXR30" si="6732">OXO29*(OXP29*0.57)</f>
        <v>1194586.7625</v>
      </c>
      <c r="OXS29" s="144">
        <f t="shared" ref="OXS29:OXS30" si="6733">OXO29*(OXP29*0.15)</f>
        <v>314364.9375</v>
      </c>
      <c r="OXT29" s="109">
        <f t="shared" ref="OXT29:OXT30" si="6734">INT(OXO29*OXP29)</f>
        <v>2095766</v>
      </c>
      <c r="OXU29" s="145" t="s">
        <v>115</v>
      </c>
      <c r="OXV29" s="146" t="s">
        <v>35</v>
      </c>
      <c r="OXW29" s="133">
        <v>681550</v>
      </c>
      <c r="OXX29" s="147">
        <f t="shared" ref="OXX29:OXX30" si="6735">123*0.5/20</f>
        <v>3.0750000000000002</v>
      </c>
      <c r="OXY29" s="140">
        <f t="shared" ref="OXY29:OXY30" si="6736">OXW29*(OXX29*0.28)</f>
        <v>586814.55000000005</v>
      </c>
      <c r="OXZ29" s="140">
        <f t="shared" ref="OXZ29:OXZ30" si="6737">OXW29*(OXX29*0.57)</f>
        <v>1194586.7625</v>
      </c>
      <c r="OYA29" s="144">
        <f t="shared" ref="OYA29:OYA30" si="6738">OXW29*(OXX29*0.15)</f>
        <v>314364.9375</v>
      </c>
      <c r="OYB29" s="109">
        <f t="shared" ref="OYB29:OYB30" si="6739">INT(OXW29*OXX29)</f>
        <v>2095766</v>
      </c>
      <c r="OYC29" s="145" t="s">
        <v>115</v>
      </c>
      <c r="OYD29" s="146" t="s">
        <v>35</v>
      </c>
      <c r="OYE29" s="133">
        <v>681550</v>
      </c>
      <c r="OYF29" s="147">
        <f t="shared" ref="OYF29:OYF30" si="6740">123*0.5/20</f>
        <v>3.0750000000000002</v>
      </c>
      <c r="OYG29" s="140">
        <f t="shared" ref="OYG29:OYG30" si="6741">OYE29*(OYF29*0.28)</f>
        <v>586814.55000000005</v>
      </c>
      <c r="OYH29" s="140">
        <f t="shared" ref="OYH29:OYH30" si="6742">OYE29*(OYF29*0.57)</f>
        <v>1194586.7625</v>
      </c>
      <c r="OYI29" s="144">
        <f t="shared" ref="OYI29:OYI30" si="6743">OYE29*(OYF29*0.15)</f>
        <v>314364.9375</v>
      </c>
      <c r="OYJ29" s="109">
        <f t="shared" ref="OYJ29:OYJ30" si="6744">INT(OYE29*OYF29)</f>
        <v>2095766</v>
      </c>
      <c r="OYK29" s="145" t="s">
        <v>115</v>
      </c>
      <c r="OYL29" s="146" t="s">
        <v>35</v>
      </c>
      <c r="OYM29" s="133">
        <v>681550</v>
      </c>
      <c r="OYN29" s="147">
        <f t="shared" ref="OYN29:OYN30" si="6745">123*0.5/20</f>
        <v>3.0750000000000002</v>
      </c>
      <c r="OYO29" s="140">
        <f t="shared" ref="OYO29:OYO30" si="6746">OYM29*(OYN29*0.28)</f>
        <v>586814.55000000005</v>
      </c>
      <c r="OYP29" s="140">
        <f t="shared" ref="OYP29:OYP30" si="6747">OYM29*(OYN29*0.57)</f>
        <v>1194586.7625</v>
      </c>
      <c r="OYQ29" s="144">
        <f t="shared" ref="OYQ29:OYQ30" si="6748">OYM29*(OYN29*0.15)</f>
        <v>314364.9375</v>
      </c>
      <c r="OYR29" s="109">
        <f t="shared" ref="OYR29:OYR30" si="6749">INT(OYM29*OYN29)</f>
        <v>2095766</v>
      </c>
      <c r="OYS29" s="145" t="s">
        <v>115</v>
      </c>
      <c r="OYT29" s="146" t="s">
        <v>35</v>
      </c>
      <c r="OYU29" s="133">
        <v>681550</v>
      </c>
      <c r="OYV29" s="147">
        <f t="shared" ref="OYV29:OYV30" si="6750">123*0.5/20</f>
        <v>3.0750000000000002</v>
      </c>
      <c r="OYW29" s="140">
        <f t="shared" ref="OYW29:OYW30" si="6751">OYU29*(OYV29*0.28)</f>
        <v>586814.55000000005</v>
      </c>
      <c r="OYX29" s="140">
        <f t="shared" ref="OYX29:OYX30" si="6752">OYU29*(OYV29*0.57)</f>
        <v>1194586.7625</v>
      </c>
      <c r="OYY29" s="144">
        <f t="shared" ref="OYY29:OYY30" si="6753">OYU29*(OYV29*0.15)</f>
        <v>314364.9375</v>
      </c>
      <c r="OYZ29" s="109">
        <f t="shared" ref="OYZ29:OYZ30" si="6754">INT(OYU29*OYV29)</f>
        <v>2095766</v>
      </c>
      <c r="OZA29" s="145" t="s">
        <v>115</v>
      </c>
      <c r="OZB29" s="146" t="s">
        <v>35</v>
      </c>
      <c r="OZC29" s="133">
        <v>681550</v>
      </c>
      <c r="OZD29" s="147">
        <f t="shared" ref="OZD29:OZD30" si="6755">123*0.5/20</f>
        <v>3.0750000000000002</v>
      </c>
      <c r="OZE29" s="140">
        <f t="shared" ref="OZE29:OZE30" si="6756">OZC29*(OZD29*0.28)</f>
        <v>586814.55000000005</v>
      </c>
      <c r="OZF29" s="140">
        <f t="shared" ref="OZF29:OZF30" si="6757">OZC29*(OZD29*0.57)</f>
        <v>1194586.7625</v>
      </c>
      <c r="OZG29" s="144">
        <f t="shared" ref="OZG29:OZG30" si="6758">OZC29*(OZD29*0.15)</f>
        <v>314364.9375</v>
      </c>
      <c r="OZH29" s="109">
        <f t="shared" ref="OZH29:OZH30" si="6759">INT(OZC29*OZD29)</f>
        <v>2095766</v>
      </c>
      <c r="OZI29" s="145" t="s">
        <v>115</v>
      </c>
      <c r="OZJ29" s="146" t="s">
        <v>35</v>
      </c>
      <c r="OZK29" s="133">
        <v>681550</v>
      </c>
      <c r="OZL29" s="147">
        <f t="shared" ref="OZL29:OZL30" si="6760">123*0.5/20</f>
        <v>3.0750000000000002</v>
      </c>
      <c r="OZM29" s="140">
        <f t="shared" ref="OZM29:OZM30" si="6761">OZK29*(OZL29*0.28)</f>
        <v>586814.55000000005</v>
      </c>
      <c r="OZN29" s="140">
        <f t="shared" ref="OZN29:OZN30" si="6762">OZK29*(OZL29*0.57)</f>
        <v>1194586.7625</v>
      </c>
      <c r="OZO29" s="144">
        <f t="shared" ref="OZO29:OZO30" si="6763">OZK29*(OZL29*0.15)</f>
        <v>314364.9375</v>
      </c>
      <c r="OZP29" s="109">
        <f t="shared" ref="OZP29:OZP30" si="6764">INT(OZK29*OZL29)</f>
        <v>2095766</v>
      </c>
      <c r="OZQ29" s="145" t="s">
        <v>115</v>
      </c>
      <c r="OZR29" s="146" t="s">
        <v>35</v>
      </c>
      <c r="OZS29" s="133">
        <v>681550</v>
      </c>
      <c r="OZT29" s="147">
        <f t="shared" ref="OZT29:OZT30" si="6765">123*0.5/20</f>
        <v>3.0750000000000002</v>
      </c>
      <c r="OZU29" s="140">
        <f t="shared" ref="OZU29:OZU30" si="6766">OZS29*(OZT29*0.28)</f>
        <v>586814.55000000005</v>
      </c>
      <c r="OZV29" s="140">
        <f t="shared" ref="OZV29:OZV30" si="6767">OZS29*(OZT29*0.57)</f>
        <v>1194586.7625</v>
      </c>
      <c r="OZW29" s="144">
        <f t="shared" ref="OZW29:OZW30" si="6768">OZS29*(OZT29*0.15)</f>
        <v>314364.9375</v>
      </c>
      <c r="OZX29" s="109">
        <f t="shared" ref="OZX29:OZX30" si="6769">INT(OZS29*OZT29)</f>
        <v>2095766</v>
      </c>
      <c r="OZY29" s="145" t="s">
        <v>115</v>
      </c>
      <c r="OZZ29" s="146" t="s">
        <v>35</v>
      </c>
      <c r="PAA29" s="133">
        <v>681550</v>
      </c>
      <c r="PAB29" s="147">
        <f t="shared" ref="PAB29:PAB30" si="6770">123*0.5/20</f>
        <v>3.0750000000000002</v>
      </c>
      <c r="PAC29" s="140">
        <f t="shared" ref="PAC29:PAC30" si="6771">PAA29*(PAB29*0.28)</f>
        <v>586814.55000000005</v>
      </c>
      <c r="PAD29" s="140">
        <f t="shared" ref="PAD29:PAD30" si="6772">PAA29*(PAB29*0.57)</f>
        <v>1194586.7625</v>
      </c>
      <c r="PAE29" s="144">
        <f t="shared" ref="PAE29:PAE30" si="6773">PAA29*(PAB29*0.15)</f>
        <v>314364.9375</v>
      </c>
      <c r="PAF29" s="109">
        <f t="shared" ref="PAF29:PAF30" si="6774">INT(PAA29*PAB29)</f>
        <v>2095766</v>
      </c>
      <c r="PAG29" s="145" t="s">
        <v>115</v>
      </c>
      <c r="PAH29" s="146" t="s">
        <v>35</v>
      </c>
      <c r="PAI29" s="133">
        <v>681550</v>
      </c>
      <c r="PAJ29" s="147">
        <f t="shared" ref="PAJ29:PAJ30" si="6775">123*0.5/20</f>
        <v>3.0750000000000002</v>
      </c>
      <c r="PAK29" s="140">
        <f t="shared" ref="PAK29:PAK30" si="6776">PAI29*(PAJ29*0.28)</f>
        <v>586814.55000000005</v>
      </c>
      <c r="PAL29" s="140">
        <f t="shared" ref="PAL29:PAL30" si="6777">PAI29*(PAJ29*0.57)</f>
        <v>1194586.7625</v>
      </c>
      <c r="PAM29" s="144">
        <f t="shared" ref="PAM29:PAM30" si="6778">PAI29*(PAJ29*0.15)</f>
        <v>314364.9375</v>
      </c>
      <c r="PAN29" s="109">
        <f t="shared" ref="PAN29:PAN30" si="6779">INT(PAI29*PAJ29)</f>
        <v>2095766</v>
      </c>
      <c r="PAO29" s="145" t="s">
        <v>115</v>
      </c>
      <c r="PAP29" s="146" t="s">
        <v>35</v>
      </c>
      <c r="PAQ29" s="133">
        <v>681550</v>
      </c>
      <c r="PAR29" s="147">
        <f t="shared" ref="PAR29:PAR30" si="6780">123*0.5/20</f>
        <v>3.0750000000000002</v>
      </c>
      <c r="PAS29" s="140">
        <f t="shared" ref="PAS29:PAS30" si="6781">PAQ29*(PAR29*0.28)</f>
        <v>586814.55000000005</v>
      </c>
      <c r="PAT29" s="140">
        <f t="shared" ref="PAT29:PAT30" si="6782">PAQ29*(PAR29*0.57)</f>
        <v>1194586.7625</v>
      </c>
      <c r="PAU29" s="144">
        <f t="shared" ref="PAU29:PAU30" si="6783">PAQ29*(PAR29*0.15)</f>
        <v>314364.9375</v>
      </c>
      <c r="PAV29" s="109">
        <f t="shared" ref="PAV29:PAV30" si="6784">INT(PAQ29*PAR29)</f>
        <v>2095766</v>
      </c>
      <c r="PAW29" s="145" t="s">
        <v>115</v>
      </c>
      <c r="PAX29" s="146" t="s">
        <v>35</v>
      </c>
      <c r="PAY29" s="133">
        <v>681550</v>
      </c>
      <c r="PAZ29" s="147">
        <f t="shared" ref="PAZ29:PAZ30" si="6785">123*0.5/20</f>
        <v>3.0750000000000002</v>
      </c>
      <c r="PBA29" s="140">
        <f t="shared" ref="PBA29:PBA30" si="6786">PAY29*(PAZ29*0.28)</f>
        <v>586814.55000000005</v>
      </c>
      <c r="PBB29" s="140">
        <f t="shared" ref="PBB29:PBB30" si="6787">PAY29*(PAZ29*0.57)</f>
        <v>1194586.7625</v>
      </c>
      <c r="PBC29" s="144">
        <f t="shared" ref="PBC29:PBC30" si="6788">PAY29*(PAZ29*0.15)</f>
        <v>314364.9375</v>
      </c>
      <c r="PBD29" s="109">
        <f t="shared" ref="PBD29:PBD30" si="6789">INT(PAY29*PAZ29)</f>
        <v>2095766</v>
      </c>
      <c r="PBE29" s="145" t="s">
        <v>115</v>
      </c>
      <c r="PBF29" s="146" t="s">
        <v>35</v>
      </c>
      <c r="PBG29" s="133">
        <v>681550</v>
      </c>
      <c r="PBH29" s="147">
        <f t="shared" ref="PBH29:PBH30" si="6790">123*0.5/20</f>
        <v>3.0750000000000002</v>
      </c>
      <c r="PBI29" s="140">
        <f t="shared" ref="PBI29:PBI30" si="6791">PBG29*(PBH29*0.28)</f>
        <v>586814.55000000005</v>
      </c>
      <c r="PBJ29" s="140">
        <f t="shared" ref="PBJ29:PBJ30" si="6792">PBG29*(PBH29*0.57)</f>
        <v>1194586.7625</v>
      </c>
      <c r="PBK29" s="144">
        <f t="shared" ref="PBK29:PBK30" si="6793">PBG29*(PBH29*0.15)</f>
        <v>314364.9375</v>
      </c>
      <c r="PBL29" s="109">
        <f t="shared" ref="PBL29:PBL30" si="6794">INT(PBG29*PBH29)</f>
        <v>2095766</v>
      </c>
      <c r="PBM29" s="145" t="s">
        <v>115</v>
      </c>
      <c r="PBN29" s="146" t="s">
        <v>35</v>
      </c>
      <c r="PBO29" s="133">
        <v>681550</v>
      </c>
      <c r="PBP29" s="147">
        <f t="shared" ref="PBP29:PBP30" si="6795">123*0.5/20</f>
        <v>3.0750000000000002</v>
      </c>
      <c r="PBQ29" s="140">
        <f t="shared" ref="PBQ29:PBQ30" si="6796">PBO29*(PBP29*0.28)</f>
        <v>586814.55000000005</v>
      </c>
      <c r="PBR29" s="140">
        <f t="shared" ref="PBR29:PBR30" si="6797">PBO29*(PBP29*0.57)</f>
        <v>1194586.7625</v>
      </c>
      <c r="PBS29" s="144">
        <f t="shared" ref="PBS29:PBS30" si="6798">PBO29*(PBP29*0.15)</f>
        <v>314364.9375</v>
      </c>
      <c r="PBT29" s="109">
        <f t="shared" ref="PBT29:PBT30" si="6799">INT(PBO29*PBP29)</f>
        <v>2095766</v>
      </c>
      <c r="PBU29" s="145" t="s">
        <v>115</v>
      </c>
      <c r="PBV29" s="146" t="s">
        <v>35</v>
      </c>
      <c r="PBW29" s="133">
        <v>681550</v>
      </c>
      <c r="PBX29" s="147">
        <f t="shared" ref="PBX29:PBX30" si="6800">123*0.5/20</f>
        <v>3.0750000000000002</v>
      </c>
      <c r="PBY29" s="140">
        <f t="shared" ref="PBY29:PBY30" si="6801">PBW29*(PBX29*0.28)</f>
        <v>586814.55000000005</v>
      </c>
      <c r="PBZ29" s="140">
        <f t="shared" ref="PBZ29:PBZ30" si="6802">PBW29*(PBX29*0.57)</f>
        <v>1194586.7625</v>
      </c>
      <c r="PCA29" s="144">
        <f t="shared" ref="PCA29:PCA30" si="6803">PBW29*(PBX29*0.15)</f>
        <v>314364.9375</v>
      </c>
      <c r="PCB29" s="109">
        <f t="shared" ref="PCB29:PCB30" si="6804">INT(PBW29*PBX29)</f>
        <v>2095766</v>
      </c>
      <c r="PCC29" s="145" t="s">
        <v>115</v>
      </c>
      <c r="PCD29" s="146" t="s">
        <v>35</v>
      </c>
      <c r="PCE29" s="133">
        <v>681550</v>
      </c>
      <c r="PCF29" s="147">
        <f t="shared" ref="PCF29:PCF30" si="6805">123*0.5/20</f>
        <v>3.0750000000000002</v>
      </c>
      <c r="PCG29" s="140">
        <f t="shared" ref="PCG29:PCG30" si="6806">PCE29*(PCF29*0.28)</f>
        <v>586814.55000000005</v>
      </c>
      <c r="PCH29" s="140">
        <f t="shared" ref="PCH29:PCH30" si="6807">PCE29*(PCF29*0.57)</f>
        <v>1194586.7625</v>
      </c>
      <c r="PCI29" s="144">
        <f t="shared" ref="PCI29:PCI30" si="6808">PCE29*(PCF29*0.15)</f>
        <v>314364.9375</v>
      </c>
      <c r="PCJ29" s="109">
        <f t="shared" ref="PCJ29:PCJ30" si="6809">INT(PCE29*PCF29)</f>
        <v>2095766</v>
      </c>
      <c r="PCK29" s="145" t="s">
        <v>115</v>
      </c>
      <c r="PCL29" s="146" t="s">
        <v>35</v>
      </c>
      <c r="PCM29" s="133">
        <v>681550</v>
      </c>
      <c r="PCN29" s="147">
        <f t="shared" ref="PCN29:PCN30" si="6810">123*0.5/20</f>
        <v>3.0750000000000002</v>
      </c>
      <c r="PCO29" s="140">
        <f t="shared" ref="PCO29:PCO30" si="6811">PCM29*(PCN29*0.28)</f>
        <v>586814.55000000005</v>
      </c>
      <c r="PCP29" s="140">
        <f t="shared" ref="PCP29:PCP30" si="6812">PCM29*(PCN29*0.57)</f>
        <v>1194586.7625</v>
      </c>
      <c r="PCQ29" s="144">
        <f t="shared" ref="PCQ29:PCQ30" si="6813">PCM29*(PCN29*0.15)</f>
        <v>314364.9375</v>
      </c>
      <c r="PCR29" s="109">
        <f t="shared" ref="PCR29:PCR30" si="6814">INT(PCM29*PCN29)</f>
        <v>2095766</v>
      </c>
      <c r="PCS29" s="145" t="s">
        <v>115</v>
      </c>
      <c r="PCT29" s="146" t="s">
        <v>35</v>
      </c>
      <c r="PCU29" s="133">
        <v>681550</v>
      </c>
      <c r="PCV29" s="147">
        <f t="shared" ref="PCV29:PCV30" si="6815">123*0.5/20</f>
        <v>3.0750000000000002</v>
      </c>
      <c r="PCW29" s="140">
        <f t="shared" ref="PCW29:PCW30" si="6816">PCU29*(PCV29*0.28)</f>
        <v>586814.55000000005</v>
      </c>
      <c r="PCX29" s="140">
        <f t="shared" ref="PCX29:PCX30" si="6817">PCU29*(PCV29*0.57)</f>
        <v>1194586.7625</v>
      </c>
      <c r="PCY29" s="144">
        <f t="shared" ref="PCY29:PCY30" si="6818">PCU29*(PCV29*0.15)</f>
        <v>314364.9375</v>
      </c>
      <c r="PCZ29" s="109">
        <f t="shared" ref="PCZ29:PCZ30" si="6819">INT(PCU29*PCV29)</f>
        <v>2095766</v>
      </c>
      <c r="PDA29" s="145" t="s">
        <v>115</v>
      </c>
      <c r="PDB29" s="146" t="s">
        <v>35</v>
      </c>
      <c r="PDC29" s="133">
        <v>681550</v>
      </c>
      <c r="PDD29" s="147">
        <f t="shared" ref="PDD29:PDD30" si="6820">123*0.5/20</f>
        <v>3.0750000000000002</v>
      </c>
      <c r="PDE29" s="140">
        <f t="shared" ref="PDE29:PDE30" si="6821">PDC29*(PDD29*0.28)</f>
        <v>586814.55000000005</v>
      </c>
      <c r="PDF29" s="140">
        <f t="shared" ref="PDF29:PDF30" si="6822">PDC29*(PDD29*0.57)</f>
        <v>1194586.7625</v>
      </c>
      <c r="PDG29" s="144">
        <f t="shared" ref="PDG29:PDG30" si="6823">PDC29*(PDD29*0.15)</f>
        <v>314364.9375</v>
      </c>
      <c r="PDH29" s="109">
        <f t="shared" ref="PDH29:PDH30" si="6824">INT(PDC29*PDD29)</f>
        <v>2095766</v>
      </c>
      <c r="PDI29" s="145" t="s">
        <v>115</v>
      </c>
      <c r="PDJ29" s="146" t="s">
        <v>35</v>
      </c>
      <c r="PDK29" s="133">
        <v>681550</v>
      </c>
      <c r="PDL29" s="147">
        <f t="shared" ref="PDL29:PDL30" si="6825">123*0.5/20</f>
        <v>3.0750000000000002</v>
      </c>
      <c r="PDM29" s="140">
        <f t="shared" ref="PDM29:PDM30" si="6826">PDK29*(PDL29*0.28)</f>
        <v>586814.55000000005</v>
      </c>
      <c r="PDN29" s="140">
        <f t="shared" ref="PDN29:PDN30" si="6827">PDK29*(PDL29*0.57)</f>
        <v>1194586.7625</v>
      </c>
      <c r="PDO29" s="144">
        <f t="shared" ref="PDO29:PDO30" si="6828">PDK29*(PDL29*0.15)</f>
        <v>314364.9375</v>
      </c>
      <c r="PDP29" s="109">
        <f t="shared" ref="PDP29:PDP30" si="6829">INT(PDK29*PDL29)</f>
        <v>2095766</v>
      </c>
      <c r="PDQ29" s="145" t="s">
        <v>115</v>
      </c>
      <c r="PDR29" s="146" t="s">
        <v>35</v>
      </c>
      <c r="PDS29" s="133">
        <v>681550</v>
      </c>
      <c r="PDT29" s="147">
        <f t="shared" ref="PDT29:PDT30" si="6830">123*0.5/20</f>
        <v>3.0750000000000002</v>
      </c>
      <c r="PDU29" s="140">
        <f t="shared" ref="PDU29:PDU30" si="6831">PDS29*(PDT29*0.28)</f>
        <v>586814.55000000005</v>
      </c>
      <c r="PDV29" s="140">
        <f t="shared" ref="PDV29:PDV30" si="6832">PDS29*(PDT29*0.57)</f>
        <v>1194586.7625</v>
      </c>
      <c r="PDW29" s="144">
        <f t="shared" ref="PDW29:PDW30" si="6833">PDS29*(PDT29*0.15)</f>
        <v>314364.9375</v>
      </c>
      <c r="PDX29" s="109">
        <f t="shared" ref="PDX29:PDX30" si="6834">INT(PDS29*PDT29)</f>
        <v>2095766</v>
      </c>
      <c r="PDY29" s="145" t="s">
        <v>115</v>
      </c>
      <c r="PDZ29" s="146" t="s">
        <v>35</v>
      </c>
      <c r="PEA29" s="133">
        <v>681550</v>
      </c>
      <c r="PEB29" s="147">
        <f t="shared" ref="PEB29:PEB30" si="6835">123*0.5/20</f>
        <v>3.0750000000000002</v>
      </c>
      <c r="PEC29" s="140">
        <f t="shared" ref="PEC29:PEC30" si="6836">PEA29*(PEB29*0.28)</f>
        <v>586814.55000000005</v>
      </c>
      <c r="PED29" s="140">
        <f t="shared" ref="PED29:PED30" si="6837">PEA29*(PEB29*0.57)</f>
        <v>1194586.7625</v>
      </c>
      <c r="PEE29" s="144">
        <f t="shared" ref="PEE29:PEE30" si="6838">PEA29*(PEB29*0.15)</f>
        <v>314364.9375</v>
      </c>
      <c r="PEF29" s="109">
        <f t="shared" ref="PEF29:PEF30" si="6839">INT(PEA29*PEB29)</f>
        <v>2095766</v>
      </c>
      <c r="PEG29" s="145" t="s">
        <v>115</v>
      </c>
      <c r="PEH29" s="146" t="s">
        <v>35</v>
      </c>
      <c r="PEI29" s="133">
        <v>681550</v>
      </c>
      <c r="PEJ29" s="147">
        <f t="shared" ref="PEJ29:PEJ30" si="6840">123*0.5/20</f>
        <v>3.0750000000000002</v>
      </c>
      <c r="PEK29" s="140">
        <f t="shared" ref="PEK29:PEK30" si="6841">PEI29*(PEJ29*0.28)</f>
        <v>586814.55000000005</v>
      </c>
      <c r="PEL29" s="140">
        <f t="shared" ref="PEL29:PEL30" si="6842">PEI29*(PEJ29*0.57)</f>
        <v>1194586.7625</v>
      </c>
      <c r="PEM29" s="144">
        <f t="shared" ref="PEM29:PEM30" si="6843">PEI29*(PEJ29*0.15)</f>
        <v>314364.9375</v>
      </c>
      <c r="PEN29" s="109">
        <f t="shared" ref="PEN29:PEN30" si="6844">INT(PEI29*PEJ29)</f>
        <v>2095766</v>
      </c>
      <c r="PEO29" s="145" t="s">
        <v>115</v>
      </c>
      <c r="PEP29" s="146" t="s">
        <v>35</v>
      </c>
      <c r="PEQ29" s="133">
        <v>681550</v>
      </c>
      <c r="PER29" s="147">
        <f t="shared" ref="PER29:PER30" si="6845">123*0.5/20</f>
        <v>3.0750000000000002</v>
      </c>
      <c r="PES29" s="140">
        <f t="shared" ref="PES29:PES30" si="6846">PEQ29*(PER29*0.28)</f>
        <v>586814.55000000005</v>
      </c>
      <c r="PET29" s="140">
        <f t="shared" ref="PET29:PET30" si="6847">PEQ29*(PER29*0.57)</f>
        <v>1194586.7625</v>
      </c>
      <c r="PEU29" s="144">
        <f t="shared" ref="PEU29:PEU30" si="6848">PEQ29*(PER29*0.15)</f>
        <v>314364.9375</v>
      </c>
      <c r="PEV29" s="109">
        <f t="shared" ref="PEV29:PEV30" si="6849">INT(PEQ29*PER29)</f>
        <v>2095766</v>
      </c>
      <c r="PEW29" s="145" t="s">
        <v>115</v>
      </c>
      <c r="PEX29" s="146" t="s">
        <v>35</v>
      </c>
      <c r="PEY29" s="133">
        <v>681550</v>
      </c>
      <c r="PEZ29" s="147">
        <f t="shared" ref="PEZ29:PEZ30" si="6850">123*0.5/20</f>
        <v>3.0750000000000002</v>
      </c>
      <c r="PFA29" s="140">
        <f t="shared" ref="PFA29:PFA30" si="6851">PEY29*(PEZ29*0.28)</f>
        <v>586814.55000000005</v>
      </c>
      <c r="PFB29" s="140">
        <f t="shared" ref="PFB29:PFB30" si="6852">PEY29*(PEZ29*0.57)</f>
        <v>1194586.7625</v>
      </c>
      <c r="PFC29" s="144">
        <f t="shared" ref="PFC29:PFC30" si="6853">PEY29*(PEZ29*0.15)</f>
        <v>314364.9375</v>
      </c>
      <c r="PFD29" s="109">
        <f t="shared" ref="PFD29:PFD30" si="6854">INT(PEY29*PEZ29)</f>
        <v>2095766</v>
      </c>
      <c r="PFE29" s="145" t="s">
        <v>115</v>
      </c>
      <c r="PFF29" s="146" t="s">
        <v>35</v>
      </c>
      <c r="PFG29" s="133">
        <v>681550</v>
      </c>
      <c r="PFH29" s="147">
        <f t="shared" ref="PFH29:PFH30" si="6855">123*0.5/20</f>
        <v>3.0750000000000002</v>
      </c>
      <c r="PFI29" s="140">
        <f t="shared" ref="PFI29:PFI30" si="6856">PFG29*(PFH29*0.28)</f>
        <v>586814.55000000005</v>
      </c>
      <c r="PFJ29" s="140">
        <f t="shared" ref="PFJ29:PFJ30" si="6857">PFG29*(PFH29*0.57)</f>
        <v>1194586.7625</v>
      </c>
      <c r="PFK29" s="144">
        <f t="shared" ref="PFK29:PFK30" si="6858">PFG29*(PFH29*0.15)</f>
        <v>314364.9375</v>
      </c>
      <c r="PFL29" s="109">
        <f t="shared" ref="PFL29:PFL30" si="6859">INT(PFG29*PFH29)</f>
        <v>2095766</v>
      </c>
      <c r="PFM29" s="145" t="s">
        <v>115</v>
      </c>
      <c r="PFN29" s="146" t="s">
        <v>35</v>
      </c>
      <c r="PFO29" s="133">
        <v>681550</v>
      </c>
      <c r="PFP29" s="147">
        <f t="shared" ref="PFP29:PFP30" si="6860">123*0.5/20</f>
        <v>3.0750000000000002</v>
      </c>
      <c r="PFQ29" s="140">
        <f t="shared" ref="PFQ29:PFQ30" si="6861">PFO29*(PFP29*0.28)</f>
        <v>586814.55000000005</v>
      </c>
      <c r="PFR29" s="140">
        <f t="shared" ref="PFR29:PFR30" si="6862">PFO29*(PFP29*0.57)</f>
        <v>1194586.7625</v>
      </c>
      <c r="PFS29" s="144">
        <f t="shared" ref="PFS29:PFS30" si="6863">PFO29*(PFP29*0.15)</f>
        <v>314364.9375</v>
      </c>
      <c r="PFT29" s="109">
        <f t="shared" ref="PFT29:PFT30" si="6864">INT(PFO29*PFP29)</f>
        <v>2095766</v>
      </c>
      <c r="PFU29" s="145" t="s">
        <v>115</v>
      </c>
      <c r="PFV29" s="146" t="s">
        <v>35</v>
      </c>
      <c r="PFW29" s="133">
        <v>681550</v>
      </c>
      <c r="PFX29" s="147">
        <f t="shared" ref="PFX29:PFX30" si="6865">123*0.5/20</f>
        <v>3.0750000000000002</v>
      </c>
      <c r="PFY29" s="140">
        <f t="shared" ref="PFY29:PFY30" si="6866">PFW29*(PFX29*0.28)</f>
        <v>586814.55000000005</v>
      </c>
      <c r="PFZ29" s="140">
        <f t="shared" ref="PFZ29:PFZ30" si="6867">PFW29*(PFX29*0.57)</f>
        <v>1194586.7625</v>
      </c>
      <c r="PGA29" s="144">
        <f t="shared" ref="PGA29:PGA30" si="6868">PFW29*(PFX29*0.15)</f>
        <v>314364.9375</v>
      </c>
      <c r="PGB29" s="109">
        <f t="shared" ref="PGB29:PGB30" si="6869">INT(PFW29*PFX29)</f>
        <v>2095766</v>
      </c>
      <c r="PGC29" s="145" t="s">
        <v>115</v>
      </c>
      <c r="PGD29" s="146" t="s">
        <v>35</v>
      </c>
      <c r="PGE29" s="133">
        <v>681550</v>
      </c>
      <c r="PGF29" s="147">
        <f t="shared" ref="PGF29:PGF30" si="6870">123*0.5/20</f>
        <v>3.0750000000000002</v>
      </c>
      <c r="PGG29" s="140">
        <f t="shared" ref="PGG29:PGG30" si="6871">PGE29*(PGF29*0.28)</f>
        <v>586814.55000000005</v>
      </c>
      <c r="PGH29" s="140">
        <f t="shared" ref="PGH29:PGH30" si="6872">PGE29*(PGF29*0.57)</f>
        <v>1194586.7625</v>
      </c>
      <c r="PGI29" s="144">
        <f t="shared" ref="PGI29:PGI30" si="6873">PGE29*(PGF29*0.15)</f>
        <v>314364.9375</v>
      </c>
      <c r="PGJ29" s="109">
        <f t="shared" ref="PGJ29:PGJ30" si="6874">INT(PGE29*PGF29)</f>
        <v>2095766</v>
      </c>
      <c r="PGK29" s="145" t="s">
        <v>115</v>
      </c>
      <c r="PGL29" s="146" t="s">
        <v>35</v>
      </c>
      <c r="PGM29" s="133">
        <v>681550</v>
      </c>
      <c r="PGN29" s="147">
        <f t="shared" ref="PGN29:PGN30" si="6875">123*0.5/20</f>
        <v>3.0750000000000002</v>
      </c>
      <c r="PGO29" s="140">
        <f t="shared" ref="PGO29:PGO30" si="6876">PGM29*(PGN29*0.28)</f>
        <v>586814.55000000005</v>
      </c>
      <c r="PGP29" s="140">
        <f t="shared" ref="PGP29:PGP30" si="6877">PGM29*(PGN29*0.57)</f>
        <v>1194586.7625</v>
      </c>
      <c r="PGQ29" s="144">
        <f t="shared" ref="PGQ29:PGQ30" si="6878">PGM29*(PGN29*0.15)</f>
        <v>314364.9375</v>
      </c>
      <c r="PGR29" s="109">
        <f t="shared" ref="PGR29:PGR30" si="6879">INT(PGM29*PGN29)</f>
        <v>2095766</v>
      </c>
      <c r="PGS29" s="145" t="s">
        <v>115</v>
      </c>
      <c r="PGT29" s="146" t="s">
        <v>35</v>
      </c>
      <c r="PGU29" s="133">
        <v>681550</v>
      </c>
      <c r="PGV29" s="147">
        <f t="shared" ref="PGV29:PGV30" si="6880">123*0.5/20</f>
        <v>3.0750000000000002</v>
      </c>
      <c r="PGW29" s="140">
        <f t="shared" ref="PGW29:PGW30" si="6881">PGU29*(PGV29*0.28)</f>
        <v>586814.55000000005</v>
      </c>
      <c r="PGX29" s="140">
        <f t="shared" ref="PGX29:PGX30" si="6882">PGU29*(PGV29*0.57)</f>
        <v>1194586.7625</v>
      </c>
      <c r="PGY29" s="144">
        <f t="shared" ref="PGY29:PGY30" si="6883">PGU29*(PGV29*0.15)</f>
        <v>314364.9375</v>
      </c>
      <c r="PGZ29" s="109">
        <f t="shared" ref="PGZ29:PGZ30" si="6884">INT(PGU29*PGV29)</f>
        <v>2095766</v>
      </c>
      <c r="PHA29" s="145" t="s">
        <v>115</v>
      </c>
      <c r="PHB29" s="146" t="s">
        <v>35</v>
      </c>
      <c r="PHC29" s="133">
        <v>681550</v>
      </c>
      <c r="PHD29" s="147">
        <f t="shared" ref="PHD29:PHD30" si="6885">123*0.5/20</f>
        <v>3.0750000000000002</v>
      </c>
      <c r="PHE29" s="140">
        <f t="shared" ref="PHE29:PHE30" si="6886">PHC29*(PHD29*0.28)</f>
        <v>586814.55000000005</v>
      </c>
      <c r="PHF29" s="140">
        <f t="shared" ref="PHF29:PHF30" si="6887">PHC29*(PHD29*0.57)</f>
        <v>1194586.7625</v>
      </c>
      <c r="PHG29" s="144">
        <f t="shared" ref="PHG29:PHG30" si="6888">PHC29*(PHD29*0.15)</f>
        <v>314364.9375</v>
      </c>
      <c r="PHH29" s="109">
        <f t="shared" ref="PHH29:PHH30" si="6889">INT(PHC29*PHD29)</f>
        <v>2095766</v>
      </c>
      <c r="PHI29" s="145" t="s">
        <v>115</v>
      </c>
      <c r="PHJ29" s="146" t="s">
        <v>35</v>
      </c>
      <c r="PHK29" s="133">
        <v>681550</v>
      </c>
      <c r="PHL29" s="147">
        <f t="shared" ref="PHL29:PHL30" si="6890">123*0.5/20</f>
        <v>3.0750000000000002</v>
      </c>
      <c r="PHM29" s="140">
        <f t="shared" ref="PHM29:PHM30" si="6891">PHK29*(PHL29*0.28)</f>
        <v>586814.55000000005</v>
      </c>
      <c r="PHN29" s="140">
        <f t="shared" ref="PHN29:PHN30" si="6892">PHK29*(PHL29*0.57)</f>
        <v>1194586.7625</v>
      </c>
      <c r="PHO29" s="144">
        <f t="shared" ref="PHO29:PHO30" si="6893">PHK29*(PHL29*0.15)</f>
        <v>314364.9375</v>
      </c>
      <c r="PHP29" s="109">
        <f t="shared" ref="PHP29:PHP30" si="6894">INT(PHK29*PHL29)</f>
        <v>2095766</v>
      </c>
      <c r="PHQ29" s="145" t="s">
        <v>115</v>
      </c>
      <c r="PHR29" s="146" t="s">
        <v>35</v>
      </c>
      <c r="PHS29" s="133">
        <v>681550</v>
      </c>
      <c r="PHT29" s="147">
        <f t="shared" ref="PHT29:PHT30" si="6895">123*0.5/20</f>
        <v>3.0750000000000002</v>
      </c>
      <c r="PHU29" s="140">
        <f t="shared" ref="PHU29:PHU30" si="6896">PHS29*(PHT29*0.28)</f>
        <v>586814.55000000005</v>
      </c>
      <c r="PHV29" s="140">
        <f t="shared" ref="PHV29:PHV30" si="6897">PHS29*(PHT29*0.57)</f>
        <v>1194586.7625</v>
      </c>
      <c r="PHW29" s="144">
        <f t="shared" ref="PHW29:PHW30" si="6898">PHS29*(PHT29*0.15)</f>
        <v>314364.9375</v>
      </c>
      <c r="PHX29" s="109">
        <f t="shared" ref="PHX29:PHX30" si="6899">INT(PHS29*PHT29)</f>
        <v>2095766</v>
      </c>
      <c r="PHY29" s="145" t="s">
        <v>115</v>
      </c>
      <c r="PHZ29" s="146" t="s">
        <v>35</v>
      </c>
      <c r="PIA29" s="133">
        <v>681550</v>
      </c>
      <c r="PIB29" s="147">
        <f t="shared" ref="PIB29:PIB30" si="6900">123*0.5/20</f>
        <v>3.0750000000000002</v>
      </c>
      <c r="PIC29" s="140">
        <f t="shared" ref="PIC29:PIC30" si="6901">PIA29*(PIB29*0.28)</f>
        <v>586814.55000000005</v>
      </c>
      <c r="PID29" s="140">
        <f t="shared" ref="PID29:PID30" si="6902">PIA29*(PIB29*0.57)</f>
        <v>1194586.7625</v>
      </c>
      <c r="PIE29" s="144">
        <f t="shared" ref="PIE29:PIE30" si="6903">PIA29*(PIB29*0.15)</f>
        <v>314364.9375</v>
      </c>
      <c r="PIF29" s="109">
        <f t="shared" ref="PIF29:PIF30" si="6904">INT(PIA29*PIB29)</f>
        <v>2095766</v>
      </c>
      <c r="PIG29" s="145" t="s">
        <v>115</v>
      </c>
      <c r="PIH29" s="146" t="s">
        <v>35</v>
      </c>
      <c r="PII29" s="133">
        <v>681550</v>
      </c>
      <c r="PIJ29" s="147">
        <f t="shared" ref="PIJ29:PIJ30" si="6905">123*0.5/20</f>
        <v>3.0750000000000002</v>
      </c>
      <c r="PIK29" s="140">
        <f t="shared" ref="PIK29:PIK30" si="6906">PII29*(PIJ29*0.28)</f>
        <v>586814.55000000005</v>
      </c>
      <c r="PIL29" s="140">
        <f t="shared" ref="PIL29:PIL30" si="6907">PII29*(PIJ29*0.57)</f>
        <v>1194586.7625</v>
      </c>
      <c r="PIM29" s="144">
        <f t="shared" ref="PIM29:PIM30" si="6908">PII29*(PIJ29*0.15)</f>
        <v>314364.9375</v>
      </c>
      <c r="PIN29" s="109">
        <f t="shared" ref="PIN29:PIN30" si="6909">INT(PII29*PIJ29)</f>
        <v>2095766</v>
      </c>
      <c r="PIO29" s="145" t="s">
        <v>115</v>
      </c>
      <c r="PIP29" s="146" t="s">
        <v>35</v>
      </c>
      <c r="PIQ29" s="133">
        <v>681550</v>
      </c>
      <c r="PIR29" s="147">
        <f t="shared" ref="PIR29:PIR30" si="6910">123*0.5/20</f>
        <v>3.0750000000000002</v>
      </c>
      <c r="PIS29" s="140">
        <f t="shared" ref="PIS29:PIS30" si="6911">PIQ29*(PIR29*0.28)</f>
        <v>586814.55000000005</v>
      </c>
      <c r="PIT29" s="140">
        <f t="shared" ref="PIT29:PIT30" si="6912">PIQ29*(PIR29*0.57)</f>
        <v>1194586.7625</v>
      </c>
      <c r="PIU29" s="144">
        <f t="shared" ref="PIU29:PIU30" si="6913">PIQ29*(PIR29*0.15)</f>
        <v>314364.9375</v>
      </c>
      <c r="PIV29" s="109">
        <f t="shared" ref="PIV29:PIV30" si="6914">INT(PIQ29*PIR29)</f>
        <v>2095766</v>
      </c>
      <c r="PIW29" s="145" t="s">
        <v>115</v>
      </c>
      <c r="PIX29" s="146" t="s">
        <v>35</v>
      </c>
      <c r="PIY29" s="133">
        <v>681550</v>
      </c>
      <c r="PIZ29" s="147">
        <f t="shared" ref="PIZ29:PIZ30" si="6915">123*0.5/20</f>
        <v>3.0750000000000002</v>
      </c>
      <c r="PJA29" s="140">
        <f t="shared" ref="PJA29:PJA30" si="6916">PIY29*(PIZ29*0.28)</f>
        <v>586814.55000000005</v>
      </c>
      <c r="PJB29" s="140">
        <f t="shared" ref="PJB29:PJB30" si="6917">PIY29*(PIZ29*0.57)</f>
        <v>1194586.7625</v>
      </c>
      <c r="PJC29" s="144">
        <f t="shared" ref="PJC29:PJC30" si="6918">PIY29*(PIZ29*0.15)</f>
        <v>314364.9375</v>
      </c>
      <c r="PJD29" s="109">
        <f t="shared" ref="PJD29:PJD30" si="6919">INT(PIY29*PIZ29)</f>
        <v>2095766</v>
      </c>
      <c r="PJE29" s="145" t="s">
        <v>115</v>
      </c>
      <c r="PJF29" s="146" t="s">
        <v>35</v>
      </c>
      <c r="PJG29" s="133">
        <v>681550</v>
      </c>
      <c r="PJH29" s="147">
        <f t="shared" ref="PJH29:PJH30" si="6920">123*0.5/20</f>
        <v>3.0750000000000002</v>
      </c>
      <c r="PJI29" s="140">
        <f t="shared" ref="PJI29:PJI30" si="6921">PJG29*(PJH29*0.28)</f>
        <v>586814.55000000005</v>
      </c>
      <c r="PJJ29" s="140">
        <f t="shared" ref="PJJ29:PJJ30" si="6922">PJG29*(PJH29*0.57)</f>
        <v>1194586.7625</v>
      </c>
      <c r="PJK29" s="144">
        <f t="shared" ref="PJK29:PJK30" si="6923">PJG29*(PJH29*0.15)</f>
        <v>314364.9375</v>
      </c>
      <c r="PJL29" s="109">
        <f t="shared" ref="PJL29:PJL30" si="6924">INT(PJG29*PJH29)</f>
        <v>2095766</v>
      </c>
      <c r="PJM29" s="145" t="s">
        <v>115</v>
      </c>
      <c r="PJN29" s="146" t="s">
        <v>35</v>
      </c>
      <c r="PJO29" s="133">
        <v>681550</v>
      </c>
      <c r="PJP29" s="147">
        <f t="shared" ref="PJP29:PJP30" si="6925">123*0.5/20</f>
        <v>3.0750000000000002</v>
      </c>
      <c r="PJQ29" s="140">
        <f t="shared" ref="PJQ29:PJQ30" si="6926">PJO29*(PJP29*0.28)</f>
        <v>586814.55000000005</v>
      </c>
      <c r="PJR29" s="140">
        <f t="shared" ref="PJR29:PJR30" si="6927">PJO29*(PJP29*0.57)</f>
        <v>1194586.7625</v>
      </c>
      <c r="PJS29" s="144">
        <f t="shared" ref="PJS29:PJS30" si="6928">PJO29*(PJP29*0.15)</f>
        <v>314364.9375</v>
      </c>
      <c r="PJT29" s="109">
        <f t="shared" ref="PJT29:PJT30" si="6929">INT(PJO29*PJP29)</f>
        <v>2095766</v>
      </c>
      <c r="PJU29" s="145" t="s">
        <v>115</v>
      </c>
      <c r="PJV29" s="146" t="s">
        <v>35</v>
      </c>
      <c r="PJW29" s="133">
        <v>681550</v>
      </c>
      <c r="PJX29" s="147">
        <f t="shared" ref="PJX29:PJX30" si="6930">123*0.5/20</f>
        <v>3.0750000000000002</v>
      </c>
      <c r="PJY29" s="140">
        <f t="shared" ref="PJY29:PJY30" si="6931">PJW29*(PJX29*0.28)</f>
        <v>586814.55000000005</v>
      </c>
      <c r="PJZ29" s="140">
        <f t="shared" ref="PJZ29:PJZ30" si="6932">PJW29*(PJX29*0.57)</f>
        <v>1194586.7625</v>
      </c>
      <c r="PKA29" s="144">
        <f t="shared" ref="PKA29:PKA30" si="6933">PJW29*(PJX29*0.15)</f>
        <v>314364.9375</v>
      </c>
      <c r="PKB29" s="109">
        <f t="shared" ref="PKB29:PKB30" si="6934">INT(PJW29*PJX29)</f>
        <v>2095766</v>
      </c>
      <c r="PKC29" s="145" t="s">
        <v>115</v>
      </c>
      <c r="PKD29" s="146" t="s">
        <v>35</v>
      </c>
      <c r="PKE29" s="133">
        <v>681550</v>
      </c>
      <c r="PKF29" s="147">
        <f t="shared" ref="PKF29:PKF30" si="6935">123*0.5/20</f>
        <v>3.0750000000000002</v>
      </c>
      <c r="PKG29" s="140">
        <f t="shared" ref="PKG29:PKG30" si="6936">PKE29*(PKF29*0.28)</f>
        <v>586814.55000000005</v>
      </c>
      <c r="PKH29" s="140">
        <f t="shared" ref="PKH29:PKH30" si="6937">PKE29*(PKF29*0.57)</f>
        <v>1194586.7625</v>
      </c>
      <c r="PKI29" s="144">
        <f t="shared" ref="PKI29:PKI30" si="6938">PKE29*(PKF29*0.15)</f>
        <v>314364.9375</v>
      </c>
      <c r="PKJ29" s="109">
        <f t="shared" ref="PKJ29:PKJ30" si="6939">INT(PKE29*PKF29)</f>
        <v>2095766</v>
      </c>
      <c r="PKK29" s="145" t="s">
        <v>115</v>
      </c>
      <c r="PKL29" s="146" t="s">
        <v>35</v>
      </c>
      <c r="PKM29" s="133">
        <v>681550</v>
      </c>
      <c r="PKN29" s="147">
        <f t="shared" ref="PKN29:PKN30" si="6940">123*0.5/20</f>
        <v>3.0750000000000002</v>
      </c>
      <c r="PKO29" s="140">
        <f t="shared" ref="PKO29:PKO30" si="6941">PKM29*(PKN29*0.28)</f>
        <v>586814.55000000005</v>
      </c>
      <c r="PKP29" s="140">
        <f t="shared" ref="PKP29:PKP30" si="6942">PKM29*(PKN29*0.57)</f>
        <v>1194586.7625</v>
      </c>
      <c r="PKQ29" s="144">
        <f t="shared" ref="PKQ29:PKQ30" si="6943">PKM29*(PKN29*0.15)</f>
        <v>314364.9375</v>
      </c>
      <c r="PKR29" s="109">
        <f t="shared" ref="PKR29:PKR30" si="6944">INT(PKM29*PKN29)</f>
        <v>2095766</v>
      </c>
      <c r="PKS29" s="145" t="s">
        <v>115</v>
      </c>
      <c r="PKT29" s="146" t="s">
        <v>35</v>
      </c>
      <c r="PKU29" s="133">
        <v>681550</v>
      </c>
      <c r="PKV29" s="147">
        <f t="shared" ref="PKV29:PKV30" si="6945">123*0.5/20</f>
        <v>3.0750000000000002</v>
      </c>
      <c r="PKW29" s="140">
        <f t="shared" ref="PKW29:PKW30" si="6946">PKU29*(PKV29*0.28)</f>
        <v>586814.55000000005</v>
      </c>
      <c r="PKX29" s="140">
        <f t="shared" ref="PKX29:PKX30" si="6947">PKU29*(PKV29*0.57)</f>
        <v>1194586.7625</v>
      </c>
      <c r="PKY29" s="144">
        <f t="shared" ref="PKY29:PKY30" si="6948">PKU29*(PKV29*0.15)</f>
        <v>314364.9375</v>
      </c>
      <c r="PKZ29" s="109">
        <f t="shared" ref="PKZ29:PKZ30" si="6949">INT(PKU29*PKV29)</f>
        <v>2095766</v>
      </c>
      <c r="PLA29" s="145" t="s">
        <v>115</v>
      </c>
      <c r="PLB29" s="146" t="s">
        <v>35</v>
      </c>
      <c r="PLC29" s="133">
        <v>681550</v>
      </c>
      <c r="PLD29" s="147">
        <f t="shared" ref="PLD29:PLD30" si="6950">123*0.5/20</f>
        <v>3.0750000000000002</v>
      </c>
      <c r="PLE29" s="140">
        <f t="shared" ref="PLE29:PLE30" si="6951">PLC29*(PLD29*0.28)</f>
        <v>586814.55000000005</v>
      </c>
      <c r="PLF29" s="140">
        <f t="shared" ref="PLF29:PLF30" si="6952">PLC29*(PLD29*0.57)</f>
        <v>1194586.7625</v>
      </c>
      <c r="PLG29" s="144">
        <f t="shared" ref="PLG29:PLG30" si="6953">PLC29*(PLD29*0.15)</f>
        <v>314364.9375</v>
      </c>
      <c r="PLH29" s="109">
        <f t="shared" ref="PLH29:PLH30" si="6954">INT(PLC29*PLD29)</f>
        <v>2095766</v>
      </c>
      <c r="PLI29" s="145" t="s">
        <v>115</v>
      </c>
      <c r="PLJ29" s="146" t="s">
        <v>35</v>
      </c>
      <c r="PLK29" s="133">
        <v>681550</v>
      </c>
      <c r="PLL29" s="147">
        <f t="shared" ref="PLL29:PLL30" si="6955">123*0.5/20</f>
        <v>3.0750000000000002</v>
      </c>
      <c r="PLM29" s="140">
        <f t="shared" ref="PLM29:PLM30" si="6956">PLK29*(PLL29*0.28)</f>
        <v>586814.55000000005</v>
      </c>
      <c r="PLN29" s="140">
        <f t="shared" ref="PLN29:PLN30" si="6957">PLK29*(PLL29*0.57)</f>
        <v>1194586.7625</v>
      </c>
      <c r="PLO29" s="144">
        <f t="shared" ref="PLO29:PLO30" si="6958">PLK29*(PLL29*0.15)</f>
        <v>314364.9375</v>
      </c>
      <c r="PLP29" s="109">
        <f t="shared" ref="PLP29:PLP30" si="6959">INT(PLK29*PLL29)</f>
        <v>2095766</v>
      </c>
      <c r="PLQ29" s="145" t="s">
        <v>115</v>
      </c>
      <c r="PLR29" s="146" t="s">
        <v>35</v>
      </c>
      <c r="PLS29" s="133">
        <v>681550</v>
      </c>
      <c r="PLT29" s="147">
        <f t="shared" ref="PLT29:PLT30" si="6960">123*0.5/20</f>
        <v>3.0750000000000002</v>
      </c>
      <c r="PLU29" s="140">
        <f t="shared" ref="PLU29:PLU30" si="6961">PLS29*(PLT29*0.28)</f>
        <v>586814.55000000005</v>
      </c>
      <c r="PLV29" s="140">
        <f t="shared" ref="PLV29:PLV30" si="6962">PLS29*(PLT29*0.57)</f>
        <v>1194586.7625</v>
      </c>
      <c r="PLW29" s="144">
        <f t="shared" ref="PLW29:PLW30" si="6963">PLS29*(PLT29*0.15)</f>
        <v>314364.9375</v>
      </c>
      <c r="PLX29" s="109">
        <f t="shared" ref="PLX29:PLX30" si="6964">INT(PLS29*PLT29)</f>
        <v>2095766</v>
      </c>
      <c r="PLY29" s="145" t="s">
        <v>115</v>
      </c>
      <c r="PLZ29" s="146" t="s">
        <v>35</v>
      </c>
      <c r="PMA29" s="133">
        <v>681550</v>
      </c>
      <c r="PMB29" s="147">
        <f t="shared" ref="PMB29:PMB30" si="6965">123*0.5/20</f>
        <v>3.0750000000000002</v>
      </c>
      <c r="PMC29" s="140">
        <f t="shared" ref="PMC29:PMC30" si="6966">PMA29*(PMB29*0.28)</f>
        <v>586814.55000000005</v>
      </c>
      <c r="PMD29" s="140">
        <f t="shared" ref="PMD29:PMD30" si="6967">PMA29*(PMB29*0.57)</f>
        <v>1194586.7625</v>
      </c>
      <c r="PME29" s="144">
        <f t="shared" ref="PME29:PME30" si="6968">PMA29*(PMB29*0.15)</f>
        <v>314364.9375</v>
      </c>
      <c r="PMF29" s="109">
        <f t="shared" ref="PMF29:PMF30" si="6969">INT(PMA29*PMB29)</f>
        <v>2095766</v>
      </c>
      <c r="PMG29" s="145" t="s">
        <v>115</v>
      </c>
      <c r="PMH29" s="146" t="s">
        <v>35</v>
      </c>
      <c r="PMI29" s="133">
        <v>681550</v>
      </c>
      <c r="PMJ29" s="147">
        <f t="shared" ref="PMJ29:PMJ30" si="6970">123*0.5/20</f>
        <v>3.0750000000000002</v>
      </c>
      <c r="PMK29" s="140">
        <f t="shared" ref="PMK29:PMK30" si="6971">PMI29*(PMJ29*0.28)</f>
        <v>586814.55000000005</v>
      </c>
      <c r="PML29" s="140">
        <f t="shared" ref="PML29:PML30" si="6972">PMI29*(PMJ29*0.57)</f>
        <v>1194586.7625</v>
      </c>
      <c r="PMM29" s="144">
        <f t="shared" ref="PMM29:PMM30" si="6973">PMI29*(PMJ29*0.15)</f>
        <v>314364.9375</v>
      </c>
      <c r="PMN29" s="109">
        <f t="shared" ref="PMN29:PMN30" si="6974">INT(PMI29*PMJ29)</f>
        <v>2095766</v>
      </c>
      <c r="PMO29" s="145" t="s">
        <v>115</v>
      </c>
      <c r="PMP29" s="146" t="s">
        <v>35</v>
      </c>
      <c r="PMQ29" s="133">
        <v>681550</v>
      </c>
      <c r="PMR29" s="147">
        <f t="shared" ref="PMR29:PMR30" si="6975">123*0.5/20</f>
        <v>3.0750000000000002</v>
      </c>
      <c r="PMS29" s="140">
        <f t="shared" ref="PMS29:PMS30" si="6976">PMQ29*(PMR29*0.28)</f>
        <v>586814.55000000005</v>
      </c>
      <c r="PMT29" s="140">
        <f t="shared" ref="PMT29:PMT30" si="6977">PMQ29*(PMR29*0.57)</f>
        <v>1194586.7625</v>
      </c>
      <c r="PMU29" s="144">
        <f t="shared" ref="PMU29:PMU30" si="6978">PMQ29*(PMR29*0.15)</f>
        <v>314364.9375</v>
      </c>
      <c r="PMV29" s="109">
        <f t="shared" ref="PMV29:PMV30" si="6979">INT(PMQ29*PMR29)</f>
        <v>2095766</v>
      </c>
      <c r="PMW29" s="145" t="s">
        <v>115</v>
      </c>
      <c r="PMX29" s="146" t="s">
        <v>35</v>
      </c>
      <c r="PMY29" s="133">
        <v>681550</v>
      </c>
      <c r="PMZ29" s="147">
        <f t="shared" ref="PMZ29:PMZ30" si="6980">123*0.5/20</f>
        <v>3.0750000000000002</v>
      </c>
      <c r="PNA29" s="140">
        <f t="shared" ref="PNA29:PNA30" si="6981">PMY29*(PMZ29*0.28)</f>
        <v>586814.55000000005</v>
      </c>
      <c r="PNB29" s="140">
        <f t="shared" ref="PNB29:PNB30" si="6982">PMY29*(PMZ29*0.57)</f>
        <v>1194586.7625</v>
      </c>
      <c r="PNC29" s="144">
        <f t="shared" ref="PNC29:PNC30" si="6983">PMY29*(PMZ29*0.15)</f>
        <v>314364.9375</v>
      </c>
      <c r="PND29" s="109">
        <f t="shared" ref="PND29:PND30" si="6984">INT(PMY29*PMZ29)</f>
        <v>2095766</v>
      </c>
      <c r="PNE29" s="145" t="s">
        <v>115</v>
      </c>
      <c r="PNF29" s="146" t="s">
        <v>35</v>
      </c>
      <c r="PNG29" s="133">
        <v>681550</v>
      </c>
      <c r="PNH29" s="147">
        <f t="shared" ref="PNH29:PNH30" si="6985">123*0.5/20</f>
        <v>3.0750000000000002</v>
      </c>
      <c r="PNI29" s="140">
        <f t="shared" ref="PNI29:PNI30" si="6986">PNG29*(PNH29*0.28)</f>
        <v>586814.55000000005</v>
      </c>
      <c r="PNJ29" s="140">
        <f t="shared" ref="PNJ29:PNJ30" si="6987">PNG29*(PNH29*0.57)</f>
        <v>1194586.7625</v>
      </c>
      <c r="PNK29" s="144">
        <f t="shared" ref="PNK29:PNK30" si="6988">PNG29*(PNH29*0.15)</f>
        <v>314364.9375</v>
      </c>
      <c r="PNL29" s="109">
        <f t="shared" ref="PNL29:PNL30" si="6989">INT(PNG29*PNH29)</f>
        <v>2095766</v>
      </c>
      <c r="PNM29" s="145" t="s">
        <v>115</v>
      </c>
      <c r="PNN29" s="146" t="s">
        <v>35</v>
      </c>
      <c r="PNO29" s="133">
        <v>681550</v>
      </c>
      <c r="PNP29" s="147">
        <f t="shared" ref="PNP29:PNP30" si="6990">123*0.5/20</f>
        <v>3.0750000000000002</v>
      </c>
      <c r="PNQ29" s="140">
        <f t="shared" ref="PNQ29:PNQ30" si="6991">PNO29*(PNP29*0.28)</f>
        <v>586814.55000000005</v>
      </c>
      <c r="PNR29" s="140">
        <f t="shared" ref="PNR29:PNR30" si="6992">PNO29*(PNP29*0.57)</f>
        <v>1194586.7625</v>
      </c>
      <c r="PNS29" s="144">
        <f t="shared" ref="PNS29:PNS30" si="6993">PNO29*(PNP29*0.15)</f>
        <v>314364.9375</v>
      </c>
      <c r="PNT29" s="109">
        <f t="shared" ref="PNT29:PNT30" si="6994">INT(PNO29*PNP29)</f>
        <v>2095766</v>
      </c>
      <c r="PNU29" s="145" t="s">
        <v>115</v>
      </c>
      <c r="PNV29" s="146" t="s">
        <v>35</v>
      </c>
      <c r="PNW29" s="133">
        <v>681550</v>
      </c>
      <c r="PNX29" s="147">
        <f t="shared" ref="PNX29:PNX30" si="6995">123*0.5/20</f>
        <v>3.0750000000000002</v>
      </c>
      <c r="PNY29" s="140">
        <f t="shared" ref="PNY29:PNY30" si="6996">PNW29*(PNX29*0.28)</f>
        <v>586814.55000000005</v>
      </c>
      <c r="PNZ29" s="140">
        <f t="shared" ref="PNZ29:PNZ30" si="6997">PNW29*(PNX29*0.57)</f>
        <v>1194586.7625</v>
      </c>
      <c r="POA29" s="144">
        <f t="shared" ref="POA29:POA30" si="6998">PNW29*(PNX29*0.15)</f>
        <v>314364.9375</v>
      </c>
      <c r="POB29" s="109">
        <f t="shared" ref="POB29:POB30" si="6999">INT(PNW29*PNX29)</f>
        <v>2095766</v>
      </c>
      <c r="POC29" s="145" t="s">
        <v>115</v>
      </c>
      <c r="POD29" s="146" t="s">
        <v>35</v>
      </c>
      <c r="POE29" s="133">
        <v>681550</v>
      </c>
      <c r="POF29" s="147">
        <f t="shared" ref="POF29:POF30" si="7000">123*0.5/20</f>
        <v>3.0750000000000002</v>
      </c>
      <c r="POG29" s="140">
        <f t="shared" ref="POG29:POG30" si="7001">POE29*(POF29*0.28)</f>
        <v>586814.55000000005</v>
      </c>
      <c r="POH29" s="140">
        <f t="shared" ref="POH29:POH30" si="7002">POE29*(POF29*0.57)</f>
        <v>1194586.7625</v>
      </c>
      <c r="POI29" s="144">
        <f t="shared" ref="POI29:POI30" si="7003">POE29*(POF29*0.15)</f>
        <v>314364.9375</v>
      </c>
      <c r="POJ29" s="109">
        <f t="shared" ref="POJ29:POJ30" si="7004">INT(POE29*POF29)</f>
        <v>2095766</v>
      </c>
      <c r="POK29" s="145" t="s">
        <v>115</v>
      </c>
      <c r="POL29" s="146" t="s">
        <v>35</v>
      </c>
      <c r="POM29" s="133">
        <v>681550</v>
      </c>
      <c r="PON29" s="147">
        <f t="shared" ref="PON29:PON30" si="7005">123*0.5/20</f>
        <v>3.0750000000000002</v>
      </c>
      <c r="POO29" s="140">
        <f t="shared" ref="POO29:POO30" si="7006">POM29*(PON29*0.28)</f>
        <v>586814.55000000005</v>
      </c>
      <c r="POP29" s="140">
        <f t="shared" ref="POP29:POP30" si="7007">POM29*(PON29*0.57)</f>
        <v>1194586.7625</v>
      </c>
      <c r="POQ29" s="144">
        <f t="shared" ref="POQ29:POQ30" si="7008">POM29*(PON29*0.15)</f>
        <v>314364.9375</v>
      </c>
      <c r="POR29" s="109">
        <f t="shared" ref="POR29:POR30" si="7009">INT(POM29*PON29)</f>
        <v>2095766</v>
      </c>
      <c r="POS29" s="145" t="s">
        <v>115</v>
      </c>
      <c r="POT29" s="146" t="s">
        <v>35</v>
      </c>
      <c r="POU29" s="133">
        <v>681550</v>
      </c>
      <c r="POV29" s="147">
        <f t="shared" ref="POV29:POV30" si="7010">123*0.5/20</f>
        <v>3.0750000000000002</v>
      </c>
      <c r="POW29" s="140">
        <f t="shared" ref="POW29:POW30" si="7011">POU29*(POV29*0.28)</f>
        <v>586814.55000000005</v>
      </c>
      <c r="POX29" s="140">
        <f t="shared" ref="POX29:POX30" si="7012">POU29*(POV29*0.57)</f>
        <v>1194586.7625</v>
      </c>
      <c r="POY29" s="144">
        <f t="shared" ref="POY29:POY30" si="7013">POU29*(POV29*0.15)</f>
        <v>314364.9375</v>
      </c>
      <c r="POZ29" s="109">
        <f t="shared" ref="POZ29:POZ30" si="7014">INT(POU29*POV29)</f>
        <v>2095766</v>
      </c>
      <c r="PPA29" s="145" t="s">
        <v>115</v>
      </c>
      <c r="PPB29" s="146" t="s">
        <v>35</v>
      </c>
      <c r="PPC29" s="133">
        <v>681550</v>
      </c>
      <c r="PPD29" s="147">
        <f t="shared" ref="PPD29:PPD30" si="7015">123*0.5/20</f>
        <v>3.0750000000000002</v>
      </c>
      <c r="PPE29" s="140">
        <f t="shared" ref="PPE29:PPE30" si="7016">PPC29*(PPD29*0.28)</f>
        <v>586814.55000000005</v>
      </c>
      <c r="PPF29" s="140">
        <f t="shared" ref="PPF29:PPF30" si="7017">PPC29*(PPD29*0.57)</f>
        <v>1194586.7625</v>
      </c>
      <c r="PPG29" s="144">
        <f t="shared" ref="PPG29:PPG30" si="7018">PPC29*(PPD29*0.15)</f>
        <v>314364.9375</v>
      </c>
      <c r="PPH29" s="109">
        <f t="shared" ref="PPH29:PPH30" si="7019">INT(PPC29*PPD29)</f>
        <v>2095766</v>
      </c>
      <c r="PPI29" s="145" t="s">
        <v>115</v>
      </c>
      <c r="PPJ29" s="146" t="s">
        <v>35</v>
      </c>
      <c r="PPK29" s="133">
        <v>681550</v>
      </c>
      <c r="PPL29" s="147">
        <f t="shared" ref="PPL29:PPL30" si="7020">123*0.5/20</f>
        <v>3.0750000000000002</v>
      </c>
      <c r="PPM29" s="140">
        <f t="shared" ref="PPM29:PPM30" si="7021">PPK29*(PPL29*0.28)</f>
        <v>586814.55000000005</v>
      </c>
      <c r="PPN29" s="140">
        <f t="shared" ref="PPN29:PPN30" si="7022">PPK29*(PPL29*0.57)</f>
        <v>1194586.7625</v>
      </c>
      <c r="PPO29" s="144">
        <f t="shared" ref="PPO29:PPO30" si="7023">PPK29*(PPL29*0.15)</f>
        <v>314364.9375</v>
      </c>
      <c r="PPP29" s="109">
        <f t="shared" ref="PPP29:PPP30" si="7024">INT(PPK29*PPL29)</f>
        <v>2095766</v>
      </c>
      <c r="PPQ29" s="145" t="s">
        <v>115</v>
      </c>
      <c r="PPR29" s="146" t="s">
        <v>35</v>
      </c>
      <c r="PPS29" s="133">
        <v>681550</v>
      </c>
      <c r="PPT29" s="147">
        <f t="shared" ref="PPT29:PPT30" si="7025">123*0.5/20</f>
        <v>3.0750000000000002</v>
      </c>
      <c r="PPU29" s="140">
        <f t="shared" ref="PPU29:PPU30" si="7026">PPS29*(PPT29*0.28)</f>
        <v>586814.55000000005</v>
      </c>
      <c r="PPV29" s="140">
        <f t="shared" ref="PPV29:PPV30" si="7027">PPS29*(PPT29*0.57)</f>
        <v>1194586.7625</v>
      </c>
      <c r="PPW29" s="144">
        <f t="shared" ref="PPW29:PPW30" si="7028">PPS29*(PPT29*0.15)</f>
        <v>314364.9375</v>
      </c>
      <c r="PPX29" s="109">
        <f t="shared" ref="PPX29:PPX30" si="7029">INT(PPS29*PPT29)</f>
        <v>2095766</v>
      </c>
      <c r="PPY29" s="145" t="s">
        <v>115</v>
      </c>
      <c r="PPZ29" s="146" t="s">
        <v>35</v>
      </c>
      <c r="PQA29" s="133">
        <v>681550</v>
      </c>
      <c r="PQB29" s="147">
        <f t="shared" ref="PQB29:PQB30" si="7030">123*0.5/20</f>
        <v>3.0750000000000002</v>
      </c>
      <c r="PQC29" s="140">
        <f t="shared" ref="PQC29:PQC30" si="7031">PQA29*(PQB29*0.28)</f>
        <v>586814.55000000005</v>
      </c>
      <c r="PQD29" s="140">
        <f t="shared" ref="PQD29:PQD30" si="7032">PQA29*(PQB29*0.57)</f>
        <v>1194586.7625</v>
      </c>
      <c r="PQE29" s="144">
        <f t="shared" ref="PQE29:PQE30" si="7033">PQA29*(PQB29*0.15)</f>
        <v>314364.9375</v>
      </c>
      <c r="PQF29" s="109">
        <f t="shared" ref="PQF29:PQF30" si="7034">INT(PQA29*PQB29)</f>
        <v>2095766</v>
      </c>
      <c r="PQG29" s="145" t="s">
        <v>115</v>
      </c>
      <c r="PQH29" s="146" t="s">
        <v>35</v>
      </c>
      <c r="PQI29" s="133">
        <v>681550</v>
      </c>
      <c r="PQJ29" s="147">
        <f t="shared" ref="PQJ29:PQJ30" si="7035">123*0.5/20</f>
        <v>3.0750000000000002</v>
      </c>
      <c r="PQK29" s="140">
        <f t="shared" ref="PQK29:PQK30" si="7036">PQI29*(PQJ29*0.28)</f>
        <v>586814.55000000005</v>
      </c>
      <c r="PQL29" s="140">
        <f t="shared" ref="PQL29:PQL30" si="7037">PQI29*(PQJ29*0.57)</f>
        <v>1194586.7625</v>
      </c>
      <c r="PQM29" s="144">
        <f t="shared" ref="PQM29:PQM30" si="7038">PQI29*(PQJ29*0.15)</f>
        <v>314364.9375</v>
      </c>
      <c r="PQN29" s="109">
        <f t="shared" ref="PQN29:PQN30" si="7039">INT(PQI29*PQJ29)</f>
        <v>2095766</v>
      </c>
      <c r="PQO29" s="145" t="s">
        <v>115</v>
      </c>
      <c r="PQP29" s="146" t="s">
        <v>35</v>
      </c>
      <c r="PQQ29" s="133">
        <v>681550</v>
      </c>
      <c r="PQR29" s="147">
        <f t="shared" ref="PQR29:PQR30" si="7040">123*0.5/20</f>
        <v>3.0750000000000002</v>
      </c>
      <c r="PQS29" s="140">
        <f t="shared" ref="PQS29:PQS30" si="7041">PQQ29*(PQR29*0.28)</f>
        <v>586814.55000000005</v>
      </c>
      <c r="PQT29" s="140">
        <f t="shared" ref="PQT29:PQT30" si="7042">PQQ29*(PQR29*0.57)</f>
        <v>1194586.7625</v>
      </c>
      <c r="PQU29" s="144">
        <f t="shared" ref="PQU29:PQU30" si="7043">PQQ29*(PQR29*0.15)</f>
        <v>314364.9375</v>
      </c>
      <c r="PQV29" s="109">
        <f t="shared" ref="PQV29:PQV30" si="7044">INT(PQQ29*PQR29)</f>
        <v>2095766</v>
      </c>
      <c r="PQW29" s="145" t="s">
        <v>115</v>
      </c>
      <c r="PQX29" s="146" t="s">
        <v>35</v>
      </c>
      <c r="PQY29" s="133">
        <v>681550</v>
      </c>
      <c r="PQZ29" s="147">
        <f t="shared" ref="PQZ29:PQZ30" si="7045">123*0.5/20</f>
        <v>3.0750000000000002</v>
      </c>
      <c r="PRA29" s="140">
        <f t="shared" ref="PRA29:PRA30" si="7046">PQY29*(PQZ29*0.28)</f>
        <v>586814.55000000005</v>
      </c>
      <c r="PRB29" s="140">
        <f t="shared" ref="PRB29:PRB30" si="7047">PQY29*(PQZ29*0.57)</f>
        <v>1194586.7625</v>
      </c>
      <c r="PRC29" s="144">
        <f t="shared" ref="PRC29:PRC30" si="7048">PQY29*(PQZ29*0.15)</f>
        <v>314364.9375</v>
      </c>
      <c r="PRD29" s="109">
        <f t="shared" ref="PRD29:PRD30" si="7049">INT(PQY29*PQZ29)</f>
        <v>2095766</v>
      </c>
      <c r="PRE29" s="145" t="s">
        <v>115</v>
      </c>
      <c r="PRF29" s="146" t="s">
        <v>35</v>
      </c>
      <c r="PRG29" s="133">
        <v>681550</v>
      </c>
      <c r="PRH29" s="147">
        <f t="shared" ref="PRH29:PRH30" si="7050">123*0.5/20</f>
        <v>3.0750000000000002</v>
      </c>
      <c r="PRI29" s="140">
        <f t="shared" ref="PRI29:PRI30" si="7051">PRG29*(PRH29*0.28)</f>
        <v>586814.55000000005</v>
      </c>
      <c r="PRJ29" s="140">
        <f t="shared" ref="PRJ29:PRJ30" si="7052">PRG29*(PRH29*0.57)</f>
        <v>1194586.7625</v>
      </c>
      <c r="PRK29" s="144">
        <f t="shared" ref="PRK29:PRK30" si="7053">PRG29*(PRH29*0.15)</f>
        <v>314364.9375</v>
      </c>
      <c r="PRL29" s="109">
        <f t="shared" ref="PRL29:PRL30" si="7054">INT(PRG29*PRH29)</f>
        <v>2095766</v>
      </c>
      <c r="PRM29" s="145" t="s">
        <v>115</v>
      </c>
      <c r="PRN29" s="146" t="s">
        <v>35</v>
      </c>
      <c r="PRO29" s="133">
        <v>681550</v>
      </c>
      <c r="PRP29" s="147">
        <f t="shared" ref="PRP29:PRP30" si="7055">123*0.5/20</f>
        <v>3.0750000000000002</v>
      </c>
      <c r="PRQ29" s="140">
        <f t="shared" ref="PRQ29:PRQ30" si="7056">PRO29*(PRP29*0.28)</f>
        <v>586814.55000000005</v>
      </c>
      <c r="PRR29" s="140">
        <f t="shared" ref="PRR29:PRR30" si="7057">PRO29*(PRP29*0.57)</f>
        <v>1194586.7625</v>
      </c>
      <c r="PRS29" s="144">
        <f t="shared" ref="PRS29:PRS30" si="7058">PRO29*(PRP29*0.15)</f>
        <v>314364.9375</v>
      </c>
      <c r="PRT29" s="109">
        <f t="shared" ref="PRT29:PRT30" si="7059">INT(PRO29*PRP29)</f>
        <v>2095766</v>
      </c>
      <c r="PRU29" s="145" t="s">
        <v>115</v>
      </c>
      <c r="PRV29" s="146" t="s">
        <v>35</v>
      </c>
      <c r="PRW29" s="133">
        <v>681550</v>
      </c>
      <c r="PRX29" s="147">
        <f t="shared" ref="PRX29:PRX30" si="7060">123*0.5/20</f>
        <v>3.0750000000000002</v>
      </c>
      <c r="PRY29" s="140">
        <f t="shared" ref="PRY29:PRY30" si="7061">PRW29*(PRX29*0.28)</f>
        <v>586814.55000000005</v>
      </c>
      <c r="PRZ29" s="140">
        <f t="shared" ref="PRZ29:PRZ30" si="7062">PRW29*(PRX29*0.57)</f>
        <v>1194586.7625</v>
      </c>
      <c r="PSA29" s="144">
        <f t="shared" ref="PSA29:PSA30" si="7063">PRW29*(PRX29*0.15)</f>
        <v>314364.9375</v>
      </c>
      <c r="PSB29" s="109">
        <f t="shared" ref="PSB29:PSB30" si="7064">INT(PRW29*PRX29)</f>
        <v>2095766</v>
      </c>
      <c r="PSC29" s="145" t="s">
        <v>115</v>
      </c>
      <c r="PSD29" s="146" t="s">
        <v>35</v>
      </c>
      <c r="PSE29" s="133">
        <v>681550</v>
      </c>
      <c r="PSF29" s="147">
        <f t="shared" ref="PSF29:PSF30" si="7065">123*0.5/20</f>
        <v>3.0750000000000002</v>
      </c>
      <c r="PSG29" s="140">
        <f t="shared" ref="PSG29:PSG30" si="7066">PSE29*(PSF29*0.28)</f>
        <v>586814.55000000005</v>
      </c>
      <c r="PSH29" s="140">
        <f t="shared" ref="PSH29:PSH30" si="7067">PSE29*(PSF29*0.57)</f>
        <v>1194586.7625</v>
      </c>
      <c r="PSI29" s="144">
        <f t="shared" ref="PSI29:PSI30" si="7068">PSE29*(PSF29*0.15)</f>
        <v>314364.9375</v>
      </c>
      <c r="PSJ29" s="109">
        <f t="shared" ref="PSJ29:PSJ30" si="7069">INT(PSE29*PSF29)</f>
        <v>2095766</v>
      </c>
      <c r="PSK29" s="145" t="s">
        <v>115</v>
      </c>
      <c r="PSL29" s="146" t="s">
        <v>35</v>
      </c>
      <c r="PSM29" s="133">
        <v>681550</v>
      </c>
      <c r="PSN29" s="147">
        <f t="shared" ref="PSN29:PSN30" si="7070">123*0.5/20</f>
        <v>3.0750000000000002</v>
      </c>
      <c r="PSO29" s="140">
        <f t="shared" ref="PSO29:PSO30" si="7071">PSM29*(PSN29*0.28)</f>
        <v>586814.55000000005</v>
      </c>
      <c r="PSP29" s="140">
        <f t="shared" ref="PSP29:PSP30" si="7072">PSM29*(PSN29*0.57)</f>
        <v>1194586.7625</v>
      </c>
      <c r="PSQ29" s="144">
        <f t="shared" ref="PSQ29:PSQ30" si="7073">PSM29*(PSN29*0.15)</f>
        <v>314364.9375</v>
      </c>
      <c r="PSR29" s="109">
        <f t="shared" ref="PSR29:PSR30" si="7074">INT(PSM29*PSN29)</f>
        <v>2095766</v>
      </c>
      <c r="PSS29" s="145" t="s">
        <v>115</v>
      </c>
      <c r="PST29" s="146" t="s">
        <v>35</v>
      </c>
      <c r="PSU29" s="133">
        <v>681550</v>
      </c>
      <c r="PSV29" s="147">
        <f t="shared" ref="PSV29:PSV30" si="7075">123*0.5/20</f>
        <v>3.0750000000000002</v>
      </c>
      <c r="PSW29" s="140">
        <f t="shared" ref="PSW29:PSW30" si="7076">PSU29*(PSV29*0.28)</f>
        <v>586814.55000000005</v>
      </c>
      <c r="PSX29" s="140">
        <f t="shared" ref="PSX29:PSX30" si="7077">PSU29*(PSV29*0.57)</f>
        <v>1194586.7625</v>
      </c>
      <c r="PSY29" s="144">
        <f t="shared" ref="PSY29:PSY30" si="7078">PSU29*(PSV29*0.15)</f>
        <v>314364.9375</v>
      </c>
      <c r="PSZ29" s="109">
        <f t="shared" ref="PSZ29:PSZ30" si="7079">INT(PSU29*PSV29)</f>
        <v>2095766</v>
      </c>
      <c r="PTA29" s="145" t="s">
        <v>115</v>
      </c>
      <c r="PTB29" s="146" t="s">
        <v>35</v>
      </c>
      <c r="PTC29" s="133">
        <v>681550</v>
      </c>
      <c r="PTD29" s="147">
        <f t="shared" ref="PTD29:PTD30" si="7080">123*0.5/20</f>
        <v>3.0750000000000002</v>
      </c>
      <c r="PTE29" s="140">
        <f t="shared" ref="PTE29:PTE30" si="7081">PTC29*(PTD29*0.28)</f>
        <v>586814.55000000005</v>
      </c>
      <c r="PTF29" s="140">
        <f t="shared" ref="PTF29:PTF30" si="7082">PTC29*(PTD29*0.57)</f>
        <v>1194586.7625</v>
      </c>
      <c r="PTG29" s="144">
        <f t="shared" ref="PTG29:PTG30" si="7083">PTC29*(PTD29*0.15)</f>
        <v>314364.9375</v>
      </c>
      <c r="PTH29" s="109">
        <f t="shared" ref="PTH29:PTH30" si="7084">INT(PTC29*PTD29)</f>
        <v>2095766</v>
      </c>
      <c r="PTI29" s="145" t="s">
        <v>115</v>
      </c>
      <c r="PTJ29" s="146" t="s">
        <v>35</v>
      </c>
      <c r="PTK29" s="133">
        <v>681550</v>
      </c>
      <c r="PTL29" s="147">
        <f t="shared" ref="PTL29:PTL30" si="7085">123*0.5/20</f>
        <v>3.0750000000000002</v>
      </c>
      <c r="PTM29" s="140">
        <f t="shared" ref="PTM29:PTM30" si="7086">PTK29*(PTL29*0.28)</f>
        <v>586814.55000000005</v>
      </c>
      <c r="PTN29" s="140">
        <f t="shared" ref="PTN29:PTN30" si="7087">PTK29*(PTL29*0.57)</f>
        <v>1194586.7625</v>
      </c>
      <c r="PTO29" s="144">
        <f t="shared" ref="PTO29:PTO30" si="7088">PTK29*(PTL29*0.15)</f>
        <v>314364.9375</v>
      </c>
      <c r="PTP29" s="109">
        <f t="shared" ref="PTP29:PTP30" si="7089">INT(PTK29*PTL29)</f>
        <v>2095766</v>
      </c>
      <c r="PTQ29" s="145" t="s">
        <v>115</v>
      </c>
      <c r="PTR29" s="146" t="s">
        <v>35</v>
      </c>
      <c r="PTS29" s="133">
        <v>681550</v>
      </c>
      <c r="PTT29" s="147">
        <f t="shared" ref="PTT29:PTT30" si="7090">123*0.5/20</f>
        <v>3.0750000000000002</v>
      </c>
      <c r="PTU29" s="140">
        <f t="shared" ref="PTU29:PTU30" si="7091">PTS29*(PTT29*0.28)</f>
        <v>586814.55000000005</v>
      </c>
      <c r="PTV29" s="140">
        <f t="shared" ref="PTV29:PTV30" si="7092">PTS29*(PTT29*0.57)</f>
        <v>1194586.7625</v>
      </c>
      <c r="PTW29" s="144">
        <f t="shared" ref="PTW29:PTW30" si="7093">PTS29*(PTT29*0.15)</f>
        <v>314364.9375</v>
      </c>
      <c r="PTX29" s="109">
        <f t="shared" ref="PTX29:PTX30" si="7094">INT(PTS29*PTT29)</f>
        <v>2095766</v>
      </c>
      <c r="PTY29" s="145" t="s">
        <v>115</v>
      </c>
      <c r="PTZ29" s="146" t="s">
        <v>35</v>
      </c>
      <c r="PUA29" s="133">
        <v>681550</v>
      </c>
      <c r="PUB29" s="147">
        <f t="shared" ref="PUB29:PUB30" si="7095">123*0.5/20</f>
        <v>3.0750000000000002</v>
      </c>
      <c r="PUC29" s="140">
        <f t="shared" ref="PUC29:PUC30" si="7096">PUA29*(PUB29*0.28)</f>
        <v>586814.55000000005</v>
      </c>
      <c r="PUD29" s="140">
        <f t="shared" ref="PUD29:PUD30" si="7097">PUA29*(PUB29*0.57)</f>
        <v>1194586.7625</v>
      </c>
      <c r="PUE29" s="144">
        <f t="shared" ref="PUE29:PUE30" si="7098">PUA29*(PUB29*0.15)</f>
        <v>314364.9375</v>
      </c>
      <c r="PUF29" s="109">
        <f t="shared" ref="PUF29:PUF30" si="7099">INT(PUA29*PUB29)</f>
        <v>2095766</v>
      </c>
      <c r="PUG29" s="145" t="s">
        <v>115</v>
      </c>
      <c r="PUH29" s="146" t="s">
        <v>35</v>
      </c>
      <c r="PUI29" s="133">
        <v>681550</v>
      </c>
      <c r="PUJ29" s="147">
        <f t="shared" ref="PUJ29:PUJ30" si="7100">123*0.5/20</f>
        <v>3.0750000000000002</v>
      </c>
      <c r="PUK29" s="140">
        <f t="shared" ref="PUK29:PUK30" si="7101">PUI29*(PUJ29*0.28)</f>
        <v>586814.55000000005</v>
      </c>
      <c r="PUL29" s="140">
        <f t="shared" ref="PUL29:PUL30" si="7102">PUI29*(PUJ29*0.57)</f>
        <v>1194586.7625</v>
      </c>
      <c r="PUM29" s="144">
        <f t="shared" ref="PUM29:PUM30" si="7103">PUI29*(PUJ29*0.15)</f>
        <v>314364.9375</v>
      </c>
      <c r="PUN29" s="109">
        <f t="shared" ref="PUN29:PUN30" si="7104">INT(PUI29*PUJ29)</f>
        <v>2095766</v>
      </c>
      <c r="PUO29" s="145" t="s">
        <v>115</v>
      </c>
      <c r="PUP29" s="146" t="s">
        <v>35</v>
      </c>
      <c r="PUQ29" s="133">
        <v>681550</v>
      </c>
      <c r="PUR29" s="147">
        <f t="shared" ref="PUR29:PUR30" si="7105">123*0.5/20</f>
        <v>3.0750000000000002</v>
      </c>
      <c r="PUS29" s="140">
        <f t="shared" ref="PUS29:PUS30" si="7106">PUQ29*(PUR29*0.28)</f>
        <v>586814.55000000005</v>
      </c>
      <c r="PUT29" s="140">
        <f t="shared" ref="PUT29:PUT30" si="7107">PUQ29*(PUR29*0.57)</f>
        <v>1194586.7625</v>
      </c>
      <c r="PUU29" s="144">
        <f t="shared" ref="PUU29:PUU30" si="7108">PUQ29*(PUR29*0.15)</f>
        <v>314364.9375</v>
      </c>
      <c r="PUV29" s="109">
        <f t="shared" ref="PUV29:PUV30" si="7109">INT(PUQ29*PUR29)</f>
        <v>2095766</v>
      </c>
      <c r="PUW29" s="145" t="s">
        <v>115</v>
      </c>
      <c r="PUX29" s="146" t="s">
        <v>35</v>
      </c>
      <c r="PUY29" s="133">
        <v>681550</v>
      </c>
      <c r="PUZ29" s="147">
        <f t="shared" ref="PUZ29:PUZ30" si="7110">123*0.5/20</f>
        <v>3.0750000000000002</v>
      </c>
      <c r="PVA29" s="140">
        <f t="shared" ref="PVA29:PVA30" si="7111">PUY29*(PUZ29*0.28)</f>
        <v>586814.55000000005</v>
      </c>
      <c r="PVB29" s="140">
        <f t="shared" ref="PVB29:PVB30" si="7112">PUY29*(PUZ29*0.57)</f>
        <v>1194586.7625</v>
      </c>
      <c r="PVC29" s="144">
        <f t="shared" ref="PVC29:PVC30" si="7113">PUY29*(PUZ29*0.15)</f>
        <v>314364.9375</v>
      </c>
      <c r="PVD29" s="109">
        <f t="shared" ref="PVD29:PVD30" si="7114">INT(PUY29*PUZ29)</f>
        <v>2095766</v>
      </c>
      <c r="PVE29" s="145" t="s">
        <v>115</v>
      </c>
      <c r="PVF29" s="146" t="s">
        <v>35</v>
      </c>
      <c r="PVG29" s="133">
        <v>681550</v>
      </c>
      <c r="PVH29" s="147">
        <f t="shared" ref="PVH29:PVH30" si="7115">123*0.5/20</f>
        <v>3.0750000000000002</v>
      </c>
      <c r="PVI29" s="140">
        <f t="shared" ref="PVI29:PVI30" si="7116">PVG29*(PVH29*0.28)</f>
        <v>586814.55000000005</v>
      </c>
      <c r="PVJ29" s="140">
        <f t="shared" ref="PVJ29:PVJ30" si="7117">PVG29*(PVH29*0.57)</f>
        <v>1194586.7625</v>
      </c>
      <c r="PVK29" s="144">
        <f t="shared" ref="PVK29:PVK30" si="7118">PVG29*(PVH29*0.15)</f>
        <v>314364.9375</v>
      </c>
      <c r="PVL29" s="109">
        <f t="shared" ref="PVL29:PVL30" si="7119">INT(PVG29*PVH29)</f>
        <v>2095766</v>
      </c>
      <c r="PVM29" s="145" t="s">
        <v>115</v>
      </c>
      <c r="PVN29" s="146" t="s">
        <v>35</v>
      </c>
      <c r="PVO29" s="133">
        <v>681550</v>
      </c>
      <c r="PVP29" s="147">
        <f t="shared" ref="PVP29:PVP30" si="7120">123*0.5/20</f>
        <v>3.0750000000000002</v>
      </c>
      <c r="PVQ29" s="140">
        <f t="shared" ref="PVQ29:PVQ30" si="7121">PVO29*(PVP29*0.28)</f>
        <v>586814.55000000005</v>
      </c>
      <c r="PVR29" s="140">
        <f t="shared" ref="PVR29:PVR30" si="7122">PVO29*(PVP29*0.57)</f>
        <v>1194586.7625</v>
      </c>
      <c r="PVS29" s="144">
        <f t="shared" ref="PVS29:PVS30" si="7123">PVO29*(PVP29*0.15)</f>
        <v>314364.9375</v>
      </c>
      <c r="PVT29" s="109">
        <f t="shared" ref="PVT29:PVT30" si="7124">INT(PVO29*PVP29)</f>
        <v>2095766</v>
      </c>
      <c r="PVU29" s="145" t="s">
        <v>115</v>
      </c>
      <c r="PVV29" s="146" t="s">
        <v>35</v>
      </c>
      <c r="PVW29" s="133">
        <v>681550</v>
      </c>
      <c r="PVX29" s="147">
        <f t="shared" ref="PVX29:PVX30" si="7125">123*0.5/20</f>
        <v>3.0750000000000002</v>
      </c>
      <c r="PVY29" s="140">
        <f t="shared" ref="PVY29:PVY30" si="7126">PVW29*(PVX29*0.28)</f>
        <v>586814.55000000005</v>
      </c>
      <c r="PVZ29" s="140">
        <f t="shared" ref="PVZ29:PVZ30" si="7127">PVW29*(PVX29*0.57)</f>
        <v>1194586.7625</v>
      </c>
      <c r="PWA29" s="144">
        <f t="shared" ref="PWA29:PWA30" si="7128">PVW29*(PVX29*0.15)</f>
        <v>314364.9375</v>
      </c>
      <c r="PWB29" s="109">
        <f t="shared" ref="PWB29:PWB30" si="7129">INT(PVW29*PVX29)</f>
        <v>2095766</v>
      </c>
      <c r="PWC29" s="145" t="s">
        <v>115</v>
      </c>
      <c r="PWD29" s="146" t="s">
        <v>35</v>
      </c>
      <c r="PWE29" s="133">
        <v>681550</v>
      </c>
      <c r="PWF29" s="147">
        <f t="shared" ref="PWF29:PWF30" si="7130">123*0.5/20</f>
        <v>3.0750000000000002</v>
      </c>
      <c r="PWG29" s="140">
        <f t="shared" ref="PWG29:PWG30" si="7131">PWE29*(PWF29*0.28)</f>
        <v>586814.55000000005</v>
      </c>
      <c r="PWH29" s="140">
        <f t="shared" ref="PWH29:PWH30" si="7132">PWE29*(PWF29*0.57)</f>
        <v>1194586.7625</v>
      </c>
      <c r="PWI29" s="144">
        <f t="shared" ref="PWI29:PWI30" si="7133">PWE29*(PWF29*0.15)</f>
        <v>314364.9375</v>
      </c>
      <c r="PWJ29" s="109">
        <f t="shared" ref="PWJ29:PWJ30" si="7134">INT(PWE29*PWF29)</f>
        <v>2095766</v>
      </c>
      <c r="PWK29" s="145" t="s">
        <v>115</v>
      </c>
      <c r="PWL29" s="146" t="s">
        <v>35</v>
      </c>
      <c r="PWM29" s="133">
        <v>681550</v>
      </c>
      <c r="PWN29" s="147">
        <f t="shared" ref="PWN29:PWN30" si="7135">123*0.5/20</f>
        <v>3.0750000000000002</v>
      </c>
      <c r="PWO29" s="140">
        <f t="shared" ref="PWO29:PWO30" si="7136">PWM29*(PWN29*0.28)</f>
        <v>586814.55000000005</v>
      </c>
      <c r="PWP29" s="140">
        <f t="shared" ref="PWP29:PWP30" si="7137">PWM29*(PWN29*0.57)</f>
        <v>1194586.7625</v>
      </c>
      <c r="PWQ29" s="144">
        <f t="shared" ref="PWQ29:PWQ30" si="7138">PWM29*(PWN29*0.15)</f>
        <v>314364.9375</v>
      </c>
      <c r="PWR29" s="109">
        <f t="shared" ref="PWR29:PWR30" si="7139">INT(PWM29*PWN29)</f>
        <v>2095766</v>
      </c>
      <c r="PWS29" s="145" t="s">
        <v>115</v>
      </c>
      <c r="PWT29" s="146" t="s">
        <v>35</v>
      </c>
      <c r="PWU29" s="133">
        <v>681550</v>
      </c>
      <c r="PWV29" s="147">
        <f t="shared" ref="PWV29:PWV30" si="7140">123*0.5/20</f>
        <v>3.0750000000000002</v>
      </c>
      <c r="PWW29" s="140">
        <f t="shared" ref="PWW29:PWW30" si="7141">PWU29*(PWV29*0.28)</f>
        <v>586814.55000000005</v>
      </c>
      <c r="PWX29" s="140">
        <f t="shared" ref="PWX29:PWX30" si="7142">PWU29*(PWV29*0.57)</f>
        <v>1194586.7625</v>
      </c>
      <c r="PWY29" s="144">
        <f t="shared" ref="PWY29:PWY30" si="7143">PWU29*(PWV29*0.15)</f>
        <v>314364.9375</v>
      </c>
      <c r="PWZ29" s="109">
        <f t="shared" ref="PWZ29:PWZ30" si="7144">INT(PWU29*PWV29)</f>
        <v>2095766</v>
      </c>
      <c r="PXA29" s="145" t="s">
        <v>115</v>
      </c>
      <c r="PXB29" s="146" t="s">
        <v>35</v>
      </c>
      <c r="PXC29" s="133">
        <v>681550</v>
      </c>
      <c r="PXD29" s="147">
        <f t="shared" ref="PXD29:PXD30" si="7145">123*0.5/20</f>
        <v>3.0750000000000002</v>
      </c>
      <c r="PXE29" s="140">
        <f t="shared" ref="PXE29:PXE30" si="7146">PXC29*(PXD29*0.28)</f>
        <v>586814.55000000005</v>
      </c>
      <c r="PXF29" s="140">
        <f t="shared" ref="PXF29:PXF30" si="7147">PXC29*(PXD29*0.57)</f>
        <v>1194586.7625</v>
      </c>
      <c r="PXG29" s="144">
        <f t="shared" ref="PXG29:PXG30" si="7148">PXC29*(PXD29*0.15)</f>
        <v>314364.9375</v>
      </c>
      <c r="PXH29" s="109">
        <f t="shared" ref="PXH29:PXH30" si="7149">INT(PXC29*PXD29)</f>
        <v>2095766</v>
      </c>
      <c r="PXI29" s="145" t="s">
        <v>115</v>
      </c>
      <c r="PXJ29" s="146" t="s">
        <v>35</v>
      </c>
      <c r="PXK29" s="133">
        <v>681550</v>
      </c>
      <c r="PXL29" s="147">
        <f t="shared" ref="PXL29:PXL30" si="7150">123*0.5/20</f>
        <v>3.0750000000000002</v>
      </c>
      <c r="PXM29" s="140">
        <f t="shared" ref="PXM29:PXM30" si="7151">PXK29*(PXL29*0.28)</f>
        <v>586814.55000000005</v>
      </c>
      <c r="PXN29" s="140">
        <f t="shared" ref="PXN29:PXN30" si="7152">PXK29*(PXL29*0.57)</f>
        <v>1194586.7625</v>
      </c>
      <c r="PXO29" s="144">
        <f t="shared" ref="PXO29:PXO30" si="7153">PXK29*(PXL29*0.15)</f>
        <v>314364.9375</v>
      </c>
      <c r="PXP29" s="109">
        <f t="shared" ref="PXP29:PXP30" si="7154">INT(PXK29*PXL29)</f>
        <v>2095766</v>
      </c>
      <c r="PXQ29" s="145" t="s">
        <v>115</v>
      </c>
      <c r="PXR29" s="146" t="s">
        <v>35</v>
      </c>
      <c r="PXS29" s="133">
        <v>681550</v>
      </c>
      <c r="PXT29" s="147">
        <f t="shared" ref="PXT29:PXT30" si="7155">123*0.5/20</f>
        <v>3.0750000000000002</v>
      </c>
      <c r="PXU29" s="140">
        <f t="shared" ref="PXU29:PXU30" si="7156">PXS29*(PXT29*0.28)</f>
        <v>586814.55000000005</v>
      </c>
      <c r="PXV29" s="140">
        <f t="shared" ref="PXV29:PXV30" si="7157">PXS29*(PXT29*0.57)</f>
        <v>1194586.7625</v>
      </c>
      <c r="PXW29" s="144">
        <f t="shared" ref="PXW29:PXW30" si="7158">PXS29*(PXT29*0.15)</f>
        <v>314364.9375</v>
      </c>
      <c r="PXX29" s="109">
        <f t="shared" ref="PXX29:PXX30" si="7159">INT(PXS29*PXT29)</f>
        <v>2095766</v>
      </c>
      <c r="PXY29" s="145" t="s">
        <v>115</v>
      </c>
      <c r="PXZ29" s="146" t="s">
        <v>35</v>
      </c>
      <c r="PYA29" s="133">
        <v>681550</v>
      </c>
      <c r="PYB29" s="147">
        <f t="shared" ref="PYB29:PYB30" si="7160">123*0.5/20</f>
        <v>3.0750000000000002</v>
      </c>
      <c r="PYC29" s="140">
        <f t="shared" ref="PYC29:PYC30" si="7161">PYA29*(PYB29*0.28)</f>
        <v>586814.55000000005</v>
      </c>
      <c r="PYD29" s="140">
        <f t="shared" ref="PYD29:PYD30" si="7162">PYA29*(PYB29*0.57)</f>
        <v>1194586.7625</v>
      </c>
      <c r="PYE29" s="144">
        <f t="shared" ref="PYE29:PYE30" si="7163">PYA29*(PYB29*0.15)</f>
        <v>314364.9375</v>
      </c>
      <c r="PYF29" s="109">
        <f t="shared" ref="PYF29:PYF30" si="7164">INT(PYA29*PYB29)</f>
        <v>2095766</v>
      </c>
      <c r="PYG29" s="145" t="s">
        <v>115</v>
      </c>
      <c r="PYH29" s="146" t="s">
        <v>35</v>
      </c>
      <c r="PYI29" s="133">
        <v>681550</v>
      </c>
      <c r="PYJ29" s="147">
        <f t="shared" ref="PYJ29:PYJ30" si="7165">123*0.5/20</f>
        <v>3.0750000000000002</v>
      </c>
      <c r="PYK29" s="140">
        <f t="shared" ref="PYK29:PYK30" si="7166">PYI29*(PYJ29*0.28)</f>
        <v>586814.55000000005</v>
      </c>
      <c r="PYL29" s="140">
        <f t="shared" ref="PYL29:PYL30" si="7167">PYI29*(PYJ29*0.57)</f>
        <v>1194586.7625</v>
      </c>
      <c r="PYM29" s="144">
        <f t="shared" ref="PYM29:PYM30" si="7168">PYI29*(PYJ29*0.15)</f>
        <v>314364.9375</v>
      </c>
      <c r="PYN29" s="109">
        <f t="shared" ref="PYN29:PYN30" si="7169">INT(PYI29*PYJ29)</f>
        <v>2095766</v>
      </c>
      <c r="PYO29" s="145" t="s">
        <v>115</v>
      </c>
      <c r="PYP29" s="146" t="s">
        <v>35</v>
      </c>
      <c r="PYQ29" s="133">
        <v>681550</v>
      </c>
      <c r="PYR29" s="147">
        <f t="shared" ref="PYR29:PYR30" si="7170">123*0.5/20</f>
        <v>3.0750000000000002</v>
      </c>
      <c r="PYS29" s="140">
        <f t="shared" ref="PYS29:PYS30" si="7171">PYQ29*(PYR29*0.28)</f>
        <v>586814.55000000005</v>
      </c>
      <c r="PYT29" s="140">
        <f t="shared" ref="PYT29:PYT30" si="7172">PYQ29*(PYR29*0.57)</f>
        <v>1194586.7625</v>
      </c>
      <c r="PYU29" s="144">
        <f t="shared" ref="PYU29:PYU30" si="7173">PYQ29*(PYR29*0.15)</f>
        <v>314364.9375</v>
      </c>
      <c r="PYV29" s="109">
        <f t="shared" ref="PYV29:PYV30" si="7174">INT(PYQ29*PYR29)</f>
        <v>2095766</v>
      </c>
      <c r="PYW29" s="145" t="s">
        <v>115</v>
      </c>
      <c r="PYX29" s="146" t="s">
        <v>35</v>
      </c>
      <c r="PYY29" s="133">
        <v>681550</v>
      </c>
      <c r="PYZ29" s="147">
        <f t="shared" ref="PYZ29:PYZ30" si="7175">123*0.5/20</f>
        <v>3.0750000000000002</v>
      </c>
      <c r="PZA29" s="140">
        <f t="shared" ref="PZA29:PZA30" si="7176">PYY29*(PYZ29*0.28)</f>
        <v>586814.55000000005</v>
      </c>
      <c r="PZB29" s="140">
        <f t="shared" ref="PZB29:PZB30" si="7177">PYY29*(PYZ29*0.57)</f>
        <v>1194586.7625</v>
      </c>
      <c r="PZC29" s="144">
        <f t="shared" ref="PZC29:PZC30" si="7178">PYY29*(PYZ29*0.15)</f>
        <v>314364.9375</v>
      </c>
      <c r="PZD29" s="109">
        <f t="shared" ref="PZD29:PZD30" si="7179">INT(PYY29*PYZ29)</f>
        <v>2095766</v>
      </c>
      <c r="PZE29" s="145" t="s">
        <v>115</v>
      </c>
      <c r="PZF29" s="146" t="s">
        <v>35</v>
      </c>
      <c r="PZG29" s="133">
        <v>681550</v>
      </c>
      <c r="PZH29" s="147">
        <f t="shared" ref="PZH29:PZH30" si="7180">123*0.5/20</f>
        <v>3.0750000000000002</v>
      </c>
      <c r="PZI29" s="140">
        <f t="shared" ref="PZI29:PZI30" si="7181">PZG29*(PZH29*0.28)</f>
        <v>586814.55000000005</v>
      </c>
      <c r="PZJ29" s="140">
        <f t="shared" ref="PZJ29:PZJ30" si="7182">PZG29*(PZH29*0.57)</f>
        <v>1194586.7625</v>
      </c>
      <c r="PZK29" s="144">
        <f t="shared" ref="PZK29:PZK30" si="7183">PZG29*(PZH29*0.15)</f>
        <v>314364.9375</v>
      </c>
      <c r="PZL29" s="109">
        <f t="shared" ref="PZL29:PZL30" si="7184">INT(PZG29*PZH29)</f>
        <v>2095766</v>
      </c>
      <c r="PZM29" s="145" t="s">
        <v>115</v>
      </c>
      <c r="PZN29" s="146" t="s">
        <v>35</v>
      </c>
      <c r="PZO29" s="133">
        <v>681550</v>
      </c>
      <c r="PZP29" s="147">
        <f t="shared" ref="PZP29:PZP30" si="7185">123*0.5/20</f>
        <v>3.0750000000000002</v>
      </c>
      <c r="PZQ29" s="140">
        <f t="shared" ref="PZQ29:PZQ30" si="7186">PZO29*(PZP29*0.28)</f>
        <v>586814.55000000005</v>
      </c>
      <c r="PZR29" s="140">
        <f t="shared" ref="PZR29:PZR30" si="7187">PZO29*(PZP29*0.57)</f>
        <v>1194586.7625</v>
      </c>
      <c r="PZS29" s="144">
        <f t="shared" ref="PZS29:PZS30" si="7188">PZO29*(PZP29*0.15)</f>
        <v>314364.9375</v>
      </c>
      <c r="PZT29" s="109">
        <f t="shared" ref="PZT29:PZT30" si="7189">INT(PZO29*PZP29)</f>
        <v>2095766</v>
      </c>
      <c r="PZU29" s="145" t="s">
        <v>115</v>
      </c>
      <c r="PZV29" s="146" t="s">
        <v>35</v>
      </c>
      <c r="PZW29" s="133">
        <v>681550</v>
      </c>
      <c r="PZX29" s="147">
        <f t="shared" ref="PZX29:PZX30" si="7190">123*0.5/20</f>
        <v>3.0750000000000002</v>
      </c>
      <c r="PZY29" s="140">
        <f t="shared" ref="PZY29:PZY30" si="7191">PZW29*(PZX29*0.28)</f>
        <v>586814.55000000005</v>
      </c>
      <c r="PZZ29" s="140">
        <f t="shared" ref="PZZ29:PZZ30" si="7192">PZW29*(PZX29*0.57)</f>
        <v>1194586.7625</v>
      </c>
      <c r="QAA29" s="144">
        <f t="shared" ref="QAA29:QAA30" si="7193">PZW29*(PZX29*0.15)</f>
        <v>314364.9375</v>
      </c>
      <c r="QAB29" s="109">
        <f t="shared" ref="QAB29:QAB30" si="7194">INT(PZW29*PZX29)</f>
        <v>2095766</v>
      </c>
      <c r="QAC29" s="145" t="s">
        <v>115</v>
      </c>
      <c r="QAD29" s="146" t="s">
        <v>35</v>
      </c>
      <c r="QAE29" s="133">
        <v>681550</v>
      </c>
      <c r="QAF29" s="147">
        <f t="shared" ref="QAF29:QAF30" si="7195">123*0.5/20</f>
        <v>3.0750000000000002</v>
      </c>
      <c r="QAG29" s="140">
        <f t="shared" ref="QAG29:QAG30" si="7196">QAE29*(QAF29*0.28)</f>
        <v>586814.55000000005</v>
      </c>
      <c r="QAH29" s="140">
        <f t="shared" ref="QAH29:QAH30" si="7197">QAE29*(QAF29*0.57)</f>
        <v>1194586.7625</v>
      </c>
      <c r="QAI29" s="144">
        <f t="shared" ref="QAI29:QAI30" si="7198">QAE29*(QAF29*0.15)</f>
        <v>314364.9375</v>
      </c>
      <c r="QAJ29" s="109">
        <f t="shared" ref="QAJ29:QAJ30" si="7199">INT(QAE29*QAF29)</f>
        <v>2095766</v>
      </c>
      <c r="QAK29" s="145" t="s">
        <v>115</v>
      </c>
      <c r="QAL29" s="146" t="s">
        <v>35</v>
      </c>
      <c r="QAM29" s="133">
        <v>681550</v>
      </c>
      <c r="QAN29" s="147">
        <f t="shared" ref="QAN29:QAN30" si="7200">123*0.5/20</f>
        <v>3.0750000000000002</v>
      </c>
      <c r="QAO29" s="140">
        <f t="shared" ref="QAO29:QAO30" si="7201">QAM29*(QAN29*0.28)</f>
        <v>586814.55000000005</v>
      </c>
      <c r="QAP29" s="140">
        <f t="shared" ref="QAP29:QAP30" si="7202">QAM29*(QAN29*0.57)</f>
        <v>1194586.7625</v>
      </c>
      <c r="QAQ29" s="144">
        <f t="shared" ref="QAQ29:QAQ30" si="7203">QAM29*(QAN29*0.15)</f>
        <v>314364.9375</v>
      </c>
      <c r="QAR29" s="109">
        <f t="shared" ref="QAR29:QAR30" si="7204">INT(QAM29*QAN29)</f>
        <v>2095766</v>
      </c>
      <c r="QAS29" s="145" t="s">
        <v>115</v>
      </c>
      <c r="QAT29" s="146" t="s">
        <v>35</v>
      </c>
      <c r="QAU29" s="133">
        <v>681550</v>
      </c>
      <c r="QAV29" s="147">
        <f t="shared" ref="QAV29:QAV30" si="7205">123*0.5/20</f>
        <v>3.0750000000000002</v>
      </c>
      <c r="QAW29" s="140">
        <f t="shared" ref="QAW29:QAW30" si="7206">QAU29*(QAV29*0.28)</f>
        <v>586814.55000000005</v>
      </c>
      <c r="QAX29" s="140">
        <f t="shared" ref="QAX29:QAX30" si="7207">QAU29*(QAV29*0.57)</f>
        <v>1194586.7625</v>
      </c>
      <c r="QAY29" s="144">
        <f t="shared" ref="QAY29:QAY30" si="7208">QAU29*(QAV29*0.15)</f>
        <v>314364.9375</v>
      </c>
      <c r="QAZ29" s="109">
        <f t="shared" ref="QAZ29:QAZ30" si="7209">INT(QAU29*QAV29)</f>
        <v>2095766</v>
      </c>
      <c r="QBA29" s="145" t="s">
        <v>115</v>
      </c>
      <c r="QBB29" s="146" t="s">
        <v>35</v>
      </c>
      <c r="QBC29" s="133">
        <v>681550</v>
      </c>
      <c r="QBD29" s="147">
        <f t="shared" ref="QBD29:QBD30" si="7210">123*0.5/20</f>
        <v>3.0750000000000002</v>
      </c>
      <c r="QBE29" s="140">
        <f t="shared" ref="QBE29:QBE30" si="7211">QBC29*(QBD29*0.28)</f>
        <v>586814.55000000005</v>
      </c>
      <c r="QBF29" s="140">
        <f t="shared" ref="QBF29:QBF30" si="7212">QBC29*(QBD29*0.57)</f>
        <v>1194586.7625</v>
      </c>
      <c r="QBG29" s="144">
        <f t="shared" ref="QBG29:QBG30" si="7213">QBC29*(QBD29*0.15)</f>
        <v>314364.9375</v>
      </c>
      <c r="QBH29" s="109">
        <f t="shared" ref="QBH29:QBH30" si="7214">INT(QBC29*QBD29)</f>
        <v>2095766</v>
      </c>
      <c r="QBI29" s="145" t="s">
        <v>115</v>
      </c>
      <c r="QBJ29" s="146" t="s">
        <v>35</v>
      </c>
      <c r="QBK29" s="133">
        <v>681550</v>
      </c>
      <c r="QBL29" s="147">
        <f t="shared" ref="QBL29:QBL30" si="7215">123*0.5/20</f>
        <v>3.0750000000000002</v>
      </c>
      <c r="QBM29" s="140">
        <f t="shared" ref="QBM29:QBM30" si="7216">QBK29*(QBL29*0.28)</f>
        <v>586814.55000000005</v>
      </c>
      <c r="QBN29" s="140">
        <f t="shared" ref="QBN29:QBN30" si="7217">QBK29*(QBL29*0.57)</f>
        <v>1194586.7625</v>
      </c>
      <c r="QBO29" s="144">
        <f t="shared" ref="QBO29:QBO30" si="7218">QBK29*(QBL29*0.15)</f>
        <v>314364.9375</v>
      </c>
      <c r="QBP29" s="109">
        <f t="shared" ref="QBP29:QBP30" si="7219">INT(QBK29*QBL29)</f>
        <v>2095766</v>
      </c>
      <c r="QBQ29" s="145" t="s">
        <v>115</v>
      </c>
      <c r="QBR29" s="146" t="s">
        <v>35</v>
      </c>
      <c r="QBS29" s="133">
        <v>681550</v>
      </c>
      <c r="QBT29" s="147">
        <f t="shared" ref="QBT29:QBT30" si="7220">123*0.5/20</f>
        <v>3.0750000000000002</v>
      </c>
      <c r="QBU29" s="140">
        <f t="shared" ref="QBU29:QBU30" si="7221">QBS29*(QBT29*0.28)</f>
        <v>586814.55000000005</v>
      </c>
      <c r="QBV29" s="140">
        <f t="shared" ref="QBV29:QBV30" si="7222">QBS29*(QBT29*0.57)</f>
        <v>1194586.7625</v>
      </c>
      <c r="QBW29" s="144">
        <f t="shared" ref="QBW29:QBW30" si="7223">QBS29*(QBT29*0.15)</f>
        <v>314364.9375</v>
      </c>
      <c r="QBX29" s="109">
        <f t="shared" ref="QBX29:QBX30" si="7224">INT(QBS29*QBT29)</f>
        <v>2095766</v>
      </c>
      <c r="QBY29" s="145" t="s">
        <v>115</v>
      </c>
      <c r="QBZ29" s="146" t="s">
        <v>35</v>
      </c>
      <c r="QCA29" s="133">
        <v>681550</v>
      </c>
      <c r="QCB29" s="147">
        <f t="shared" ref="QCB29:QCB30" si="7225">123*0.5/20</f>
        <v>3.0750000000000002</v>
      </c>
      <c r="QCC29" s="140">
        <f t="shared" ref="QCC29:QCC30" si="7226">QCA29*(QCB29*0.28)</f>
        <v>586814.55000000005</v>
      </c>
      <c r="QCD29" s="140">
        <f t="shared" ref="QCD29:QCD30" si="7227">QCA29*(QCB29*0.57)</f>
        <v>1194586.7625</v>
      </c>
      <c r="QCE29" s="144">
        <f t="shared" ref="QCE29:QCE30" si="7228">QCA29*(QCB29*0.15)</f>
        <v>314364.9375</v>
      </c>
      <c r="QCF29" s="109">
        <f t="shared" ref="QCF29:QCF30" si="7229">INT(QCA29*QCB29)</f>
        <v>2095766</v>
      </c>
      <c r="QCG29" s="145" t="s">
        <v>115</v>
      </c>
      <c r="QCH29" s="146" t="s">
        <v>35</v>
      </c>
      <c r="QCI29" s="133">
        <v>681550</v>
      </c>
      <c r="QCJ29" s="147">
        <f t="shared" ref="QCJ29:QCJ30" si="7230">123*0.5/20</f>
        <v>3.0750000000000002</v>
      </c>
      <c r="QCK29" s="140">
        <f t="shared" ref="QCK29:QCK30" si="7231">QCI29*(QCJ29*0.28)</f>
        <v>586814.55000000005</v>
      </c>
      <c r="QCL29" s="140">
        <f t="shared" ref="QCL29:QCL30" si="7232">QCI29*(QCJ29*0.57)</f>
        <v>1194586.7625</v>
      </c>
      <c r="QCM29" s="144">
        <f t="shared" ref="QCM29:QCM30" si="7233">QCI29*(QCJ29*0.15)</f>
        <v>314364.9375</v>
      </c>
      <c r="QCN29" s="109">
        <f t="shared" ref="QCN29:QCN30" si="7234">INT(QCI29*QCJ29)</f>
        <v>2095766</v>
      </c>
      <c r="QCO29" s="145" t="s">
        <v>115</v>
      </c>
      <c r="QCP29" s="146" t="s">
        <v>35</v>
      </c>
      <c r="QCQ29" s="133">
        <v>681550</v>
      </c>
      <c r="QCR29" s="147">
        <f t="shared" ref="QCR29:QCR30" si="7235">123*0.5/20</f>
        <v>3.0750000000000002</v>
      </c>
      <c r="QCS29" s="140">
        <f t="shared" ref="QCS29:QCS30" si="7236">QCQ29*(QCR29*0.28)</f>
        <v>586814.55000000005</v>
      </c>
      <c r="QCT29" s="140">
        <f t="shared" ref="QCT29:QCT30" si="7237">QCQ29*(QCR29*0.57)</f>
        <v>1194586.7625</v>
      </c>
      <c r="QCU29" s="144">
        <f t="shared" ref="QCU29:QCU30" si="7238">QCQ29*(QCR29*0.15)</f>
        <v>314364.9375</v>
      </c>
      <c r="QCV29" s="109">
        <f t="shared" ref="QCV29:QCV30" si="7239">INT(QCQ29*QCR29)</f>
        <v>2095766</v>
      </c>
      <c r="QCW29" s="145" t="s">
        <v>115</v>
      </c>
      <c r="QCX29" s="146" t="s">
        <v>35</v>
      </c>
      <c r="QCY29" s="133">
        <v>681550</v>
      </c>
      <c r="QCZ29" s="147">
        <f t="shared" ref="QCZ29:QCZ30" si="7240">123*0.5/20</f>
        <v>3.0750000000000002</v>
      </c>
      <c r="QDA29" s="140">
        <f t="shared" ref="QDA29:QDA30" si="7241">QCY29*(QCZ29*0.28)</f>
        <v>586814.55000000005</v>
      </c>
      <c r="QDB29" s="140">
        <f t="shared" ref="QDB29:QDB30" si="7242">QCY29*(QCZ29*0.57)</f>
        <v>1194586.7625</v>
      </c>
      <c r="QDC29" s="144">
        <f t="shared" ref="QDC29:QDC30" si="7243">QCY29*(QCZ29*0.15)</f>
        <v>314364.9375</v>
      </c>
      <c r="QDD29" s="109">
        <f t="shared" ref="QDD29:QDD30" si="7244">INT(QCY29*QCZ29)</f>
        <v>2095766</v>
      </c>
      <c r="QDE29" s="145" t="s">
        <v>115</v>
      </c>
      <c r="QDF29" s="146" t="s">
        <v>35</v>
      </c>
      <c r="QDG29" s="133">
        <v>681550</v>
      </c>
      <c r="QDH29" s="147">
        <f t="shared" ref="QDH29:QDH30" si="7245">123*0.5/20</f>
        <v>3.0750000000000002</v>
      </c>
      <c r="QDI29" s="140">
        <f t="shared" ref="QDI29:QDI30" si="7246">QDG29*(QDH29*0.28)</f>
        <v>586814.55000000005</v>
      </c>
      <c r="QDJ29" s="140">
        <f t="shared" ref="QDJ29:QDJ30" si="7247">QDG29*(QDH29*0.57)</f>
        <v>1194586.7625</v>
      </c>
      <c r="QDK29" s="144">
        <f t="shared" ref="QDK29:QDK30" si="7248">QDG29*(QDH29*0.15)</f>
        <v>314364.9375</v>
      </c>
      <c r="QDL29" s="109">
        <f t="shared" ref="QDL29:QDL30" si="7249">INT(QDG29*QDH29)</f>
        <v>2095766</v>
      </c>
      <c r="QDM29" s="145" t="s">
        <v>115</v>
      </c>
      <c r="QDN29" s="146" t="s">
        <v>35</v>
      </c>
      <c r="QDO29" s="133">
        <v>681550</v>
      </c>
      <c r="QDP29" s="147">
        <f t="shared" ref="QDP29:QDP30" si="7250">123*0.5/20</f>
        <v>3.0750000000000002</v>
      </c>
      <c r="QDQ29" s="140">
        <f t="shared" ref="QDQ29:QDQ30" si="7251">QDO29*(QDP29*0.28)</f>
        <v>586814.55000000005</v>
      </c>
      <c r="QDR29" s="140">
        <f t="shared" ref="QDR29:QDR30" si="7252">QDO29*(QDP29*0.57)</f>
        <v>1194586.7625</v>
      </c>
      <c r="QDS29" s="144">
        <f t="shared" ref="QDS29:QDS30" si="7253">QDO29*(QDP29*0.15)</f>
        <v>314364.9375</v>
      </c>
      <c r="QDT29" s="109">
        <f t="shared" ref="QDT29:QDT30" si="7254">INT(QDO29*QDP29)</f>
        <v>2095766</v>
      </c>
      <c r="QDU29" s="145" t="s">
        <v>115</v>
      </c>
      <c r="QDV29" s="146" t="s">
        <v>35</v>
      </c>
      <c r="QDW29" s="133">
        <v>681550</v>
      </c>
      <c r="QDX29" s="147">
        <f t="shared" ref="QDX29:QDX30" si="7255">123*0.5/20</f>
        <v>3.0750000000000002</v>
      </c>
      <c r="QDY29" s="140">
        <f t="shared" ref="QDY29:QDY30" si="7256">QDW29*(QDX29*0.28)</f>
        <v>586814.55000000005</v>
      </c>
      <c r="QDZ29" s="140">
        <f t="shared" ref="QDZ29:QDZ30" si="7257">QDW29*(QDX29*0.57)</f>
        <v>1194586.7625</v>
      </c>
      <c r="QEA29" s="144">
        <f t="shared" ref="QEA29:QEA30" si="7258">QDW29*(QDX29*0.15)</f>
        <v>314364.9375</v>
      </c>
      <c r="QEB29" s="109">
        <f t="shared" ref="QEB29:QEB30" si="7259">INT(QDW29*QDX29)</f>
        <v>2095766</v>
      </c>
      <c r="QEC29" s="145" t="s">
        <v>115</v>
      </c>
      <c r="QED29" s="146" t="s">
        <v>35</v>
      </c>
      <c r="QEE29" s="133">
        <v>681550</v>
      </c>
      <c r="QEF29" s="147">
        <f t="shared" ref="QEF29:QEF30" si="7260">123*0.5/20</f>
        <v>3.0750000000000002</v>
      </c>
      <c r="QEG29" s="140">
        <f t="shared" ref="QEG29:QEG30" si="7261">QEE29*(QEF29*0.28)</f>
        <v>586814.55000000005</v>
      </c>
      <c r="QEH29" s="140">
        <f t="shared" ref="QEH29:QEH30" si="7262">QEE29*(QEF29*0.57)</f>
        <v>1194586.7625</v>
      </c>
      <c r="QEI29" s="144">
        <f t="shared" ref="QEI29:QEI30" si="7263">QEE29*(QEF29*0.15)</f>
        <v>314364.9375</v>
      </c>
      <c r="QEJ29" s="109">
        <f t="shared" ref="QEJ29:QEJ30" si="7264">INT(QEE29*QEF29)</f>
        <v>2095766</v>
      </c>
      <c r="QEK29" s="145" t="s">
        <v>115</v>
      </c>
      <c r="QEL29" s="146" t="s">
        <v>35</v>
      </c>
      <c r="QEM29" s="133">
        <v>681550</v>
      </c>
      <c r="QEN29" s="147">
        <f t="shared" ref="QEN29:QEN30" si="7265">123*0.5/20</f>
        <v>3.0750000000000002</v>
      </c>
      <c r="QEO29" s="140">
        <f t="shared" ref="QEO29:QEO30" si="7266">QEM29*(QEN29*0.28)</f>
        <v>586814.55000000005</v>
      </c>
      <c r="QEP29" s="140">
        <f t="shared" ref="QEP29:QEP30" si="7267">QEM29*(QEN29*0.57)</f>
        <v>1194586.7625</v>
      </c>
      <c r="QEQ29" s="144">
        <f t="shared" ref="QEQ29:QEQ30" si="7268">QEM29*(QEN29*0.15)</f>
        <v>314364.9375</v>
      </c>
      <c r="QER29" s="109">
        <f t="shared" ref="QER29:QER30" si="7269">INT(QEM29*QEN29)</f>
        <v>2095766</v>
      </c>
      <c r="QES29" s="145" t="s">
        <v>115</v>
      </c>
      <c r="QET29" s="146" t="s">
        <v>35</v>
      </c>
      <c r="QEU29" s="133">
        <v>681550</v>
      </c>
      <c r="QEV29" s="147">
        <f t="shared" ref="QEV29:QEV30" si="7270">123*0.5/20</f>
        <v>3.0750000000000002</v>
      </c>
      <c r="QEW29" s="140">
        <f t="shared" ref="QEW29:QEW30" si="7271">QEU29*(QEV29*0.28)</f>
        <v>586814.55000000005</v>
      </c>
      <c r="QEX29" s="140">
        <f t="shared" ref="QEX29:QEX30" si="7272">QEU29*(QEV29*0.57)</f>
        <v>1194586.7625</v>
      </c>
      <c r="QEY29" s="144">
        <f t="shared" ref="QEY29:QEY30" si="7273">QEU29*(QEV29*0.15)</f>
        <v>314364.9375</v>
      </c>
      <c r="QEZ29" s="109">
        <f t="shared" ref="QEZ29:QEZ30" si="7274">INT(QEU29*QEV29)</f>
        <v>2095766</v>
      </c>
      <c r="QFA29" s="145" t="s">
        <v>115</v>
      </c>
      <c r="QFB29" s="146" t="s">
        <v>35</v>
      </c>
      <c r="QFC29" s="133">
        <v>681550</v>
      </c>
      <c r="QFD29" s="147">
        <f t="shared" ref="QFD29:QFD30" si="7275">123*0.5/20</f>
        <v>3.0750000000000002</v>
      </c>
      <c r="QFE29" s="140">
        <f t="shared" ref="QFE29:QFE30" si="7276">QFC29*(QFD29*0.28)</f>
        <v>586814.55000000005</v>
      </c>
      <c r="QFF29" s="140">
        <f t="shared" ref="QFF29:QFF30" si="7277">QFC29*(QFD29*0.57)</f>
        <v>1194586.7625</v>
      </c>
      <c r="QFG29" s="144">
        <f t="shared" ref="QFG29:QFG30" si="7278">QFC29*(QFD29*0.15)</f>
        <v>314364.9375</v>
      </c>
      <c r="QFH29" s="109">
        <f t="shared" ref="QFH29:QFH30" si="7279">INT(QFC29*QFD29)</f>
        <v>2095766</v>
      </c>
      <c r="QFI29" s="145" t="s">
        <v>115</v>
      </c>
      <c r="QFJ29" s="146" t="s">
        <v>35</v>
      </c>
      <c r="QFK29" s="133">
        <v>681550</v>
      </c>
      <c r="QFL29" s="147">
        <f t="shared" ref="QFL29:QFL30" si="7280">123*0.5/20</f>
        <v>3.0750000000000002</v>
      </c>
      <c r="QFM29" s="140">
        <f t="shared" ref="QFM29:QFM30" si="7281">QFK29*(QFL29*0.28)</f>
        <v>586814.55000000005</v>
      </c>
      <c r="QFN29" s="140">
        <f t="shared" ref="QFN29:QFN30" si="7282">QFK29*(QFL29*0.57)</f>
        <v>1194586.7625</v>
      </c>
      <c r="QFO29" s="144">
        <f t="shared" ref="QFO29:QFO30" si="7283">QFK29*(QFL29*0.15)</f>
        <v>314364.9375</v>
      </c>
      <c r="QFP29" s="109">
        <f t="shared" ref="QFP29:QFP30" si="7284">INT(QFK29*QFL29)</f>
        <v>2095766</v>
      </c>
      <c r="QFQ29" s="145" t="s">
        <v>115</v>
      </c>
      <c r="QFR29" s="146" t="s">
        <v>35</v>
      </c>
      <c r="QFS29" s="133">
        <v>681550</v>
      </c>
      <c r="QFT29" s="147">
        <f t="shared" ref="QFT29:QFT30" si="7285">123*0.5/20</f>
        <v>3.0750000000000002</v>
      </c>
      <c r="QFU29" s="140">
        <f t="shared" ref="QFU29:QFU30" si="7286">QFS29*(QFT29*0.28)</f>
        <v>586814.55000000005</v>
      </c>
      <c r="QFV29" s="140">
        <f t="shared" ref="QFV29:QFV30" si="7287">QFS29*(QFT29*0.57)</f>
        <v>1194586.7625</v>
      </c>
      <c r="QFW29" s="144">
        <f t="shared" ref="QFW29:QFW30" si="7288">QFS29*(QFT29*0.15)</f>
        <v>314364.9375</v>
      </c>
      <c r="QFX29" s="109">
        <f t="shared" ref="QFX29:QFX30" si="7289">INT(QFS29*QFT29)</f>
        <v>2095766</v>
      </c>
      <c r="QFY29" s="145" t="s">
        <v>115</v>
      </c>
      <c r="QFZ29" s="146" t="s">
        <v>35</v>
      </c>
      <c r="QGA29" s="133">
        <v>681550</v>
      </c>
      <c r="QGB29" s="147">
        <f t="shared" ref="QGB29:QGB30" si="7290">123*0.5/20</f>
        <v>3.0750000000000002</v>
      </c>
      <c r="QGC29" s="140">
        <f t="shared" ref="QGC29:QGC30" si="7291">QGA29*(QGB29*0.28)</f>
        <v>586814.55000000005</v>
      </c>
      <c r="QGD29" s="140">
        <f t="shared" ref="QGD29:QGD30" si="7292">QGA29*(QGB29*0.57)</f>
        <v>1194586.7625</v>
      </c>
      <c r="QGE29" s="144">
        <f t="shared" ref="QGE29:QGE30" si="7293">QGA29*(QGB29*0.15)</f>
        <v>314364.9375</v>
      </c>
      <c r="QGF29" s="109">
        <f t="shared" ref="QGF29:QGF30" si="7294">INT(QGA29*QGB29)</f>
        <v>2095766</v>
      </c>
      <c r="QGG29" s="145" t="s">
        <v>115</v>
      </c>
      <c r="QGH29" s="146" t="s">
        <v>35</v>
      </c>
      <c r="QGI29" s="133">
        <v>681550</v>
      </c>
      <c r="QGJ29" s="147">
        <f t="shared" ref="QGJ29:QGJ30" si="7295">123*0.5/20</f>
        <v>3.0750000000000002</v>
      </c>
      <c r="QGK29" s="140">
        <f t="shared" ref="QGK29:QGK30" si="7296">QGI29*(QGJ29*0.28)</f>
        <v>586814.55000000005</v>
      </c>
      <c r="QGL29" s="140">
        <f t="shared" ref="QGL29:QGL30" si="7297">QGI29*(QGJ29*0.57)</f>
        <v>1194586.7625</v>
      </c>
      <c r="QGM29" s="144">
        <f t="shared" ref="QGM29:QGM30" si="7298">QGI29*(QGJ29*0.15)</f>
        <v>314364.9375</v>
      </c>
      <c r="QGN29" s="109">
        <f t="shared" ref="QGN29:QGN30" si="7299">INT(QGI29*QGJ29)</f>
        <v>2095766</v>
      </c>
      <c r="QGO29" s="145" t="s">
        <v>115</v>
      </c>
      <c r="QGP29" s="146" t="s">
        <v>35</v>
      </c>
      <c r="QGQ29" s="133">
        <v>681550</v>
      </c>
      <c r="QGR29" s="147">
        <f t="shared" ref="QGR29:QGR30" si="7300">123*0.5/20</f>
        <v>3.0750000000000002</v>
      </c>
      <c r="QGS29" s="140">
        <f t="shared" ref="QGS29:QGS30" si="7301">QGQ29*(QGR29*0.28)</f>
        <v>586814.55000000005</v>
      </c>
      <c r="QGT29" s="140">
        <f t="shared" ref="QGT29:QGT30" si="7302">QGQ29*(QGR29*0.57)</f>
        <v>1194586.7625</v>
      </c>
      <c r="QGU29" s="144">
        <f t="shared" ref="QGU29:QGU30" si="7303">QGQ29*(QGR29*0.15)</f>
        <v>314364.9375</v>
      </c>
      <c r="QGV29" s="109">
        <f t="shared" ref="QGV29:QGV30" si="7304">INT(QGQ29*QGR29)</f>
        <v>2095766</v>
      </c>
      <c r="QGW29" s="145" t="s">
        <v>115</v>
      </c>
      <c r="QGX29" s="146" t="s">
        <v>35</v>
      </c>
      <c r="QGY29" s="133">
        <v>681550</v>
      </c>
      <c r="QGZ29" s="147">
        <f t="shared" ref="QGZ29:QGZ30" si="7305">123*0.5/20</f>
        <v>3.0750000000000002</v>
      </c>
      <c r="QHA29" s="140">
        <f t="shared" ref="QHA29:QHA30" si="7306">QGY29*(QGZ29*0.28)</f>
        <v>586814.55000000005</v>
      </c>
      <c r="QHB29" s="140">
        <f t="shared" ref="QHB29:QHB30" si="7307">QGY29*(QGZ29*0.57)</f>
        <v>1194586.7625</v>
      </c>
      <c r="QHC29" s="144">
        <f t="shared" ref="QHC29:QHC30" si="7308">QGY29*(QGZ29*0.15)</f>
        <v>314364.9375</v>
      </c>
      <c r="QHD29" s="109">
        <f t="shared" ref="QHD29:QHD30" si="7309">INT(QGY29*QGZ29)</f>
        <v>2095766</v>
      </c>
      <c r="QHE29" s="145" t="s">
        <v>115</v>
      </c>
      <c r="QHF29" s="146" t="s">
        <v>35</v>
      </c>
      <c r="QHG29" s="133">
        <v>681550</v>
      </c>
      <c r="QHH29" s="147">
        <f t="shared" ref="QHH29:QHH30" si="7310">123*0.5/20</f>
        <v>3.0750000000000002</v>
      </c>
      <c r="QHI29" s="140">
        <f t="shared" ref="QHI29:QHI30" si="7311">QHG29*(QHH29*0.28)</f>
        <v>586814.55000000005</v>
      </c>
      <c r="QHJ29" s="140">
        <f t="shared" ref="QHJ29:QHJ30" si="7312">QHG29*(QHH29*0.57)</f>
        <v>1194586.7625</v>
      </c>
      <c r="QHK29" s="144">
        <f t="shared" ref="QHK29:QHK30" si="7313">QHG29*(QHH29*0.15)</f>
        <v>314364.9375</v>
      </c>
      <c r="QHL29" s="109">
        <f t="shared" ref="QHL29:QHL30" si="7314">INT(QHG29*QHH29)</f>
        <v>2095766</v>
      </c>
      <c r="QHM29" s="145" t="s">
        <v>115</v>
      </c>
      <c r="QHN29" s="146" t="s">
        <v>35</v>
      </c>
      <c r="QHO29" s="133">
        <v>681550</v>
      </c>
      <c r="QHP29" s="147">
        <f t="shared" ref="QHP29:QHP30" si="7315">123*0.5/20</f>
        <v>3.0750000000000002</v>
      </c>
      <c r="QHQ29" s="140">
        <f t="shared" ref="QHQ29:QHQ30" si="7316">QHO29*(QHP29*0.28)</f>
        <v>586814.55000000005</v>
      </c>
      <c r="QHR29" s="140">
        <f t="shared" ref="QHR29:QHR30" si="7317">QHO29*(QHP29*0.57)</f>
        <v>1194586.7625</v>
      </c>
      <c r="QHS29" s="144">
        <f t="shared" ref="QHS29:QHS30" si="7318">QHO29*(QHP29*0.15)</f>
        <v>314364.9375</v>
      </c>
      <c r="QHT29" s="109">
        <f t="shared" ref="QHT29:QHT30" si="7319">INT(QHO29*QHP29)</f>
        <v>2095766</v>
      </c>
      <c r="QHU29" s="145" t="s">
        <v>115</v>
      </c>
      <c r="QHV29" s="146" t="s">
        <v>35</v>
      </c>
      <c r="QHW29" s="133">
        <v>681550</v>
      </c>
      <c r="QHX29" s="147">
        <f t="shared" ref="QHX29:QHX30" si="7320">123*0.5/20</f>
        <v>3.0750000000000002</v>
      </c>
      <c r="QHY29" s="140">
        <f t="shared" ref="QHY29:QHY30" si="7321">QHW29*(QHX29*0.28)</f>
        <v>586814.55000000005</v>
      </c>
      <c r="QHZ29" s="140">
        <f t="shared" ref="QHZ29:QHZ30" si="7322">QHW29*(QHX29*0.57)</f>
        <v>1194586.7625</v>
      </c>
      <c r="QIA29" s="144">
        <f t="shared" ref="QIA29:QIA30" si="7323">QHW29*(QHX29*0.15)</f>
        <v>314364.9375</v>
      </c>
      <c r="QIB29" s="109">
        <f t="shared" ref="QIB29:QIB30" si="7324">INT(QHW29*QHX29)</f>
        <v>2095766</v>
      </c>
      <c r="QIC29" s="145" t="s">
        <v>115</v>
      </c>
      <c r="QID29" s="146" t="s">
        <v>35</v>
      </c>
      <c r="QIE29" s="133">
        <v>681550</v>
      </c>
      <c r="QIF29" s="147">
        <f t="shared" ref="QIF29:QIF30" si="7325">123*0.5/20</f>
        <v>3.0750000000000002</v>
      </c>
      <c r="QIG29" s="140">
        <f t="shared" ref="QIG29:QIG30" si="7326">QIE29*(QIF29*0.28)</f>
        <v>586814.55000000005</v>
      </c>
      <c r="QIH29" s="140">
        <f t="shared" ref="QIH29:QIH30" si="7327">QIE29*(QIF29*0.57)</f>
        <v>1194586.7625</v>
      </c>
      <c r="QII29" s="144">
        <f t="shared" ref="QII29:QII30" si="7328">QIE29*(QIF29*0.15)</f>
        <v>314364.9375</v>
      </c>
      <c r="QIJ29" s="109">
        <f t="shared" ref="QIJ29:QIJ30" si="7329">INT(QIE29*QIF29)</f>
        <v>2095766</v>
      </c>
      <c r="QIK29" s="145" t="s">
        <v>115</v>
      </c>
      <c r="QIL29" s="146" t="s">
        <v>35</v>
      </c>
      <c r="QIM29" s="133">
        <v>681550</v>
      </c>
      <c r="QIN29" s="147">
        <f t="shared" ref="QIN29:QIN30" si="7330">123*0.5/20</f>
        <v>3.0750000000000002</v>
      </c>
      <c r="QIO29" s="140">
        <f t="shared" ref="QIO29:QIO30" si="7331">QIM29*(QIN29*0.28)</f>
        <v>586814.55000000005</v>
      </c>
      <c r="QIP29" s="140">
        <f t="shared" ref="QIP29:QIP30" si="7332">QIM29*(QIN29*0.57)</f>
        <v>1194586.7625</v>
      </c>
      <c r="QIQ29" s="144">
        <f t="shared" ref="QIQ29:QIQ30" si="7333">QIM29*(QIN29*0.15)</f>
        <v>314364.9375</v>
      </c>
      <c r="QIR29" s="109">
        <f t="shared" ref="QIR29:QIR30" si="7334">INT(QIM29*QIN29)</f>
        <v>2095766</v>
      </c>
      <c r="QIS29" s="145" t="s">
        <v>115</v>
      </c>
      <c r="QIT29" s="146" t="s">
        <v>35</v>
      </c>
      <c r="QIU29" s="133">
        <v>681550</v>
      </c>
      <c r="QIV29" s="147">
        <f t="shared" ref="QIV29:QIV30" si="7335">123*0.5/20</f>
        <v>3.0750000000000002</v>
      </c>
      <c r="QIW29" s="140">
        <f t="shared" ref="QIW29:QIW30" si="7336">QIU29*(QIV29*0.28)</f>
        <v>586814.55000000005</v>
      </c>
      <c r="QIX29" s="140">
        <f t="shared" ref="QIX29:QIX30" si="7337">QIU29*(QIV29*0.57)</f>
        <v>1194586.7625</v>
      </c>
      <c r="QIY29" s="144">
        <f t="shared" ref="QIY29:QIY30" si="7338">QIU29*(QIV29*0.15)</f>
        <v>314364.9375</v>
      </c>
      <c r="QIZ29" s="109">
        <f t="shared" ref="QIZ29:QIZ30" si="7339">INT(QIU29*QIV29)</f>
        <v>2095766</v>
      </c>
      <c r="QJA29" s="145" t="s">
        <v>115</v>
      </c>
      <c r="QJB29" s="146" t="s">
        <v>35</v>
      </c>
      <c r="QJC29" s="133">
        <v>681550</v>
      </c>
      <c r="QJD29" s="147">
        <f t="shared" ref="QJD29:QJD30" si="7340">123*0.5/20</f>
        <v>3.0750000000000002</v>
      </c>
      <c r="QJE29" s="140">
        <f t="shared" ref="QJE29:QJE30" si="7341">QJC29*(QJD29*0.28)</f>
        <v>586814.55000000005</v>
      </c>
      <c r="QJF29" s="140">
        <f t="shared" ref="QJF29:QJF30" si="7342">QJC29*(QJD29*0.57)</f>
        <v>1194586.7625</v>
      </c>
      <c r="QJG29" s="144">
        <f t="shared" ref="QJG29:QJG30" si="7343">QJC29*(QJD29*0.15)</f>
        <v>314364.9375</v>
      </c>
      <c r="QJH29" s="109">
        <f t="shared" ref="QJH29:QJH30" si="7344">INT(QJC29*QJD29)</f>
        <v>2095766</v>
      </c>
      <c r="QJI29" s="145" t="s">
        <v>115</v>
      </c>
      <c r="QJJ29" s="146" t="s">
        <v>35</v>
      </c>
      <c r="QJK29" s="133">
        <v>681550</v>
      </c>
      <c r="QJL29" s="147">
        <f t="shared" ref="QJL29:QJL30" si="7345">123*0.5/20</f>
        <v>3.0750000000000002</v>
      </c>
      <c r="QJM29" s="140">
        <f t="shared" ref="QJM29:QJM30" si="7346">QJK29*(QJL29*0.28)</f>
        <v>586814.55000000005</v>
      </c>
      <c r="QJN29" s="140">
        <f t="shared" ref="QJN29:QJN30" si="7347">QJK29*(QJL29*0.57)</f>
        <v>1194586.7625</v>
      </c>
      <c r="QJO29" s="144">
        <f t="shared" ref="QJO29:QJO30" si="7348">QJK29*(QJL29*0.15)</f>
        <v>314364.9375</v>
      </c>
      <c r="QJP29" s="109">
        <f t="shared" ref="QJP29:QJP30" si="7349">INT(QJK29*QJL29)</f>
        <v>2095766</v>
      </c>
      <c r="QJQ29" s="145" t="s">
        <v>115</v>
      </c>
      <c r="QJR29" s="146" t="s">
        <v>35</v>
      </c>
      <c r="QJS29" s="133">
        <v>681550</v>
      </c>
      <c r="QJT29" s="147">
        <f t="shared" ref="QJT29:QJT30" si="7350">123*0.5/20</f>
        <v>3.0750000000000002</v>
      </c>
      <c r="QJU29" s="140">
        <f t="shared" ref="QJU29:QJU30" si="7351">QJS29*(QJT29*0.28)</f>
        <v>586814.55000000005</v>
      </c>
      <c r="QJV29" s="140">
        <f t="shared" ref="QJV29:QJV30" si="7352">QJS29*(QJT29*0.57)</f>
        <v>1194586.7625</v>
      </c>
      <c r="QJW29" s="144">
        <f t="shared" ref="QJW29:QJW30" si="7353">QJS29*(QJT29*0.15)</f>
        <v>314364.9375</v>
      </c>
      <c r="QJX29" s="109">
        <f t="shared" ref="QJX29:QJX30" si="7354">INT(QJS29*QJT29)</f>
        <v>2095766</v>
      </c>
      <c r="QJY29" s="145" t="s">
        <v>115</v>
      </c>
      <c r="QJZ29" s="146" t="s">
        <v>35</v>
      </c>
      <c r="QKA29" s="133">
        <v>681550</v>
      </c>
      <c r="QKB29" s="147">
        <f t="shared" ref="QKB29:QKB30" si="7355">123*0.5/20</f>
        <v>3.0750000000000002</v>
      </c>
      <c r="QKC29" s="140">
        <f t="shared" ref="QKC29:QKC30" si="7356">QKA29*(QKB29*0.28)</f>
        <v>586814.55000000005</v>
      </c>
      <c r="QKD29" s="140">
        <f t="shared" ref="QKD29:QKD30" si="7357">QKA29*(QKB29*0.57)</f>
        <v>1194586.7625</v>
      </c>
      <c r="QKE29" s="144">
        <f t="shared" ref="QKE29:QKE30" si="7358">QKA29*(QKB29*0.15)</f>
        <v>314364.9375</v>
      </c>
      <c r="QKF29" s="109">
        <f t="shared" ref="QKF29:QKF30" si="7359">INT(QKA29*QKB29)</f>
        <v>2095766</v>
      </c>
      <c r="QKG29" s="145" t="s">
        <v>115</v>
      </c>
      <c r="QKH29" s="146" t="s">
        <v>35</v>
      </c>
      <c r="QKI29" s="133">
        <v>681550</v>
      </c>
      <c r="QKJ29" s="147">
        <f t="shared" ref="QKJ29:QKJ30" si="7360">123*0.5/20</f>
        <v>3.0750000000000002</v>
      </c>
      <c r="QKK29" s="140">
        <f t="shared" ref="QKK29:QKK30" si="7361">QKI29*(QKJ29*0.28)</f>
        <v>586814.55000000005</v>
      </c>
      <c r="QKL29" s="140">
        <f t="shared" ref="QKL29:QKL30" si="7362">QKI29*(QKJ29*0.57)</f>
        <v>1194586.7625</v>
      </c>
      <c r="QKM29" s="144">
        <f t="shared" ref="QKM29:QKM30" si="7363">QKI29*(QKJ29*0.15)</f>
        <v>314364.9375</v>
      </c>
      <c r="QKN29" s="109">
        <f t="shared" ref="QKN29:QKN30" si="7364">INT(QKI29*QKJ29)</f>
        <v>2095766</v>
      </c>
      <c r="QKO29" s="145" t="s">
        <v>115</v>
      </c>
      <c r="QKP29" s="146" t="s">
        <v>35</v>
      </c>
      <c r="QKQ29" s="133">
        <v>681550</v>
      </c>
      <c r="QKR29" s="147">
        <f t="shared" ref="QKR29:QKR30" si="7365">123*0.5/20</f>
        <v>3.0750000000000002</v>
      </c>
      <c r="QKS29" s="140">
        <f t="shared" ref="QKS29:QKS30" si="7366">QKQ29*(QKR29*0.28)</f>
        <v>586814.55000000005</v>
      </c>
      <c r="QKT29" s="140">
        <f t="shared" ref="QKT29:QKT30" si="7367">QKQ29*(QKR29*0.57)</f>
        <v>1194586.7625</v>
      </c>
      <c r="QKU29" s="144">
        <f t="shared" ref="QKU29:QKU30" si="7368">QKQ29*(QKR29*0.15)</f>
        <v>314364.9375</v>
      </c>
      <c r="QKV29" s="109">
        <f t="shared" ref="QKV29:QKV30" si="7369">INT(QKQ29*QKR29)</f>
        <v>2095766</v>
      </c>
      <c r="QKW29" s="145" t="s">
        <v>115</v>
      </c>
      <c r="QKX29" s="146" t="s">
        <v>35</v>
      </c>
      <c r="QKY29" s="133">
        <v>681550</v>
      </c>
      <c r="QKZ29" s="147">
        <f t="shared" ref="QKZ29:QKZ30" si="7370">123*0.5/20</f>
        <v>3.0750000000000002</v>
      </c>
      <c r="QLA29" s="140">
        <f t="shared" ref="QLA29:QLA30" si="7371">QKY29*(QKZ29*0.28)</f>
        <v>586814.55000000005</v>
      </c>
      <c r="QLB29" s="140">
        <f t="shared" ref="QLB29:QLB30" si="7372">QKY29*(QKZ29*0.57)</f>
        <v>1194586.7625</v>
      </c>
      <c r="QLC29" s="144">
        <f t="shared" ref="QLC29:QLC30" si="7373">QKY29*(QKZ29*0.15)</f>
        <v>314364.9375</v>
      </c>
      <c r="QLD29" s="109">
        <f t="shared" ref="QLD29:QLD30" si="7374">INT(QKY29*QKZ29)</f>
        <v>2095766</v>
      </c>
      <c r="QLE29" s="145" t="s">
        <v>115</v>
      </c>
      <c r="QLF29" s="146" t="s">
        <v>35</v>
      </c>
      <c r="QLG29" s="133">
        <v>681550</v>
      </c>
      <c r="QLH29" s="147">
        <f t="shared" ref="QLH29:QLH30" si="7375">123*0.5/20</f>
        <v>3.0750000000000002</v>
      </c>
      <c r="QLI29" s="140">
        <f t="shared" ref="QLI29:QLI30" si="7376">QLG29*(QLH29*0.28)</f>
        <v>586814.55000000005</v>
      </c>
      <c r="QLJ29" s="140">
        <f t="shared" ref="QLJ29:QLJ30" si="7377">QLG29*(QLH29*0.57)</f>
        <v>1194586.7625</v>
      </c>
      <c r="QLK29" s="144">
        <f t="shared" ref="QLK29:QLK30" si="7378">QLG29*(QLH29*0.15)</f>
        <v>314364.9375</v>
      </c>
      <c r="QLL29" s="109">
        <f t="shared" ref="QLL29:QLL30" si="7379">INT(QLG29*QLH29)</f>
        <v>2095766</v>
      </c>
      <c r="QLM29" s="145" t="s">
        <v>115</v>
      </c>
      <c r="QLN29" s="146" t="s">
        <v>35</v>
      </c>
      <c r="QLO29" s="133">
        <v>681550</v>
      </c>
      <c r="QLP29" s="147">
        <f t="shared" ref="QLP29:QLP30" si="7380">123*0.5/20</f>
        <v>3.0750000000000002</v>
      </c>
      <c r="QLQ29" s="140">
        <f t="shared" ref="QLQ29:QLQ30" si="7381">QLO29*(QLP29*0.28)</f>
        <v>586814.55000000005</v>
      </c>
      <c r="QLR29" s="140">
        <f t="shared" ref="QLR29:QLR30" si="7382">QLO29*(QLP29*0.57)</f>
        <v>1194586.7625</v>
      </c>
      <c r="QLS29" s="144">
        <f t="shared" ref="QLS29:QLS30" si="7383">QLO29*(QLP29*0.15)</f>
        <v>314364.9375</v>
      </c>
      <c r="QLT29" s="109">
        <f t="shared" ref="QLT29:QLT30" si="7384">INT(QLO29*QLP29)</f>
        <v>2095766</v>
      </c>
      <c r="QLU29" s="145" t="s">
        <v>115</v>
      </c>
      <c r="QLV29" s="146" t="s">
        <v>35</v>
      </c>
      <c r="QLW29" s="133">
        <v>681550</v>
      </c>
      <c r="QLX29" s="147">
        <f t="shared" ref="QLX29:QLX30" si="7385">123*0.5/20</f>
        <v>3.0750000000000002</v>
      </c>
      <c r="QLY29" s="140">
        <f t="shared" ref="QLY29:QLY30" si="7386">QLW29*(QLX29*0.28)</f>
        <v>586814.55000000005</v>
      </c>
      <c r="QLZ29" s="140">
        <f t="shared" ref="QLZ29:QLZ30" si="7387">QLW29*(QLX29*0.57)</f>
        <v>1194586.7625</v>
      </c>
      <c r="QMA29" s="144">
        <f t="shared" ref="QMA29:QMA30" si="7388">QLW29*(QLX29*0.15)</f>
        <v>314364.9375</v>
      </c>
      <c r="QMB29" s="109">
        <f t="shared" ref="QMB29:QMB30" si="7389">INT(QLW29*QLX29)</f>
        <v>2095766</v>
      </c>
      <c r="QMC29" s="145" t="s">
        <v>115</v>
      </c>
      <c r="QMD29" s="146" t="s">
        <v>35</v>
      </c>
      <c r="QME29" s="133">
        <v>681550</v>
      </c>
      <c r="QMF29" s="147">
        <f t="shared" ref="QMF29:QMF30" si="7390">123*0.5/20</f>
        <v>3.0750000000000002</v>
      </c>
      <c r="QMG29" s="140">
        <f t="shared" ref="QMG29:QMG30" si="7391">QME29*(QMF29*0.28)</f>
        <v>586814.55000000005</v>
      </c>
      <c r="QMH29" s="140">
        <f t="shared" ref="QMH29:QMH30" si="7392">QME29*(QMF29*0.57)</f>
        <v>1194586.7625</v>
      </c>
      <c r="QMI29" s="144">
        <f t="shared" ref="QMI29:QMI30" si="7393">QME29*(QMF29*0.15)</f>
        <v>314364.9375</v>
      </c>
      <c r="QMJ29" s="109">
        <f t="shared" ref="QMJ29:QMJ30" si="7394">INT(QME29*QMF29)</f>
        <v>2095766</v>
      </c>
      <c r="QMK29" s="145" t="s">
        <v>115</v>
      </c>
      <c r="QML29" s="146" t="s">
        <v>35</v>
      </c>
      <c r="QMM29" s="133">
        <v>681550</v>
      </c>
      <c r="QMN29" s="147">
        <f t="shared" ref="QMN29:QMN30" si="7395">123*0.5/20</f>
        <v>3.0750000000000002</v>
      </c>
      <c r="QMO29" s="140">
        <f t="shared" ref="QMO29:QMO30" si="7396">QMM29*(QMN29*0.28)</f>
        <v>586814.55000000005</v>
      </c>
      <c r="QMP29" s="140">
        <f t="shared" ref="QMP29:QMP30" si="7397">QMM29*(QMN29*0.57)</f>
        <v>1194586.7625</v>
      </c>
      <c r="QMQ29" s="144">
        <f t="shared" ref="QMQ29:QMQ30" si="7398">QMM29*(QMN29*0.15)</f>
        <v>314364.9375</v>
      </c>
      <c r="QMR29" s="109">
        <f t="shared" ref="QMR29:QMR30" si="7399">INT(QMM29*QMN29)</f>
        <v>2095766</v>
      </c>
      <c r="QMS29" s="145" t="s">
        <v>115</v>
      </c>
      <c r="QMT29" s="146" t="s">
        <v>35</v>
      </c>
      <c r="QMU29" s="133">
        <v>681550</v>
      </c>
      <c r="QMV29" s="147">
        <f t="shared" ref="QMV29:QMV30" si="7400">123*0.5/20</f>
        <v>3.0750000000000002</v>
      </c>
      <c r="QMW29" s="140">
        <f t="shared" ref="QMW29:QMW30" si="7401">QMU29*(QMV29*0.28)</f>
        <v>586814.55000000005</v>
      </c>
      <c r="QMX29" s="140">
        <f t="shared" ref="QMX29:QMX30" si="7402">QMU29*(QMV29*0.57)</f>
        <v>1194586.7625</v>
      </c>
      <c r="QMY29" s="144">
        <f t="shared" ref="QMY29:QMY30" si="7403">QMU29*(QMV29*0.15)</f>
        <v>314364.9375</v>
      </c>
      <c r="QMZ29" s="109">
        <f t="shared" ref="QMZ29:QMZ30" si="7404">INT(QMU29*QMV29)</f>
        <v>2095766</v>
      </c>
      <c r="QNA29" s="145" t="s">
        <v>115</v>
      </c>
      <c r="QNB29" s="146" t="s">
        <v>35</v>
      </c>
      <c r="QNC29" s="133">
        <v>681550</v>
      </c>
      <c r="QND29" s="147">
        <f t="shared" ref="QND29:QND30" si="7405">123*0.5/20</f>
        <v>3.0750000000000002</v>
      </c>
      <c r="QNE29" s="140">
        <f t="shared" ref="QNE29:QNE30" si="7406">QNC29*(QND29*0.28)</f>
        <v>586814.55000000005</v>
      </c>
      <c r="QNF29" s="140">
        <f t="shared" ref="QNF29:QNF30" si="7407">QNC29*(QND29*0.57)</f>
        <v>1194586.7625</v>
      </c>
      <c r="QNG29" s="144">
        <f t="shared" ref="QNG29:QNG30" si="7408">QNC29*(QND29*0.15)</f>
        <v>314364.9375</v>
      </c>
      <c r="QNH29" s="109">
        <f t="shared" ref="QNH29:QNH30" si="7409">INT(QNC29*QND29)</f>
        <v>2095766</v>
      </c>
      <c r="QNI29" s="145" t="s">
        <v>115</v>
      </c>
      <c r="QNJ29" s="146" t="s">
        <v>35</v>
      </c>
      <c r="QNK29" s="133">
        <v>681550</v>
      </c>
      <c r="QNL29" s="147">
        <f t="shared" ref="QNL29:QNL30" si="7410">123*0.5/20</f>
        <v>3.0750000000000002</v>
      </c>
      <c r="QNM29" s="140">
        <f t="shared" ref="QNM29:QNM30" si="7411">QNK29*(QNL29*0.28)</f>
        <v>586814.55000000005</v>
      </c>
      <c r="QNN29" s="140">
        <f t="shared" ref="QNN29:QNN30" si="7412">QNK29*(QNL29*0.57)</f>
        <v>1194586.7625</v>
      </c>
      <c r="QNO29" s="144">
        <f t="shared" ref="QNO29:QNO30" si="7413">QNK29*(QNL29*0.15)</f>
        <v>314364.9375</v>
      </c>
      <c r="QNP29" s="109">
        <f t="shared" ref="QNP29:QNP30" si="7414">INT(QNK29*QNL29)</f>
        <v>2095766</v>
      </c>
      <c r="QNQ29" s="145" t="s">
        <v>115</v>
      </c>
      <c r="QNR29" s="146" t="s">
        <v>35</v>
      </c>
      <c r="QNS29" s="133">
        <v>681550</v>
      </c>
      <c r="QNT29" s="147">
        <f t="shared" ref="QNT29:QNT30" si="7415">123*0.5/20</f>
        <v>3.0750000000000002</v>
      </c>
      <c r="QNU29" s="140">
        <f t="shared" ref="QNU29:QNU30" si="7416">QNS29*(QNT29*0.28)</f>
        <v>586814.55000000005</v>
      </c>
      <c r="QNV29" s="140">
        <f t="shared" ref="QNV29:QNV30" si="7417">QNS29*(QNT29*0.57)</f>
        <v>1194586.7625</v>
      </c>
      <c r="QNW29" s="144">
        <f t="shared" ref="QNW29:QNW30" si="7418">QNS29*(QNT29*0.15)</f>
        <v>314364.9375</v>
      </c>
      <c r="QNX29" s="109">
        <f t="shared" ref="QNX29:QNX30" si="7419">INT(QNS29*QNT29)</f>
        <v>2095766</v>
      </c>
      <c r="QNY29" s="145" t="s">
        <v>115</v>
      </c>
      <c r="QNZ29" s="146" t="s">
        <v>35</v>
      </c>
      <c r="QOA29" s="133">
        <v>681550</v>
      </c>
      <c r="QOB29" s="147">
        <f t="shared" ref="QOB29:QOB30" si="7420">123*0.5/20</f>
        <v>3.0750000000000002</v>
      </c>
      <c r="QOC29" s="140">
        <f t="shared" ref="QOC29:QOC30" si="7421">QOA29*(QOB29*0.28)</f>
        <v>586814.55000000005</v>
      </c>
      <c r="QOD29" s="140">
        <f t="shared" ref="QOD29:QOD30" si="7422">QOA29*(QOB29*0.57)</f>
        <v>1194586.7625</v>
      </c>
      <c r="QOE29" s="144">
        <f t="shared" ref="QOE29:QOE30" si="7423">QOA29*(QOB29*0.15)</f>
        <v>314364.9375</v>
      </c>
      <c r="QOF29" s="109">
        <f t="shared" ref="QOF29:QOF30" si="7424">INT(QOA29*QOB29)</f>
        <v>2095766</v>
      </c>
      <c r="QOG29" s="145" t="s">
        <v>115</v>
      </c>
      <c r="QOH29" s="146" t="s">
        <v>35</v>
      </c>
      <c r="QOI29" s="133">
        <v>681550</v>
      </c>
      <c r="QOJ29" s="147">
        <f t="shared" ref="QOJ29:QOJ30" si="7425">123*0.5/20</f>
        <v>3.0750000000000002</v>
      </c>
      <c r="QOK29" s="140">
        <f t="shared" ref="QOK29:QOK30" si="7426">QOI29*(QOJ29*0.28)</f>
        <v>586814.55000000005</v>
      </c>
      <c r="QOL29" s="140">
        <f t="shared" ref="QOL29:QOL30" si="7427">QOI29*(QOJ29*0.57)</f>
        <v>1194586.7625</v>
      </c>
      <c r="QOM29" s="144">
        <f t="shared" ref="QOM29:QOM30" si="7428">QOI29*(QOJ29*0.15)</f>
        <v>314364.9375</v>
      </c>
      <c r="QON29" s="109">
        <f t="shared" ref="QON29:QON30" si="7429">INT(QOI29*QOJ29)</f>
        <v>2095766</v>
      </c>
      <c r="QOO29" s="145" t="s">
        <v>115</v>
      </c>
      <c r="QOP29" s="146" t="s">
        <v>35</v>
      </c>
      <c r="QOQ29" s="133">
        <v>681550</v>
      </c>
      <c r="QOR29" s="147">
        <f t="shared" ref="QOR29:QOR30" si="7430">123*0.5/20</f>
        <v>3.0750000000000002</v>
      </c>
      <c r="QOS29" s="140">
        <f t="shared" ref="QOS29:QOS30" si="7431">QOQ29*(QOR29*0.28)</f>
        <v>586814.55000000005</v>
      </c>
      <c r="QOT29" s="140">
        <f t="shared" ref="QOT29:QOT30" si="7432">QOQ29*(QOR29*0.57)</f>
        <v>1194586.7625</v>
      </c>
      <c r="QOU29" s="144">
        <f t="shared" ref="QOU29:QOU30" si="7433">QOQ29*(QOR29*0.15)</f>
        <v>314364.9375</v>
      </c>
      <c r="QOV29" s="109">
        <f t="shared" ref="QOV29:QOV30" si="7434">INT(QOQ29*QOR29)</f>
        <v>2095766</v>
      </c>
      <c r="QOW29" s="145" t="s">
        <v>115</v>
      </c>
      <c r="QOX29" s="146" t="s">
        <v>35</v>
      </c>
      <c r="QOY29" s="133">
        <v>681550</v>
      </c>
      <c r="QOZ29" s="147">
        <f t="shared" ref="QOZ29:QOZ30" si="7435">123*0.5/20</f>
        <v>3.0750000000000002</v>
      </c>
      <c r="QPA29" s="140">
        <f t="shared" ref="QPA29:QPA30" si="7436">QOY29*(QOZ29*0.28)</f>
        <v>586814.55000000005</v>
      </c>
      <c r="QPB29" s="140">
        <f t="shared" ref="QPB29:QPB30" si="7437">QOY29*(QOZ29*0.57)</f>
        <v>1194586.7625</v>
      </c>
      <c r="QPC29" s="144">
        <f t="shared" ref="QPC29:QPC30" si="7438">QOY29*(QOZ29*0.15)</f>
        <v>314364.9375</v>
      </c>
      <c r="QPD29" s="109">
        <f t="shared" ref="QPD29:QPD30" si="7439">INT(QOY29*QOZ29)</f>
        <v>2095766</v>
      </c>
      <c r="QPE29" s="145" t="s">
        <v>115</v>
      </c>
      <c r="QPF29" s="146" t="s">
        <v>35</v>
      </c>
      <c r="QPG29" s="133">
        <v>681550</v>
      </c>
      <c r="QPH29" s="147">
        <f t="shared" ref="QPH29:QPH30" si="7440">123*0.5/20</f>
        <v>3.0750000000000002</v>
      </c>
      <c r="QPI29" s="140">
        <f t="shared" ref="QPI29:QPI30" si="7441">QPG29*(QPH29*0.28)</f>
        <v>586814.55000000005</v>
      </c>
      <c r="QPJ29" s="140">
        <f t="shared" ref="QPJ29:QPJ30" si="7442">QPG29*(QPH29*0.57)</f>
        <v>1194586.7625</v>
      </c>
      <c r="QPK29" s="144">
        <f t="shared" ref="QPK29:QPK30" si="7443">QPG29*(QPH29*0.15)</f>
        <v>314364.9375</v>
      </c>
      <c r="QPL29" s="109">
        <f t="shared" ref="QPL29:QPL30" si="7444">INT(QPG29*QPH29)</f>
        <v>2095766</v>
      </c>
      <c r="QPM29" s="145" t="s">
        <v>115</v>
      </c>
      <c r="QPN29" s="146" t="s">
        <v>35</v>
      </c>
      <c r="QPO29" s="133">
        <v>681550</v>
      </c>
      <c r="QPP29" s="147">
        <f t="shared" ref="QPP29:QPP30" si="7445">123*0.5/20</f>
        <v>3.0750000000000002</v>
      </c>
      <c r="QPQ29" s="140">
        <f t="shared" ref="QPQ29:QPQ30" si="7446">QPO29*(QPP29*0.28)</f>
        <v>586814.55000000005</v>
      </c>
      <c r="QPR29" s="140">
        <f t="shared" ref="QPR29:QPR30" si="7447">QPO29*(QPP29*0.57)</f>
        <v>1194586.7625</v>
      </c>
      <c r="QPS29" s="144">
        <f t="shared" ref="QPS29:QPS30" si="7448">QPO29*(QPP29*0.15)</f>
        <v>314364.9375</v>
      </c>
      <c r="QPT29" s="109">
        <f t="shared" ref="QPT29:QPT30" si="7449">INT(QPO29*QPP29)</f>
        <v>2095766</v>
      </c>
      <c r="QPU29" s="145" t="s">
        <v>115</v>
      </c>
      <c r="QPV29" s="146" t="s">
        <v>35</v>
      </c>
      <c r="QPW29" s="133">
        <v>681550</v>
      </c>
      <c r="QPX29" s="147">
        <f t="shared" ref="QPX29:QPX30" si="7450">123*0.5/20</f>
        <v>3.0750000000000002</v>
      </c>
      <c r="QPY29" s="140">
        <f t="shared" ref="QPY29:QPY30" si="7451">QPW29*(QPX29*0.28)</f>
        <v>586814.55000000005</v>
      </c>
      <c r="QPZ29" s="140">
        <f t="shared" ref="QPZ29:QPZ30" si="7452">QPW29*(QPX29*0.57)</f>
        <v>1194586.7625</v>
      </c>
      <c r="QQA29" s="144">
        <f t="shared" ref="QQA29:QQA30" si="7453">QPW29*(QPX29*0.15)</f>
        <v>314364.9375</v>
      </c>
      <c r="QQB29" s="109">
        <f t="shared" ref="QQB29:QQB30" si="7454">INT(QPW29*QPX29)</f>
        <v>2095766</v>
      </c>
      <c r="QQC29" s="145" t="s">
        <v>115</v>
      </c>
      <c r="QQD29" s="146" t="s">
        <v>35</v>
      </c>
      <c r="QQE29" s="133">
        <v>681550</v>
      </c>
      <c r="QQF29" s="147">
        <f t="shared" ref="QQF29:QQF30" si="7455">123*0.5/20</f>
        <v>3.0750000000000002</v>
      </c>
      <c r="QQG29" s="140">
        <f t="shared" ref="QQG29:QQG30" si="7456">QQE29*(QQF29*0.28)</f>
        <v>586814.55000000005</v>
      </c>
      <c r="QQH29" s="140">
        <f t="shared" ref="QQH29:QQH30" si="7457">QQE29*(QQF29*0.57)</f>
        <v>1194586.7625</v>
      </c>
      <c r="QQI29" s="144">
        <f t="shared" ref="QQI29:QQI30" si="7458">QQE29*(QQF29*0.15)</f>
        <v>314364.9375</v>
      </c>
      <c r="QQJ29" s="109">
        <f t="shared" ref="QQJ29:QQJ30" si="7459">INT(QQE29*QQF29)</f>
        <v>2095766</v>
      </c>
      <c r="QQK29" s="145" t="s">
        <v>115</v>
      </c>
      <c r="QQL29" s="146" t="s">
        <v>35</v>
      </c>
      <c r="QQM29" s="133">
        <v>681550</v>
      </c>
      <c r="QQN29" s="147">
        <f t="shared" ref="QQN29:QQN30" si="7460">123*0.5/20</f>
        <v>3.0750000000000002</v>
      </c>
      <c r="QQO29" s="140">
        <f t="shared" ref="QQO29:QQO30" si="7461">QQM29*(QQN29*0.28)</f>
        <v>586814.55000000005</v>
      </c>
      <c r="QQP29" s="140">
        <f t="shared" ref="QQP29:QQP30" si="7462">QQM29*(QQN29*0.57)</f>
        <v>1194586.7625</v>
      </c>
      <c r="QQQ29" s="144">
        <f t="shared" ref="QQQ29:QQQ30" si="7463">QQM29*(QQN29*0.15)</f>
        <v>314364.9375</v>
      </c>
      <c r="QQR29" s="109">
        <f t="shared" ref="QQR29:QQR30" si="7464">INT(QQM29*QQN29)</f>
        <v>2095766</v>
      </c>
      <c r="QQS29" s="145" t="s">
        <v>115</v>
      </c>
      <c r="QQT29" s="146" t="s">
        <v>35</v>
      </c>
      <c r="QQU29" s="133">
        <v>681550</v>
      </c>
      <c r="QQV29" s="147">
        <f t="shared" ref="QQV29:QQV30" si="7465">123*0.5/20</f>
        <v>3.0750000000000002</v>
      </c>
      <c r="QQW29" s="140">
        <f t="shared" ref="QQW29:QQW30" si="7466">QQU29*(QQV29*0.28)</f>
        <v>586814.55000000005</v>
      </c>
      <c r="QQX29" s="140">
        <f t="shared" ref="QQX29:QQX30" si="7467">QQU29*(QQV29*0.57)</f>
        <v>1194586.7625</v>
      </c>
      <c r="QQY29" s="144">
        <f t="shared" ref="QQY29:QQY30" si="7468">QQU29*(QQV29*0.15)</f>
        <v>314364.9375</v>
      </c>
      <c r="QQZ29" s="109">
        <f t="shared" ref="QQZ29:QQZ30" si="7469">INT(QQU29*QQV29)</f>
        <v>2095766</v>
      </c>
      <c r="QRA29" s="145" t="s">
        <v>115</v>
      </c>
      <c r="QRB29" s="146" t="s">
        <v>35</v>
      </c>
      <c r="QRC29" s="133">
        <v>681550</v>
      </c>
      <c r="QRD29" s="147">
        <f t="shared" ref="QRD29:QRD30" si="7470">123*0.5/20</f>
        <v>3.0750000000000002</v>
      </c>
      <c r="QRE29" s="140">
        <f t="shared" ref="QRE29:QRE30" si="7471">QRC29*(QRD29*0.28)</f>
        <v>586814.55000000005</v>
      </c>
      <c r="QRF29" s="140">
        <f t="shared" ref="QRF29:QRF30" si="7472">QRC29*(QRD29*0.57)</f>
        <v>1194586.7625</v>
      </c>
      <c r="QRG29" s="144">
        <f t="shared" ref="QRG29:QRG30" si="7473">QRC29*(QRD29*0.15)</f>
        <v>314364.9375</v>
      </c>
      <c r="QRH29" s="109">
        <f t="shared" ref="QRH29:QRH30" si="7474">INT(QRC29*QRD29)</f>
        <v>2095766</v>
      </c>
      <c r="QRI29" s="145" t="s">
        <v>115</v>
      </c>
      <c r="QRJ29" s="146" t="s">
        <v>35</v>
      </c>
      <c r="QRK29" s="133">
        <v>681550</v>
      </c>
      <c r="QRL29" s="147">
        <f t="shared" ref="QRL29:QRL30" si="7475">123*0.5/20</f>
        <v>3.0750000000000002</v>
      </c>
      <c r="QRM29" s="140">
        <f t="shared" ref="QRM29:QRM30" si="7476">QRK29*(QRL29*0.28)</f>
        <v>586814.55000000005</v>
      </c>
      <c r="QRN29" s="140">
        <f t="shared" ref="QRN29:QRN30" si="7477">QRK29*(QRL29*0.57)</f>
        <v>1194586.7625</v>
      </c>
      <c r="QRO29" s="144">
        <f t="shared" ref="QRO29:QRO30" si="7478">QRK29*(QRL29*0.15)</f>
        <v>314364.9375</v>
      </c>
      <c r="QRP29" s="109">
        <f t="shared" ref="QRP29:QRP30" si="7479">INT(QRK29*QRL29)</f>
        <v>2095766</v>
      </c>
      <c r="QRQ29" s="145" t="s">
        <v>115</v>
      </c>
      <c r="QRR29" s="146" t="s">
        <v>35</v>
      </c>
      <c r="QRS29" s="133">
        <v>681550</v>
      </c>
      <c r="QRT29" s="147">
        <f t="shared" ref="QRT29:QRT30" si="7480">123*0.5/20</f>
        <v>3.0750000000000002</v>
      </c>
      <c r="QRU29" s="140">
        <f t="shared" ref="QRU29:QRU30" si="7481">QRS29*(QRT29*0.28)</f>
        <v>586814.55000000005</v>
      </c>
      <c r="QRV29" s="140">
        <f t="shared" ref="QRV29:QRV30" si="7482">QRS29*(QRT29*0.57)</f>
        <v>1194586.7625</v>
      </c>
      <c r="QRW29" s="144">
        <f t="shared" ref="QRW29:QRW30" si="7483">QRS29*(QRT29*0.15)</f>
        <v>314364.9375</v>
      </c>
      <c r="QRX29" s="109">
        <f t="shared" ref="QRX29:QRX30" si="7484">INT(QRS29*QRT29)</f>
        <v>2095766</v>
      </c>
      <c r="QRY29" s="145" t="s">
        <v>115</v>
      </c>
      <c r="QRZ29" s="146" t="s">
        <v>35</v>
      </c>
      <c r="QSA29" s="133">
        <v>681550</v>
      </c>
      <c r="QSB29" s="147">
        <f t="shared" ref="QSB29:QSB30" si="7485">123*0.5/20</f>
        <v>3.0750000000000002</v>
      </c>
      <c r="QSC29" s="140">
        <f t="shared" ref="QSC29:QSC30" si="7486">QSA29*(QSB29*0.28)</f>
        <v>586814.55000000005</v>
      </c>
      <c r="QSD29" s="140">
        <f t="shared" ref="QSD29:QSD30" si="7487">QSA29*(QSB29*0.57)</f>
        <v>1194586.7625</v>
      </c>
      <c r="QSE29" s="144">
        <f t="shared" ref="QSE29:QSE30" si="7488">QSA29*(QSB29*0.15)</f>
        <v>314364.9375</v>
      </c>
      <c r="QSF29" s="109">
        <f t="shared" ref="QSF29:QSF30" si="7489">INT(QSA29*QSB29)</f>
        <v>2095766</v>
      </c>
      <c r="QSG29" s="145" t="s">
        <v>115</v>
      </c>
      <c r="QSH29" s="146" t="s">
        <v>35</v>
      </c>
      <c r="QSI29" s="133">
        <v>681550</v>
      </c>
      <c r="QSJ29" s="147">
        <f t="shared" ref="QSJ29:QSJ30" si="7490">123*0.5/20</f>
        <v>3.0750000000000002</v>
      </c>
      <c r="QSK29" s="140">
        <f t="shared" ref="QSK29:QSK30" si="7491">QSI29*(QSJ29*0.28)</f>
        <v>586814.55000000005</v>
      </c>
      <c r="QSL29" s="140">
        <f t="shared" ref="QSL29:QSL30" si="7492">QSI29*(QSJ29*0.57)</f>
        <v>1194586.7625</v>
      </c>
      <c r="QSM29" s="144">
        <f t="shared" ref="QSM29:QSM30" si="7493">QSI29*(QSJ29*0.15)</f>
        <v>314364.9375</v>
      </c>
      <c r="QSN29" s="109">
        <f t="shared" ref="QSN29:QSN30" si="7494">INT(QSI29*QSJ29)</f>
        <v>2095766</v>
      </c>
      <c r="QSO29" s="145" t="s">
        <v>115</v>
      </c>
      <c r="QSP29" s="146" t="s">
        <v>35</v>
      </c>
      <c r="QSQ29" s="133">
        <v>681550</v>
      </c>
      <c r="QSR29" s="147">
        <f t="shared" ref="QSR29:QSR30" si="7495">123*0.5/20</f>
        <v>3.0750000000000002</v>
      </c>
      <c r="QSS29" s="140">
        <f t="shared" ref="QSS29:QSS30" si="7496">QSQ29*(QSR29*0.28)</f>
        <v>586814.55000000005</v>
      </c>
      <c r="QST29" s="140">
        <f t="shared" ref="QST29:QST30" si="7497">QSQ29*(QSR29*0.57)</f>
        <v>1194586.7625</v>
      </c>
      <c r="QSU29" s="144">
        <f t="shared" ref="QSU29:QSU30" si="7498">QSQ29*(QSR29*0.15)</f>
        <v>314364.9375</v>
      </c>
      <c r="QSV29" s="109">
        <f t="shared" ref="QSV29:QSV30" si="7499">INT(QSQ29*QSR29)</f>
        <v>2095766</v>
      </c>
      <c r="QSW29" s="145" t="s">
        <v>115</v>
      </c>
      <c r="QSX29" s="146" t="s">
        <v>35</v>
      </c>
      <c r="QSY29" s="133">
        <v>681550</v>
      </c>
      <c r="QSZ29" s="147">
        <f t="shared" ref="QSZ29:QSZ30" si="7500">123*0.5/20</f>
        <v>3.0750000000000002</v>
      </c>
      <c r="QTA29" s="140">
        <f t="shared" ref="QTA29:QTA30" si="7501">QSY29*(QSZ29*0.28)</f>
        <v>586814.55000000005</v>
      </c>
      <c r="QTB29" s="140">
        <f t="shared" ref="QTB29:QTB30" si="7502">QSY29*(QSZ29*0.57)</f>
        <v>1194586.7625</v>
      </c>
      <c r="QTC29" s="144">
        <f t="shared" ref="QTC29:QTC30" si="7503">QSY29*(QSZ29*0.15)</f>
        <v>314364.9375</v>
      </c>
      <c r="QTD29" s="109">
        <f t="shared" ref="QTD29:QTD30" si="7504">INT(QSY29*QSZ29)</f>
        <v>2095766</v>
      </c>
      <c r="QTE29" s="145" t="s">
        <v>115</v>
      </c>
      <c r="QTF29" s="146" t="s">
        <v>35</v>
      </c>
      <c r="QTG29" s="133">
        <v>681550</v>
      </c>
      <c r="QTH29" s="147">
        <f t="shared" ref="QTH29:QTH30" si="7505">123*0.5/20</f>
        <v>3.0750000000000002</v>
      </c>
      <c r="QTI29" s="140">
        <f t="shared" ref="QTI29:QTI30" si="7506">QTG29*(QTH29*0.28)</f>
        <v>586814.55000000005</v>
      </c>
      <c r="QTJ29" s="140">
        <f t="shared" ref="QTJ29:QTJ30" si="7507">QTG29*(QTH29*0.57)</f>
        <v>1194586.7625</v>
      </c>
      <c r="QTK29" s="144">
        <f t="shared" ref="QTK29:QTK30" si="7508">QTG29*(QTH29*0.15)</f>
        <v>314364.9375</v>
      </c>
      <c r="QTL29" s="109">
        <f t="shared" ref="QTL29:QTL30" si="7509">INT(QTG29*QTH29)</f>
        <v>2095766</v>
      </c>
      <c r="QTM29" s="145" t="s">
        <v>115</v>
      </c>
      <c r="QTN29" s="146" t="s">
        <v>35</v>
      </c>
      <c r="QTO29" s="133">
        <v>681550</v>
      </c>
      <c r="QTP29" s="147">
        <f t="shared" ref="QTP29:QTP30" si="7510">123*0.5/20</f>
        <v>3.0750000000000002</v>
      </c>
      <c r="QTQ29" s="140">
        <f t="shared" ref="QTQ29:QTQ30" si="7511">QTO29*(QTP29*0.28)</f>
        <v>586814.55000000005</v>
      </c>
      <c r="QTR29" s="140">
        <f t="shared" ref="QTR29:QTR30" si="7512">QTO29*(QTP29*0.57)</f>
        <v>1194586.7625</v>
      </c>
      <c r="QTS29" s="144">
        <f t="shared" ref="QTS29:QTS30" si="7513">QTO29*(QTP29*0.15)</f>
        <v>314364.9375</v>
      </c>
      <c r="QTT29" s="109">
        <f t="shared" ref="QTT29:QTT30" si="7514">INT(QTO29*QTP29)</f>
        <v>2095766</v>
      </c>
      <c r="QTU29" s="145" t="s">
        <v>115</v>
      </c>
      <c r="QTV29" s="146" t="s">
        <v>35</v>
      </c>
      <c r="QTW29" s="133">
        <v>681550</v>
      </c>
      <c r="QTX29" s="147">
        <f t="shared" ref="QTX29:QTX30" si="7515">123*0.5/20</f>
        <v>3.0750000000000002</v>
      </c>
      <c r="QTY29" s="140">
        <f t="shared" ref="QTY29:QTY30" si="7516">QTW29*(QTX29*0.28)</f>
        <v>586814.55000000005</v>
      </c>
      <c r="QTZ29" s="140">
        <f t="shared" ref="QTZ29:QTZ30" si="7517">QTW29*(QTX29*0.57)</f>
        <v>1194586.7625</v>
      </c>
      <c r="QUA29" s="144">
        <f t="shared" ref="QUA29:QUA30" si="7518">QTW29*(QTX29*0.15)</f>
        <v>314364.9375</v>
      </c>
      <c r="QUB29" s="109">
        <f t="shared" ref="QUB29:QUB30" si="7519">INT(QTW29*QTX29)</f>
        <v>2095766</v>
      </c>
      <c r="QUC29" s="145" t="s">
        <v>115</v>
      </c>
      <c r="QUD29" s="146" t="s">
        <v>35</v>
      </c>
      <c r="QUE29" s="133">
        <v>681550</v>
      </c>
      <c r="QUF29" s="147">
        <f t="shared" ref="QUF29:QUF30" si="7520">123*0.5/20</f>
        <v>3.0750000000000002</v>
      </c>
      <c r="QUG29" s="140">
        <f t="shared" ref="QUG29:QUG30" si="7521">QUE29*(QUF29*0.28)</f>
        <v>586814.55000000005</v>
      </c>
      <c r="QUH29" s="140">
        <f t="shared" ref="QUH29:QUH30" si="7522">QUE29*(QUF29*0.57)</f>
        <v>1194586.7625</v>
      </c>
      <c r="QUI29" s="144">
        <f t="shared" ref="QUI29:QUI30" si="7523">QUE29*(QUF29*0.15)</f>
        <v>314364.9375</v>
      </c>
      <c r="QUJ29" s="109">
        <f t="shared" ref="QUJ29:QUJ30" si="7524">INT(QUE29*QUF29)</f>
        <v>2095766</v>
      </c>
      <c r="QUK29" s="145" t="s">
        <v>115</v>
      </c>
      <c r="QUL29" s="146" t="s">
        <v>35</v>
      </c>
      <c r="QUM29" s="133">
        <v>681550</v>
      </c>
      <c r="QUN29" s="147">
        <f t="shared" ref="QUN29:QUN30" si="7525">123*0.5/20</f>
        <v>3.0750000000000002</v>
      </c>
      <c r="QUO29" s="140">
        <f t="shared" ref="QUO29:QUO30" si="7526">QUM29*(QUN29*0.28)</f>
        <v>586814.55000000005</v>
      </c>
      <c r="QUP29" s="140">
        <f t="shared" ref="QUP29:QUP30" si="7527">QUM29*(QUN29*0.57)</f>
        <v>1194586.7625</v>
      </c>
      <c r="QUQ29" s="144">
        <f t="shared" ref="QUQ29:QUQ30" si="7528">QUM29*(QUN29*0.15)</f>
        <v>314364.9375</v>
      </c>
      <c r="QUR29" s="109">
        <f t="shared" ref="QUR29:QUR30" si="7529">INT(QUM29*QUN29)</f>
        <v>2095766</v>
      </c>
      <c r="QUS29" s="145" t="s">
        <v>115</v>
      </c>
      <c r="QUT29" s="146" t="s">
        <v>35</v>
      </c>
      <c r="QUU29" s="133">
        <v>681550</v>
      </c>
      <c r="QUV29" s="147">
        <f t="shared" ref="QUV29:QUV30" si="7530">123*0.5/20</f>
        <v>3.0750000000000002</v>
      </c>
      <c r="QUW29" s="140">
        <f t="shared" ref="QUW29:QUW30" si="7531">QUU29*(QUV29*0.28)</f>
        <v>586814.55000000005</v>
      </c>
      <c r="QUX29" s="140">
        <f t="shared" ref="QUX29:QUX30" si="7532">QUU29*(QUV29*0.57)</f>
        <v>1194586.7625</v>
      </c>
      <c r="QUY29" s="144">
        <f t="shared" ref="QUY29:QUY30" si="7533">QUU29*(QUV29*0.15)</f>
        <v>314364.9375</v>
      </c>
      <c r="QUZ29" s="109">
        <f t="shared" ref="QUZ29:QUZ30" si="7534">INT(QUU29*QUV29)</f>
        <v>2095766</v>
      </c>
      <c r="QVA29" s="145" t="s">
        <v>115</v>
      </c>
      <c r="QVB29" s="146" t="s">
        <v>35</v>
      </c>
      <c r="QVC29" s="133">
        <v>681550</v>
      </c>
      <c r="QVD29" s="147">
        <f t="shared" ref="QVD29:QVD30" si="7535">123*0.5/20</f>
        <v>3.0750000000000002</v>
      </c>
      <c r="QVE29" s="140">
        <f t="shared" ref="QVE29:QVE30" si="7536">QVC29*(QVD29*0.28)</f>
        <v>586814.55000000005</v>
      </c>
      <c r="QVF29" s="140">
        <f t="shared" ref="QVF29:QVF30" si="7537">QVC29*(QVD29*0.57)</f>
        <v>1194586.7625</v>
      </c>
      <c r="QVG29" s="144">
        <f t="shared" ref="QVG29:QVG30" si="7538">QVC29*(QVD29*0.15)</f>
        <v>314364.9375</v>
      </c>
      <c r="QVH29" s="109">
        <f t="shared" ref="QVH29:QVH30" si="7539">INT(QVC29*QVD29)</f>
        <v>2095766</v>
      </c>
      <c r="QVI29" s="145" t="s">
        <v>115</v>
      </c>
      <c r="QVJ29" s="146" t="s">
        <v>35</v>
      </c>
      <c r="QVK29" s="133">
        <v>681550</v>
      </c>
      <c r="QVL29" s="147">
        <f t="shared" ref="QVL29:QVL30" si="7540">123*0.5/20</f>
        <v>3.0750000000000002</v>
      </c>
      <c r="QVM29" s="140">
        <f t="shared" ref="QVM29:QVM30" si="7541">QVK29*(QVL29*0.28)</f>
        <v>586814.55000000005</v>
      </c>
      <c r="QVN29" s="140">
        <f t="shared" ref="QVN29:QVN30" si="7542">QVK29*(QVL29*0.57)</f>
        <v>1194586.7625</v>
      </c>
      <c r="QVO29" s="144">
        <f t="shared" ref="QVO29:QVO30" si="7543">QVK29*(QVL29*0.15)</f>
        <v>314364.9375</v>
      </c>
      <c r="QVP29" s="109">
        <f t="shared" ref="QVP29:QVP30" si="7544">INT(QVK29*QVL29)</f>
        <v>2095766</v>
      </c>
      <c r="QVQ29" s="145" t="s">
        <v>115</v>
      </c>
      <c r="QVR29" s="146" t="s">
        <v>35</v>
      </c>
      <c r="QVS29" s="133">
        <v>681550</v>
      </c>
      <c r="QVT29" s="147">
        <f t="shared" ref="QVT29:QVT30" si="7545">123*0.5/20</f>
        <v>3.0750000000000002</v>
      </c>
      <c r="QVU29" s="140">
        <f t="shared" ref="QVU29:QVU30" si="7546">QVS29*(QVT29*0.28)</f>
        <v>586814.55000000005</v>
      </c>
      <c r="QVV29" s="140">
        <f t="shared" ref="QVV29:QVV30" si="7547">QVS29*(QVT29*0.57)</f>
        <v>1194586.7625</v>
      </c>
      <c r="QVW29" s="144">
        <f t="shared" ref="QVW29:QVW30" si="7548">QVS29*(QVT29*0.15)</f>
        <v>314364.9375</v>
      </c>
      <c r="QVX29" s="109">
        <f t="shared" ref="QVX29:QVX30" si="7549">INT(QVS29*QVT29)</f>
        <v>2095766</v>
      </c>
      <c r="QVY29" s="145" t="s">
        <v>115</v>
      </c>
      <c r="QVZ29" s="146" t="s">
        <v>35</v>
      </c>
      <c r="QWA29" s="133">
        <v>681550</v>
      </c>
      <c r="QWB29" s="147">
        <f t="shared" ref="QWB29:QWB30" si="7550">123*0.5/20</f>
        <v>3.0750000000000002</v>
      </c>
      <c r="QWC29" s="140">
        <f t="shared" ref="QWC29:QWC30" si="7551">QWA29*(QWB29*0.28)</f>
        <v>586814.55000000005</v>
      </c>
      <c r="QWD29" s="140">
        <f t="shared" ref="QWD29:QWD30" si="7552">QWA29*(QWB29*0.57)</f>
        <v>1194586.7625</v>
      </c>
      <c r="QWE29" s="144">
        <f t="shared" ref="QWE29:QWE30" si="7553">QWA29*(QWB29*0.15)</f>
        <v>314364.9375</v>
      </c>
      <c r="QWF29" s="109">
        <f t="shared" ref="QWF29:QWF30" si="7554">INT(QWA29*QWB29)</f>
        <v>2095766</v>
      </c>
      <c r="QWG29" s="145" t="s">
        <v>115</v>
      </c>
      <c r="QWH29" s="146" t="s">
        <v>35</v>
      </c>
      <c r="QWI29" s="133">
        <v>681550</v>
      </c>
      <c r="QWJ29" s="147">
        <f t="shared" ref="QWJ29:QWJ30" si="7555">123*0.5/20</f>
        <v>3.0750000000000002</v>
      </c>
      <c r="QWK29" s="140">
        <f t="shared" ref="QWK29:QWK30" si="7556">QWI29*(QWJ29*0.28)</f>
        <v>586814.55000000005</v>
      </c>
      <c r="QWL29" s="140">
        <f t="shared" ref="QWL29:QWL30" si="7557">QWI29*(QWJ29*0.57)</f>
        <v>1194586.7625</v>
      </c>
      <c r="QWM29" s="144">
        <f t="shared" ref="QWM29:QWM30" si="7558">QWI29*(QWJ29*0.15)</f>
        <v>314364.9375</v>
      </c>
      <c r="QWN29" s="109">
        <f t="shared" ref="QWN29:QWN30" si="7559">INT(QWI29*QWJ29)</f>
        <v>2095766</v>
      </c>
      <c r="QWO29" s="145" t="s">
        <v>115</v>
      </c>
      <c r="QWP29" s="146" t="s">
        <v>35</v>
      </c>
      <c r="QWQ29" s="133">
        <v>681550</v>
      </c>
      <c r="QWR29" s="147">
        <f t="shared" ref="QWR29:QWR30" si="7560">123*0.5/20</f>
        <v>3.0750000000000002</v>
      </c>
      <c r="QWS29" s="140">
        <f t="shared" ref="QWS29:QWS30" si="7561">QWQ29*(QWR29*0.28)</f>
        <v>586814.55000000005</v>
      </c>
      <c r="QWT29" s="140">
        <f t="shared" ref="QWT29:QWT30" si="7562">QWQ29*(QWR29*0.57)</f>
        <v>1194586.7625</v>
      </c>
      <c r="QWU29" s="144">
        <f t="shared" ref="QWU29:QWU30" si="7563">QWQ29*(QWR29*0.15)</f>
        <v>314364.9375</v>
      </c>
      <c r="QWV29" s="109">
        <f t="shared" ref="QWV29:QWV30" si="7564">INT(QWQ29*QWR29)</f>
        <v>2095766</v>
      </c>
      <c r="QWW29" s="145" t="s">
        <v>115</v>
      </c>
      <c r="QWX29" s="146" t="s">
        <v>35</v>
      </c>
      <c r="QWY29" s="133">
        <v>681550</v>
      </c>
      <c r="QWZ29" s="147">
        <f t="shared" ref="QWZ29:QWZ30" si="7565">123*0.5/20</f>
        <v>3.0750000000000002</v>
      </c>
      <c r="QXA29" s="140">
        <f t="shared" ref="QXA29:QXA30" si="7566">QWY29*(QWZ29*0.28)</f>
        <v>586814.55000000005</v>
      </c>
      <c r="QXB29" s="140">
        <f t="shared" ref="QXB29:QXB30" si="7567">QWY29*(QWZ29*0.57)</f>
        <v>1194586.7625</v>
      </c>
      <c r="QXC29" s="144">
        <f t="shared" ref="QXC29:QXC30" si="7568">QWY29*(QWZ29*0.15)</f>
        <v>314364.9375</v>
      </c>
      <c r="QXD29" s="109">
        <f t="shared" ref="QXD29:QXD30" si="7569">INT(QWY29*QWZ29)</f>
        <v>2095766</v>
      </c>
      <c r="QXE29" s="145" t="s">
        <v>115</v>
      </c>
      <c r="QXF29" s="146" t="s">
        <v>35</v>
      </c>
      <c r="QXG29" s="133">
        <v>681550</v>
      </c>
      <c r="QXH29" s="147">
        <f t="shared" ref="QXH29:QXH30" si="7570">123*0.5/20</f>
        <v>3.0750000000000002</v>
      </c>
      <c r="QXI29" s="140">
        <f t="shared" ref="QXI29:QXI30" si="7571">QXG29*(QXH29*0.28)</f>
        <v>586814.55000000005</v>
      </c>
      <c r="QXJ29" s="140">
        <f t="shared" ref="QXJ29:QXJ30" si="7572">QXG29*(QXH29*0.57)</f>
        <v>1194586.7625</v>
      </c>
      <c r="QXK29" s="144">
        <f t="shared" ref="QXK29:QXK30" si="7573">QXG29*(QXH29*0.15)</f>
        <v>314364.9375</v>
      </c>
      <c r="QXL29" s="109">
        <f t="shared" ref="QXL29:QXL30" si="7574">INT(QXG29*QXH29)</f>
        <v>2095766</v>
      </c>
      <c r="QXM29" s="145" t="s">
        <v>115</v>
      </c>
      <c r="QXN29" s="146" t="s">
        <v>35</v>
      </c>
      <c r="QXO29" s="133">
        <v>681550</v>
      </c>
      <c r="QXP29" s="147">
        <f t="shared" ref="QXP29:QXP30" si="7575">123*0.5/20</f>
        <v>3.0750000000000002</v>
      </c>
      <c r="QXQ29" s="140">
        <f t="shared" ref="QXQ29:QXQ30" si="7576">QXO29*(QXP29*0.28)</f>
        <v>586814.55000000005</v>
      </c>
      <c r="QXR29" s="140">
        <f t="shared" ref="QXR29:QXR30" si="7577">QXO29*(QXP29*0.57)</f>
        <v>1194586.7625</v>
      </c>
      <c r="QXS29" s="144">
        <f t="shared" ref="QXS29:QXS30" si="7578">QXO29*(QXP29*0.15)</f>
        <v>314364.9375</v>
      </c>
      <c r="QXT29" s="109">
        <f t="shared" ref="QXT29:QXT30" si="7579">INT(QXO29*QXP29)</f>
        <v>2095766</v>
      </c>
      <c r="QXU29" s="145" t="s">
        <v>115</v>
      </c>
      <c r="QXV29" s="146" t="s">
        <v>35</v>
      </c>
      <c r="QXW29" s="133">
        <v>681550</v>
      </c>
      <c r="QXX29" s="147">
        <f t="shared" ref="QXX29:QXX30" si="7580">123*0.5/20</f>
        <v>3.0750000000000002</v>
      </c>
      <c r="QXY29" s="140">
        <f t="shared" ref="QXY29:QXY30" si="7581">QXW29*(QXX29*0.28)</f>
        <v>586814.55000000005</v>
      </c>
      <c r="QXZ29" s="140">
        <f t="shared" ref="QXZ29:QXZ30" si="7582">QXW29*(QXX29*0.57)</f>
        <v>1194586.7625</v>
      </c>
      <c r="QYA29" s="144">
        <f t="shared" ref="QYA29:QYA30" si="7583">QXW29*(QXX29*0.15)</f>
        <v>314364.9375</v>
      </c>
      <c r="QYB29" s="109">
        <f t="shared" ref="QYB29:QYB30" si="7584">INT(QXW29*QXX29)</f>
        <v>2095766</v>
      </c>
      <c r="QYC29" s="145" t="s">
        <v>115</v>
      </c>
      <c r="QYD29" s="146" t="s">
        <v>35</v>
      </c>
      <c r="QYE29" s="133">
        <v>681550</v>
      </c>
      <c r="QYF29" s="147">
        <f t="shared" ref="QYF29:QYF30" si="7585">123*0.5/20</f>
        <v>3.0750000000000002</v>
      </c>
      <c r="QYG29" s="140">
        <f t="shared" ref="QYG29:QYG30" si="7586">QYE29*(QYF29*0.28)</f>
        <v>586814.55000000005</v>
      </c>
      <c r="QYH29" s="140">
        <f t="shared" ref="QYH29:QYH30" si="7587">QYE29*(QYF29*0.57)</f>
        <v>1194586.7625</v>
      </c>
      <c r="QYI29" s="144">
        <f t="shared" ref="QYI29:QYI30" si="7588">QYE29*(QYF29*0.15)</f>
        <v>314364.9375</v>
      </c>
      <c r="QYJ29" s="109">
        <f t="shared" ref="QYJ29:QYJ30" si="7589">INT(QYE29*QYF29)</f>
        <v>2095766</v>
      </c>
      <c r="QYK29" s="145" t="s">
        <v>115</v>
      </c>
      <c r="QYL29" s="146" t="s">
        <v>35</v>
      </c>
      <c r="QYM29" s="133">
        <v>681550</v>
      </c>
      <c r="QYN29" s="147">
        <f t="shared" ref="QYN29:QYN30" si="7590">123*0.5/20</f>
        <v>3.0750000000000002</v>
      </c>
      <c r="QYO29" s="140">
        <f t="shared" ref="QYO29:QYO30" si="7591">QYM29*(QYN29*0.28)</f>
        <v>586814.55000000005</v>
      </c>
      <c r="QYP29" s="140">
        <f t="shared" ref="QYP29:QYP30" si="7592">QYM29*(QYN29*0.57)</f>
        <v>1194586.7625</v>
      </c>
      <c r="QYQ29" s="144">
        <f t="shared" ref="QYQ29:QYQ30" si="7593">QYM29*(QYN29*0.15)</f>
        <v>314364.9375</v>
      </c>
      <c r="QYR29" s="109">
        <f t="shared" ref="QYR29:QYR30" si="7594">INT(QYM29*QYN29)</f>
        <v>2095766</v>
      </c>
      <c r="QYS29" s="145" t="s">
        <v>115</v>
      </c>
      <c r="QYT29" s="146" t="s">
        <v>35</v>
      </c>
      <c r="QYU29" s="133">
        <v>681550</v>
      </c>
      <c r="QYV29" s="147">
        <f t="shared" ref="QYV29:QYV30" si="7595">123*0.5/20</f>
        <v>3.0750000000000002</v>
      </c>
      <c r="QYW29" s="140">
        <f t="shared" ref="QYW29:QYW30" si="7596">QYU29*(QYV29*0.28)</f>
        <v>586814.55000000005</v>
      </c>
      <c r="QYX29" s="140">
        <f t="shared" ref="QYX29:QYX30" si="7597">QYU29*(QYV29*0.57)</f>
        <v>1194586.7625</v>
      </c>
      <c r="QYY29" s="144">
        <f t="shared" ref="QYY29:QYY30" si="7598">QYU29*(QYV29*0.15)</f>
        <v>314364.9375</v>
      </c>
      <c r="QYZ29" s="109">
        <f t="shared" ref="QYZ29:QYZ30" si="7599">INT(QYU29*QYV29)</f>
        <v>2095766</v>
      </c>
      <c r="QZA29" s="145" t="s">
        <v>115</v>
      </c>
      <c r="QZB29" s="146" t="s">
        <v>35</v>
      </c>
      <c r="QZC29" s="133">
        <v>681550</v>
      </c>
      <c r="QZD29" s="147">
        <f t="shared" ref="QZD29:QZD30" si="7600">123*0.5/20</f>
        <v>3.0750000000000002</v>
      </c>
      <c r="QZE29" s="140">
        <f t="shared" ref="QZE29:QZE30" si="7601">QZC29*(QZD29*0.28)</f>
        <v>586814.55000000005</v>
      </c>
      <c r="QZF29" s="140">
        <f t="shared" ref="QZF29:QZF30" si="7602">QZC29*(QZD29*0.57)</f>
        <v>1194586.7625</v>
      </c>
      <c r="QZG29" s="144">
        <f t="shared" ref="QZG29:QZG30" si="7603">QZC29*(QZD29*0.15)</f>
        <v>314364.9375</v>
      </c>
      <c r="QZH29" s="109">
        <f t="shared" ref="QZH29:QZH30" si="7604">INT(QZC29*QZD29)</f>
        <v>2095766</v>
      </c>
      <c r="QZI29" s="145" t="s">
        <v>115</v>
      </c>
      <c r="QZJ29" s="146" t="s">
        <v>35</v>
      </c>
      <c r="QZK29" s="133">
        <v>681550</v>
      </c>
      <c r="QZL29" s="147">
        <f t="shared" ref="QZL29:QZL30" si="7605">123*0.5/20</f>
        <v>3.0750000000000002</v>
      </c>
      <c r="QZM29" s="140">
        <f t="shared" ref="QZM29:QZM30" si="7606">QZK29*(QZL29*0.28)</f>
        <v>586814.55000000005</v>
      </c>
      <c r="QZN29" s="140">
        <f t="shared" ref="QZN29:QZN30" si="7607">QZK29*(QZL29*0.57)</f>
        <v>1194586.7625</v>
      </c>
      <c r="QZO29" s="144">
        <f t="shared" ref="QZO29:QZO30" si="7608">QZK29*(QZL29*0.15)</f>
        <v>314364.9375</v>
      </c>
      <c r="QZP29" s="109">
        <f t="shared" ref="QZP29:QZP30" si="7609">INT(QZK29*QZL29)</f>
        <v>2095766</v>
      </c>
      <c r="QZQ29" s="145" t="s">
        <v>115</v>
      </c>
      <c r="QZR29" s="146" t="s">
        <v>35</v>
      </c>
      <c r="QZS29" s="133">
        <v>681550</v>
      </c>
      <c r="QZT29" s="147">
        <f t="shared" ref="QZT29:QZT30" si="7610">123*0.5/20</f>
        <v>3.0750000000000002</v>
      </c>
      <c r="QZU29" s="140">
        <f t="shared" ref="QZU29:QZU30" si="7611">QZS29*(QZT29*0.28)</f>
        <v>586814.55000000005</v>
      </c>
      <c r="QZV29" s="140">
        <f t="shared" ref="QZV29:QZV30" si="7612">QZS29*(QZT29*0.57)</f>
        <v>1194586.7625</v>
      </c>
      <c r="QZW29" s="144">
        <f t="shared" ref="QZW29:QZW30" si="7613">QZS29*(QZT29*0.15)</f>
        <v>314364.9375</v>
      </c>
      <c r="QZX29" s="109">
        <f t="shared" ref="QZX29:QZX30" si="7614">INT(QZS29*QZT29)</f>
        <v>2095766</v>
      </c>
      <c r="QZY29" s="145" t="s">
        <v>115</v>
      </c>
      <c r="QZZ29" s="146" t="s">
        <v>35</v>
      </c>
      <c r="RAA29" s="133">
        <v>681550</v>
      </c>
      <c r="RAB29" s="147">
        <f t="shared" ref="RAB29:RAB30" si="7615">123*0.5/20</f>
        <v>3.0750000000000002</v>
      </c>
      <c r="RAC29" s="140">
        <f t="shared" ref="RAC29:RAC30" si="7616">RAA29*(RAB29*0.28)</f>
        <v>586814.55000000005</v>
      </c>
      <c r="RAD29" s="140">
        <f t="shared" ref="RAD29:RAD30" si="7617">RAA29*(RAB29*0.57)</f>
        <v>1194586.7625</v>
      </c>
      <c r="RAE29" s="144">
        <f t="shared" ref="RAE29:RAE30" si="7618">RAA29*(RAB29*0.15)</f>
        <v>314364.9375</v>
      </c>
      <c r="RAF29" s="109">
        <f t="shared" ref="RAF29:RAF30" si="7619">INT(RAA29*RAB29)</f>
        <v>2095766</v>
      </c>
      <c r="RAG29" s="145" t="s">
        <v>115</v>
      </c>
      <c r="RAH29" s="146" t="s">
        <v>35</v>
      </c>
      <c r="RAI29" s="133">
        <v>681550</v>
      </c>
      <c r="RAJ29" s="147">
        <f t="shared" ref="RAJ29:RAJ30" si="7620">123*0.5/20</f>
        <v>3.0750000000000002</v>
      </c>
      <c r="RAK29" s="140">
        <f t="shared" ref="RAK29:RAK30" si="7621">RAI29*(RAJ29*0.28)</f>
        <v>586814.55000000005</v>
      </c>
      <c r="RAL29" s="140">
        <f t="shared" ref="RAL29:RAL30" si="7622">RAI29*(RAJ29*0.57)</f>
        <v>1194586.7625</v>
      </c>
      <c r="RAM29" s="144">
        <f t="shared" ref="RAM29:RAM30" si="7623">RAI29*(RAJ29*0.15)</f>
        <v>314364.9375</v>
      </c>
      <c r="RAN29" s="109">
        <f t="shared" ref="RAN29:RAN30" si="7624">INT(RAI29*RAJ29)</f>
        <v>2095766</v>
      </c>
      <c r="RAO29" s="145" t="s">
        <v>115</v>
      </c>
      <c r="RAP29" s="146" t="s">
        <v>35</v>
      </c>
      <c r="RAQ29" s="133">
        <v>681550</v>
      </c>
      <c r="RAR29" s="147">
        <f t="shared" ref="RAR29:RAR30" si="7625">123*0.5/20</f>
        <v>3.0750000000000002</v>
      </c>
      <c r="RAS29" s="140">
        <f t="shared" ref="RAS29:RAS30" si="7626">RAQ29*(RAR29*0.28)</f>
        <v>586814.55000000005</v>
      </c>
      <c r="RAT29" s="140">
        <f t="shared" ref="RAT29:RAT30" si="7627">RAQ29*(RAR29*0.57)</f>
        <v>1194586.7625</v>
      </c>
      <c r="RAU29" s="144">
        <f t="shared" ref="RAU29:RAU30" si="7628">RAQ29*(RAR29*0.15)</f>
        <v>314364.9375</v>
      </c>
      <c r="RAV29" s="109">
        <f t="shared" ref="RAV29:RAV30" si="7629">INT(RAQ29*RAR29)</f>
        <v>2095766</v>
      </c>
      <c r="RAW29" s="145" t="s">
        <v>115</v>
      </c>
      <c r="RAX29" s="146" t="s">
        <v>35</v>
      </c>
      <c r="RAY29" s="133">
        <v>681550</v>
      </c>
      <c r="RAZ29" s="147">
        <f t="shared" ref="RAZ29:RAZ30" si="7630">123*0.5/20</f>
        <v>3.0750000000000002</v>
      </c>
      <c r="RBA29" s="140">
        <f t="shared" ref="RBA29:RBA30" si="7631">RAY29*(RAZ29*0.28)</f>
        <v>586814.55000000005</v>
      </c>
      <c r="RBB29" s="140">
        <f t="shared" ref="RBB29:RBB30" si="7632">RAY29*(RAZ29*0.57)</f>
        <v>1194586.7625</v>
      </c>
      <c r="RBC29" s="144">
        <f t="shared" ref="RBC29:RBC30" si="7633">RAY29*(RAZ29*0.15)</f>
        <v>314364.9375</v>
      </c>
      <c r="RBD29" s="109">
        <f t="shared" ref="RBD29:RBD30" si="7634">INT(RAY29*RAZ29)</f>
        <v>2095766</v>
      </c>
      <c r="RBE29" s="145" t="s">
        <v>115</v>
      </c>
      <c r="RBF29" s="146" t="s">
        <v>35</v>
      </c>
      <c r="RBG29" s="133">
        <v>681550</v>
      </c>
      <c r="RBH29" s="147">
        <f t="shared" ref="RBH29:RBH30" si="7635">123*0.5/20</f>
        <v>3.0750000000000002</v>
      </c>
      <c r="RBI29" s="140">
        <f t="shared" ref="RBI29:RBI30" si="7636">RBG29*(RBH29*0.28)</f>
        <v>586814.55000000005</v>
      </c>
      <c r="RBJ29" s="140">
        <f t="shared" ref="RBJ29:RBJ30" si="7637">RBG29*(RBH29*0.57)</f>
        <v>1194586.7625</v>
      </c>
      <c r="RBK29" s="144">
        <f t="shared" ref="RBK29:RBK30" si="7638">RBG29*(RBH29*0.15)</f>
        <v>314364.9375</v>
      </c>
      <c r="RBL29" s="109">
        <f t="shared" ref="RBL29:RBL30" si="7639">INT(RBG29*RBH29)</f>
        <v>2095766</v>
      </c>
      <c r="RBM29" s="145" t="s">
        <v>115</v>
      </c>
      <c r="RBN29" s="146" t="s">
        <v>35</v>
      </c>
      <c r="RBO29" s="133">
        <v>681550</v>
      </c>
      <c r="RBP29" s="147">
        <f t="shared" ref="RBP29:RBP30" si="7640">123*0.5/20</f>
        <v>3.0750000000000002</v>
      </c>
      <c r="RBQ29" s="140">
        <f t="shared" ref="RBQ29:RBQ30" si="7641">RBO29*(RBP29*0.28)</f>
        <v>586814.55000000005</v>
      </c>
      <c r="RBR29" s="140">
        <f t="shared" ref="RBR29:RBR30" si="7642">RBO29*(RBP29*0.57)</f>
        <v>1194586.7625</v>
      </c>
      <c r="RBS29" s="144">
        <f t="shared" ref="RBS29:RBS30" si="7643">RBO29*(RBP29*0.15)</f>
        <v>314364.9375</v>
      </c>
      <c r="RBT29" s="109">
        <f t="shared" ref="RBT29:RBT30" si="7644">INT(RBO29*RBP29)</f>
        <v>2095766</v>
      </c>
      <c r="RBU29" s="145" t="s">
        <v>115</v>
      </c>
      <c r="RBV29" s="146" t="s">
        <v>35</v>
      </c>
      <c r="RBW29" s="133">
        <v>681550</v>
      </c>
      <c r="RBX29" s="147">
        <f t="shared" ref="RBX29:RBX30" si="7645">123*0.5/20</f>
        <v>3.0750000000000002</v>
      </c>
      <c r="RBY29" s="140">
        <f t="shared" ref="RBY29:RBY30" si="7646">RBW29*(RBX29*0.28)</f>
        <v>586814.55000000005</v>
      </c>
      <c r="RBZ29" s="140">
        <f t="shared" ref="RBZ29:RBZ30" si="7647">RBW29*(RBX29*0.57)</f>
        <v>1194586.7625</v>
      </c>
      <c r="RCA29" s="144">
        <f t="shared" ref="RCA29:RCA30" si="7648">RBW29*(RBX29*0.15)</f>
        <v>314364.9375</v>
      </c>
      <c r="RCB29" s="109">
        <f t="shared" ref="RCB29:RCB30" si="7649">INT(RBW29*RBX29)</f>
        <v>2095766</v>
      </c>
      <c r="RCC29" s="145" t="s">
        <v>115</v>
      </c>
      <c r="RCD29" s="146" t="s">
        <v>35</v>
      </c>
      <c r="RCE29" s="133">
        <v>681550</v>
      </c>
      <c r="RCF29" s="147">
        <f t="shared" ref="RCF29:RCF30" si="7650">123*0.5/20</f>
        <v>3.0750000000000002</v>
      </c>
      <c r="RCG29" s="140">
        <f t="shared" ref="RCG29:RCG30" si="7651">RCE29*(RCF29*0.28)</f>
        <v>586814.55000000005</v>
      </c>
      <c r="RCH29" s="140">
        <f t="shared" ref="RCH29:RCH30" si="7652">RCE29*(RCF29*0.57)</f>
        <v>1194586.7625</v>
      </c>
      <c r="RCI29" s="144">
        <f t="shared" ref="RCI29:RCI30" si="7653">RCE29*(RCF29*0.15)</f>
        <v>314364.9375</v>
      </c>
      <c r="RCJ29" s="109">
        <f t="shared" ref="RCJ29:RCJ30" si="7654">INT(RCE29*RCF29)</f>
        <v>2095766</v>
      </c>
      <c r="RCK29" s="145" t="s">
        <v>115</v>
      </c>
      <c r="RCL29" s="146" t="s">
        <v>35</v>
      </c>
      <c r="RCM29" s="133">
        <v>681550</v>
      </c>
      <c r="RCN29" s="147">
        <f t="shared" ref="RCN29:RCN30" si="7655">123*0.5/20</f>
        <v>3.0750000000000002</v>
      </c>
      <c r="RCO29" s="140">
        <f t="shared" ref="RCO29:RCO30" si="7656">RCM29*(RCN29*0.28)</f>
        <v>586814.55000000005</v>
      </c>
      <c r="RCP29" s="140">
        <f t="shared" ref="RCP29:RCP30" si="7657">RCM29*(RCN29*0.57)</f>
        <v>1194586.7625</v>
      </c>
      <c r="RCQ29" s="144">
        <f t="shared" ref="RCQ29:RCQ30" si="7658">RCM29*(RCN29*0.15)</f>
        <v>314364.9375</v>
      </c>
      <c r="RCR29" s="109">
        <f t="shared" ref="RCR29:RCR30" si="7659">INT(RCM29*RCN29)</f>
        <v>2095766</v>
      </c>
      <c r="RCS29" s="145" t="s">
        <v>115</v>
      </c>
      <c r="RCT29" s="146" t="s">
        <v>35</v>
      </c>
      <c r="RCU29" s="133">
        <v>681550</v>
      </c>
      <c r="RCV29" s="147">
        <f t="shared" ref="RCV29:RCV30" si="7660">123*0.5/20</f>
        <v>3.0750000000000002</v>
      </c>
      <c r="RCW29" s="140">
        <f t="shared" ref="RCW29:RCW30" si="7661">RCU29*(RCV29*0.28)</f>
        <v>586814.55000000005</v>
      </c>
      <c r="RCX29" s="140">
        <f t="shared" ref="RCX29:RCX30" si="7662">RCU29*(RCV29*0.57)</f>
        <v>1194586.7625</v>
      </c>
      <c r="RCY29" s="144">
        <f t="shared" ref="RCY29:RCY30" si="7663">RCU29*(RCV29*0.15)</f>
        <v>314364.9375</v>
      </c>
      <c r="RCZ29" s="109">
        <f t="shared" ref="RCZ29:RCZ30" si="7664">INT(RCU29*RCV29)</f>
        <v>2095766</v>
      </c>
      <c r="RDA29" s="145" t="s">
        <v>115</v>
      </c>
      <c r="RDB29" s="146" t="s">
        <v>35</v>
      </c>
      <c r="RDC29" s="133">
        <v>681550</v>
      </c>
      <c r="RDD29" s="147">
        <f t="shared" ref="RDD29:RDD30" si="7665">123*0.5/20</f>
        <v>3.0750000000000002</v>
      </c>
      <c r="RDE29" s="140">
        <f t="shared" ref="RDE29:RDE30" si="7666">RDC29*(RDD29*0.28)</f>
        <v>586814.55000000005</v>
      </c>
      <c r="RDF29" s="140">
        <f t="shared" ref="RDF29:RDF30" si="7667">RDC29*(RDD29*0.57)</f>
        <v>1194586.7625</v>
      </c>
      <c r="RDG29" s="144">
        <f t="shared" ref="RDG29:RDG30" si="7668">RDC29*(RDD29*0.15)</f>
        <v>314364.9375</v>
      </c>
      <c r="RDH29" s="109">
        <f t="shared" ref="RDH29:RDH30" si="7669">INT(RDC29*RDD29)</f>
        <v>2095766</v>
      </c>
      <c r="RDI29" s="145" t="s">
        <v>115</v>
      </c>
      <c r="RDJ29" s="146" t="s">
        <v>35</v>
      </c>
      <c r="RDK29" s="133">
        <v>681550</v>
      </c>
      <c r="RDL29" s="147">
        <f t="shared" ref="RDL29:RDL30" si="7670">123*0.5/20</f>
        <v>3.0750000000000002</v>
      </c>
      <c r="RDM29" s="140">
        <f t="shared" ref="RDM29:RDM30" si="7671">RDK29*(RDL29*0.28)</f>
        <v>586814.55000000005</v>
      </c>
      <c r="RDN29" s="140">
        <f t="shared" ref="RDN29:RDN30" si="7672">RDK29*(RDL29*0.57)</f>
        <v>1194586.7625</v>
      </c>
      <c r="RDO29" s="144">
        <f t="shared" ref="RDO29:RDO30" si="7673">RDK29*(RDL29*0.15)</f>
        <v>314364.9375</v>
      </c>
      <c r="RDP29" s="109">
        <f t="shared" ref="RDP29:RDP30" si="7674">INT(RDK29*RDL29)</f>
        <v>2095766</v>
      </c>
      <c r="RDQ29" s="145" t="s">
        <v>115</v>
      </c>
      <c r="RDR29" s="146" t="s">
        <v>35</v>
      </c>
      <c r="RDS29" s="133">
        <v>681550</v>
      </c>
      <c r="RDT29" s="147">
        <f t="shared" ref="RDT29:RDT30" si="7675">123*0.5/20</f>
        <v>3.0750000000000002</v>
      </c>
      <c r="RDU29" s="140">
        <f t="shared" ref="RDU29:RDU30" si="7676">RDS29*(RDT29*0.28)</f>
        <v>586814.55000000005</v>
      </c>
      <c r="RDV29" s="140">
        <f t="shared" ref="RDV29:RDV30" si="7677">RDS29*(RDT29*0.57)</f>
        <v>1194586.7625</v>
      </c>
      <c r="RDW29" s="144">
        <f t="shared" ref="RDW29:RDW30" si="7678">RDS29*(RDT29*0.15)</f>
        <v>314364.9375</v>
      </c>
      <c r="RDX29" s="109">
        <f t="shared" ref="RDX29:RDX30" si="7679">INT(RDS29*RDT29)</f>
        <v>2095766</v>
      </c>
      <c r="RDY29" s="145" t="s">
        <v>115</v>
      </c>
      <c r="RDZ29" s="146" t="s">
        <v>35</v>
      </c>
      <c r="REA29" s="133">
        <v>681550</v>
      </c>
      <c r="REB29" s="147">
        <f t="shared" ref="REB29:REB30" si="7680">123*0.5/20</f>
        <v>3.0750000000000002</v>
      </c>
      <c r="REC29" s="140">
        <f t="shared" ref="REC29:REC30" si="7681">REA29*(REB29*0.28)</f>
        <v>586814.55000000005</v>
      </c>
      <c r="RED29" s="140">
        <f t="shared" ref="RED29:RED30" si="7682">REA29*(REB29*0.57)</f>
        <v>1194586.7625</v>
      </c>
      <c r="REE29" s="144">
        <f t="shared" ref="REE29:REE30" si="7683">REA29*(REB29*0.15)</f>
        <v>314364.9375</v>
      </c>
      <c r="REF29" s="109">
        <f t="shared" ref="REF29:REF30" si="7684">INT(REA29*REB29)</f>
        <v>2095766</v>
      </c>
      <c r="REG29" s="145" t="s">
        <v>115</v>
      </c>
      <c r="REH29" s="146" t="s">
        <v>35</v>
      </c>
      <c r="REI29" s="133">
        <v>681550</v>
      </c>
      <c r="REJ29" s="147">
        <f t="shared" ref="REJ29:REJ30" si="7685">123*0.5/20</f>
        <v>3.0750000000000002</v>
      </c>
      <c r="REK29" s="140">
        <f t="shared" ref="REK29:REK30" si="7686">REI29*(REJ29*0.28)</f>
        <v>586814.55000000005</v>
      </c>
      <c r="REL29" s="140">
        <f t="shared" ref="REL29:REL30" si="7687">REI29*(REJ29*0.57)</f>
        <v>1194586.7625</v>
      </c>
      <c r="REM29" s="144">
        <f t="shared" ref="REM29:REM30" si="7688">REI29*(REJ29*0.15)</f>
        <v>314364.9375</v>
      </c>
      <c r="REN29" s="109">
        <f t="shared" ref="REN29:REN30" si="7689">INT(REI29*REJ29)</f>
        <v>2095766</v>
      </c>
      <c r="REO29" s="145" t="s">
        <v>115</v>
      </c>
      <c r="REP29" s="146" t="s">
        <v>35</v>
      </c>
      <c r="REQ29" s="133">
        <v>681550</v>
      </c>
      <c r="RER29" s="147">
        <f t="shared" ref="RER29:RER30" si="7690">123*0.5/20</f>
        <v>3.0750000000000002</v>
      </c>
      <c r="RES29" s="140">
        <f t="shared" ref="RES29:RES30" si="7691">REQ29*(RER29*0.28)</f>
        <v>586814.55000000005</v>
      </c>
      <c r="RET29" s="140">
        <f t="shared" ref="RET29:RET30" si="7692">REQ29*(RER29*0.57)</f>
        <v>1194586.7625</v>
      </c>
      <c r="REU29" s="144">
        <f t="shared" ref="REU29:REU30" si="7693">REQ29*(RER29*0.15)</f>
        <v>314364.9375</v>
      </c>
      <c r="REV29" s="109">
        <f t="shared" ref="REV29:REV30" si="7694">INT(REQ29*RER29)</f>
        <v>2095766</v>
      </c>
      <c r="REW29" s="145" t="s">
        <v>115</v>
      </c>
      <c r="REX29" s="146" t="s">
        <v>35</v>
      </c>
      <c r="REY29" s="133">
        <v>681550</v>
      </c>
      <c r="REZ29" s="147">
        <f t="shared" ref="REZ29:REZ30" si="7695">123*0.5/20</f>
        <v>3.0750000000000002</v>
      </c>
      <c r="RFA29" s="140">
        <f t="shared" ref="RFA29:RFA30" si="7696">REY29*(REZ29*0.28)</f>
        <v>586814.55000000005</v>
      </c>
      <c r="RFB29" s="140">
        <f t="shared" ref="RFB29:RFB30" si="7697">REY29*(REZ29*0.57)</f>
        <v>1194586.7625</v>
      </c>
      <c r="RFC29" s="144">
        <f t="shared" ref="RFC29:RFC30" si="7698">REY29*(REZ29*0.15)</f>
        <v>314364.9375</v>
      </c>
      <c r="RFD29" s="109">
        <f t="shared" ref="RFD29:RFD30" si="7699">INT(REY29*REZ29)</f>
        <v>2095766</v>
      </c>
      <c r="RFE29" s="145" t="s">
        <v>115</v>
      </c>
      <c r="RFF29" s="146" t="s">
        <v>35</v>
      </c>
      <c r="RFG29" s="133">
        <v>681550</v>
      </c>
      <c r="RFH29" s="147">
        <f t="shared" ref="RFH29:RFH30" si="7700">123*0.5/20</f>
        <v>3.0750000000000002</v>
      </c>
      <c r="RFI29" s="140">
        <f t="shared" ref="RFI29:RFI30" si="7701">RFG29*(RFH29*0.28)</f>
        <v>586814.55000000005</v>
      </c>
      <c r="RFJ29" s="140">
        <f t="shared" ref="RFJ29:RFJ30" si="7702">RFG29*(RFH29*0.57)</f>
        <v>1194586.7625</v>
      </c>
      <c r="RFK29" s="144">
        <f t="shared" ref="RFK29:RFK30" si="7703">RFG29*(RFH29*0.15)</f>
        <v>314364.9375</v>
      </c>
      <c r="RFL29" s="109">
        <f t="shared" ref="RFL29:RFL30" si="7704">INT(RFG29*RFH29)</f>
        <v>2095766</v>
      </c>
      <c r="RFM29" s="145" t="s">
        <v>115</v>
      </c>
      <c r="RFN29" s="146" t="s">
        <v>35</v>
      </c>
      <c r="RFO29" s="133">
        <v>681550</v>
      </c>
      <c r="RFP29" s="147">
        <f t="shared" ref="RFP29:RFP30" si="7705">123*0.5/20</f>
        <v>3.0750000000000002</v>
      </c>
      <c r="RFQ29" s="140">
        <f t="shared" ref="RFQ29:RFQ30" si="7706">RFO29*(RFP29*0.28)</f>
        <v>586814.55000000005</v>
      </c>
      <c r="RFR29" s="140">
        <f t="shared" ref="RFR29:RFR30" si="7707">RFO29*(RFP29*0.57)</f>
        <v>1194586.7625</v>
      </c>
      <c r="RFS29" s="144">
        <f t="shared" ref="RFS29:RFS30" si="7708">RFO29*(RFP29*0.15)</f>
        <v>314364.9375</v>
      </c>
      <c r="RFT29" s="109">
        <f t="shared" ref="RFT29:RFT30" si="7709">INT(RFO29*RFP29)</f>
        <v>2095766</v>
      </c>
      <c r="RFU29" s="145" t="s">
        <v>115</v>
      </c>
      <c r="RFV29" s="146" t="s">
        <v>35</v>
      </c>
      <c r="RFW29" s="133">
        <v>681550</v>
      </c>
      <c r="RFX29" s="147">
        <f t="shared" ref="RFX29:RFX30" si="7710">123*0.5/20</f>
        <v>3.0750000000000002</v>
      </c>
      <c r="RFY29" s="140">
        <f t="shared" ref="RFY29:RFY30" si="7711">RFW29*(RFX29*0.28)</f>
        <v>586814.55000000005</v>
      </c>
      <c r="RFZ29" s="140">
        <f t="shared" ref="RFZ29:RFZ30" si="7712">RFW29*(RFX29*0.57)</f>
        <v>1194586.7625</v>
      </c>
      <c r="RGA29" s="144">
        <f t="shared" ref="RGA29:RGA30" si="7713">RFW29*(RFX29*0.15)</f>
        <v>314364.9375</v>
      </c>
      <c r="RGB29" s="109">
        <f t="shared" ref="RGB29:RGB30" si="7714">INT(RFW29*RFX29)</f>
        <v>2095766</v>
      </c>
      <c r="RGC29" s="145" t="s">
        <v>115</v>
      </c>
      <c r="RGD29" s="146" t="s">
        <v>35</v>
      </c>
      <c r="RGE29" s="133">
        <v>681550</v>
      </c>
      <c r="RGF29" s="147">
        <f t="shared" ref="RGF29:RGF30" si="7715">123*0.5/20</f>
        <v>3.0750000000000002</v>
      </c>
      <c r="RGG29" s="140">
        <f t="shared" ref="RGG29:RGG30" si="7716">RGE29*(RGF29*0.28)</f>
        <v>586814.55000000005</v>
      </c>
      <c r="RGH29" s="140">
        <f t="shared" ref="RGH29:RGH30" si="7717">RGE29*(RGF29*0.57)</f>
        <v>1194586.7625</v>
      </c>
      <c r="RGI29" s="144">
        <f t="shared" ref="RGI29:RGI30" si="7718">RGE29*(RGF29*0.15)</f>
        <v>314364.9375</v>
      </c>
      <c r="RGJ29" s="109">
        <f t="shared" ref="RGJ29:RGJ30" si="7719">INT(RGE29*RGF29)</f>
        <v>2095766</v>
      </c>
      <c r="RGK29" s="145" t="s">
        <v>115</v>
      </c>
      <c r="RGL29" s="146" t="s">
        <v>35</v>
      </c>
      <c r="RGM29" s="133">
        <v>681550</v>
      </c>
      <c r="RGN29" s="147">
        <f t="shared" ref="RGN29:RGN30" si="7720">123*0.5/20</f>
        <v>3.0750000000000002</v>
      </c>
      <c r="RGO29" s="140">
        <f t="shared" ref="RGO29:RGO30" si="7721">RGM29*(RGN29*0.28)</f>
        <v>586814.55000000005</v>
      </c>
      <c r="RGP29" s="140">
        <f t="shared" ref="RGP29:RGP30" si="7722">RGM29*(RGN29*0.57)</f>
        <v>1194586.7625</v>
      </c>
      <c r="RGQ29" s="144">
        <f t="shared" ref="RGQ29:RGQ30" si="7723">RGM29*(RGN29*0.15)</f>
        <v>314364.9375</v>
      </c>
      <c r="RGR29" s="109">
        <f t="shared" ref="RGR29:RGR30" si="7724">INT(RGM29*RGN29)</f>
        <v>2095766</v>
      </c>
      <c r="RGS29" s="145" t="s">
        <v>115</v>
      </c>
      <c r="RGT29" s="146" t="s">
        <v>35</v>
      </c>
      <c r="RGU29" s="133">
        <v>681550</v>
      </c>
      <c r="RGV29" s="147">
        <f t="shared" ref="RGV29:RGV30" si="7725">123*0.5/20</f>
        <v>3.0750000000000002</v>
      </c>
      <c r="RGW29" s="140">
        <f t="shared" ref="RGW29:RGW30" si="7726">RGU29*(RGV29*0.28)</f>
        <v>586814.55000000005</v>
      </c>
      <c r="RGX29" s="140">
        <f t="shared" ref="RGX29:RGX30" si="7727">RGU29*(RGV29*0.57)</f>
        <v>1194586.7625</v>
      </c>
      <c r="RGY29" s="144">
        <f t="shared" ref="RGY29:RGY30" si="7728">RGU29*(RGV29*0.15)</f>
        <v>314364.9375</v>
      </c>
      <c r="RGZ29" s="109">
        <f t="shared" ref="RGZ29:RGZ30" si="7729">INT(RGU29*RGV29)</f>
        <v>2095766</v>
      </c>
      <c r="RHA29" s="145" t="s">
        <v>115</v>
      </c>
      <c r="RHB29" s="146" t="s">
        <v>35</v>
      </c>
      <c r="RHC29" s="133">
        <v>681550</v>
      </c>
      <c r="RHD29" s="147">
        <f t="shared" ref="RHD29:RHD30" si="7730">123*0.5/20</f>
        <v>3.0750000000000002</v>
      </c>
      <c r="RHE29" s="140">
        <f t="shared" ref="RHE29:RHE30" si="7731">RHC29*(RHD29*0.28)</f>
        <v>586814.55000000005</v>
      </c>
      <c r="RHF29" s="140">
        <f t="shared" ref="RHF29:RHF30" si="7732">RHC29*(RHD29*0.57)</f>
        <v>1194586.7625</v>
      </c>
      <c r="RHG29" s="144">
        <f t="shared" ref="RHG29:RHG30" si="7733">RHC29*(RHD29*0.15)</f>
        <v>314364.9375</v>
      </c>
      <c r="RHH29" s="109">
        <f t="shared" ref="RHH29:RHH30" si="7734">INT(RHC29*RHD29)</f>
        <v>2095766</v>
      </c>
      <c r="RHI29" s="145" t="s">
        <v>115</v>
      </c>
      <c r="RHJ29" s="146" t="s">
        <v>35</v>
      </c>
      <c r="RHK29" s="133">
        <v>681550</v>
      </c>
      <c r="RHL29" s="147">
        <f t="shared" ref="RHL29:RHL30" si="7735">123*0.5/20</f>
        <v>3.0750000000000002</v>
      </c>
      <c r="RHM29" s="140">
        <f t="shared" ref="RHM29:RHM30" si="7736">RHK29*(RHL29*0.28)</f>
        <v>586814.55000000005</v>
      </c>
      <c r="RHN29" s="140">
        <f t="shared" ref="RHN29:RHN30" si="7737">RHK29*(RHL29*0.57)</f>
        <v>1194586.7625</v>
      </c>
      <c r="RHO29" s="144">
        <f t="shared" ref="RHO29:RHO30" si="7738">RHK29*(RHL29*0.15)</f>
        <v>314364.9375</v>
      </c>
      <c r="RHP29" s="109">
        <f t="shared" ref="RHP29:RHP30" si="7739">INT(RHK29*RHL29)</f>
        <v>2095766</v>
      </c>
      <c r="RHQ29" s="145" t="s">
        <v>115</v>
      </c>
      <c r="RHR29" s="146" t="s">
        <v>35</v>
      </c>
      <c r="RHS29" s="133">
        <v>681550</v>
      </c>
      <c r="RHT29" s="147">
        <f t="shared" ref="RHT29:RHT30" si="7740">123*0.5/20</f>
        <v>3.0750000000000002</v>
      </c>
      <c r="RHU29" s="140">
        <f t="shared" ref="RHU29:RHU30" si="7741">RHS29*(RHT29*0.28)</f>
        <v>586814.55000000005</v>
      </c>
      <c r="RHV29" s="140">
        <f t="shared" ref="RHV29:RHV30" si="7742">RHS29*(RHT29*0.57)</f>
        <v>1194586.7625</v>
      </c>
      <c r="RHW29" s="144">
        <f t="shared" ref="RHW29:RHW30" si="7743">RHS29*(RHT29*0.15)</f>
        <v>314364.9375</v>
      </c>
      <c r="RHX29" s="109">
        <f t="shared" ref="RHX29:RHX30" si="7744">INT(RHS29*RHT29)</f>
        <v>2095766</v>
      </c>
      <c r="RHY29" s="145" t="s">
        <v>115</v>
      </c>
      <c r="RHZ29" s="146" t="s">
        <v>35</v>
      </c>
      <c r="RIA29" s="133">
        <v>681550</v>
      </c>
      <c r="RIB29" s="147">
        <f t="shared" ref="RIB29:RIB30" si="7745">123*0.5/20</f>
        <v>3.0750000000000002</v>
      </c>
      <c r="RIC29" s="140">
        <f t="shared" ref="RIC29:RIC30" si="7746">RIA29*(RIB29*0.28)</f>
        <v>586814.55000000005</v>
      </c>
      <c r="RID29" s="140">
        <f t="shared" ref="RID29:RID30" si="7747">RIA29*(RIB29*0.57)</f>
        <v>1194586.7625</v>
      </c>
      <c r="RIE29" s="144">
        <f t="shared" ref="RIE29:RIE30" si="7748">RIA29*(RIB29*0.15)</f>
        <v>314364.9375</v>
      </c>
      <c r="RIF29" s="109">
        <f t="shared" ref="RIF29:RIF30" si="7749">INT(RIA29*RIB29)</f>
        <v>2095766</v>
      </c>
      <c r="RIG29" s="145" t="s">
        <v>115</v>
      </c>
      <c r="RIH29" s="146" t="s">
        <v>35</v>
      </c>
      <c r="RII29" s="133">
        <v>681550</v>
      </c>
      <c r="RIJ29" s="147">
        <f t="shared" ref="RIJ29:RIJ30" si="7750">123*0.5/20</f>
        <v>3.0750000000000002</v>
      </c>
      <c r="RIK29" s="140">
        <f t="shared" ref="RIK29:RIK30" si="7751">RII29*(RIJ29*0.28)</f>
        <v>586814.55000000005</v>
      </c>
      <c r="RIL29" s="140">
        <f t="shared" ref="RIL29:RIL30" si="7752">RII29*(RIJ29*0.57)</f>
        <v>1194586.7625</v>
      </c>
      <c r="RIM29" s="144">
        <f t="shared" ref="RIM29:RIM30" si="7753">RII29*(RIJ29*0.15)</f>
        <v>314364.9375</v>
      </c>
      <c r="RIN29" s="109">
        <f t="shared" ref="RIN29:RIN30" si="7754">INT(RII29*RIJ29)</f>
        <v>2095766</v>
      </c>
      <c r="RIO29" s="145" t="s">
        <v>115</v>
      </c>
      <c r="RIP29" s="146" t="s">
        <v>35</v>
      </c>
      <c r="RIQ29" s="133">
        <v>681550</v>
      </c>
      <c r="RIR29" s="147">
        <f t="shared" ref="RIR29:RIR30" si="7755">123*0.5/20</f>
        <v>3.0750000000000002</v>
      </c>
      <c r="RIS29" s="140">
        <f t="shared" ref="RIS29:RIS30" si="7756">RIQ29*(RIR29*0.28)</f>
        <v>586814.55000000005</v>
      </c>
      <c r="RIT29" s="140">
        <f t="shared" ref="RIT29:RIT30" si="7757">RIQ29*(RIR29*0.57)</f>
        <v>1194586.7625</v>
      </c>
      <c r="RIU29" s="144">
        <f t="shared" ref="RIU29:RIU30" si="7758">RIQ29*(RIR29*0.15)</f>
        <v>314364.9375</v>
      </c>
      <c r="RIV29" s="109">
        <f t="shared" ref="RIV29:RIV30" si="7759">INT(RIQ29*RIR29)</f>
        <v>2095766</v>
      </c>
      <c r="RIW29" s="145" t="s">
        <v>115</v>
      </c>
      <c r="RIX29" s="146" t="s">
        <v>35</v>
      </c>
      <c r="RIY29" s="133">
        <v>681550</v>
      </c>
      <c r="RIZ29" s="147">
        <f t="shared" ref="RIZ29:RIZ30" si="7760">123*0.5/20</f>
        <v>3.0750000000000002</v>
      </c>
      <c r="RJA29" s="140">
        <f t="shared" ref="RJA29:RJA30" si="7761">RIY29*(RIZ29*0.28)</f>
        <v>586814.55000000005</v>
      </c>
      <c r="RJB29" s="140">
        <f t="shared" ref="RJB29:RJB30" si="7762">RIY29*(RIZ29*0.57)</f>
        <v>1194586.7625</v>
      </c>
      <c r="RJC29" s="144">
        <f t="shared" ref="RJC29:RJC30" si="7763">RIY29*(RIZ29*0.15)</f>
        <v>314364.9375</v>
      </c>
      <c r="RJD29" s="109">
        <f t="shared" ref="RJD29:RJD30" si="7764">INT(RIY29*RIZ29)</f>
        <v>2095766</v>
      </c>
      <c r="RJE29" s="145" t="s">
        <v>115</v>
      </c>
      <c r="RJF29" s="146" t="s">
        <v>35</v>
      </c>
      <c r="RJG29" s="133">
        <v>681550</v>
      </c>
      <c r="RJH29" s="147">
        <f t="shared" ref="RJH29:RJH30" si="7765">123*0.5/20</f>
        <v>3.0750000000000002</v>
      </c>
      <c r="RJI29" s="140">
        <f t="shared" ref="RJI29:RJI30" si="7766">RJG29*(RJH29*0.28)</f>
        <v>586814.55000000005</v>
      </c>
      <c r="RJJ29" s="140">
        <f t="shared" ref="RJJ29:RJJ30" si="7767">RJG29*(RJH29*0.57)</f>
        <v>1194586.7625</v>
      </c>
      <c r="RJK29" s="144">
        <f t="shared" ref="RJK29:RJK30" si="7768">RJG29*(RJH29*0.15)</f>
        <v>314364.9375</v>
      </c>
      <c r="RJL29" s="109">
        <f t="shared" ref="RJL29:RJL30" si="7769">INT(RJG29*RJH29)</f>
        <v>2095766</v>
      </c>
      <c r="RJM29" s="145" t="s">
        <v>115</v>
      </c>
      <c r="RJN29" s="146" t="s">
        <v>35</v>
      </c>
      <c r="RJO29" s="133">
        <v>681550</v>
      </c>
      <c r="RJP29" s="147">
        <f t="shared" ref="RJP29:RJP30" si="7770">123*0.5/20</f>
        <v>3.0750000000000002</v>
      </c>
      <c r="RJQ29" s="140">
        <f t="shared" ref="RJQ29:RJQ30" si="7771">RJO29*(RJP29*0.28)</f>
        <v>586814.55000000005</v>
      </c>
      <c r="RJR29" s="140">
        <f t="shared" ref="RJR29:RJR30" si="7772">RJO29*(RJP29*0.57)</f>
        <v>1194586.7625</v>
      </c>
      <c r="RJS29" s="144">
        <f t="shared" ref="RJS29:RJS30" si="7773">RJO29*(RJP29*0.15)</f>
        <v>314364.9375</v>
      </c>
      <c r="RJT29" s="109">
        <f t="shared" ref="RJT29:RJT30" si="7774">INT(RJO29*RJP29)</f>
        <v>2095766</v>
      </c>
      <c r="RJU29" s="145" t="s">
        <v>115</v>
      </c>
      <c r="RJV29" s="146" t="s">
        <v>35</v>
      </c>
      <c r="RJW29" s="133">
        <v>681550</v>
      </c>
      <c r="RJX29" s="147">
        <f t="shared" ref="RJX29:RJX30" si="7775">123*0.5/20</f>
        <v>3.0750000000000002</v>
      </c>
      <c r="RJY29" s="140">
        <f t="shared" ref="RJY29:RJY30" si="7776">RJW29*(RJX29*0.28)</f>
        <v>586814.55000000005</v>
      </c>
      <c r="RJZ29" s="140">
        <f t="shared" ref="RJZ29:RJZ30" si="7777">RJW29*(RJX29*0.57)</f>
        <v>1194586.7625</v>
      </c>
      <c r="RKA29" s="144">
        <f t="shared" ref="RKA29:RKA30" si="7778">RJW29*(RJX29*0.15)</f>
        <v>314364.9375</v>
      </c>
      <c r="RKB29" s="109">
        <f t="shared" ref="RKB29:RKB30" si="7779">INT(RJW29*RJX29)</f>
        <v>2095766</v>
      </c>
      <c r="RKC29" s="145" t="s">
        <v>115</v>
      </c>
      <c r="RKD29" s="146" t="s">
        <v>35</v>
      </c>
      <c r="RKE29" s="133">
        <v>681550</v>
      </c>
      <c r="RKF29" s="147">
        <f t="shared" ref="RKF29:RKF30" si="7780">123*0.5/20</f>
        <v>3.0750000000000002</v>
      </c>
      <c r="RKG29" s="140">
        <f t="shared" ref="RKG29:RKG30" si="7781">RKE29*(RKF29*0.28)</f>
        <v>586814.55000000005</v>
      </c>
      <c r="RKH29" s="140">
        <f t="shared" ref="RKH29:RKH30" si="7782">RKE29*(RKF29*0.57)</f>
        <v>1194586.7625</v>
      </c>
      <c r="RKI29" s="144">
        <f t="shared" ref="RKI29:RKI30" si="7783">RKE29*(RKF29*0.15)</f>
        <v>314364.9375</v>
      </c>
      <c r="RKJ29" s="109">
        <f t="shared" ref="RKJ29:RKJ30" si="7784">INT(RKE29*RKF29)</f>
        <v>2095766</v>
      </c>
      <c r="RKK29" s="145" t="s">
        <v>115</v>
      </c>
      <c r="RKL29" s="146" t="s">
        <v>35</v>
      </c>
      <c r="RKM29" s="133">
        <v>681550</v>
      </c>
      <c r="RKN29" s="147">
        <f t="shared" ref="RKN29:RKN30" si="7785">123*0.5/20</f>
        <v>3.0750000000000002</v>
      </c>
      <c r="RKO29" s="140">
        <f t="shared" ref="RKO29:RKO30" si="7786">RKM29*(RKN29*0.28)</f>
        <v>586814.55000000005</v>
      </c>
      <c r="RKP29" s="140">
        <f t="shared" ref="RKP29:RKP30" si="7787">RKM29*(RKN29*0.57)</f>
        <v>1194586.7625</v>
      </c>
      <c r="RKQ29" s="144">
        <f t="shared" ref="RKQ29:RKQ30" si="7788">RKM29*(RKN29*0.15)</f>
        <v>314364.9375</v>
      </c>
      <c r="RKR29" s="109">
        <f t="shared" ref="RKR29:RKR30" si="7789">INT(RKM29*RKN29)</f>
        <v>2095766</v>
      </c>
      <c r="RKS29" s="145" t="s">
        <v>115</v>
      </c>
      <c r="RKT29" s="146" t="s">
        <v>35</v>
      </c>
      <c r="RKU29" s="133">
        <v>681550</v>
      </c>
      <c r="RKV29" s="147">
        <f t="shared" ref="RKV29:RKV30" si="7790">123*0.5/20</f>
        <v>3.0750000000000002</v>
      </c>
      <c r="RKW29" s="140">
        <f t="shared" ref="RKW29:RKW30" si="7791">RKU29*(RKV29*0.28)</f>
        <v>586814.55000000005</v>
      </c>
      <c r="RKX29" s="140">
        <f t="shared" ref="RKX29:RKX30" si="7792">RKU29*(RKV29*0.57)</f>
        <v>1194586.7625</v>
      </c>
      <c r="RKY29" s="144">
        <f t="shared" ref="RKY29:RKY30" si="7793">RKU29*(RKV29*0.15)</f>
        <v>314364.9375</v>
      </c>
      <c r="RKZ29" s="109">
        <f t="shared" ref="RKZ29:RKZ30" si="7794">INT(RKU29*RKV29)</f>
        <v>2095766</v>
      </c>
      <c r="RLA29" s="145" t="s">
        <v>115</v>
      </c>
      <c r="RLB29" s="146" t="s">
        <v>35</v>
      </c>
      <c r="RLC29" s="133">
        <v>681550</v>
      </c>
      <c r="RLD29" s="147">
        <f t="shared" ref="RLD29:RLD30" si="7795">123*0.5/20</f>
        <v>3.0750000000000002</v>
      </c>
      <c r="RLE29" s="140">
        <f t="shared" ref="RLE29:RLE30" si="7796">RLC29*(RLD29*0.28)</f>
        <v>586814.55000000005</v>
      </c>
      <c r="RLF29" s="140">
        <f t="shared" ref="RLF29:RLF30" si="7797">RLC29*(RLD29*0.57)</f>
        <v>1194586.7625</v>
      </c>
      <c r="RLG29" s="144">
        <f t="shared" ref="RLG29:RLG30" si="7798">RLC29*(RLD29*0.15)</f>
        <v>314364.9375</v>
      </c>
      <c r="RLH29" s="109">
        <f t="shared" ref="RLH29:RLH30" si="7799">INT(RLC29*RLD29)</f>
        <v>2095766</v>
      </c>
      <c r="RLI29" s="145" t="s">
        <v>115</v>
      </c>
      <c r="RLJ29" s="146" t="s">
        <v>35</v>
      </c>
      <c r="RLK29" s="133">
        <v>681550</v>
      </c>
      <c r="RLL29" s="147">
        <f t="shared" ref="RLL29:RLL30" si="7800">123*0.5/20</f>
        <v>3.0750000000000002</v>
      </c>
      <c r="RLM29" s="140">
        <f t="shared" ref="RLM29:RLM30" si="7801">RLK29*(RLL29*0.28)</f>
        <v>586814.55000000005</v>
      </c>
      <c r="RLN29" s="140">
        <f t="shared" ref="RLN29:RLN30" si="7802">RLK29*(RLL29*0.57)</f>
        <v>1194586.7625</v>
      </c>
      <c r="RLO29" s="144">
        <f t="shared" ref="RLO29:RLO30" si="7803">RLK29*(RLL29*0.15)</f>
        <v>314364.9375</v>
      </c>
      <c r="RLP29" s="109">
        <f t="shared" ref="RLP29:RLP30" si="7804">INT(RLK29*RLL29)</f>
        <v>2095766</v>
      </c>
      <c r="RLQ29" s="145" t="s">
        <v>115</v>
      </c>
      <c r="RLR29" s="146" t="s">
        <v>35</v>
      </c>
      <c r="RLS29" s="133">
        <v>681550</v>
      </c>
      <c r="RLT29" s="147">
        <f t="shared" ref="RLT29:RLT30" si="7805">123*0.5/20</f>
        <v>3.0750000000000002</v>
      </c>
      <c r="RLU29" s="140">
        <f t="shared" ref="RLU29:RLU30" si="7806">RLS29*(RLT29*0.28)</f>
        <v>586814.55000000005</v>
      </c>
      <c r="RLV29" s="140">
        <f t="shared" ref="RLV29:RLV30" si="7807">RLS29*(RLT29*0.57)</f>
        <v>1194586.7625</v>
      </c>
      <c r="RLW29" s="144">
        <f t="shared" ref="RLW29:RLW30" si="7808">RLS29*(RLT29*0.15)</f>
        <v>314364.9375</v>
      </c>
      <c r="RLX29" s="109">
        <f t="shared" ref="RLX29:RLX30" si="7809">INT(RLS29*RLT29)</f>
        <v>2095766</v>
      </c>
      <c r="RLY29" s="145" t="s">
        <v>115</v>
      </c>
      <c r="RLZ29" s="146" t="s">
        <v>35</v>
      </c>
      <c r="RMA29" s="133">
        <v>681550</v>
      </c>
      <c r="RMB29" s="147">
        <f t="shared" ref="RMB29:RMB30" si="7810">123*0.5/20</f>
        <v>3.0750000000000002</v>
      </c>
      <c r="RMC29" s="140">
        <f t="shared" ref="RMC29:RMC30" si="7811">RMA29*(RMB29*0.28)</f>
        <v>586814.55000000005</v>
      </c>
      <c r="RMD29" s="140">
        <f t="shared" ref="RMD29:RMD30" si="7812">RMA29*(RMB29*0.57)</f>
        <v>1194586.7625</v>
      </c>
      <c r="RME29" s="144">
        <f t="shared" ref="RME29:RME30" si="7813">RMA29*(RMB29*0.15)</f>
        <v>314364.9375</v>
      </c>
      <c r="RMF29" s="109">
        <f t="shared" ref="RMF29:RMF30" si="7814">INT(RMA29*RMB29)</f>
        <v>2095766</v>
      </c>
      <c r="RMG29" s="145" t="s">
        <v>115</v>
      </c>
      <c r="RMH29" s="146" t="s">
        <v>35</v>
      </c>
      <c r="RMI29" s="133">
        <v>681550</v>
      </c>
      <c r="RMJ29" s="147">
        <f t="shared" ref="RMJ29:RMJ30" si="7815">123*0.5/20</f>
        <v>3.0750000000000002</v>
      </c>
      <c r="RMK29" s="140">
        <f t="shared" ref="RMK29:RMK30" si="7816">RMI29*(RMJ29*0.28)</f>
        <v>586814.55000000005</v>
      </c>
      <c r="RML29" s="140">
        <f t="shared" ref="RML29:RML30" si="7817">RMI29*(RMJ29*0.57)</f>
        <v>1194586.7625</v>
      </c>
      <c r="RMM29" s="144">
        <f t="shared" ref="RMM29:RMM30" si="7818">RMI29*(RMJ29*0.15)</f>
        <v>314364.9375</v>
      </c>
      <c r="RMN29" s="109">
        <f t="shared" ref="RMN29:RMN30" si="7819">INT(RMI29*RMJ29)</f>
        <v>2095766</v>
      </c>
      <c r="RMO29" s="145" t="s">
        <v>115</v>
      </c>
      <c r="RMP29" s="146" t="s">
        <v>35</v>
      </c>
      <c r="RMQ29" s="133">
        <v>681550</v>
      </c>
      <c r="RMR29" s="147">
        <f t="shared" ref="RMR29:RMR30" si="7820">123*0.5/20</f>
        <v>3.0750000000000002</v>
      </c>
      <c r="RMS29" s="140">
        <f t="shared" ref="RMS29:RMS30" si="7821">RMQ29*(RMR29*0.28)</f>
        <v>586814.55000000005</v>
      </c>
      <c r="RMT29" s="140">
        <f t="shared" ref="RMT29:RMT30" si="7822">RMQ29*(RMR29*0.57)</f>
        <v>1194586.7625</v>
      </c>
      <c r="RMU29" s="144">
        <f t="shared" ref="RMU29:RMU30" si="7823">RMQ29*(RMR29*0.15)</f>
        <v>314364.9375</v>
      </c>
      <c r="RMV29" s="109">
        <f t="shared" ref="RMV29:RMV30" si="7824">INT(RMQ29*RMR29)</f>
        <v>2095766</v>
      </c>
      <c r="RMW29" s="145" t="s">
        <v>115</v>
      </c>
      <c r="RMX29" s="146" t="s">
        <v>35</v>
      </c>
      <c r="RMY29" s="133">
        <v>681550</v>
      </c>
      <c r="RMZ29" s="147">
        <f t="shared" ref="RMZ29:RMZ30" si="7825">123*0.5/20</f>
        <v>3.0750000000000002</v>
      </c>
      <c r="RNA29" s="140">
        <f t="shared" ref="RNA29:RNA30" si="7826">RMY29*(RMZ29*0.28)</f>
        <v>586814.55000000005</v>
      </c>
      <c r="RNB29" s="140">
        <f t="shared" ref="RNB29:RNB30" si="7827">RMY29*(RMZ29*0.57)</f>
        <v>1194586.7625</v>
      </c>
      <c r="RNC29" s="144">
        <f t="shared" ref="RNC29:RNC30" si="7828">RMY29*(RMZ29*0.15)</f>
        <v>314364.9375</v>
      </c>
      <c r="RND29" s="109">
        <f t="shared" ref="RND29:RND30" si="7829">INT(RMY29*RMZ29)</f>
        <v>2095766</v>
      </c>
      <c r="RNE29" s="145" t="s">
        <v>115</v>
      </c>
      <c r="RNF29" s="146" t="s">
        <v>35</v>
      </c>
      <c r="RNG29" s="133">
        <v>681550</v>
      </c>
      <c r="RNH29" s="147">
        <f t="shared" ref="RNH29:RNH30" si="7830">123*0.5/20</f>
        <v>3.0750000000000002</v>
      </c>
      <c r="RNI29" s="140">
        <f t="shared" ref="RNI29:RNI30" si="7831">RNG29*(RNH29*0.28)</f>
        <v>586814.55000000005</v>
      </c>
      <c r="RNJ29" s="140">
        <f t="shared" ref="RNJ29:RNJ30" si="7832">RNG29*(RNH29*0.57)</f>
        <v>1194586.7625</v>
      </c>
      <c r="RNK29" s="144">
        <f t="shared" ref="RNK29:RNK30" si="7833">RNG29*(RNH29*0.15)</f>
        <v>314364.9375</v>
      </c>
      <c r="RNL29" s="109">
        <f t="shared" ref="RNL29:RNL30" si="7834">INT(RNG29*RNH29)</f>
        <v>2095766</v>
      </c>
      <c r="RNM29" s="145" t="s">
        <v>115</v>
      </c>
      <c r="RNN29" s="146" t="s">
        <v>35</v>
      </c>
      <c r="RNO29" s="133">
        <v>681550</v>
      </c>
      <c r="RNP29" s="147">
        <f t="shared" ref="RNP29:RNP30" si="7835">123*0.5/20</f>
        <v>3.0750000000000002</v>
      </c>
      <c r="RNQ29" s="140">
        <f t="shared" ref="RNQ29:RNQ30" si="7836">RNO29*(RNP29*0.28)</f>
        <v>586814.55000000005</v>
      </c>
      <c r="RNR29" s="140">
        <f t="shared" ref="RNR29:RNR30" si="7837">RNO29*(RNP29*0.57)</f>
        <v>1194586.7625</v>
      </c>
      <c r="RNS29" s="144">
        <f t="shared" ref="RNS29:RNS30" si="7838">RNO29*(RNP29*0.15)</f>
        <v>314364.9375</v>
      </c>
      <c r="RNT29" s="109">
        <f t="shared" ref="RNT29:RNT30" si="7839">INT(RNO29*RNP29)</f>
        <v>2095766</v>
      </c>
      <c r="RNU29" s="145" t="s">
        <v>115</v>
      </c>
      <c r="RNV29" s="146" t="s">
        <v>35</v>
      </c>
      <c r="RNW29" s="133">
        <v>681550</v>
      </c>
      <c r="RNX29" s="147">
        <f t="shared" ref="RNX29:RNX30" si="7840">123*0.5/20</f>
        <v>3.0750000000000002</v>
      </c>
      <c r="RNY29" s="140">
        <f t="shared" ref="RNY29:RNY30" si="7841">RNW29*(RNX29*0.28)</f>
        <v>586814.55000000005</v>
      </c>
      <c r="RNZ29" s="140">
        <f t="shared" ref="RNZ29:RNZ30" si="7842">RNW29*(RNX29*0.57)</f>
        <v>1194586.7625</v>
      </c>
      <c r="ROA29" s="144">
        <f t="shared" ref="ROA29:ROA30" si="7843">RNW29*(RNX29*0.15)</f>
        <v>314364.9375</v>
      </c>
      <c r="ROB29" s="109">
        <f t="shared" ref="ROB29:ROB30" si="7844">INT(RNW29*RNX29)</f>
        <v>2095766</v>
      </c>
      <c r="ROC29" s="145" t="s">
        <v>115</v>
      </c>
      <c r="ROD29" s="146" t="s">
        <v>35</v>
      </c>
      <c r="ROE29" s="133">
        <v>681550</v>
      </c>
      <c r="ROF29" s="147">
        <f t="shared" ref="ROF29:ROF30" si="7845">123*0.5/20</f>
        <v>3.0750000000000002</v>
      </c>
      <c r="ROG29" s="140">
        <f t="shared" ref="ROG29:ROG30" si="7846">ROE29*(ROF29*0.28)</f>
        <v>586814.55000000005</v>
      </c>
      <c r="ROH29" s="140">
        <f t="shared" ref="ROH29:ROH30" si="7847">ROE29*(ROF29*0.57)</f>
        <v>1194586.7625</v>
      </c>
      <c r="ROI29" s="144">
        <f t="shared" ref="ROI29:ROI30" si="7848">ROE29*(ROF29*0.15)</f>
        <v>314364.9375</v>
      </c>
      <c r="ROJ29" s="109">
        <f t="shared" ref="ROJ29:ROJ30" si="7849">INT(ROE29*ROF29)</f>
        <v>2095766</v>
      </c>
      <c r="ROK29" s="145" t="s">
        <v>115</v>
      </c>
      <c r="ROL29" s="146" t="s">
        <v>35</v>
      </c>
      <c r="ROM29" s="133">
        <v>681550</v>
      </c>
      <c r="RON29" s="147">
        <f t="shared" ref="RON29:RON30" si="7850">123*0.5/20</f>
        <v>3.0750000000000002</v>
      </c>
      <c r="ROO29" s="140">
        <f t="shared" ref="ROO29:ROO30" si="7851">ROM29*(RON29*0.28)</f>
        <v>586814.55000000005</v>
      </c>
      <c r="ROP29" s="140">
        <f t="shared" ref="ROP29:ROP30" si="7852">ROM29*(RON29*0.57)</f>
        <v>1194586.7625</v>
      </c>
      <c r="ROQ29" s="144">
        <f t="shared" ref="ROQ29:ROQ30" si="7853">ROM29*(RON29*0.15)</f>
        <v>314364.9375</v>
      </c>
      <c r="ROR29" s="109">
        <f t="shared" ref="ROR29:ROR30" si="7854">INT(ROM29*RON29)</f>
        <v>2095766</v>
      </c>
      <c r="ROS29" s="145" t="s">
        <v>115</v>
      </c>
      <c r="ROT29" s="146" t="s">
        <v>35</v>
      </c>
      <c r="ROU29" s="133">
        <v>681550</v>
      </c>
      <c r="ROV29" s="147">
        <f t="shared" ref="ROV29:ROV30" si="7855">123*0.5/20</f>
        <v>3.0750000000000002</v>
      </c>
      <c r="ROW29" s="140">
        <f t="shared" ref="ROW29:ROW30" si="7856">ROU29*(ROV29*0.28)</f>
        <v>586814.55000000005</v>
      </c>
      <c r="ROX29" s="140">
        <f t="shared" ref="ROX29:ROX30" si="7857">ROU29*(ROV29*0.57)</f>
        <v>1194586.7625</v>
      </c>
      <c r="ROY29" s="144">
        <f t="shared" ref="ROY29:ROY30" si="7858">ROU29*(ROV29*0.15)</f>
        <v>314364.9375</v>
      </c>
      <c r="ROZ29" s="109">
        <f t="shared" ref="ROZ29:ROZ30" si="7859">INT(ROU29*ROV29)</f>
        <v>2095766</v>
      </c>
      <c r="RPA29" s="145" t="s">
        <v>115</v>
      </c>
      <c r="RPB29" s="146" t="s">
        <v>35</v>
      </c>
      <c r="RPC29" s="133">
        <v>681550</v>
      </c>
      <c r="RPD29" s="147">
        <f t="shared" ref="RPD29:RPD30" si="7860">123*0.5/20</f>
        <v>3.0750000000000002</v>
      </c>
      <c r="RPE29" s="140">
        <f t="shared" ref="RPE29:RPE30" si="7861">RPC29*(RPD29*0.28)</f>
        <v>586814.55000000005</v>
      </c>
      <c r="RPF29" s="140">
        <f t="shared" ref="RPF29:RPF30" si="7862">RPC29*(RPD29*0.57)</f>
        <v>1194586.7625</v>
      </c>
      <c r="RPG29" s="144">
        <f t="shared" ref="RPG29:RPG30" si="7863">RPC29*(RPD29*0.15)</f>
        <v>314364.9375</v>
      </c>
      <c r="RPH29" s="109">
        <f t="shared" ref="RPH29:RPH30" si="7864">INT(RPC29*RPD29)</f>
        <v>2095766</v>
      </c>
      <c r="RPI29" s="145" t="s">
        <v>115</v>
      </c>
      <c r="RPJ29" s="146" t="s">
        <v>35</v>
      </c>
      <c r="RPK29" s="133">
        <v>681550</v>
      </c>
      <c r="RPL29" s="147">
        <f t="shared" ref="RPL29:RPL30" si="7865">123*0.5/20</f>
        <v>3.0750000000000002</v>
      </c>
      <c r="RPM29" s="140">
        <f t="shared" ref="RPM29:RPM30" si="7866">RPK29*(RPL29*0.28)</f>
        <v>586814.55000000005</v>
      </c>
      <c r="RPN29" s="140">
        <f t="shared" ref="RPN29:RPN30" si="7867">RPK29*(RPL29*0.57)</f>
        <v>1194586.7625</v>
      </c>
      <c r="RPO29" s="144">
        <f t="shared" ref="RPO29:RPO30" si="7868">RPK29*(RPL29*0.15)</f>
        <v>314364.9375</v>
      </c>
      <c r="RPP29" s="109">
        <f t="shared" ref="RPP29:RPP30" si="7869">INT(RPK29*RPL29)</f>
        <v>2095766</v>
      </c>
      <c r="RPQ29" s="145" t="s">
        <v>115</v>
      </c>
      <c r="RPR29" s="146" t="s">
        <v>35</v>
      </c>
      <c r="RPS29" s="133">
        <v>681550</v>
      </c>
      <c r="RPT29" s="147">
        <f t="shared" ref="RPT29:RPT30" si="7870">123*0.5/20</f>
        <v>3.0750000000000002</v>
      </c>
      <c r="RPU29" s="140">
        <f t="shared" ref="RPU29:RPU30" si="7871">RPS29*(RPT29*0.28)</f>
        <v>586814.55000000005</v>
      </c>
      <c r="RPV29" s="140">
        <f t="shared" ref="RPV29:RPV30" si="7872">RPS29*(RPT29*0.57)</f>
        <v>1194586.7625</v>
      </c>
      <c r="RPW29" s="144">
        <f t="shared" ref="RPW29:RPW30" si="7873">RPS29*(RPT29*0.15)</f>
        <v>314364.9375</v>
      </c>
      <c r="RPX29" s="109">
        <f t="shared" ref="RPX29:RPX30" si="7874">INT(RPS29*RPT29)</f>
        <v>2095766</v>
      </c>
      <c r="RPY29" s="145" t="s">
        <v>115</v>
      </c>
      <c r="RPZ29" s="146" t="s">
        <v>35</v>
      </c>
      <c r="RQA29" s="133">
        <v>681550</v>
      </c>
      <c r="RQB29" s="147">
        <f t="shared" ref="RQB29:RQB30" si="7875">123*0.5/20</f>
        <v>3.0750000000000002</v>
      </c>
      <c r="RQC29" s="140">
        <f t="shared" ref="RQC29:RQC30" si="7876">RQA29*(RQB29*0.28)</f>
        <v>586814.55000000005</v>
      </c>
      <c r="RQD29" s="140">
        <f t="shared" ref="RQD29:RQD30" si="7877">RQA29*(RQB29*0.57)</f>
        <v>1194586.7625</v>
      </c>
      <c r="RQE29" s="144">
        <f t="shared" ref="RQE29:RQE30" si="7878">RQA29*(RQB29*0.15)</f>
        <v>314364.9375</v>
      </c>
      <c r="RQF29" s="109">
        <f t="shared" ref="RQF29:RQF30" si="7879">INT(RQA29*RQB29)</f>
        <v>2095766</v>
      </c>
      <c r="RQG29" s="145" t="s">
        <v>115</v>
      </c>
      <c r="RQH29" s="146" t="s">
        <v>35</v>
      </c>
      <c r="RQI29" s="133">
        <v>681550</v>
      </c>
      <c r="RQJ29" s="147">
        <f t="shared" ref="RQJ29:RQJ30" si="7880">123*0.5/20</f>
        <v>3.0750000000000002</v>
      </c>
      <c r="RQK29" s="140">
        <f t="shared" ref="RQK29:RQK30" si="7881">RQI29*(RQJ29*0.28)</f>
        <v>586814.55000000005</v>
      </c>
      <c r="RQL29" s="140">
        <f t="shared" ref="RQL29:RQL30" si="7882">RQI29*(RQJ29*0.57)</f>
        <v>1194586.7625</v>
      </c>
      <c r="RQM29" s="144">
        <f t="shared" ref="RQM29:RQM30" si="7883">RQI29*(RQJ29*0.15)</f>
        <v>314364.9375</v>
      </c>
      <c r="RQN29" s="109">
        <f t="shared" ref="RQN29:RQN30" si="7884">INT(RQI29*RQJ29)</f>
        <v>2095766</v>
      </c>
      <c r="RQO29" s="145" t="s">
        <v>115</v>
      </c>
      <c r="RQP29" s="146" t="s">
        <v>35</v>
      </c>
      <c r="RQQ29" s="133">
        <v>681550</v>
      </c>
      <c r="RQR29" s="147">
        <f t="shared" ref="RQR29:RQR30" si="7885">123*0.5/20</f>
        <v>3.0750000000000002</v>
      </c>
      <c r="RQS29" s="140">
        <f t="shared" ref="RQS29:RQS30" si="7886">RQQ29*(RQR29*0.28)</f>
        <v>586814.55000000005</v>
      </c>
      <c r="RQT29" s="140">
        <f t="shared" ref="RQT29:RQT30" si="7887">RQQ29*(RQR29*0.57)</f>
        <v>1194586.7625</v>
      </c>
      <c r="RQU29" s="144">
        <f t="shared" ref="RQU29:RQU30" si="7888">RQQ29*(RQR29*0.15)</f>
        <v>314364.9375</v>
      </c>
      <c r="RQV29" s="109">
        <f t="shared" ref="RQV29:RQV30" si="7889">INT(RQQ29*RQR29)</f>
        <v>2095766</v>
      </c>
      <c r="RQW29" s="145" t="s">
        <v>115</v>
      </c>
      <c r="RQX29" s="146" t="s">
        <v>35</v>
      </c>
      <c r="RQY29" s="133">
        <v>681550</v>
      </c>
      <c r="RQZ29" s="147">
        <f t="shared" ref="RQZ29:RQZ30" si="7890">123*0.5/20</f>
        <v>3.0750000000000002</v>
      </c>
      <c r="RRA29" s="140">
        <f t="shared" ref="RRA29:RRA30" si="7891">RQY29*(RQZ29*0.28)</f>
        <v>586814.55000000005</v>
      </c>
      <c r="RRB29" s="140">
        <f t="shared" ref="RRB29:RRB30" si="7892">RQY29*(RQZ29*0.57)</f>
        <v>1194586.7625</v>
      </c>
      <c r="RRC29" s="144">
        <f t="shared" ref="RRC29:RRC30" si="7893">RQY29*(RQZ29*0.15)</f>
        <v>314364.9375</v>
      </c>
      <c r="RRD29" s="109">
        <f t="shared" ref="RRD29:RRD30" si="7894">INT(RQY29*RQZ29)</f>
        <v>2095766</v>
      </c>
      <c r="RRE29" s="145" t="s">
        <v>115</v>
      </c>
      <c r="RRF29" s="146" t="s">
        <v>35</v>
      </c>
      <c r="RRG29" s="133">
        <v>681550</v>
      </c>
      <c r="RRH29" s="147">
        <f t="shared" ref="RRH29:RRH30" si="7895">123*0.5/20</f>
        <v>3.0750000000000002</v>
      </c>
      <c r="RRI29" s="140">
        <f t="shared" ref="RRI29:RRI30" si="7896">RRG29*(RRH29*0.28)</f>
        <v>586814.55000000005</v>
      </c>
      <c r="RRJ29" s="140">
        <f t="shared" ref="RRJ29:RRJ30" si="7897">RRG29*(RRH29*0.57)</f>
        <v>1194586.7625</v>
      </c>
      <c r="RRK29" s="144">
        <f t="shared" ref="RRK29:RRK30" si="7898">RRG29*(RRH29*0.15)</f>
        <v>314364.9375</v>
      </c>
      <c r="RRL29" s="109">
        <f t="shared" ref="RRL29:RRL30" si="7899">INT(RRG29*RRH29)</f>
        <v>2095766</v>
      </c>
      <c r="RRM29" s="145" t="s">
        <v>115</v>
      </c>
      <c r="RRN29" s="146" t="s">
        <v>35</v>
      </c>
      <c r="RRO29" s="133">
        <v>681550</v>
      </c>
      <c r="RRP29" s="147">
        <f t="shared" ref="RRP29:RRP30" si="7900">123*0.5/20</f>
        <v>3.0750000000000002</v>
      </c>
      <c r="RRQ29" s="140">
        <f t="shared" ref="RRQ29:RRQ30" si="7901">RRO29*(RRP29*0.28)</f>
        <v>586814.55000000005</v>
      </c>
      <c r="RRR29" s="140">
        <f t="shared" ref="RRR29:RRR30" si="7902">RRO29*(RRP29*0.57)</f>
        <v>1194586.7625</v>
      </c>
      <c r="RRS29" s="144">
        <f t="shared" ref="RRS29:RRS30" si="7903">RRO29*(RRP29*0.15)</f>
        <v>314364.9375</v>
      </c>
      <c r="RRT29" s="109">
        <f t="shared" ref="RRT29:RRT30" si="7904">INT(RRO29*RRP29)</f>
        <v>2095766</v>
      </c>
      <c r="RRU29" s="145" t="s">
        <v>115</v>
      </c>
      <c r="RRV29" s="146" t="s">
        <v>35</v>
      </c>
      <c r="RRW29" s="133">
        <v>681550</v>
      </c>
      <c r="RRX29" s="147">
        <f t="shared" ref="RRX29:RRX30" si="7905">123*0.5/20</f>
        <v>3.0750000000000002</v>
      </c>
      <c r="RRY29" s="140">
        <f t="shared" ref="RRY29:RRY30" si="7906">RRW29*(RRX29*0.28)</f>
        <v>586814.55000000005</v>
      </c>
      <c r="RRZ29" s="140">
        <f t="shared" ref="RRZ29:RRZ30" si="7907">RRW29*(RRX29*0.57)</f>
        <v>1194586.7625</v>
      </c>
      <c r="RSA29" s="144">
        <f t="shared" ref="RSA29:RSA30" si="7908">RRW29*(RRX29*0.15)</f>
        <v>314364.9375</v>
      </c>
      <c r="RSB29" s="109">
        <f t="shared" ref="RSB29:RSB30" si="7909">INT(RRW29*RRX29)</f>
        <v>2095766</v>
      </c>
      <c r="RSC29" s="145" t="s">
        <v>115</v>
      </c>
      <c r="RSD29" s="146" t="s">
        <v>35</v>
      </c>
      <c r="RSE29" s="133">
        <v>681550</v>
      </c>
      <c r="RSF29" s="147">
        <f t="shared" ref="RSF29:RSF30" si="7910">123*0.5/20</f>
        <v>3.0750000000000002</v>
      </c>
      <c r="RSG29" s="140">
        <f t="shared" ref="RSG29:RSG30" si="7911">RSE29*(RSF29*0.28)</f>
        <v>586814.55000000005</v>
      </c>
      <c r="RSH29" s="140">
        <f t="shared" ref="RSH29:RSH30" si="7912">RSE29*(RSF29*0.57)</f>
        <v>1194586.7625</v>
      </c>
      <c r="RSI29" s="144">
        <f t="shared" ref="RSI29:RSI30" si="7913">RSE29*(RSF29*0.15)</f>
        <v>314364.9375</v>
      </c>
      <c r="RSJ29" s="109">
        <f t="shared" ref="RSJ29:RSJ30" si="7914">INT(RSE29*RSF29)</f>
        <v>2095766</v>
      </c>
      <c r="RSK29" s="145" t="s">
        <v>115</v>
      </c>
      <c r="RSL29" s="146" t="s">
        <v>35</v>
      </c>
      <c r="RSM29" s="133">
        <v>681550</v>
      </c>
      <c r="RSN29" s="147">
        <f t="shared" ref="RSN29:RSN30" si="7915">123*0.5/20</f>
        <v>3.0750000000000002</v>
      </c>
      <c r="RSO29" s="140">
        <f t="shared" ref="RSO29:RSO30" si="7916">RSM29*(RSN29*0.28)</f>
        <v>586814.55000000005</v>
      </c>
      <c r="RSP29" s="140">
        <f t="shared" ref="RSP29:RSP30" si="7917">RSM29*(RSN29*0.57)</f>
        <v>1194586.7625</v>
      </c>
      <c r="RSQ29" s="144">
        <f t="shared" ref="RSQ29:RSQ30" si="7918">RSM29*(RSN29*0.15)</f>
        <v>314364.9375</v>
      </c>
      <c r="RSR29" s="109">
        <f t="shared" ref="RSR29:RSR30" si="7919">INT(RSM29*RSN29)</f>
        <v>2095766</v>
      </c>
      <c r="RSS29" s="145" t="s">
        <v>115</v>
      </c>
      <c r="RST29" s="146" t="s">
        <v>35</v>
      </c>
      <c r="RSU29" s="133">
        <v>681550</v>
      </c>
      <c r="RSV29" s="147">
        <f t="shared" ref="RSV29:RSV30" si="7920">123*0.5/20</f>
        <v>3.0750000000000002</v>
      </c>
      <c r="RSW29" s="140">
        <f t="shared" ref="RSW29:RSW30" si="7921">RSU29*(RSV29*0.28)</f>
        <v>586814.55000000005</v>
      </c>
      <c r="RSX29" s="140">
        <f t="shared" ref="RSX29:RSX30" si="7922">RSU29*(RSV29*0.57)</f>
        <v>1194586.7625</v>
      </c>
      <c r="RSY29" s="144">
        <f t="shared" ref="RSY29:RSY30" si="7923">RSU29*(RSV29*0.15)</f>
        <v>314364.9375</v>
      </c>
      <c r="RSZ29" s="109">
        <f t="shared" ref="RSZ29:RSZ30" si="7924">INT(RSU29*RSV29)</f>
        <v>2095766</v>
      </c>
      <c r="RTA29" s="145" t="s">
        <v>115</v>
      </c>
      <c r="RTB29" s="146" t="s">
        <v>35</v>
      </c>
      <c r="RTC29" s="133">
        <v>681550</v>
      </c>
      <c r="RTD29" s="147">
        <f t="shared" ref="RTD29:RTD30" si="7925">123*0.5/20</f>
        <v>3.0750000000000002</v>
      </c>
      <c r="RTE29" s="140">
        <f t="shared" ref="RTE29:RTE30" si="7926">RTC29*(RTD29*0.28)</f>
        <v>586814.55000000005</v>
      </c>
      <c r="RTF29" s="140">
        <f t="shared" ref="RTF29:RTF30" si="7927">RTC29*(RTD29*0.57)</f>
        <v>1194586.7625</v>
      </c>
      <c r="RTG29" s="144">
        <f t="shared" ref="RTG29:RTG30" si="7928">RTC29*(RTD29*0.15)</f>
        <v>314364.9375</v>
      </c>
      <c r="RTH29" s="109">
        <f t="shared" ref="RTH29:RTH30" si="7929">INT(RTC29*RTD29)</f>
        <v>2095766</v>
      </c>
      <c r="RTI29" s="145" t="s">
        <v>115</v>
      </c>
      <c r="RTJ29" s="146" t="s">
        <v>35</v>
      </c>
      <c r="RTK29" s="133">
        <v>681550</v>
      </c>
      <c r="RTL29" s="147">
        <f t="shared" ref="RTL29:RTL30" si="7930">123*0.5/20</f>
        <v>3.0750000000000002</v>
      </c>
      <c r="RTM29" s="140">
        <f t="shared" ref="RTM29:RTM30" si="7931">RTK29*(RTL29*0.28)</f>
        <v>586814.55000000005</v>
      </c>
      <c r="RTN29" s="140">
        <f t="shared" ref="RTN29:RTN30" si="7932">RTK29*(RTL29*0.57)</f>
        <v>1194586.7625</v>
      </c>
      <c r="RTO29" s="144">
        <f t="shared" ref="RTO29:RTO30" si="7933">RTK29*(RTL29*0.15)</f>
        <v>314364.9375</v>
      </c>
      <c r="RTP29" s="109">
        <f t="shared" ref="RTP29:RTP30" si="7934">INT(RTK29*RTL29)</f>
        <v>2095766</v>
      </c>
      <c r="RTQ29" s="145" t="s">
        <v>115</v>
      </c>
      <c r="RTR29" s="146" t="s">
        <v>35</v>
      </c>
      <c r="RTS29" s="133">
        <v>681550</v>
      </c>
      <c r="RTT29" s="147">
        <f t="shared" ref="RTT29:RTT30" si="7935">123*0.5/20</f>
        <v>3.0750000000000002</v>
      </c>
      <c r="RTU29" s="140">
        <f t="shared" ref="RTU29:RTU30" si="7936">RTS29*(RTT29*0.28)</f>
        <v>586814.55000000005</v>
      </c>
      <c r="RTV29" s="140">
        <f t="shared" ref="RTV29:RTV30" si="7937">RTS29*(RTT29*0.57)</f>
        <v>1194586.7625</v>
      </c>
      <c r="RTW29" s="144">
        <f t="shared" ref="RTW29:RTW30" si="7938">RTS29*(RTT29*0.15)</f>
        <v>314364.9375</v>
      </c>
      <c r="RTX29" s="109">
        <f t="shared" ref="RTX29:RTX30" si="7939">INT(RTS29*RTT29)</f>
        <v>2095766</v>
      </c>
      <c r="RTY29" s="145" t="s">
        <v>115</v>
      </c>
      <c r="RTZ29" s="146" t="s">
        <v>35</v>
      </c>
      <c r="RUA29" s="133">
        <v>681550</v>
      </c>
      <c r="RUB29" s="147">
        <f t="shared" ref="RUB29:RUB30" si="7940">123*0.5/20</f>
        <v>3.0750000000000002</v>
      </c>
      <c r="RUC29" s="140">
        <f t="shared" ref="RUC29:RUC30" si="7941">RUA29*(RUB29*0.28)</f>
        <v>586814.55000000005</v>
      </c>
      <c r="RUD29" s="140">
        <f t="shared" ref="RUD29:RUD30" si="7942">RUA29*(RUB29*0.57)</f>
        <v>1194586.7625</v>
      </c>
      <c r="RUE29" s="144">
        <f t="shared" ref="RUE29:RUE30" si="7943">RUA29*(RUB29*0.15)</f>
        <v>314364.9375</v>
      </c>
      <c r="RUF29" s="109">
        <f t="shared" ref="RUF29:RUF30" si="7944">INT(RUA29*RUB29)</f>
        <v>2095766</v>
      </c>
      <c r="RUG29" s="145" t="s">
        <v>115</v>
      </c>
      <c r="RUH29" s="146" t="s">
        <v>35</v>
      </c>
      <c r="RUI29" s="133">
        <v>681550</v>
      </c>
      <c r="RUJ29" s="147">
        <f t="shared" ref="RUJ29:RUJ30" si="7945">123*0.5/20</f>
        <v>3.0750000000000002</v>
      </c>
      <c r="RUK29" s="140">
        <f t="shared" ref="RUK29:RUK30" si="7946">RUI29*(RUJ29*0.28)</f>
        <v>586814.55000000005</v>
      </c>
      <c r="RUL29" s="140">
        <f t="shared" ref="RUL29:RUL30" si="7947">RUI29*(RUJ29*0.57)</f>
        <v>1194586.7625</v>
      </c>
      <c r="RUM29" s="144">
        <f t="shared" ref="RUM29:RUM30" si="7948">RUI29*(RUJ29*0.15)</f>
        <v>314364.9375</v>
      </c>
      <c r="RUN29" s="109">
        <f t="shared" ref="RUN29:RUN30" si="7949">INT(RUI29*RUJ29)</f>
        <v>2095766</v>
      </c>
      <c r="RUO29" s="145" t="s">
        <v>115</v>
      </c>
      <c r="RUP29" s="146" t="s">
        <v>35</v>
      </c>
      <c r="RUQ29" s="133">
        <v>681550</v>
      </c>
      <c r="RUR29" s="147">
        <f t="shared" ref="RUR29:RUR30" si="7950">123*0.5/20</f>
        <v>3.0750000000000002</v>
      </c>
      <c r="RUS29" s="140">
        <f t="shared" ref="RUS29:RUS30" si="7951">RUQ29*(RUR29*0.28)</f>
        <v>586814.55000000005</v>
      </c>
      <c r="RUT29" s="140">
        <f t="shared" ref="RUT29:RUT30" si="7952">RUQ29*(RUR29*0.57)</f>
        <v>1194586.7625</v>
      </c>
      <c r="RUU29" s="144">
        <f t="shared" ref="RUU29:RUU30" si="7953">RUQ29*(RUR29*0.15)</f>
        <v>314364.9375</v>
      </c>
      <c r="RUV29" s="109">
        <f t="shared" ref="RUV29:RUV30" si="7954">INT(RUQ29*RUR29)</f>
        <v>2095766</v>
      </c>
      <c r="RUW29" s="145" t="s">
        <v>115</v>
      </c>
      <c r="RUX29" s="146" t="s">
        <v>35</v>
      </c>
      <c r="RUY29" s="133">
        <v>681550</v>
      </c>
      <c r="RUZ29" s="147">
        <f t="shared" ref="RUZ29:RUZ30" si="7955">123*0.5/20</f>
        <v>3.0750000000000002</v>
      </c>
      <c r="RVA29" s="140">
        <f t="shared" ref="RVA29:RVA30" si="7956">RUY29*(RUZ29*0.28)</f>
        <v>586814.55000000005</v>
      </c>
      <c r="RVB29" s="140">
        <f t="shared" ref="RVB29:RVB30" si="7957">RUY29*(RUZ29*0.57)</f>
        <v>1194586.7625</v>
      </c>
      <c r="RVC29" s="144">
        <f t="shared" ref="RVC29:RVC30" si="7958">RUY29*(RUZ29*0.15)</f>
        <v>314364.9375</v>
      </c>
      <c r="RVD29" s="109">
        <f t="shared" ref="RVD29:RVD30" si="7959">INT(RUY29*RUZ29)</f>
        <v>2095766</v>
      </c>
      <c r="RVE29" s="145" t="s">
        <v>115</v>
      </c>
      <c r="RVF29" s="146" t="s">
        <v>35</v>
      </c>
      <c r="RVG29" s="133">
        <v>681550</v>
      </c>
      <c r="RVH29" s="147">
        <f t="shared" ref="RVH29:RVH30" si="7960">123*0.5/20</f>
        <v>3.0750000000000002</v>
      </c>
      <c r="RVI29" s="140">
        <f t="shared" ref="RVI29:RVI30" si="7961">RVG29*(RVH29*0.28)</f>
        <v>586814.55000000005</v>
      </c>
      <c r="RVJ29" s="140">
        <f t="shared" ref="RVJ29:RVJ30" si="7962">RVG29*(RVH29*0.57)</f>
        <v>1194586.7625</v>
      </c>
      <c r="RVK29" s="144">
        <f t="shared" ref="RVK29:RVK30" si="7963">RVG29*(RVH29*0.15)</f>
        <v>314364.9375</v>
      </c>
      <c r="RVL29" s="109">
        <f t="shared" ref="RVL29:RVL30" si="7964">INT(RVG29*RVH29)</f>
        <v>2095766</v>
      </c>
      <c r="RVM29" s="145" t="s">
        <v>115</v>
      </c>
      <c r="RVN29" s="146" t="s">
        <v>35</v>
      </c>
      <c r="RVO29" s="133">
        <v>681550</v>
      </c>
      <c r="RVP29" s="147">
        <f t="shared" ref="RVP29:RVP30" si="7965">123*0.5/20</f>
        <v>3.0750000000000002</v>
      </c>
      <c r="RVQ29" s="140">
        <f t="shared" ref="RVQ29:RVQ30" si="7966">RVO29*(RVP29*0.28)</f>
        <v>586814.55000000005</v>
      </c>
      <c r="RVR29" s="140">
        <f t="shared" ref="RVR29:RVR30" si="7967">RVO29*(RVP29*0.57)</f>
        <v>1194586.7625</v>
      </c>
      <c r="RVS29" s="144">
        <f t="shared" ref="RVS29:RVS30" si="7968">RVO29*(RVP29*0.15)</f>
        <v>314364.9375</v>
      </c>
      <c r="RVT29" s="109">
        <f t="shared" ref="RVT29:RVT30" si="7969">INT(RVO29*RVP29)</f>
        <v>2095766</v>
      </c>
      <c r="RVU29" s="145" t="s">
        <v>115</v>
      </c>
      <c r="RVV29" s="146" t="s">
        <v>35</v>
      </c>
      <c r="RVW29" s="133">
        <v>681550</v>
      </c>
      <c r="RVX29" s="147">
        <f t="shared" ref="RVX29:RVX30" si="7970">123*0.5/20</f>
        <v>3.0750000000000002</v>
      </c>
      <c r="RVY29" s="140">
        <f t="shared" ref="RVY29:RVY30" si="7971">RVW29*(RVX29*0.28)</f>
        <v>586814.55000000005</v>
      </c>
      <c r="RVZ29" s="140">
        <f t="shared" ref="RVZ29:RVZ30" si="7972">RVW29*(RVX29*0.57)</f>
        <v>1194586.7625</v>
      </c>
      <c r="RWA29" s="144">
        <f t="shared" ref="RWA29:RWA30" si="7973">RVW29*(RVX29*0.15)</f>
        <v>314364.9375</v>
      </c>
      <c r="RWB29" s="109">
        <f t="shared" ref="RWB29:RWB30" si="7974">INT(RVW29*RVX29)</f>
        <v>2095766</v>
      </c>
      <c r="RWC29" s="145" t="s">
        <v>115</v>
      </c>
      <c r="RWD29" s="146" t="s">
        <v>35</v>
      </c>
      <c r="RWE29" s="133">
        <v>681550</v>
      </c>
      <c r="RWF29" s="147">
        <f t="shared" ref="RWF29:RWF30" si="7975">123*0.5/20</f>
        <v>3.0750000000000002</v>
      </c>
      <c r="RWG29" s="140">
        <f t="shared" ref="RWG29:RWG30" si="7976">RWE29*(RWF29*0.28)</f>
        <v>586814.55000000005</v>
      </c>
      <c r="RWH29" s="140">
        <f t="shared" ref="RWH29:RWH30" si="7977">RWE29*(RWF29*0.57)</f>
        <v>1194586.7625</v>
      </c>
      <c r="RWI29" s="144">
        <f t="shared" ref="RWI29:RWI30" si="7978">RWE29*(RWF29*0.15)</f>
        <v>314364.9375</v>
      </c>
      <c r="RWJ29" s="109">
        <f t="shared" ref="RWJ29:RWJ30" si="7979">INT(RWE29*RWF29)</f>
        <v>2095766</v>
      </c>
      <c r="RWK29" s="145" t="s">
        <v>115</v>
      </c>
      <c r="RWL29" s="146" t="s">
        <v>35</v>
      </c>
      <c r="RWM29" s="133">
        <v>681550</v>
      </c>
      <c r="RWN29" s="147">
        <f t="shared" ref="RWN29:RWN30" si="7980">123*0.5/20</f>
        <v>3.0750000000000002</v>
      </c>
      <c r="RWO29" s="140">
        <f t="shared" ref="RWO29:RWO30" si="7981">RWM29*(RWN29*0.28)</f>
        <v>586814.55000000005</v>
      </c>
      <c r="RWP29" s="140">
        <f t="shared" ref="RWP29:RWP30" si="7982">RWM29*(RWN29*0.57)</f>
        <v>1194586.7625</v>
      </c>
      <c r="RWQ29" s="144">
        <f t="shared" ref="RWQ29:RWQ30" si="7983">RWM29*(RWN29*0.15)</f>
        <v>314364.9375</v>
      </c>
      <c r="RWR29" s="109">
        <f t="shared" ref="RWR29:RWR30" si="7984">INT(RWM29*RWN29)</f>
        <v>2095766</v>
      </c>
      <c r="RWS29" s="145" t="s">
        <v>115</v>
      </c>
      <c r="RWT29" s="146" t="s">
        <v>35</v>
      </c>
      <c r="RWU29" s="133">
        <v>681550</v>
      </c>
      <c r="RWV29" s="147">
        <f t="shared" ref="RWV29:RWV30" si="7985">123*0.5/20</f>
        <v>3.0750000000000002</v>
      </c>
      <c r="RWW29" s="140">
        <f t="shared" ref="RWW29:RWW30" si="7986">RWU29*(RWV29*0.28)</f>
        <v>586814.55000000005</v>
      </c>
      <c r="RWX29" s="140">
        <f t="shared" ref="RWX29:RWX30" si="7987">RWU29*(RWV29*0.57)</f>
        <v>1194586.7625</v>
      </c>
      <c r="RWY29" s="144">
        <f t="shared" ref="RWY29:RWY30" si="7988">RWU29*(RWV29*0.15)</f>
        <v>314364.9375</v>
      </c>
      <c r="RWZ29" s="109">
        <f t="shared" ref="RWZ29:RWZ30" si="7989">INT(RWU29*RWV29)</f>
        <v>2095766</v>
      </c>
      <c r="RXA29" s="145" t="s">
        <v>115</v>
      </c>
      <c r="RXB29" s="146" t="s">
        <v>35</v>
      </c>
      <c r="RXC29" s="133">
        <v>681550</v>
      </c>
      <c r="RXD29" s="147">
        <f t="shared" ref="RXD29:RXD30" si="7990">123*0.5/20</f>
        <v>3.0750000000000002</v>
      </c>
      <c r="RXE29" s="140">
        <f t="shared" ref="RXE29:RXE30" si="7991">RXC29*(RXD29*0.28)</f>
        <v>586814.55000000005</v>
      </c>
      <c r="RXF29" s="140">
        <f t="shared" ref="RXF29:RXF30" si="7992">RXC29*(RXD29*0.57)</f>
        <v>1194586.7625</v>
      </c>
      <c r="RXG29" s="144">
        <f t="shared" ref="RXG29:RXG30" si="7993">RXC29*(RXD29*0.15)</f>
        <v>314364.9375</v>
      </c>
      <c r="RXH29" s="109">
        <f t="shared" ref="RXH29:RXH30" si="7994">INT(RXC29*RXD29)</f>
        <v>2095766</v>
      </c>
      <c r="RXI29" s="145" t="s">
        <v>115</v>
      </c>
      <c r="RXJ29" s="146" t="s">
        <v>35</v>
      </c>
      <c r="RXK29" s="133">
        <v>681550</v>
      </c>
      <c r="RXL29" s="147">
        <f t="shared" ref="RXL29:RXL30" si="7995">123*0.5/20</f>
        <v>3.0750000000000002</v>
      </c>
      <c r="RXM29" s="140">
        <f t="shared" ref="RXM29:RXM30" si="7996">RXK29*(RXL29*0.28)</f>
        <v>586814.55000000005</v>
      </c>
      <c r="RXN29" s="140">
        <f t="shared" ref="RXN29:RXN30" si="7997">RXK29*(RXL29*0.57)</f>
        <v>1194586.7625</v>
      </c>
      <c r="RXO29" s="144">
        <f t="shared" ref="RXO29:RXO30" si="7998">RXK29*(RXL29*0.15)</f>
        <v>314364.9375</v>
      </c>
      <c r="RXP29" s="109">
        <f t="shared" ref="RXP29:RXP30" si="7999">INT(RXK29*RXL29)</f>
        <v>2095766</v>
      </c>
      <c r="RXQ29" s="145" t="s">
        <v>115</v>
      </c>
      <c r="RXR29" s="146" t="s">
        <v>35</v>
      </c>
      <c r="RXS29" s="133">
        <v>681550</v>
      </c>
      <c r="RXT29" s="147">
        <f t="shared" ref="RXT29:RXT30" si="8000">123*0.5/20</f>
        <v>3.0750000000000002</v>
      </c>
      <c r="RXU29" s="140">
        <f t="shared" ref="RXU29:RXU30" si="8001">RXS29*(RXT29*0.28)</f>
        <v>586814.55000000005</v>
      </c>
      <c r="RXV29" s="140">
        <f t="shared" ref="RXV29:RXV30" si="8002">RXS29*(RXT29*0.57)</f>
        <v>1194586.7625</v>
      </c>
      <c r="RXW29" s="144">
        <f t="shared" ref="RXW29:RXW30" si="8003">RXS29*(RXT29*0.15)</f>
        <v>314364.9375</v>
      </c>
      <c r="RXX29" s="109">
        <f t="shared" ref="RXX29:RXX30" si="8004">INT(RXS29*RXT29)</f>
        <v>2095766</v>
      </c>
      <c r="RXY29" s="145" t="s">
        <v>115</v>
      </c>
      <c r="RXZ29" s="146" t="s">
        <v>35</v>
      </c>
      <c r="RYA29" s="133">
        <v>681550</v>
      </c>
      <c r="RYB29" s="147">
        <f t="shared" ref="RYB29:RYB30" si="8005">123*0.5/20</f>
        <v>3.0750000000000002</v>
      </c>
      <c r="RYC29" s="140">
        <f t="shared" ref="RYC29:RYC30" si="8006">RYA29*(RYB29*0.28)</f>
        <v>586814.55000000005</v>
      </c>
      <c r="RYD29" s="140">
        <f t="shared" ref="RYD29:RYD30" si="8007">RYA29*(RYB29*0.57)</f>
        <v>1194586.7625</v>
      </c>
      <c r="RYE29" s="144">
        <f t="shared" ref="RYE29:RYE30" si="8008">RYA29*(RYB29*0.15)</f>
        <v>314364.9375</v>
      </c>
      <c r="RYF29" s="109">
        <f t="shared" ref="RYF29:RYF30" si="8009">INT(RYA29*RYB29)</f>
        <v>2095766</v>
      </c>
      <c r="RYG29" s="145" t="s">
        <v>115</v>
      </c>
      <c r="RYH29" s="146" t="s">
        <v>35</v>
      </c>
      <c r="RYI29" s="133">
        <v>681550</v>
      </c>
      <c r="RYJ29" s="147">
        <f t="shared" ref="RYJ29:RYJ30" si="8010">123*0.5/20</f>
        <v>3.0750000000000002</v>
      </c>
      <c r="RYK29" s="140">
        <f t="shared" ref="RYK29:RYK30" si="8011">RYI29*(RYJ29*0.28)</f>
        <v>586814.55000000005</v>
      </c>
      <c r="RYL29" s="140">
        <f t="shared" ref="RYL29:RYL30" si="8012">RYI29*(RYJ29*0.57)</f>
        <v>1194586.7625</v>
      </c>
      <c r="RYM29" s="144">
        <f t="shared" ref="RYM29:RYM30" si="8013">RYI29*(RYJ29*0.15)</f>
        <v>314364.9375</v>
      </c>
      <c r="RYN29" s="109">
        <f t="shared" ref="RYN29:RYN30" si="8014">INT(RYI29*RYJ29)</f>
        <v>2095766</v>
      </c>
      <c r="RYO29" s="145" t="s">
        <v>115</v>
      </c>
      <c r="RYP29" s="146" t="s">
        <v>35</v>
      </c>
      <c r="RYQ29" s="133">
        <v>681550</v>
      </c>
      <c r="RYR29" s="147">
        <f t="shared" ref="RYR29:RYR30" si="8015">123*0.5/20</f>
        <v>3.0750000000000002</v>
      </c>
      <c r="RYS29" s="140">
        <f t="shared" ref="RYS29:RYS30" si="8016">RYQ29*(RYR29*0.28)</f>
        <v>586814.55000000005</v>
      </c>
      <c r="RYT29" s="140">
        <f t="shared" ref="RYT29:RYT30" si="8017">RYQ29*(RYR29*0.57)</f>
        <v>1194586.7625</v>
      </c>
      <c r="RYU29" s="144">
        <f t="shared" ref="RYU29:RYU30" si="8018">RYQ29*(RYR29*0.15)</f>
        <v>314364.9375</v>
      </c>
      <c r="RYV29" s="109">
        <f t="shared" ref="RYV29:RYV30" si="8019">INT(RYQ29*RYR29)</f>
        <v>2095766</v>
      </c>
      <c r="RYW29" s="145" t="s">
        <v>115</v>
      </c>
      <c r="RYX29" s="146" t="s">
        <v>35</v>
      </c>
      <c r="RYY29" s="133">
        <v>681550</v>
      </c>
      <c r="RYZ29" s="147">
        <f t="shared" ref="RYZ29:RYZ30" si="8020">123*0.5/20</f>
        <v>3.0750000000000002</v>
      </c>
      <c r="RZA29" s="140">
        <f t="shared" ref="RZA29:RZA30" si="8021">RYY29*(RYZ29*0.28)</f>
        <v>586814.55000000005</v>
      </c>
      <c r="RZB29" s="140">
        <f t="shared" ref="RZB29:RZB30" si="8022">RYY29*(RYZ29*0.57)</f>
        <v>1194586.7625</v>
      </c>
      <c r="RZC29" s="144">
        <f t="shared" ref="RZC29:RZC30" si="8023">RYY29*(RYZ29*0.15)</f>
        <v>314364.9375</v>
      </c>
      <c r="RZD29" s="109">
        <f t="shared" ref="RZD29:RZD30" si="8024">INT(RYY29*RYZ29)</f>
        <v>2095766</v>
      </c>
      <c r="RZE29" s="145" t="s">
        <v>115</v>
      </c>
      <c r="RZF29" s="146" t="s">
        <v>35</v>
      </c>
      <c r="RZG29" s="133">
        <v>681550</v>
      </c>
      <c r="RZH29" s="147">
        <f t="shared" ref="RZH29:RZH30" si="8025">123*0.5/20</f>
        <v>3.0750000000000002</v>
      </c>
      <c r="RZI29" s="140">
        <f t="shared" ref="RZI29:RZI30" si="8026">RZG29*(RZH29*0.28)</f>
        <v>586814.55000000005</v>
      </c>
      <c r="RZJ29" s="140">
        <f t="shared" ref="RZJ29:RZJ30" si="8027">RZG29*(RZH29*0.57)</f>
        <v>1194586.7625</v>
      </c>
      <c r="RZK29" s="144">
        <f t="shared" ref="RZK29:RZK30" si="8028">RZG29*(RZH29*0.15)</f>
        <v>314364.9375</v>
      </c>
      <c r="RZL29" s="109">
        <f t="shared" ref="RZL29:RZL30" si="8029">INT(RZG29*RZH29)</f>
        <v>2095766</v>
      </c>
      <c r="RZM29" s="145" t="s">
        <v>115</v>
      </c>
      <c r="RZN29" s="146" t="s">
        <v>35</v>
      </c>
      <c r="RZO29" s="133">
        <v>681550</v>
      </c>
      <c r="RZP29" s="147">
        <f t="shared" ref="RZP29:RZP30" si="8030">123*0.5/20</f>
        <v>3.0750000000000002</v>
      </c>
      <c r="RZQ29" s="140">
        <f t="shared" ref="RZQ29:RZQ30" si="8031">RZO29*(RZP29*0.28)</f>
        <v>586814.55000000005</v>
      </c>
      <c r="RZR29" s="140">
        <f t="shared" ref="RZR29:RZR30" si="8032">RZO29*(RZP29*0.57)</f>
        <v>1194586.7625</v>
      </c>
      <c r="RZS29" s="144">
        <f t="shared" ref="RZS29:RZS30" si="8033">RZO29*(RZP29*0.15)</f>
        <v>314364.9375</v>
      </c>
      <c r="RZT29" s="109">
        <f t="shared" ref="RZT29:RZT30" si="8034">INT(RZO29*RZP29)</f>
        <v>2095766</v>
      </c>
      <c r="RZU29" s="145" t="s">
        <v>115</v>
      </c>
      <c r="RZV29" s="146" t="s">
        <v>35</v>
      </c>
      <c r="RZW29" s="133">
        <v>681550</v>
      </c>
      <c r="RZX29" s="147">
        <f t="shared" ref="RZX29:RZX30" si="8035">123*0.5/20</f>
        <v>3.0750000000000002</v>
      </c>
      <c r="RZY29" s="140">
        <f t="shared" ref="RZY29:RZY30" si="8036">RZW29*(RZX29*0.28)</f>
        <v>586814.55000000005</v>
      </c>
      <c r="RZZ29" s="140">
        <f t="shared" ref="RZZ29:RZZ30" si="8037">RZW29*(RZX29*0.57)</f>
        <v>1194586.7625</v>
      </c>
      <c r="SAA29" s="144">
        <f t="shared" ref="SAA29:SAA30" si="8038">RZW29*(RZX29*0.15)</f>
        <v>314364.9375</v>
      </c>
      <c r="SAB29" s="109">
        <f t="shared" ref="SAB29:SAB30" si="8039">INT(RZW29*RZX29)</f>
        <v>2095766</v>
      </c>
      <c r="SAC29" s="145" t="s">
        <v>115</v>
      </c>
      <c r="SAD29" s="146" t="s">
        <v>35</v>
      </c>
      <c r="SAE29" s="133">
        <v>681550</v>
      </c>
      <c r="SAF29" s="147">
        <f t="shared" ref="SAF29:SAF30" si="8040">123*0.5/20</f>
        <v>3.0750000000000002</v>
      </c>
      <c r="SAG29" s="140">
        <f t="shared" ref="SAG29:SAG30" si="8041">SAE29*(SAF29*0.28)</f>
        <v>586814.55000000005</v>
      </c>
      <c r="SAH29" s="140">
        <f t="shared" ref="SAH29:SAH30" si="8042">SAE29*(SAF29*0.57)</f>
        <v>1194586.7625</v>
      </c>
      <c r="SAI29" s="144">
        <f t="shared" ref="SAI29:SAI30" si="8043">SAE29*(SAF29*0.15)</f>
        <v>314364.9375</v>
      </c>
      <c r="SAJ29" s="109">
        <f t="shared" ref="SAJ29:SAJ30" si="8044">INT(SAE29*SAF29)</f>
        <v>2095766</v>
      </c>
      <c r="SAK29" s="145" t="s">
        <v>115</v>
      </c>
      <c r="SAL29" s="146" t="s">
        <v>35</v>
      </c>
      <c r="SAM29" s="133">
        <v>681550</v>
      </c>
      <c r="SAN29" s="147">
        <f t="shared" ref="SAN29:SAN30" si="8045">123*0.5/20</f>
        <v>3.0750000000000002</v>
      </c>
      <c r="SAO29" s="140">
        <f t="shared" ref="SAO29:SAO30" si="8046">SAM29*(SAN29*0.28)</f>
        <v>586814.55000000005</v>
      </c>
      <c r="SAP29" s="140">
        <f t="shared" ref="SAP29:SAP30" si="8047">SAM29*(SAN29*0.57)</f>
        <v>1194586.7625</v>
      </c>
      <c r="SAQ29" s="144">
        <f t="shared" ref="SAQ29:SAQ30" si="8048">SAM29*(SAN29*0.15)</f>
        <v>314364.9375</v>
      </c>
      <c r="SAR29" s="109">
        <f t="shared" ref="SAR29:SAR30" si="8049">INT(SAM29*SAN29)</f>
        <v>2095766</v>
      </c>
      <c r="SAS29" s="145" t="s">
        <v>115</v>
      </c>
      <c r="SAT29" s="146" t="s">
        <v>35</v>
      </c>
      <c r="SAU29" s="133">
        <v>681550</v>
      </c>
      <c r="SAV29" s="147">
        <f t="shared" ref="SAV29:SAV30" si="8050">123*0.5/20</f>
        <v>3.0750000000000002</v>
      </c>
      <c r="SAW29" s="140">
        <f t="shared" ref="SAW29:SAW30" si="8051">SAU29*(SAV29*0.28)</f>
        <v>586814.55000000005</v>
      </c>
      <c r="SAX29" s="140">
        <f t="shared" ref="SAX29:SAX30" si="8052">SAU29*(SAV29*0.57)</f>
        <v>1194586.7625</v>
      </c>
      <c r="SAY29" s="144">
        <f t="shared" ref="SAY29:SAY30" si="8053">SAU29*(SAV29*0.15)</f>
        <v>314364.9375</v>
      </c>
      <c r="SAZ29" s="109">
        <f t="shared" ref="SAZ29:SAZ30" si="8054">INT(SAU29*SAV29)</f>
        <v>2095766</v>
      </c>
      <c r="SBA29" s="145" t="s">
        <v>115</v>
      </c>
      <c r="SBB29" s="146" t="s">
        <v>35</v>
      </c>
      <c r="SBC29" s="133">
        <v>681550</v>
      </c>
      <c r="SBD29" s="147">
        <f t="shared" ref="SBD29:SBD30" si="8055">123*0.5/20</f>
        <v>3.0750000000000002</v>
      </c>
      <c r="SBE29" s="140">
        <f t="shared" ref="SBE29:SBE30" si="8056">SBC29*(SBD29*0.28)</f>
        <v>586814.55000000005</v>
      </c>
      <c r="SBF29" s="140">
        <f t="shared" ref="SBF29:SBF30" si="8057">SBC29*(SBD29*0.57)</f>
        <v>1194586.7625</v>
      </c>
      <c r="SBG29" s="144">
        <f t="shared" ref="SBG29:SBG30" si="8058">SBC29*(SBD29*0.15)</f>
        <v>314364.9375</v>
      </c>
      <c r="SBH29" s="109">
        <f t="shared" ref="SBH29:SBH30" si="8059">INT(SBC29*SBD29)</f>
        <v>2095766</v>
      </c>
      <c r="SBI29" s="145" t="s">
        <v>115</v>
      </c>
      <c r="SBJ29" s="146" t="s">
        <v>35</v>
      </c>
      <c r="SBK29" s="133">
        <v>681550</v>
      </c>
      <c r="SBL29" s="147">
        <f t="shared" ref="SBL29:SBL30" si="8060">123*0.5/20</f>
        <v>3.0750000000000002</v>
      </c>
      <c r="SBM29" s="140">
        <f t="shared" ref="SBM29:SBM30" si="8061">SBK29*(SBL29*0.28)</f>
        <v>586814.55000000005</v>
      </c>
      <c r="SBN29" s="140">
        <f t="shared" ref="SBN29:SBN30" si="8062">SBK29*(SBL29*0.57)</f>
        <v>1194586.7625</v>
      </c>
      <c r="SBO29" s="144">
        <f t="shared" ref="SBO29:SBO30" si="8063">SBK29*(SBL29*0.15)</f>
        <v>314364.9375</v>
      </c>
      <c r="SBP29" s="109">
        <f t="shared" ref="SBP29:SBP30" si="8064">INT(SBK29*SBL29)</f>
        <v>2095766</v>
      </c>
      <c r="SBQ29" s="145" t="s">
        <v>115</v>
      </c>
      <c r="SBR29" s="146" t="s">
        <v>35</v>
      </c>
      <c r="SBS29" s="133">
        <v>681550</v>
      </c>
      <c r="SBT29" s="147">
        <f t="shared" ref="SBT29:SBT30" si="8065">123*0.5/20</f>
        <v>3.0750000000000002</v>
      </c>
      <c r="SBU29" s="140">
        <f t="shared" ref="SBU29:SBU30" si="8066">SBS29*(SBT29*0.28)</f>
        <v>586814.55000000005</v>
      </c>
      <c r="SBV29" s="140">
        <f t="shared" ref="SBV29:SBV30" si="8067">SBS29*(SBT29*0.57)</f>
        <v>1194586.7625</v>
      </c>
      <c r="SBW29" s="144">
        <f t="shared" ref="SBW29:SBW30" si="8068">SBS29*(SBT29*0.15)</f>
        <v>314364.9375</v>
      </c>
      <c r="SBX29" s="109">
        <f t="shared" ref="SBX29:SBX30" si="8069">INT(SBS29*SBT29)</f>
        <v>2095766</v>
      </c>
      <c r="SBY29" s="145" t="s">
        <v>115</v>
      </c>
      <c r="SBZ29" s="146" t="s">
        <v>35</v>
      </c>
      <c r="SCA29" s="133">
        <v>681550</v>
      </c>
      <c r="SCB29" s="147">
        <f t="shared" ref="SCB29:SCB30" si="8070">123*0.5/20</f>
        <v>3.0750000000000002</v>
      </c>
      <c r="SCC29" s="140">
        <f t="shared" ref="SCC29:SCC30" si="8071">SCA29*(SCB29*0.28)</f>
        <v>586814.55000000005</v>
      </c>
      <c r="SCD29" s="140">
        <f t="shared" ref="SCD29:SCD30" si="8072">SCA29*(SCB29*0.57)</f>
        <v>1194586.7625</v>
      </c>
      <c r="SCE29" s="144">
        <f t="shared" ref="SCE29:SCE30" si="8073">SCA29*(SCB29*0.15)</f>
        <v>314364.9375</v>
      </c>
      <c r="SCF29" s="109">
        <f t="shared" ref="SCF29:SCF30" si="8074">INT(SCA29*SCB29)</f>
        <v>2095766</v>
      </c>
      <c r="SCG29" s="145" t="s">
        <v>115</v>
      </c>
      <c r="SCH29" s="146" t="s">
        <v>35</v>
      </c>
      <c r="SCI29" s="133">
        <v>681550</v>
      </c>
      <c r="SCJ29" s="147">
        <f t="shared" ref="SCJ29:SCJ30" si="8075">123*0.5/20</f>
        <v>3.0750000000000002</v>
      </c>
      <c r="SCK29" s="140">
        <f t="shared" ref="SCK29:SCK30" si="8076">SCI29*(SCJ29*0.28)</f>
        <v>586814.55000000005</v>
      </c>
      <c r="SCL29" s="140">
        <f t="shared" ref="SCL29:SCL30" si="8077">SCI29*(SCJ29*0.57)</f>
        <v>1194586.7625</v>
      </c>
      <c r="SCM29" s="144">
        <f t="shared" ref="SCM29:SCM30" si="8078">SCI29*(SCJ29*0.15)</f>
        <v>314364.9375</v>
      </c>
      <c r="SCN29" s="109">
        <f t="shared" ref="SCN29:SCN30" si="8079">INT(SCI29*SCJ29)</f>
        <v>2095766</v>
      </c>
      <c r="SCO29" s="145" t="s">
        <v>115</v>
      </c>
      <c r="SCP29" s="146" t="s">
        <v>35</v>
      </c>
      <c r="SCQ29" s="133">
        <v>681550</v>
      </c>
      <c r="SCR29" s="147">
        <f t="shared" ref="SCR29:SCR30" si="8080">123*0.5/20</f>
        <v>3.0750000000000002</v>
      </c>
      <c r="SCS29" s="140">
        <f t="shared" ref="SCS29:SCS30" si="8081">SCQ29*(SCR29*0.28)</f>
        <v>586814.55000000005</v>
      </c>
      <c r="SCT29" s="140">
        <f t="shared" ref="SCT29:SCT30" si="8082">SCQ29*(SCR29*0.57)</f>
        <v>1194586.7625</v>
      </c>
      <c r="SCU29" s="144">
        <f t="shared" ref="SCU29:SCU30" si="8083">SCQ29*(SCR29*0.15)</f>
        <v>314364.9375</v>
      </c>
      <c r="SCV29" s="109">
        <f t="shared" ref="SCV29:SCV30" si="8084">INT(SCQ29*SCR29)</f>
        <v>2095766</v>
      </c>
      <c r="SCW29" s="145" t="s">
        <v>115</v>
      </c>
      <c r="SCX29" s="146" t="s">
        <v>35</v>
      </c>
      <c r="SCY29" s="133">
        <v>681550</v>
      </c>
      <c r="SCZ29" s="147">
        <f t="shared" ref="SCZ29:SCZ30" si="8085">123*0.5/20</f>
        <v>3.0750000000000002</v>
      </c>
      <c r="SDA29" s="140">
        <f t="shared" ref="SDA29:SDA30" si="8086">SCY29*(SCZ29*0.28)</f>
        <v>586814.55000000005</v>
      </c>
      <c r="SDB29" s="140">
        <f t="shared" ref="SDB29:SDB30" si="8087">SCY29*(SCZ29*0.57)</f>
        <v>1194586.7625</v>
      </c>
      <c r="SDC29" s="144">
        <f t="shared" ref="SDC29:SDC30" si="8088">SCY29*(SCZ29*0.15)</f>
        <v>314364.9375</v>
      </c>
      <c r="SDD29" s="109">
        <f t="shared" ref="SDD29:SDD30" si="8089">INT(SCY29*SCZ29)</f>
        <v>2095766</v>
      </c>
      <c r="SDE29" s="145" t="s">
        <v>115</v>
      </c>
      <c r="SDF29" s="146" t="s">
        <v>35</v>
      </c>
      <c r="SDG29" s="133">
        <v>681550</v>
      </c>
      <c r="SDH29" s="147">
        <f t="shared" ref="SDH29:SDH30" si="8090">123*0.5/20</f>
        <v>3.0750000000000002</v>
      </c>
      <c r="SDI29" s="140">
        <f t="shared" ref="SDI29:SDI30" si="8091">SDG29*(SDH29*0.28)</f>
        <v>586814.55000000005</v>
      </c>
      <c r="SDJ29" s="140">
        <f t="shared" ref="SDJ29:SDJ30" si="8092">SDG29*(SDH29*0.57)</f>
        <v>1194586.7625</v>
      </c>
      <c r="SDK29" s="144">
        <f t="shared" ref="SDK29:SDK30" si="8093">SDG29*(SDH29*0.15)</f>
        <v>314364.9375</v>
      </c>
      <c r="SDL29" s="109">
        <f t="shared" ref="SDL29:SDL30" si="8094">INT(SDG29*SDH29)</f>
        <v>2095766</v>
      </c>
      <c r="SDM29" s="145" t="s">
        <v>115</v>
      </c>
      <c r="SDN29" s="146" t="s">
        <v>35</v>
      </c>
      <c r="SDO29" s="133">
        <v>681550</v>
      </c>
      <c r="SDP29" s="147">
        <f t="shared" ref="SDP29:SDP30" si="8095">123*0.5/20</f>
        <v>3.0750000000000002</v>
      </c>
      <c r="SDQ29" s="140">
        <f t="shared" ref="SDQ29:SDQ30" si="8096">SDO29*(SDP29*0.28)</f>
        <v>586814.55000000005</v>
      </c>
      <c r="SDR29" s="140">
        <f t="shared" ref="SDR29:SDR30" si="8097">SDO29*(SDP29*0.57)</f>
        <v>1194586.7625</v>
      </c>
      <c r="SDS29" s="144">
        <f t="shared" ref="SDS29:SDS30" si="8098">SDO29*(SDP29*0.15)</f>
        <v>314364.9375</v>
      </c>
      <c r="SDT29" s="109">
        <f t="shared" ref="SDT29:SDT30" si="8099">INT(SDO29*SDP29)</f>
        <v>2095766</v>
      </c>
      <c r="SDU29" s="145" t="s">
        <v>115</v>
      </c>
      <c r="SDV29" s="146" t="s">
        <v>35</v>
      </c>
      <c r="SDW29" s="133">
        <v>681550</v>
      </c>
      <c r="SDX29" s="147">
        <f t="shared" ref="SDX29:SDX30" si="8100">123*0.5/20</f>
        <v>3.0750000000000002</v>
      </c>
      <c r="SDY29" s="140">
        <f t="shared" ref="SDY29:SDY30" si="8101">SDW29*(SDX29*0.28)</f>
        <v>586814.55000000005</v>
      </c>
      <c r="SDZ29" s="140">
        <f t="shared" ref="SDZ29:SDZ30" si="8102">SDW29*(SDX29*0.57)</f>
        <v>1194586.7625</v>
      </c>
      <c r="SEA29" s="144">
        <f t="shared" ref="SEA29:SEA30" si="8103">SDW29*(SDX29*0.15)</f>
        <v>314364.9375</v>
      </c>
      <c r="SEB29" s="109">
        <f t="shared" ref="SEB29:SEB30" si="8104">INT(SDW29*SDX29)</f>
        <v>2095766</v>
      </c>
      <c r="SEC29" s="145" t="s">
        <v>115</v>
      </c>
      <c r="SED29" s="146" t="s">
        <v>35</v>
      </c>
      <c r="SEE29" s="133">
        <v>681550</v>
      </c>
      <c r="SEF29" s="147">
        <f t="shared" ref="SEF29:SEF30" si="8105">123*0.5/20</f>
        <v>3.0750000000000002</v>
      </c>
      <c r="SEG29" s="140">
        <f t="shared" ref="SEG29:SEG30" si="8106">SEE29*(SEF29*0.28)</f>
        <v>586814.55000000005</v>
      </c>
      <c r="SEH29" s="140">
        <f t="shared" ref="SEH29:SEH30" si="8107">SEE29*(SEF29*0.57)</f>
        <v>1194586.7625</v>
      </c>
      <c r="SEI29" s="144">
        <f t="shared" ref="SEI29:SEI30" si="8108">SEE29*(SEF29*0.15)</f>
        <v>314364.9375</v>
      </c>
      <c r="SEJ29" s="109">
        <f t="shared" ref="SEJ29:SEJ30" si="8109">INT(SEE29*SEF29)</f>
        <v>2095766</v>
      </c>
      <c r="SEK29" s="145" t="s">
        <v>115</v>
      </c>
      <c r="SEL29" s="146" t="s">
        <v>35</v>
      </c>
      <c r="SEM29" s="133">
        <v>681550</v>
      </c>
      <c r="SEN29" s="147">
        <f t="shared" ref="SEN29:SEN30" si="8110">123*0.5/20</f>
        <v>3.0750000000000002</v>
      </c>
      <c r="SEO29" s="140">
        <f t="shared" ref="SEO29:SEO30" si="8111">SEM29*(SEN29*0.28)</f>
        <v>586814.55000000005</v>
      </c>
      <c r="SEP29" s="140">
        <f t="shared" ref="SEP29:SEP30" si="8112">SEM29*(SEN29*0.57)</f>
        <v>1194586.7625</v>
      </c>
      <c r="SEQ29" s="144">
        <f t="shared" ref="SEQ29:SEQ30" si="8113">SEM29*(SEN29*0.15)</f>
        <v>314364.9375</v>
      </c>
      <c r="SER29" s="109">
        <f t="shared" ref="SER29:SER30" si="8114">INT(SEM29*SEN29)</f>
        <v>2095766</v>
      </c>
      <c r="SES29" s="145" t="s">
        <v>115</v>
      </c>
      <c r="SET29" s="146" t="s">
        <v>35</v>
      </c>
      <c r="SEU29" s="133">
        <v>681550</v>
      </c>
      <c r="SEV29" s="147">
        <f t="shared" ref="SEV29:SEV30" si="8115">123*0.5/20</f>
        <v>3.0750000000000002</v>
      </c>
      <c r="SEW29" s="140">
        <f t="shared" ref="SEW29:SEW30" si="8116">SEU29*(SEV29*0.28)</f>
        <v>586814.55000000005</v>
      </c>
      <c r="SEX29" s="140">
        <f t="shared" ref="SEX29:SEX30" si="8117">SEU29*(SEV29*0.57)</f>
        <v>1194586.7625</v>
      </c>
      <c r="SEY29" s="144">
        <f t="shared" ref="SEY29:SEY30" si="8118">SEU29*(SEV29*0.15)</f>
        <v>314364.9375</v>
      </c>
      <c r="SEZ29" s="109">
        <f t="shared" ref="SEZ29:SEZ30" si="8119">INT(SEU29*SEV29)</f>
        <v>2095766</v>
      </c>
      <c r="SFA29" s="145" t="s">
        <v>115</v>
      </c>
      <c r="SFB29" s="146" t="s">
        <v>35</v>
      </c>
      <c r="SFC29" s="133">
        <v>681550</v>
      </c>
      <c r="SFD29" s="147">
        <f t="shared" ref="SFD29:SFD30" si="8120">123*0.5/20</f>
        <v>3.0750000000000002</v>
      </c>
      <c r="SFE29" s="140">
        <f t="shared" ref="SFE29:SFE30" si="8121">SFC29*(SFD29*0.28)</f>
        <v>586814.55000000005</v>
      </c>
      <c r="SFF29" s="140">
        <f t="shared" ref="SFF29:SFF30" si="8122">SFC29*(SFD29*0.57)</f>
        <v>1194586.7625</v>
      </c>
      <c r="SFG29" s="144">
        <f t="shared" ref="SFG29:SFG30" si="8123">SFC29*(SFD29*0.15)</f>
        <v>314364.9375</v>
      </c>
      <c r="SFH29" s="109">
        <f t="shared" ref="SFH29:SFH30" si="8124">INT(SFC29*SFD29)</f>
        <v>2095766</v>
      </c>
      <c r="SFI29" s="145" t="s">
        <v>115</v>
      </c>
      <c r="SFJ29" s="146" t="s">
        <v>35</v>
      </c>
      <c r="SFK29" s="133">
        <v>681550</v>
      </c>
      <c r="SFL29" s="147">
        <f t="shared" ref="SFL29:SFL30" si="8125">123*0.5/20</f>
        <v>3.0750000000000002</v>
      </c>
      <c r="SFM29" s="140">
        <f t="shared" ref="SFM29:SFM30" si="8126">SFK29*(SFL29*0.28)</f>
        <v>586814.55000000005</v>
      </c>
      <c r="SFN29" s="140">
        <f t="shared" ref="SFN29:SFN30" si="8127">SFK29*(SFL29*0.57)</f>
        <v>1194586.7625</v>
      </c>
      <c r="SFO29" s="144">
        <f t="shared" ref="SFO29:SFO30" si="8128">SFK29*(SFL29*0.15)</f>
        <v>314364.9375</v>
      </c>
      <c r="SFP29" s="109">
        <f t="shared" ref="SFP29:SFP30" si="8129">INT(SFK29*SFL29)</f>
        <v>2095766</v>
      </c>
      <c r="SFQ29" s="145" t="s">
        <v>115</v>
      </c>
      <c r="SFR29" s="146" t="s">
        <v>35</v>
      </c>
      <c r="SFS29" s="133">
        <v>681550</v>
      </c>
      <c r="SFT29" s="147">
        <f t="shared" ref="SFT29:SFT30" si="8130">123*0.5/20</f>
        <v>3.0750000000000002</v>
      </c>
      <c r="SFU29" s="140">
        <f t="shared" ref="SFU29:SFU30" si="8131">SFS29*(SFT29*0.28)</f>
        <v>586814.55000000005</v>
      </c>
      <c r="SFV29" s="140">
        <f t="shared" ref="SFV29:SFV30" si="8132">SFS29*(SFT29*0.57)</f>
        <v>1194586.7625</v>
      </c>
      <c r="SFW29" s="144">
        <f t="shared" ref="SFW29:SFW30" si="8133">SFS29*(SFT29*0.15)</f>
        <v>314364.9375</v>
      </c>
      <c r="SFX29" s="109">
        <f t="shared" ref="SFX29:SFX30" si="8134">INT(SFS29*SFT29)</f>
        <v>2095766</v>
      </c>
      <c r="SFY29" s="145" t="s">
        <v>115</v>
      </c>
      <c r="SFZ29" s="146" t="s">
        <v>35</v>
      </c>
      <c r="SGA29" s="133">
        <v>681550</v>
      </c>
      <c r="SGB29" s="147">
        <f t="shared" ref="SGB29:SGB30" si="8135">123*0.5/20</f>
        <v>3.0750000000000002</v>
      </c>
      <c r="SGC29" s="140">
        <f t="shared" ref="SGC29:SGC30" si="8136">SGA29*(SGB29*0.28)</f>
        <v>586814.55000000005</v>
      </c>
      <c r="SGD29" s="140">
        <f t="shared" ref="SGD29:SGD30" si="8137">SGA29*(SGB29*0.57)</f>
        <v>1194586.7625</v>
      </c>
      <c r="SGE29" s="144">
        <f t="shared" ref="SGE29:SGE30" si="8138">SGA29*(SGB29*0.15)</f>
        <v>314364.9375</v>
      </c>
      <c r="SGF29" s="109">
        <f t="shared" ref="SGF29:SGF30" si="8139">INT(SGA29*SGB29)</f>
        <v>2095766</v>
      </c>
      <c r="SGG29" s="145" t="s">
        <v>115</v>
      </c>
      <c r="SGH29" s="146" t="s">
        <v>35</v>
      </c>
      <c r="SGI29" s="133">
        <v>681550</v>
      </c>
      <c r="SGJ29" s="147">
        <f t="shared" ref="SGJ29:SGJ30" si="8140">123*0.5/20</f>
        <v>3.0750000000000002</v>
      </c>
      <c r="SGK29" s="140">
        <f t="shared" ref="SGK29:SGK30" si="8141">SGI29*(SGJ29*0.28)</f>
        <v>586814.55000000005</v>
      </c>
      <c r="SGL29" s="140">
        <f t="shared" ref="SGL29:SGL30" si="8142">SGI29*(SGJ29*0.57)</f>
        <v>1194586.7625</v>
      </c>
      <c r="SGM29" s="144">
        <f t="shared" ref="SGM29:SGM30" si="8143">SGI29*(SGJ29*0.15)</f>
        <v>314364.9375</v>
      </c>
      <c r="SGN29" s="109">
        <f t="shared" ref="SGN29:SGN30" si="8144">INT(SGI29*SGJ29)</f>
        <v>2095766</v>
      </c>
      <c r="SGO29" s="145" t="s">
        <v>115</v>
      </c>
      <c r="SGP29" s="146" t="s">
        <v>35</v>
      </c>
      <c r="SGQ29" s="133">
        <v>681550</v>
      </c>
      <c r="SGR29" s="147">
        <f t="shared" ref="SGR29:SGR30" si="8145">123*0.5/20</f>
        <v>3.0750000000000002</v>
      </c>
      <c r="SGS29" s="140">
        <f t="shared" ref="SGS29:SGS30" si="8146">SGQ29*(SGR29*0.28)</f>
        <v>586814.55000000005</v>
      </c>
      <c r="SGT29" s="140">
        <f t="shared" ref="SGT29:SGT30" si="8147">SGQ29*(SGR29*0.57)</f>
        <v>1194586.7625</v>
      </c>
      <c r="SGU29" s="144">
        <f t="shared" ref="SGU29:SGU30" si="8148">SGQ29*(SGR29*0.15)</f>
        <v>314364.9375</v>
      </c>
      <c r="SGV29" s="109">
        <f t="shared" ref="SGV29:SGV30" si="8149">INT(SGQ29*SGR29)</f>
        <v>2095766</v>
      </c>
      <c r="SGW29" s="145" t="s">
        <v>115</v>
      </c>
      <c r="SGX29" s="146" t="s">
        <v>35</v>
      </c>
      <c r="SGY29" s="133">
        <v>681550</v>
      </c>
      <c r="SGZ29" s="147">
        <f t="shared" ref="SGZ29:SGZ30" si="8150">123*0.5/20</f>
        <v>3.0750000000000002</v>
      </c>
      <c r="SHA29" s="140">
        <f t="shared" ref="SHA29:SHA30" si="8151">SGY29*(SGZ29*0.28)</f>
        <v>586814.55000000005</v>
      </c>
      <c r="SHB29" s="140">
        <f t="shared" ref="SHB29:SHB30" si="8152">SGY29*(SGZ29*0.57)</f>
        <v>1194586.7625</v>
      </c>
      <c r="SHC29" s="144">
        <f t="shared" ref="SHC29:SHC30" si="8153">SGY29*(SGZ29*0.15)</f>
        <v>314364.9375</v>
      </c>
      <c r="SHD29" s="109">
        <f t="shared" ref="SHD29:SHD30" si="8154">INT(SGY29*SGZ29)</f>
        <v>2095766</v>
      </c>
      <c r="SHE29" s="145" t="s">
        <v>115</v>
      </c>
      <c r="SHF29" s="146" t="s">
        <v>35</v>
      </c>
      <c r="SHG29" s="133">
        <v>681550</v>
      </c>
      <c r="SHH29" s="147">
        <f t="shared" ref="SHH29:SHH30" si="8155">123*0.5/20</f>
        <v>3.0750000000000002</v>
      </c>
      <c r="SHI29" s="140">
        <f t="shared" ref="SHI29:SHI30" si="8156">SHG29*(SHH29*0.28)</f>
        <v>586814.55000000005</v>
      </c>
      <c r="SHJ29" s="140">
        <f t="shared" ref="SHJ29:SHJ30" si="8157">SHG29*(SHH29*0.57)</f>
        <v>1194586.7625</v>
      </c>
      <c r="SHK29" s="144">
        <f t="shared" ref="SHK29:SHK30" si="8158">SHG29*(SHH29*0.15)</f>
        <v>314364.9375</v>
      </c>
      <c r="SHL29" s="109">
        <f t="shared" ref="SHL29:SHL30" si="8159">INT(SHG29*SHH29)</f>
        <v>2095766</v>
      </c>
      <c r="SHM29" s="145" t="s">
        <v>115</v>
      </c>
      <c r="SHN29" s="146" t="s">
        <v>35</v>
      </c>
      <c r="SHO29" s="133">
        <v>681550</v>
      </c>
      <c r="SHP29" s="147">
        <f t="shared" ref="SHP29:SHP30" si="8160">123*0.5/20</f>
        <v>3.0750000000000002</v>
      </c>
      <c r="SHQ29" s="140">
        <f t="shared" ref="SHQ29:SHQ30" si="8161">SHO29*(SHP29*0.28)</f>
        <v>586814.55000000005</v>
      </c>
      <c r="SHR29" s="140">
        <f t="shared" ref="SHR29:SHR30" si="8162">SHO29*(SHP29*0.57)</f>
        <v>1194586.7625</v>
      </c>
      <c r="SHS29" s="144">
        <f t="shared" ref="SHS29:SHS30" si="8163">SHO29*(SHP29*0.15)</f>
        <v>314364.9375</v>
      </c>
      <c r="SHT29" s="109">
        <f t="shared" ref="SHT29:SHT30" si="8164">INT(SHO29*SHP29)</f>
        <v>2095766</v>
      </c>
      <c r="SHU29" s="145" t="s">
        <v>115</v>
      </c>
      <c r="SHV29" s="146" t="s">
        <v>35</v>
      </c>
      <c r="SHW29" s="133">
        <v>681550</v>
      </c>
      <c r="SHX29" s="147">
        <f t="shared" ref="SHX29:SHX30" si="8165">123*0.5/20</f>
        <v>3.0750000000000002</v>
      </c>
      <c r="SHY29" s="140">
        <f t="shared" ref="SHY29:SHY30" si="8166">SHW29*(SHX29*0.28)</f>
        <v>586814.55000000005</v>
      </c>
      <c r="SHZ29" s="140">
        <f t="shared" ref="SHZ29:SHZ30" si="8167">SHW29*(SHX29*0.57)</f>
        <v>1194586.7625</v>
      </c>
      <c r="SIA29" s="144">
        <f t="shared" ref="SIA29:SIA30" si="8168">SHW29*(SHX29*0.15)</f>
        <v>314364.9375</v>
      </c>
      <c r="SIB29" s="109">
        <f t="shared" ref="SIB29:SIB30" si="8169">INT(SHW29*SHX29)</f>
        <v>2095766</v>
      </c>
      <c r="SIC29" s="145" t="s">
        <v>115</v>
      </c>
      <c r="SID29" s="146" t="s">
        <v>35</v>
      </c>
      <c r="SIE29" s="133">
        <v>681550</v>
      </c>
      <c r="SIF29" s="147">
        <f t="shared" ref="SIF29:SIF30" si="8170">123*0.5/20</f>
        <v>3.0750000000000002</v>
      </c>
      <c r="SIG29" s="140">
        <f t="shared" ref="SIG29:SIG30" si="8171">SIE29*(SIF29*0.28)</f>
        <v>586814.55000000005</v>
      </c>
      <c r="SIH29" s="140">
        <f t="shared" ref="SIH29:SIH30" si="8172">SIE29*(SIF29*0.57)</f>
        <v>1194586.7625</v>
      </c>
      <c r="SII29" s="144">
        <f t="shared" ref="SII29:SII30" si="8173">SIE29*(SIF29*0.15)</f>
        <v>314364.9375</v>
      </c>
      <c r="SIJ29" s="109">
        <f t="shared" ref="SIJ29:SIJ30" si="8174">INT(SIE29*SIF29)</f>
        <v>2095766</v>
      </c>
      <c r="SIK29" s="145" t="s">
        <v>115</v>
      </c>
      <c r="SIL29" s="146" t="s">
        <v>35</v>
      </c>
      <c r="SIM29" s="133">
        <v>681550</v>
      </c>
      <c r="SIN29" s="147">
        <f t="shared" ref="SIN29:SIN30" si="8175">123*0.5/20</f>
        <v>3.0750000000000002</v>
      </c>
      <c r="SIO29" s="140">
        <f t="shared" ref="SIO29:SIO30" si="8176">SIM29*(SIN29*0.28)</f>
        <v>586814.55000000005</v>
      </c>
      <c r="SIP29" s="140">
        <f t="shared" ref="SIP29:SIP30" si="8177">SIM29*(SIN29*0.57)</f>
        <v>1194586.7625</v>
      </c>
      <c r="SIQ29" s="144">
        <f t="shared" ref="SIQ29:SIQ30" si="8178">SIM29*(SIN29*0.15)</f>
        <v>314364.9375</v>
      </c>
      <c r="SIR29" s="109">
        <f t="shared" ref="SIR29:SIR30" si="8179">INT(SIM29*SIN29)</f>
        <v>2095766</v>
      </c>
      <c r="SIS29" s="145" t="s">
        <v>115</v>
      </c>
      <c r="SIT29" s="146" t="s">
        <v>35</v>
      </c>
      <c r="SIU29" s="133">
        <v>681550</v>
      </c>
      <c r="SIV29" s="147">
        <f t="shared" ref="SIV29:SIV30" si="8180">123*0.5/20</f>
        <v>3.0750000000000002</v>
      </c>
      <c r="SIW29" s="140">
        <f t="shared" ref="SIW29:SIW30" si="8181">SIU29*(SIV29*0.28)</f>
        <v>586814.55000000005</v>
      </c>
      <c r="SIX29" s="140">
        <f t="shared" ref="SIX29:SIX30" si="8182">SIU29*(SIV29*0.57)</f>
        <v>1194586.7625</v>
      </c>
      <c r="SIY29" s="144">
        <f t="shared" ref="SIY29:SIY30" si="8183">SIU29*(SIV29*0.15)</f>
        <v>314364.9375</v>
      </c>
      <c r="SIZ29" s="109">
        <f t="shared" ref="SIZ29:SIZ30" si="8184">INT(SIU29*SIV29)</f>
        <v>2095766</v>
      </c>
      <c r="SJA29" s="145" t="s">
        <v>115</v>
      </c>
      <c r="SJB29" s="146" t="s">
        <v>35</v>
      </c>
      <c r="SJC29" s="133">
        <v>681550</v>
      </c>
      <c r="SJD29" s="147">
        <f t="shared" ref="SJD29:SJD30" si="8185">123*0.5/20</f>
        <v>3.0750000000000002</v>
      </c>
      <c r="SJE29" s="140">
        <f t="shared" ref="SJE29:SJE30" si="8186">SJC29*(SJD29*0.28)</f>
        <v>586814.55000000005</v>
      </c>
      <c r="SJF29" s="140">
        <f t="shared" ref="SJF29:SJF30" si="8187">SJC29*(SJD29*0.57)</f>
        <v>1194586.7625</v>
      </c>
      <c r="SJG29" s="144">
        <f t="shared" ref="SJG29:SJG30" si="8188">SJC29*(SJD29*0.15)</f>
        <v>314364.9375</v>
      </c>
      <c r="SJH29" s="109">
        <f t="shared" ref="SJH29:SJH30" si="8189">INT(SJC29*SJD29)</f>
        <v>2095766</v>
      </c>
      <c r="SJI29" s="145" t="s">
        <v>115</v>
      </c>
      <c r="SJJ29" s="146" t="s">
        <v>35</v>
      </c>
      <c r="SJK29" s="133">
        <v>681550</v>
      </c>
      <c r="SJL29" s="147">
        <f t="shared" ref="SJL29:SJL30" si="8190">123*0.5/20</f>
        <v>3.0750000000000002</v>
      </c>
      <c r="SJM29" s="140">
        <f t="shared" ref="SJM29:SJM30" si="8191">SJK29*(SJL29*0.28)</f>
        <v>586814.55000000005</v>
      </c>
      <c r="SJN29" s="140">
        <f t="shared" ref="SJN29:SJN30" si="8192">SJK29*(SJL29*0.57)</f>
        <v>1194586.7625</v>
      </c>
      <c r="SJO29" s="144">
        <f t="shared" ref="SJO29:SJO30" si="8193">SJK29*(SJL29*0.15)</f>
        <v>314364.9375</v>
      </c>
      <c r="SJP29" s="109">
        <f t="shared" ref="SJP29:SJP30" si="8194">INT(SJK29*SJL29)</f>
        <v>2095766</v>
      </c>
      <c r="SJQ29" s="145" t="s">
        <v>115</v>
      </c>
      <c r="SJR29" s="146" t="s">
        <v>35</v>
      </c>
      <c r="SJS29" s="133">
        <v>681550</v>
      </c>
      <c r="SJT29" s="147">
        <f t="shared" ref="SJT29:SJT30" si="8195">123*0.5/20</f>
        <v>3.0750000000000002</v>
      </c>
      <c r="SJU29" s="140">
        <f t="shared" ref="SJU29:SJU30" si="8196">SJS29*(SJT29*0.28)</f>
        <v>586814.55000000005</v>
      </c>
      <c r="SJV29" s="140">
        <f t="shared" ref="SJV29:SJV30" si="8197">SJS29*(SJT29*0.57)</f>
        <v>1194586.7625</v>
      </c>
      <c r="SJW29" s="144">
        <f t="shared" ref="SJW29:SJW30" si="8198">SJS29*(SJT29*0.15)</f>
        <v>314364.9375</v>
      </c>
      <c r="SJX29" s="109">
        <f t="shared" ref="SJX29:SJX30" si="8199">INT(SJS29*SJT29)</f>
        <v>2095766</v>
      </c>
      <c r="SJY29" s="145" t="s">
        <v>115</v>
      </c>
      <c r="SJZ29" s="146" t="s">
        <v>35</v>
      </c>
      <c r="SKA29" s="133">
        <v>681550</v>
      </c>
      <c r="SKB29" s="147">
        <f t="shared" ref="SKB29:SKB30" si="8200">123*0.5/20</f>
        <v>3.0750000000000002</v>
      </c>
      <c r="SKC29" s="140">
        <f t="shared" ref="SKC29:SKC30" si="8201">SKA29*(SKB29*0.28)</f>
        <v>586814.55000000005</v>
      </c>
      <c r="SKD29" s="140">
        <f t="shared" ref="SKD29:SKD30" si="8202">SKA29*(SKB29*0.57)</f>
        <v>1194586.7625</v>
      </c>
      <c r="SKE29" s="144">
        <f t="shared" ref="SKE29:SKE30" si="8203">SKA29*(SKB29*0.15)</f>
        <v>314364.9375</v>
      </c>
      <c r="SKF29" s="109">
        <f t="shared" ref="SKF29:SKF30" si="8204">INT(SKA29*SKB29)</f>
        <v>2095766</v>
      </c>
      <c r="SKG29" s="145" t="s">
        <v>115</v>
      </c>
      <c r="SKH29" s="146" t="s">
        <v>35</v>
      </c>
      <c r="SKI29" s="133">
        <v>681550</v>
      </c>
      <c r="SKJ29" s="147">
        <f t="shared" ref="SKJ29:SKJ30" si="8205">123*0.5/20</f>
        <v>3.0750000000000002</v>
      </c>
      <c r="SKK29" s="140">
        <f t="shared" ref="SKK29:SKK30" si="8206">SKI29*(SKJ29*0.28)</f>
        <v>586814.55000000005</v>
      </c>
      <c r="SKL29" s="140">
        <f t="shared" ref="SKL29:SKL30" si="8207">SKI29*(SKJ29*0.57)</f>
        <v>1194586.7625</v>
      </c>
      <c r="SKM29" s="144">
        <f t="shared" ref="SKM29:SKM30" si="8208">SKI29*(SKJ29*0.15)</f>
        <v>314364.9375</v>
      </c>
      <c r="SKN29" s="109">
        <f t="shared" ref="SKN29:SKN30" si="8209">INT(SKI29*SKJ29)</f>
        <v>2095766</v>
      </c>
      <c r="SKO29" s="145" t="s">
        <v>115</v>
      </c>
      <c r="SKP29" s="146" t="s">
        <v>35</v>
      </c>
      <c r="SKQ29" s="133">
        <v>681550</v>
      </c>
      <c r="SKR29" s="147">
        <f t="shared" ref="SKR29:SKR30" si="8210">123*0.5/20</f>
        <v>3.0750000000000002</v>
      </c>
      <c r="SKS29" s="140">
        <f t="shared" ref="SKS29:SKS30" si="8211">SKQ29*(SKR29*0.28)</f>
        <v>586814.55000000005</v>
      </c>
      <c r="SKT29" s="140">
        <f t="shared" ref="SKT29:SKT30" si="8212">SKQ29*(SKR29*0.57)</f>
        <v>1194586.7625</v>
      </c>
      <c r="SKU29" s="144">
        <f t="shared" ref="SKU29:SKU30" si="8213">SKQ29*(SKR29*0.15)</f>
        <v>314364.9375</v>
      </c>
      <c r="SKV29" s="109">
        <f t="shared" ref="SKV29:SKV30" si="8214">INT(SKQ29*SKR29)</f>
        <v>2095766</v>
      </c>
      <c r="SKW29" s="145" t="s">
        <v>115</v>
      </c>
      <c r="SKX29" s="146" t="s">
        <v>35</v>
      </c>
      <c r="SKY29" s="133">
        <v>681550</v>
      </c>
      <c r="SKZ29" s="147">
        <f t="shared" ref="SKZ29:SKZ30" si="8215">123*0.5/20</f>
        <v>3.0750000000000002</v>
      </c>
      <c r="SLA29" s="140">
        <f t="shared" ref="SLA29:SLA30" si="8216">SKY29*(SKZ29*0.28)</f>
        <v>586814.55000000005</v>
      </c>
      <c r="SLB29" s="140">
        <f t="shared" ref="SLB29:SLB30" si="8217">SKY29*(SKZ29*0.57)</f>
        <v>1194586.7625</v>
      </c>
      <c r="SLC29" s="144">
        <f t="shared" ref="SLC29:SLC30" si="8218">SKY29*(SKZ29*0.15)</f>
        <v>314364.9375</v>
      </c>
      <c r="SLD29" s="109">
        <f t="shared" ref="SLD29:SLD30" si="8219">INT(SKY29*SKZ29)</f>
        <v>2095766</v>
      </c>
      <c r="SLE29" s="145" t="s">
        <v>115</v>
      </c>
      <c r="SLF29" s="146" t="s">
        <v>35</v>
      </c>
      <c r="SLG29" s="133">
        <v>681550</v>
      </c>
      <c r="SLH29" s="147">
        <f t="shared" ref="SLH29:SLH30" si="8220">123*0.5/20</f>
        <v>3.0750000000000002</v>
      </c>
      <c r="SLI29" s="140">
        <f t="shared" ref="SLI29:SLI30" si="8221">SLG29*(SLH29*0.28)</f>
        <v>586814.55000000005</v>
      </c>
      <c r="SLJ29" s="140">
        <f t="shared" ref="SLJ29:SLJ30" si="8222">SLG29*(SLH29*0.57)</f>
        <v>1194586.7625</v>
      </c>
      <c r="SLK29" s="144">
        <f t="shared" ref="SLK29:SLK30" si="8223">SLG29*(SLH29*0.15)</f>
        <v>314364.9375</v>
      </c>
      <c r="SLL29" s="109">
        <f t="shared" ref="SLL29:SLL30" si="8224">INT(SLG29*SLH29)</f>
        <v>2095766</v>
      </c>
      <c r="SLM29" s="145" t="s">
        <v>115</v>
      </c>
      <c r="SLN29" s="146" t="s">
        <v>35</v>
      </c>
      <c r="SLO29" s="133">
        <v>681550</v>
      </c>
      <c r="SLP29" s="147">
        <f t="shared" ref="SLP29:SLP30" si="8225">123*0.5/20</f>
        <v>3.0750000000000002</v>
      </c>
      <c r="SLQ29" s="140">
        <f t="shared" ref="SLQ29:SLQ30" si="8226">SLO29*(SLP29*0.28)</f>
        <v>586814.55000000005</v>
      </c>
      <c r="SLR29" s="140">
        <f t="shared" ref="SLR29:SLR30" si="8227">SLO29*(SLP29*0.57)</f>
        <v>1194586.7625</v>
      </c>
      <c r="SLS29" s="144">
        <f t="shared" ref="SLS29:SLS30" si="8228">SLO29*(SLP29*0.15)</f>
        <v>314364.9375</v>
      </c>
      <c r="SLT29" s="109">
        <f t="shared" ref="SLT29:SLT30" si="8229">INT(SLO29*SLP29)</f>
        <v>2095766</v>
      </c>
      <c r="SLU29" s="145" t="s">
        <v>115</v>
      </c>
      <c r="SLV29" s="146" t="s">
        <v>35</v>
      </c>
      <c r="SLW29" s="133">
        <v>681550</v>
      </c>
      <c r="SLX29" s="147">
        <f t="shared" ref="SLX29:SLX30" si="8230">123*0.5/20</f>
        <v>3.0750000000000002</v>
      </c>
      <c r="SLY29" s="140">
        <f t="shared" ref="SLY29:SLY30" si="8231">SLW29*(SLX29*0.28)</f>
        <v>586814.55000000005</v>
      </c>
      <c r="SLZ29" s="140">
        <f t="shared" ref="SLZ29:SLZ30" si="8232">SLW29*(SLX29*0.57)</f>
        <v>1194586.7625</v>
      </c>
      <c r="SMA29" s="144">
        <f t="shared" ref="SMA29:SMA30" si="8233">SLW29*(SLX29*0.15)</f>
        <v>314364.9375</v>
      </c>
      <c r="SMB29" s="109">
        <f t="shared" ref="SMB29:SMB30" si="8234">INT(SLW29*SLX29)</f>
        <v>2095766</v>
      </c>
      <c r="SMC29" s="145" t="s">
        <v>115</v>
      </c>
      <c r="SMD29" s="146" t="s">
        <v>35</v>
      </c>
      <c r="SME29" s="133">
        <v>681550</v>
      </c>
      <c r="SMF29" s="147">
        <f t="shared" ref="SMF29:SMF30" si="8235">123*0.5/20</f>
        <v>3.0750000000000002</v>
      </c>
      <c r="SMG29" s="140">
        <f t="shared" ref="SMG29:SMG30" si="8236">SME29*(SMF29*0.28)</f>
        <v>586814.55000000005</v>
      </c>
      <c r="SMH29" s="140">
        <f t="shared" ref="SMH29:SMH30" si="8237">SME29*(SMF29*0.57)</f>
        <v>1194586.7625</v>
      </c>
      <c r="SMI29" s="144">
        <f t="shared" ref="SMI29:SMI30" si="8238">SME29*(SMF29*0.15)</f>
        <v>314364.9375</v>
      </c>
      <c r="SMJ29" s="109">
        <f t="shared" ref="SMJ29:SMJ30" si="8239">INT(SME29*SMF29)</f>
        <v>2095766</v>
      </c>
      <c r="SMK29" s="145" t="s">
        <v>115</v>
      </c>
      <c r="SML29" s="146" t="s">
        <v>35</v>
      </c>
      <c r="SMM29" s="133">
        <v>681550</v>
      </c>
      <c r="SMN29" s="147">
        <f t="shared" ref="SMN29:SMN30" si="8240">123*0.5/20</f>
        <v>3.0750000000000002</v>
      </c>
      <c r="SMO29" s="140">
        <f t="shared" ref="SMO29:SMO30" si="8241">SMM29*(SMN29*0.28)</f>
        <v>586814.55000000005</v>
      </c>
      <c r="SMP29" s="140">
        <f t="shared" ref="SMP29:SMP30" si="8242">SMM29*(SMN29*0.57)</f>
        <v>1194586.7625</v>
      </c>
      <c r="SMQ29" s="144">
        <f t="shared" ref="SMQ29:SMQ30" si="8243">SMM29*(SMN29*0.15)</f>
        <v>314364.9375</v>
      </c>
      <c r="SMR29" s="109">
        <f t="shared" ref="SMR29:SMR30" si="8244">INT(SMM29*SMN29)</f>
        <v>2095766</v>
      </c>
      <c r="SMS29" s="145" t="s">
        <v>115</v>
      </c>
      <c r="SMT29" s="146" t="s">
        <v>35</v>
      </c>
      <c r="SMU29" s="133">
        <v>681550</v>
      </c>
      <c r="SMV29" s="147">
        <f t="shared" ref="SMV29:SMV30" si="8245">123*0.5/20</f>
        <v>3.0750000000000002</v>
      </c>
      <c r="SMW29" s="140">
        <f t="shared" ref="SMW29:SMW30" si="8246">SMU29*(SMV29*0.28)</f>
        <v>586814.55000000005</v>
      </c>
      <c r="SMX29" s="140">
        <f t="shared" ref="SMX29:SMX30" si="8247">SMU29*(SMV29*0.57)</f>
        <v>1194586.7625</v>
      </c>
      <c r="SMY29" s="144">
        <f t="shared" ref="SMY29:SMY30" si="8248">SMU29*(SMV29*0.15)</f>
        <v>314364.9375</v>
      </c>
      <c r="SMZ29" s="109">
        <f t="shared" ref="SMZ29:SMZ30" si="8249">INT(SMU29*SMV29)</f>
        <v>2095766</v>
      </c>
      <c r="SNA29" s="145" t="s">
        <v>115</v>
      </c>
      <c r="SNB29" s="146" t="s">
        <v>35</v>
      </c>
      <c r="SNC29" s="133">
        <v>681550</v>
      </c>
      <c r="SND29" s="147">
        <f t="shared" ref="SND29:SND30" si="8250">123*0.5/20</f>
        <v>3.0750000000000002</v>
      </c>
      <c r="SNE29" s="140">
        <f t="shared" ref="SNE29:SNE30" si="8251">SNC29*(SND29*0.28)</f>
        <v>586814.55000000005</v>
      </c>
      <c r="SNF29" s="140">
        <f t="shared" ref="SNF29:SNF30" si="8252">SNC29*(SND29*0.57)</f>
        <v>1194586.7625</v>
      </c>
      <c r="SNG29" s="144">
        <f t="shared" ref="SNG29:SNG30" si="8253">SNC29*(SND29*0.15)</f>
        <v>314364.9375</v>
      </c>
      <c r="SNH29" s="109">
        <f t="shared" ref="SNH29:SNH30" si="8254">INT(SNC29*SND29)</f>
        <v>2095766</v>
      </c>
      <c r="SNI29" s="145" t="s">
        <v>115</v>
      </c>
      <c r="SNJ29" s="146" t="s">
        <v>35</v>
      </c>
      <c r="SNK29" s="133">
        <v>681550</v>
      </c>
      <c r="SNL29" s="147">
        <f t="shared" ref="SNL29:SNL30" si="8255">123*0.5/20</f>
        <v>3.0750000000000002</v>
      </c>
      <c r="SNM29" s="140">
        <f t="shared" ref="SNM29:SNM30" si="8256">SNK29*(SNL29*0.28)</f>
        <v>586814.55000000005</v>
      </c>
      <c r="SNN29" s="140">
        <f t="shared" ref="SNN29:SNN30" si="8257">SNK29*(SNL29*0.57)</f>
        <v>1194586.7625</v>
      </c>
      <c r="SNO29" s="144">
        <f t="shared" ref="SNO29:SNO30" si="8258">SNK29*(SNL29*0.15)</f>
        <v>314364.9375</v>
      </c>
      <c r="SNP29" s="109">
        <f t="shared" ref="SNP29:SNP30" si="8259">INT(SNK29*SNL29)</f>
        <v>2095766</v>
      </c>
      <c r="SNQ29" s="145" t="s">
        <v>115</v>
      </c>
      <c r="SNR29" s="146" t="s">
        <v>35</v>
      </c>
      <c r="SNS29" s="133">
        <v>681550</v>
      </c>
      <c r="SNT29" s="147">
        <f t="shared" ref="SNT29:SNT30" si="8260">123*0.5/20</f>
        <v>3.0750000000000002</v>
      </c>
      <c r="SNU29" s="140">
        <f t="shared" ref="SNU29:SNU30" si="8261">SNS29*(SNT29*0.28)</f>
        <v>586814.55000000005</v>
      </c>
      <c r="SNV29" s="140">
        <f t="shared" ref="SNV29:SNV30" si="8262">SNS29*(SNT29*0.57)</f>
        <v>1194586.7625</v>
      </c>
      <c r="SNW29" s="144">
        <f t="shared" ref="SNW29:SNW30" si="8263">SNS29*(SNT29*0.15)</f>
        <v>314364.9375</v>
      </c>
      <c r="SNX29" s="109">
        <f t="shared" ref="SNX29:SNX30" si="8264">INT(SNS29*SNT29)</f>
        <v>2095766</v>
      </c>
      <c r="SNY29" s="145" t="s">
        <v>115</v>
      </c>
      <c r="SNZ29" s="146" t="s">
        <v>35</v>
      </c>
      <c r="SOA29" s="133">
        <v>681550</v>
      </c>
      <c r="SOB29" s="147">
        <f t="shared" ref="SOB29:SOB30" si="8265">123*0.5/20</f>
        <v>3.0750000000000002</v>
      </c>
      <c r="SOC29" s="140">
        <f t="shared" ref="SOC29:SOC30" si="8266">SOA29*(SOB29*0.28)</f>
        <v>586814.55000000005</v>
      </c>
      <c r="SOD29" s="140">
        <f t="shared" ref="SOD29:SOD30" si="8267">SOA29*(SOB29*0.57)</f>
        <v>1194586.7625</v>
      </c>
      <c r="SOE29" s="144">
        <f t="shared" ref="SOE29:SOE30" si="8268">SOA29*(SOB29*0.15)</f>
        <v>314364.9375</v>
      </c>
      <c r="SOF29" s="109">
        <f t="shared" ref="SOF29:SOF30" si="8269">INT(SOA29*SOB29)</f>
        <v>2095766</v>
      </c>
      <c r="SOG29" s="145" t="s">
        <v>115</v>
      </c>
      <c r="SOH29" s="146" t="s">
        <v>35</v>
      </c>
      <c r="SOI29" s="133">
        <v>681550</v>
      </c>
      <c r="SOJ29" s="147">
        <f t="shared" ref="SOJ29:SOJ30" si="8270">123*0.5/20</f>
        <v>3.0750000000000002</v>
      </c>
      <c r="SOK29" s="140">
        <f t="shared" ref="SOK29:SOK30" si="8271">SOI29*(SOJ29*0.28)</f>
        <v>586814.55000000005</v>
      </c>
      <c r="SOL29" s="140">
        <f t="shared" ref="SOL29:SOL30" si="8272">SOI29*(SOJ29*0.57)</f>
        <v>1194586.7625</v>
      </c>
      <c r="SOM29" s="144">
        <f t="shared" ref="SOM29:SOM30" si="8273">SOI29*(SOJ29*0.15)</f>
        <v>314364.9375</v>
      </c>
      <c r="SON29" s="109">
        <f t="shared" ref="SON29:SON30" si="8274">INT(SOI29*SOJ29)</f>
        <v>2095766</v>
      </c>
      <c r="SOO29" s="145" t="s">
        <v>115</v>
      </c>
      <c r="SOP29" s="146" t="s">
        <v>35</v>
      </c>
      <c r="SOQ29" s="133">
        <v>681550</v>
      </c>
      <c r="SOR29" s="147">
        <f t="shared" ref="SOR29:SOR30" si="8275">123*0.5/20</f>
        <v>3.0750000000000002</v>
      </c>
      <c r="SOS29" s="140">
        <f t="shared" ref="SOS29:SOS30" si="8276">SOQ29*(SOR29*0.28)</f>
        <v>586814.55000000005</v>
      </c>
      <c r="SOT29" s="140">
        <f t="shared" ref="SOT29:SOT30" si="8277">SOQ29*(SOR29*0.57)</f>
        <v>1194586.7625</v>
      </c>
      <c r="SOU29" s="144">
        <f t="shared" ref="SOU29:SOU30" si="8278">SOQ29*(SOR29*0.15)</f>
        <v>314364.9375</v>
      </c>
      <c r="SOV29" s="109">
        <f t="shared" ref="SOV29:SOV30" si="8279">INT(SOQ29*SOR29)</f>
        <v>2095766</v>
      </c>
      <c r="SOW29" s="145" t="s">
        <v>115</v>
      </c>
      <c r="SOX29" s="146" t="s">
        <v>35</v>
      </c>
      <c r="SOY29" s="133">
        <v>681550</v>
      </c>
      <c r="SOZ29" s="147">
        <f t="shared" ref="SOZ29:SOZ30" si="8280">123*0.5/20</f>
        <v>3.0750000000000002</v>
      </c>
      <c r="SPA29" s="140">
        <f t="shared" ref="SPA29:SPA30" si="8281">SOY29*(SOZ29*0.28)</f>
        <v>586814.55000000005</v>
      </c>
      <c r="SPB29" s="140">
        <f t="shared" ref="SPB29:SPB30" si="8282">SOY29*(SOZ29*0.57)</f>
        <v>1194586.7625</v>
      </c>
      <c r="SPC29" s="144">
        <f t="shared" ref="SPC29:SPC30" si="8283">SOY29*(SOZ29*0.15)</f>
        <v>314364.9375</v>
      </c>
      <c r="SPD29" s="109">
        <f t="shared" ref="SPD29:SPD30" si="8284">INT(SOY29*SOZ29)</f>
        <v>2095766</v>
      </c>
      <c r="SPE29" s="145" t="s">
        <v>115</v>
      </c>
      <c r="SPF29" s="146" t="s">
        <v>35</v>
      </c>
      <c r="SPG29" s="133">
        <v>681550</v>
      </c>
      <c r="SPH29" s="147">
        <f t="shared" ref="SPH29:SPH30" si="8285">123*0.5/20</f>
        <v>3.0750000000000002</v>
      </c>
      <c r="SPI29" s="140">
        <f t="shared" ref="SPI29:SPI30" si="8286">SPG29*(SPH29*0.28)</f>
        <v>586814.55000000005</v>
      </c>
      <c r="SPJ29" s="140">
        <f t="shared" ref="SPJ29:SPJ30" si="8287">SPG29*(SPH29*0.57)</f>
        <v>1194586.7625</v>
      </c>
      <c r="SPK29" s="144">
        <f t="shared" ref="SPK29:SPK30" si="8288">SPG29*(SPH29*0.15)</f>
        <v>314364.9375</v>
      </c>
      <c r="SPL29" s="109">
        <f t="shared" ref="SPL29:SPL30" si="8289">INT(SPG29*SPH29)</f>
        <v>2095766</v>
      </c>
      <c r="SPM29" s="145" t="s">
        <v>115</v>
      </c>
      <c r="SPN29" s="146" t="s">
        <v>35</v>
      </c>
      <c r="SPO29" s="133">
        <v>681550</v>
      </c>
      <c r="SPP29" s="147">
        <f t="shared" ref="SPP29:SPP30" si="8290">123*0.5/20</f>
        <v>3.0750000000000002</v>
      </c>
      <c r="SPQ29" s="140">
        <f t="shared" ref="SPQ29:SPQ30" si="8291">SPO29*(SPP29*0.28)</f>
        <v>586814.55000000005</v>
      </c>
      <c r="SPR29" s="140">
        <f t="shared" ref="SPR29:SPR30" si="8292">SPO29*(SPP29*0.57)</f>
        <v>1194586.7625</v>
      </c>
      <c r="SPS29" s="144">
        <f t="shared" ref="SPS29:SPS30" si="8293">SPO29*(SPP29*0.15)</f>
        <v>314364.9375</v>
      </c>
      <c r="SPT29" s="109">
        <f t="shared" ref="SPT29:SPT30" si="8294">INT(SPO29*SPP29)</f>
        <v>2095766</v>
      </c>
      <c r="SPU29" s="145" t="s">
        <v>115</v>
      </c>
      <c r="SPV29" s="146" t="s">
        <v>35</v>
      </c>
      <c r="SPW29" s="133">
        <v>681550</v>
      </c>
      <c r="SPX29" s="147">
        <f t="shared" ref="SPX29:SPX30" si="8295">123*0.5/20</f>
        <v>3.0750000000000002</v>
      </c>
      <c r="SPY29" s="140">
        <f t="shared" ref="SPY29:SPY30" si="8296">SPW29*(SPX29*0.28)</f>
        <v>586814.55000000005</v>
      </c>
      <c r="SPZ29" s="140">
        <f t="shared" ref="SPZ29:SPZ30" si="8297">SPW29*(SPX29*0.57)</f>
        <v>1194586.7625</v>
      </c>
      <c r="SQA29" s="144">
        <f t="shared" ref="SQA29:SQA30" si="8298">SPW29*(SPX29*0.15)</f>
        <v>314364.9375</v>
      </c>
      <c r="SQB29" s="109">
        <f t="shared" ref="SQB29:SQB30" si="8299">INT(SPW29*SPX29)</f>
        <v>2095766</v>
      </c>
      <c r="SQC29" s="145" t="s">
        <v>115</v>
      </c>
      <c r="SQD29" s="146" t="s">
        <v>35</v>
      </c>
      <c r="SQE29" s="133">
        <v>681550</v>
      </c>
      <c r="SQF29" s="147">
        <f t="shared" ref="SQF29:SQF30" si="8300">123*0.5/20</f>
        <v>3.0750000000000002</v>
      </c>
      <c r="SQG29" s="140">
        <f t="shared" ref="SQG29:SQG30" si="8301">SQE29*(SQF29*0.28)</f>
        <v>586814.55000000005</v>
      </c>
      <c r="SQH29" s="140">
        <f t="shared" ref="SQH29:SQH30" si="8302">SQE29*(SQF29*0.57)</f>
        <v>1194586.7625</v>
      </c>
      <c r="SQI29" s="144">
        <f t="shared" ref="SQI29:SQI30" si="8303">SQE29*(SQF29*0.15)</f>
        <v>314364.9375</v>
      </c>
      <c r="SQJ29" s="109">
        <f t="shared" ref="SQJ29:SQJ30" si="8304">INT(SQE29*SQF29)</f>
        <v>2095766</v>
      </c>
      <c r="SQK29" s="145" t="s">
        <v>115</v>
      </c>
      <c r="SQL29" s="146" t="s">
        <v>35</v>
      </c>
      <c r="SQM29" s="133">
        <v>681550</v>
      </c>
      <c r="SQN29" s="147">
        <f t="shared" ref="SQN29:SQN30" si="8305">123*0.5/20</f>
        <v>3.0750000000000002</v>
      </c>
      <c r="SQO29" s="140">
        <f t="shared" ref="SQO29:SQO30" si="8306">SQM29*(SQN29*0.28)</f>
        <v>586814.55000000005</v>
      </c>
      <c r="SQP29" s="140">
        <f t="shared" ref="SQP29:SQP30" si="8307">SQM29*(SQN29*0.57)</f>
        <v>1194586.7625</v>
      </c>
      <c r="SQQ29" s="144">
        <f t="shared" ref="SQQ29:SQQ30" si="8308">SQM29*(SQN29*0.15)</f>
        <v>314364.9375</v>
      </c>
      <c r="SQR29" s="109">
        <f t="shared" ref="SQR29:SQR30" si="8309">INT(SQM29*SQN29)</f>
        <v>2095766</v>
      </c>
      <c r="SQS29" s="145" t="s">
        <v>115</v>
      </c>
      <c r="SQT29" s="146" t="s">
        <v>35</v>
      </c>
      <c r="SQU29" s="133">
        <v>681550</v>
      </c>
      <c r="SQV29" s="147">
        <f t="shared" ref="SQV29:SQV30" si="8310">123*0.5/20</f>
        <v>3.0750000000000002</v>
      </c>
      <c r="SQW29" s="140">
        <f t="shared" ref="SQW29:SQW30" si="8311">SQU29*(SQV29*0.28)</f>
        <v>586814.55000000005</v>
      </c>
      <c r="SQX29" s="140">
        <f t="shared" ref="SQX29:SQX30" si="8312">SQU29*(SQV29*0.57)</f>
        <v>1194586.7625</v>
      </c>
      <c r="SQY29" s="144">
        <f t="shared" ref="SQY29:SQY30" si="8313">SQU29*(SQV29*0.15)</f>
        <v>314364.9375</v>
      </c>
      <c r="SQZ29" s="109">
        <f t="shared" ref="SQZ29:SQZ30" si="8314">INT(SQU29*SQV29)</f>
        <v>2095766</v>
      </c>
      <c r="SRA29" s="145" t="s">
        <v>115</v>
      </c>
      <c r="SRB29" s="146" t="s">
        <v>35</v>
      </c>
      <c r="SRC29" s="133">
        <v>681550</v>
      </c>
      <c r="SRD29" s="147">
        <f t="shared" ref="SRD29:SRD30" si="8315">123*0.5/20</f>
        <v>3.0750000000000002</v>
      </c>
      <c r="SRE29" s="140">
        <f t="shared" ref="SRE29:SRE30" si="8316">SRC29*(SRD29*0.28)</f>
        <v>586814.55000000005</v>
      </c>
      <c r="SRF29" s="140">
        <f t="shared" ref="SRF29:SRF30" si="8317">SRC29*(SRD29*0.57)</f>
        <v>1194586.7625</v>
      </c>
      <c r="SRG29" s="144">
        <f t="shared" ref="SRG29:SRG30" si="8318">SRC29*(SRD29*0.15)</f>
        <v>314364.9375</v>
      </c>
      <c r="SRH29" s="109">
        <f t="shared" ref="SRH29:SRH30" si="8319">INT(SRC29*SRD29)</f>
        <v>2095766</v>
      </c>
      <c r="SRI29" s="145" t="s">
        <v>115</v>
      </c>
      <c r="SRJ29" s="146" t="s">
        <v>35</v>
      </c>
      <c r="SRK29" s="133">
        <v>681550</v>
      </c>
      <c r="SRL29" s="147">
        <f t="shared" ref="SRL29:SRL30" si="8320">123*0.5/20</f>
        <v>3.0750000000000002</v>
      </c>
      <c r="SRM29" s="140">
        <f t="shared" ref="SRM29:SRM30" si="8321">SRK29*(SRL29*0.28)</f>
        <v>586814.55000000005</v>
      </c>
      <c r="SRN29" s="140">
        <f t="shared" ref="SRN29:SRN30" si="8322">SRK29*(SRL29*0.57)</f>
        <v>1194586.7625</v>
      </c>
      <c r="SRO29" s="144">
        <f t="shared" ref="SRO29:SRO30" si="8323">SRK29*(SRL29*0.15)</f>
        <v>314364.9375</v>
      </c>
      <c r="SRP29" s="109">
        <f t="shared" ref="SRP29:SRP30" si="8324">INT(SRK29*SRL29)</f>
        <v>2095766</v>
      </c>
      <c r="SRQ29" s="145" t="s">
        <v>115</v>
      </c>
      <c r="SRR29" s="146" t="s">
        <v>35</v>
      </c>
      <c r="SRS29" s="133">
        <v>681550</v>
      </c>
      <c r="SRT29" s="147">
        <f t="shared" ref="SRT29:SRT30" si="8325">123*0.5/20</f>
        <v>3.0750000000000002</v>
      </c>
      <c r="SRU29" s="140">
        <f t="shared" ref="SRU29:SRU30" si="8326">SRS29*(SRT29*0.28)</f>
        <v>586814.55000000005</v>
      </c>
      <c r="SRV29" s="140">
        <f t="shared" ref="SRV29:SRV30" si="8327">SRS29*(SRT29*0.57)</f>
        <v>1194586.7625</v>
      </c>
      <c r="SRW29" s="144">
        <f t="shared" ref="SRW29:SRW30" si="8328">SRS29*(SRT29*0.15)</f>
        <v>314364.9375</v>
      </c>
      <c r="SRX29" s="109">
        <f t="shared" ref="SRX29:SRX30" si="8329">INT(SRS29*SRT29)</f>
        <v>2095766</v>
      </c>
      <c r="SRY29" s="145" t="s">
        <v>115</v>
      </c>
      <c r="SRZ29" s="146" t="s">
        <v>35</v>
      </c>
      <c r="SSA29" s="133">
        <v>681550</v>
      </c>
      <c r="SSB29" s="147">
        <f t="shared" ref="SSB29:SSB30" si="8330">123*0.5/20</f>
        <v>3.0750000000000002</v>
      </c>
      <c r="SSC29" s="140">
        <f t="shared" ref="SSC29:SSC30" si="8331">SSA29*(SSB29*0.28)</f>
        <v>586814.55000000005</v>
      </c>
      <c r="SSD29" s="140">
        <f t="shared" ref="SSD29:SSD30" si="8332">SSA29*(SSB29*0.57)</f>
        <v>1194586.7625</v>
      </c>
      <c r="SSE29" s="144">
        <f t="shared" ref="SSE29:SSE30" si="8333">SSA29*(SSB29*0.15)</f>
        <v>314364.9375</v>
      </c>
      <c r="SSF29" s="109">
        <f t="shared" ref="SSF29:SSF30" si="8334">INT(SSA29*SSB29)</f>
        <v>2095766</v>
      </c>
      <c r="SSG29" s="145" t="s">
        <v>115</v>
      </c>
      <c r="SSH29" s="146" t="s">
        <v>35</v>
      </c>
      <c r="SSI29" s="133">
        <v>681550</v>
      </c>
      <c r="SSJ29" s="147">
        <f t="shared" ref="SSJ29:SSJ30" si="8335">123*0.5/20</f>
        <v>3.0750000000000002</v>
      </c>
      <c r="SSK29" s="140">
        <f t="shared" ref="SSK29:SSK30" si="8336">SSI29*(SSJ29*0.28)</f>
        <v>586814.55000000005</v>
      </c>
      <c r="SSL29" s="140">
        <f t="shared" ref="SSL29:SSL30" si="8337">SSI29*(SSJ29*0.57)</f>
        <v>1194586.7625</v>
      </c>
      <c r="SSM29" s="144">
        <f t="shared" ref="SSM29:SSM30" si="8338">SSI29*(SSJ29*0.15)</f>
        <v>314364.9375</v>
      </c>
      <c r="SSN29" s="109">
        <f t="shared" ref="SSN29:SSN30" si="8339">INT(SSI29*SSJ29)</f>
        <v>2095766</v>
      </c>
      <c r="SSO29" s="145" t="s">
        <v>115</v>
      </c>
      <c r="SSP29" s="146" t="s">
        <v>35</v>
      </c>
      <c r="SSQ29" s="133">
        <v>681550</v>
      </c>
      <c r="SSR29" s="147">
        <f t="shared" ref="SSR29:SSR30" si="8340">123*0.5/20</f>
        <v>3.0750000000000002</v>
      </c>
      <c r="SSS29" s="140">
        <f t="shared" ref="SSS29:SSS30" si="8341">SSQ29*(SSR29*0.28)</f>
        <v>586814.55000000005</v>
      </c>
      <c r="SST29" s="140">
        <f t="shared" ref="SST29:SST30" si="8342">SSQ29*(SSR29*0.57)</f>
        <v>1194586.7625</v>
      </c>
      <c r="SSU29" s="144">
        <f t="shared" ref="SSU29:SSU30" si="8343">SSQ29*(SSR29*0.15)</f>
        <v>314364.9375</v>
      </c>
      <c r="SSV29" s="109">
        <f t="shared" ref="SSV29:SSV30" si="8344">INT(SSQ29*SSR29)</f>
        <v>2095766</v>
      </c>
      <c r="SSW29" s="145" t="s">
        <v>115</v>
      </c>
      <c r="SSX29" s="146" t="s">
        <v>35</v>
      </c>
      <c r="SSY29" s="133">
        <v>681550</v>
      </c>
      <c r="SSZ29" s="147">
        <f t="shared" ref="SSZ29:SSZ30" si="8345">123*0.5/20</f>
        <v>3.0750000000000002</v>
      </c>
      <c r="STA29" s="140">
        <f t="shared" ref="STA29:STA30" si="8346">SSY29*(SSZ29*0.28)</f>
        <v>586814.55000000005</v>
      </c>
      <c r="STB29" s="140">
        <f t="shared" ref="STB29:STB30" si="8347">SSY29*(SSZ29*0.57)</f>
        <v>1194586.7625</v>
      </c>
      <c r="STC29" s="144">
        <f t="shared" ref="STC29:STC30" si="8348">SSY29*(SSZ29*0.15)</f>
        <v>314364.9375</v>
      </c>
      <c r="STD29" s="109">
        <f t="shared" ref="STD29:STD30" si="8349">INT(SSY29*SSZ29)</f>
        <v>2095766</v>
      </c>
      <c r="STE29" s="145" t="s">
        <v>115</v>
      </c>
      <c r="STF29" s="146" t="s">
        <v>35</v>
      </c>
      <c r="STG29" s="133">
        <v>681550</v>
      </c>
      <c r="STH29" s="147">
        <f t="shared" ref="STH29:STH30" si="8350">123*0.5/20</f>
        <v>3.0750000000000002</v>
      </c>
      <c r="STI29" s="140">
        <f t="shared" ref="STI29:STI30" si="8351">STG29*(STH29*0.28)</f>
        <v>586814.55000000005</v>
      </c>
      <c r="STJ29" s="140">
        <f t="shared" ref="STJ29:STJ30" si="8352">STG29*(STH29*0.57)</f>
        <v>1194586.7625</v>
      </c>
      <c r="STK29" s="144">
        <f t="shared" ref="STK29:STK30" si="8353">STG29*(STH29*0.15)</f>
        <v>314364.9375</v>
      </c>
      <c r="STL29" s="109">
        <f t="shared" ref="STL29:STL30" si="8354">INT(STG29*STH29)</f>
        <v>2095766</v>
      </c>
      <c r="STM29" s="145" t="s">
        <v>115</v>
      </c>
      <c r="STN29" s="146" t="s">
        <v>35</v>
      </c>
      <c r="STO29" s="133">
        <v>681550</v>
      </c>
      <c r="STP29" s="147">
        <f t="shared" ref="STP29:STP30" si="8355">123*0.5/20</f>
        <v>3.0750000000000002</v>
      </c>
      <c r="STQ29" s="140">
        <f t="shared" ref="STQ29:STQ30" si="8356">STO29*(STP29*0.28)</f>
        <v>586814.55000000005</v>
      </c>
      <c r="STR29" s="140">
        <f t="shared" ref="STR29:STR30" si="8357">STO29*(STP29*0.57)</f>
        <v>1194586.7625</v>
      </c>
      <c r="STS29" s="144">
        <f t="shared" ref="STS29:STS30" si="8358">STO29*(STP29*0.15)</f>
        <v>314364.9375</v>
      </c>
      <c r="STT29" s="109">
        <f t="shared" ref="STT29:STT30" si="8359">INT(STO29*STP29)</f>
        <v>2095766</v>
      </c>
      <c r="STU29" s="145" t="s">
        <v>115</v>
      </c>
      <c r="STV29" s="146" t="s">
        <v>35</v>
      </c>
      <c r="STW29" s="133">
        <v>681550</v>
      </c>
      <c r="STX29" s="147">
        <f t="shared" ref="STX29:STX30" si="8360">123*0.5/20</f>
        <v>3.0750000000000002</v>
      </c>
      <c r="STY29" s="140">
        <f t="shared" ref="STY29:STY30" si="8361">STW29*(STX29*0.28)</f>
        <v>586814.55000000005</v>
      </c>
      <c r="STZ29" s="140">
        <f t="shared" ref="STZ29:STZ30" si="8362">STW29*(STX29*0.57)</f>
        <v>1194586.7625</v>
      </c>
      <c r="SUA29" s="144">
        <f t="shared" ref="SUA29:SUA30" si="8363">STW29*(STX29*0.15)</f>
        <v>314364.9375</v>
      </c>
      <c r="SUB29" s="109">
        <f t="shared" ref="SUB29:SUB30" si="8364">INT(STW29*STX29)</f>
        <v>2095766</v>
      </c>
      <c r="SUC29" s="145" t="s">
        <v>115</v>
      </c>
      <c r="SUD29" s="146" t="s">
        <v>35</v>
      </c>
      <c r="SUE29" s="133">
        <v>681550</v>
      </c>
      <c r="SUF29" s="147">
        <f t="shared" ref="SUF29:SUF30" si="8365">123*0.5/20</f>
        <v>3.0750000000000002</v>
      </c>
      <c r="SUG29" s="140">
        <f t="shared" ref="SUG29:SUG30" si="8366">SUE29*(SUF29*0.28)</f>
        <v>586814.55000000005</v>
      </c>
      <c r="SUH29" s="140">
        <f t="shared" ref="SUH29:SUH30" si="8367">SUE29*(SUF29*0.57)</f>
        <v>1194586.7625</v>
      </c>
      <c r="SUI29" s="144">
        <f t="shared" ref="SUI29:SUI30" si="8368">SUE29*(SUF29*0.15)</f>
        <v>314364.9375</v>
      </c>
      <c r="SUJ29" s="109">
        <f t="shared" ref="SUJ29:SUJ30" si="8369">INT(SUE29*SUF29)</f>
        <v>2095766</v>
      </c>
      <c r="SUK29" s="145" t="s">
        <v>115</v>
      </c>
      <c r="SUL29" s="146" t="s">
        <v>35</v>
      </c>
      <c r="SUM29" s="133">
        <v>681550</v>
      </c>
      <c r="SUN29" s="147">
        <f t="shared" ref="SUN29:SUN30" si="8370">123*0.5/20</f>
        <v>3.0750000000000002</v>
      </c>
      <c r="SUO29" s="140">
        <f t="shared" ref="SUO29:SUO30" si="8371">SUM29*(SUN29*0.28)</f>
        <v>586814.55000000005</v>
      </c>
      <c r="SUP29" s="140">
        <f t="shared" ref="SUP29:SUP30" si="8372">SUM29*(SUN29*0.57)</f>
        <v>1194586.7625</v>
      </c>
      <c r="SUQ29" s="144">
        <f t="shared" ref="SUQ29:SUQ30" si="8373">SUM29*(SUN29*0.15)</f>
        <v>314364.9375</v>
      </c>
      <c r="SUR29" s="109">
        <f t="shared" ref="SUR29:SUR30" si="8374">INT(SUM29*SUN29)</f>
        <v>2095766</v>
      </c>
      <c r="SUS29" s="145" t="s">
        <v>115</v>
      </c>
      <c r="SUT29" s="146" t="s">
        <v>35</v>
      </c>
      <c r="SUU29" s="133">
        <v>681550</v>
      </c>
      <c r="SUV29" s="147">
        <f t="shared" ref="SUV29:SUV30" si="8375">123*0.5/20</f>
        <v>3.0750000000000002</v>
      </c>
      <c r="SUW29" s="140">
        <f t="shared" ref="SUW29:SUW30" si="8376">SUU29*(SUV29*0.28)</f>
        <v>586814.55000000005</v>
      </c>
      <c r="SUX29" s="140">
        <f t="shared" ref="SUX29:SUX30" si="8377">SUU29*(SUV29*0.57)</f>
        <v>1194586.7625</v>
      </c>
      <c r="SUY29" s="144">
        <f t="shared" ref="SUY29:SUY30" si="8378">SUU29*(SUV29*0.15)</f>
        <v>314364.9375</v>
      </c>
      <c r="SUZ29" s="109">
        <f t="shared" ref="SUZ29:SUZ30" si="8379">INT(SUU29*SUV29)</f>
        <v>2095766</v>
      </c>
      <c r="SVA29" s="145" t="s">
        <v>115</v>
      </c>
      <c r="SVB29" s="146" t="s">
        <v>35</v>
      </c>
      <c r="SVC29" s="133">
        <v>681550</v>
      </c>
      <c r="SVD29" s="147">
        <f t="shared" ref="SVD29:SVD30" si="8380">123*0.5/20</f>
        <v>3.0750000000000002</v>
      </c>
      <c r="SVE29" s="140">
        <f t="shared" ref="SVE29:SVE30" si="8381">SVC29*(SVD29*0.28)</f>
        <v>586814.55000000005</v>
      </c>
      <c r="SVF29" s="140">
        <f t="shared" ref="SVF29:SVF30" si="8382">SVC29*(SVD29*0.57)</f>
        <v>1194586.7625</v>
      </c>
      <c r="SVG29" s="144">
        <f t="shared" ref="SVG29:SVG30" si="8383">SVC29*(SVD29*0.15)</f>
        <v>314364.9375</v>
      </c>
      <c r="SVH29" s="109">
        <f t="shared" ref="SVH29:SVH30" si="8384">INT(SVC29*SVD29)</f>
        <v>2095766</v>
      </c>
      <c r="SVI29" s="145" t="s">
        <v>115</v>
      </c>
      <c r="SVJ29" s="146" t="s">
        <v>35</v>
      </c>
      <c r="SVK29" s="133">
        <v>681550</v>
      </c>
      <c r="SVL29" s="147">
        <f t="shared" ref="SVL29:SVL30" si="8385">123*0.5/20</f>
        <v>3.0750000000000002</v>
      </c>
      <c r="SVM29" s="140">
        <f t="shared" ref="SVM29:SVM30" si="8386">SVK29*(SVL29*0.28)</f>
        <v>586814.55000000005</v>
      </c>
      <c r="SVN29" s="140">
        <f t="shared" ref="SVN29:SVN30" si="8387">SVK29*(SVL29*0.57)</f>
        <v>1194586.7625</v>
      </c>
      <c r="SVO29" s="144">
        <f t="shared" ref="SVO29:SVO30" si="8388">SVK29*(SVL29*0.15)</f>
        <v>314364.9375</v>
      </c>
      <c r="SVP29" s="109">
        <f t="shared" ref="SVP29:SVP30" si="8389">INT(SVK29*SVL29)</f>
        <v>2095766</v>
      </c>
      <c r="SVQ29" s="145" t="s">
        <v>115</v>
      </c>
      <c r="SVR29" s="146" t="s">
        <v>35</v>
      </c>
      <c r="SVS29" s="133">
        <v>681550</v>
      </c>
      <c r="SVT29" s="147">
        <f t="shared" ref="SVT29:SVT30" si="8390">123*0.5/20</f>
        <v>3.0750000000000002</v>
      </c>
      <c r="SVU29" s="140">
        <f t="shared" ref="SVU29:SVU30" si="8391">SVS29*(SVT29*0.28)</f>
        <v>586814.55000000005</v>
      </c>
      <c r="SVV29" s="140">
        <f t="shared" ref="SVV29:SVV30" si="8392">SVS29*(SVT29*0.57)</f>
        <v>1194586.7625</v>
      </c>
      <c r="SVW29" s="144">
        <f t="shared" ref="SVW29:SVW30" si="8393">SVS29*(SVT29*0.15)</f>
        <v>314364.9375</v>
      </c>
      <c r="SVX29" s="109">
        <f t="shared" ref="SVX29:SVX30" si="8394">INT(SVS29*SVT29)</f>
        <v>2095766</v>
      </c>
      <c r="SVY29" s="145" t="s">
        <v>115</v>
      </c>
      <c r="SVZ29" s="146" t="s">
        <v>35</v>
      </c>
      <c r="SWA29" s="133">
        <v>681550</v>
      </c>
      <c r="SWB29" s="147">
        <f t="shared" ref="SWB29:SWB30" si="8395">123*0.5/20</f>
        <v>3.0750000000000002</v>
      </c>
      <c r="SWC29" s="140">
        <f t="shared" ref="SWC29:SWC30" si="8396">SWA29*(SWB29*0.28)</f>
        <v>586814.55000000005</v>
      </c>
      <c r="SWD29" s="140">
        <f t="shared" ref="SWD29:SWD30" si="8397">SWA29*(SWB29*0.57)</f>
        <v>1194586.7625</v>
      </c>
      <c r="SWE29" s="144">
        <f t="shared" ref="SWE29:SWE30" si="8398">SWA29*(SWB29*0.15)</f>
        <v>314364.9375</v>
      </c>
      <c r="SWF29" s="109">
        <f t="shared" ref="SWF29:SWF30" si="8399">INT(SWA29*SWB29)</f>
        <v>2095766</v>
      </c>
      <c r="SWG29" s="145" t="s">
        <v>115</v>
      </c>
      <c r="SWH29" s="146" t="s">
        <v>35</v>
      </c>
      <c r="SWI29" s="133">
        <v>681550</v>
      </c>
      <c r="SWJ29" s="147">
        <f t="shared" ref="SWJ29:SWJ30" si="8400">123*0.5/20</f>
        <v>3.0750000000000002</v>
      </c>
      <c r="SWK29" s="140">
        <f t="shared" ref="SWK29:SWK30" si="8401">SWI29*(SWJ29*0.28)</f>
        <v>586814.55000000005</v>
      </c>
      <c r="SWL29" s="140">
        <f t="shared" ref="SWL29:SWL30" si="8402">SWI29*(SWJ29*0.57)</f>
        <v>1194586.7625</v>
      </c>
      <c r="SWM29" s="144">
        <f t="shared" ref="SWM29:SWM30" si="8403">SWI29*(SWJ29*0.15)</f>
        <v>314364.9375</v>
      </c>
      <c r="SWN29" s="109">
        <f t="shared" ref="SWN29:SWN30" si="8404">INT(SWI29*SWJ29)</f>
        <v>2095766</v>
      </c>
      <c r="SWO29" s="145" t="s">
        <v>115</v>
      </c>
      <c r="SWP29" s="146" t="s">
        <v>35</v>
      </c>
      <c r="SWQ29" s="133">
        <v>681550</v>
      </c>
      <c r="SWR29" s="147">
        <f t="shared" ref="SWR29:SWR30" si="8405">123*0.5/20</f>
        <v>3.0750000000000002</v>
      </c>
      <c r="SWS29" s="140">
        <f t="shared" ref="SWS29:SWS30" si="8406">SWQ29*(SWR29*0.28)</f>
        <v>586814.55000000005</v>
      </c>
      <c r="SWT29" s="140">
        <f t="shared" ref="SWT29:SWT30" si="8407">SWQ29*(SWR29*0.57)</f>
        <v>1194586.7625</v>
      </c>
      <c r="SWU29" s="144">
        <f t="shared" ref="SWU29:SWU30" si="8408">SWQ29*(SWR29*0.15)</f>
        <v>314364.9375</v>
      </c>
      <c r="SWV29" s="109">
        <f t="shared" ref="SWV29:SWV30" si="8409">INT(SWQ29*SWR29)</f>
        <v>2095766</v>
      </c>
      <c r="SWW29" s="145" t="s">
        <v>115</v>
      </c>
      <c r="SWX29" s="146" t="s">
        <v>35</v>
      </c>
      <c r="SWY29" s="133">
        <v>681550</v>
      </c>
      <c r="SWZ29" s="147">
        <f t="shared" ref="SWZ29:SWZ30" si="8410">123*0.5/20</f>
        <v>3.0750000000000002</v>
      </c>
      <c r="SXA29" s="140">
        <f t="shared" ref="SXA29:SXA30" si="8411">SWY29*(SWZ29*0.28)</f>
        <v>586814.55000000005</v>
      </c>
      <c r="SXB29" s="140">
        <f t="shared" ref="SXB29:SXB30" si="8412">SWY29*(SWZ29*0.57)</f>
        <v>1194586.7625</v>
      </c>
      <c r="SXC29" s="144">
        <f t="shared" ref="SXC29:SXC30" si="8413">SWY29*(SWZ29*0.15)</f>
        <v>314364.9375</v>
      </c>
      <c r="SXD29" s="109">
        <f t="shared" ref="SXD29:SXD30" si="8414">INT(SWY29*SWZ29)</f>
        <v>2095766</v>
      </c>
      <c r="SXE29" s="145" t="s">
        <v>115</v>
      </c>
      <c r="SXF29" s="146" t="s">
        <v>35</v>
      </c>
      <c r="SXG29" s="133">
        <v>681550</v>
      </c>
      <c r="SXH29" s="147">
        <f t="shared" ref="SXH29:SXH30" si="8415">123*0.5/20</f>
        <v>3.0750000000000002</v>
      </c>
      <c r="SXI29" s="140">
        <f t="shared" ref="SXI29:SXI30" si="8416">SXG29*(SXH29*0.28)</f>
        <v>586814.55000000005</v>
      </c>
      <c r="SXJ29" s="140">
        <f t="shared" ref="SXJ29:SXJ30" si="8417">SXG29*(SXH29*0.57)</f>
        <v>1194586.7625</v>
      </c>
      <c r="SXK29" s="144">
        <f t="shared" ref="SXK29:SXK30" si="8418">SXG29*(SXH29*0.15)</f>
        <v>314364.9375</v>
      </c>
      <c r="SXL29" s="109">
        <f t="shared" ref="SXL29:SXL30" si="8419">INT(SXG29*SXH29)</f>
        <v>2095766</v>
      </c>
      <c r="SXM29" s="145" t="s">
        <v>115</v>
      </c>
      <c r="SXN29" s="146" t="s">
        <v>35</v>
      </c>
      <c r="SXO29" s="133">
        <v>681550</v>
      </c>
      <c r="SXP29" s="147">
        <f t="shared" ref="SXP29:SXP30" si="8420">123*0.5/20</f>
        <v>3.0750000000000002</v>
      </c>
      <c r="SXQ29" s="140">
        <f t="shared" ref="SXQ29:SXQ30" si="8421">SXO29*(SXP29*0.28)</f>
        <v>586814.55000000005</v>
      </c>
      <c r="SXR29" s="140">
        <f t="shared" ref="SXR29:SXR30" si="8422">SXO29*(SXP29*0.57)</f>
        <v>1194586.7625</v>
      </c>
      <c r="SXS29" s="144">
        <f t="shared" ref="SXS29:SXS30" si="8423">SXO29*(SXP29*0.15)</f>
        <v>314364.9375</v>
      </c>
      <c r="SXT29" s="109">
        <f t="shared" ref="SXT29:SXT30" si="8424">INT(SXO29*SXP29)</f>
        <v>2095766</v>
      </c>
      <c r="SXU29" s="145" t="s">
        <v>115</v>
      </c>
      <c r="SXV29" s="146" t="s">
        <v>35</v>
      </c>
      <c r="SXW29" s="133">
        <v>681550</v>
      </c>
      <c r="SXX29" s="147">
        <f t="shared" ref="SXX29:SXX30" si="8425">123*0.5/20</f>
        <v>3.0750000000000002</v>
      </c>
      <c r="SXY29" s="140">
        <f t="shared" ref="SXY29:SXY30" si="8426">SXW29*(SXX29*0.28)</f>
        <v>586814.55000000005</v>
      </c>
      <c r="SXZ29" s="140">
        <f t="shared" ref="SXZ29:SXZ30" si="8427">SXW29*(SXX29*0.57)</f>
        <v>1194586.7625</v>
      </c>
      <c r="SYA29" s="144">
        <f t="shared" ref="SYA29:SYA30" si="8428">SXW29*(SXX29*0.15)</f>
        <v>314364.9375</v>
      </c>
      <c r="SYB29" s="109">
        <f t="shared" ref="SYB29:SYB30" si="8429">INT(SXW29*SXX29)</f>
        <v>2095766</v>
      </c>
      <c r="SYC29" s="145" t="s">
        <v>115</v>
      </c>
      <c r="SYD29" s="146" t="s">
        <v>35</v>
      </c>
      <c r="SYE29" s="133">
        <v>681550</v>
      </c>
      <c r="SYF29" s="147">
        <f t="shared" ref="SYF29:SYF30" si="8430">123*0.5/20</f>
        <v>3.0750000000000002</v>
      </c>
      <c r="SYG29" s="140">
        <f t="shared" ref="SYG29:SYG30" si="8431">SYE29*(SYF29*0.28)</f>
        <v>586814.55000000005</v>
      </c>
      <c r="SYH29" s="140">
        <f t="shared" ref="SYH29:SYH30" si="8432">SYE29*(SYF29*0.57)</f>
        <v>1194586.7625</v>
      </c>
      <c r="SYI29" s="144">
        <f t="shared" ref="SYI29:SYI30" si="8433">SYE29*(SYF29*0.15)</f>
        <v>314364.9375</v>
      </c>
      <c r="SYJ29" s="109">
        <f t="shared" ref="SYJ29:SYJ30" si="8434">INT(SYE29*SYF29)</f>
        <v>2095766</v>
      </c>
      <c r="SYK29" s="145" t="s">
        <v>115</v>
      </c>
      <c r="SYL29" s="146" t="s">
        <v>35</v>
      </c>
      <c r="SYM29" s="133">
        <v>681550</v>
      </c>
      <c r="SYN29" s="147">
        <f t="shared" ref="SYN29:SYN30" si="8435">123*0.5/20</f>
        <v>3.0750000000000002</v>
      </c>
      <c r="SYO29" s="140">
        <f t="shared" ref="SYO29:SYO30" si="8436">SYM29*(SYN29*0.28)</f>
        <v>586814.55000000005</v>
      </c>
      <c r="SYP29" s="140">
        <f t="shared" ref="SYP29:SYP30" si="8437">SYM29*(SYN29*0.57)</f>
        <v>1194586.7625</v>
      </c>
      <c r="SYQ29" s="144">
        <f t="shared" ref="SYQ29:SYQ30" si="8438">SYM29*(SYN29*0.15)</f>
        <v>314364.9375</v>
      </c>
      <c r="SYR29" s="109">
        <f t="shared" ref="SYR29:SYR30" si="8439">INT(SYM29*SYN29)</f>
        <v>2095766</v>
      </c>
      <c r="SYS29" s="145" t="s">
        <v>115</v>
      </c>
      <c r="SYT29" s="146" t="s">
        <v>35</v>
      </c>
      <c r="SYU29" s="133">
        <v>681550</v>
      </c>
      <c r="SYV29" s="147">
        <f t="shared" ref="SYV29:SYV30" si="8440">123*0.5/20</f>
        <v>3.0750000000000002</v>
      </c>
      <c r="SYW29" s="140">
        <f t="shared" ref="SYW29:SYW30" si="8441">SYU29*(SYV29*0.28)</f>
        <v>586814.55000000005</v>
      </c>
      <c r="SYX29" s="140">
        <f t="shared" ref="SYX29:SYX30" si="8442">SYU29*(SYV29*0.57)</f>
        <v>1194586.7625</v>
      </c>
      <c r="SYY29" s="144">
        <f t="shared" ref="SYY29:SYY30" si="8443">SYU29*(SYV29*0.15)</f>
        <v>314364.9375</v>
      </c>
      <c r="SYZ29" s="109">
        <f t="shared" ref="SYZ29:SYZ30" si="8444">INT(SYU29*SYV29)</f>
        <v>2095766</v>
      </c>
      <c r="SZA29" s="145" t="s">
        <v>115</v>
      </c>
      <c r="SZB29" s="146" t="s">
        <v>35</v>
      </c>
      <c r="SZC29" s="133">
        <v>681550</v>
      </c>
      <c r="SZD29" s="147">
        <f t="shared" ref="SZD29:SZD30" si="8445">123*0.5/20</f>
        <v>3.0750000000000002</v>
      </c>
      <c r="SZE29" s="140">
        <f t="shared" ref="SZE29:SZE30" si="8446">SZC29*(SZD29*0.28)</f>
        <v>586814.55000000005</v>
      </c>
      <c r="SZF29" s="140">
        <f t="shared" ref="SZF29:SZF30" si="8447">SZC29*(SZD29*0.57)</f>
        <v>1194586.7625</v>
      </c>
      <c r="SZG29" s="144">
        <f t="shared" ref="SZG29:SZG30" si="8448">SZC29*(SZD29*0.15)</f>
        <v>314364.9375</v>
      </c>
      <c r="SZH29" s="109">
        <f t="shared" ref="SZH29:SZH30" si="8449">INT(SZC29*SZD29)</f>
        <v>2095766</v>
      </c>
      <c r="SZI29" s="145" t="s">
        <v>115</v>
      </c>
      <c r="SZJ29" s="146" t="s">
        <v>35</v>
      </c>
      <c r="SZK29" s="133">
        <v>681550</v>
      </c>
      <c r="SZL29" s="147">
        <f t="shared" ref="SZL29:SZL30" si="8450">123*0.5/20</f>
        <v>3.0750000000000002</v>
      </c>
      <c r="SZM29" s="140">
        <f t="shared" ref="SZM29:SZM30" si="8451">SZK29*(SZL29*0.28)</f>
        <v>586814.55000000005</v>
      </c>
      <c r="SZN29" s="140">
        <f t="shared" ref="SZN29:SZN30" si="8452">SZK29*(SZL29*0.57)</f>
        <v>1194586.7625</v>
      </c>
      <c r="SZO29" s="144">
        <f t="shared" ref="SZO29:SZO30" si="8453">SZK29*(SZL29*0.15)</f>
        <v>314364.9375</v>
      </c>
      <c r="SZP29" s="109">
        <f t="shared" ref="SZP29:SZP30" si="8454">INT(SZK29*SZL29)</f>
        <v>2095766</v>
      </c>
      <c r="SZQ29" s="145" t="s">
        <v>115</v>
      </c>
      <c r="SZR29" s="146" t="s">
        <v>35</v>
      </c>
      <c r="SZS29" s="133">
        <v>681550</v>
      </c>
      <c r="SZT29" s="147">
        <f t="shared" ref="SZT29:SZT30" si="8455">123*0.5/20</f>
        <v>3.0750000000000002</v>
      </c>
      <c r="SZU29" s="140">
        <f t="shared" ref="SZU29:SZU30" si="8456">SZS29*(SZT29*0.28)</f>
        <v>586814.55000000005</v>
      </c>
      <c r="SZV29" s="140">
        <f t="shared" ref="SZV29:SZV30" si="8457">SZS29*(SZT29*0.57)</f>
        <v>1194586.7625</v>
      </c>
      <c r="SZW29" s="144">
        <f t="shared" ref="SZW29:SZW30" si="8458">SZS29*(SZT29*0.15)</f>
        <v>314364.9375</v>
      </c>
      <c r="SZX29" s="109">
        <f t="shared" ref="SZX29:SZX30" si="8459">INT(SZS29*SZT29)</f>
        <v>2095766</v>
      </c>
      <c r="SZY29" s="145" t="s">
        <v>115</v>
      </c>
      <c r="SZZ29" s="146" t="s">
        <v>35</v>
      </c>
      <c r="TAA29" s="133">
        <v>681550</v>
      </c>
      <c r="TAB29" s="147">
        <f t="shared" ref="TAB29:TAB30" si="8460">123*0.5/20</f>
        <v>3.0750000000000002</v>
      </c>
      <c r="TAC29" s="140">
        <f t="shared" ref="TAC29:TAC30" si="8461">TAA29*(TAB29*0.28)</f>
        <v>586814.55000000005</v>
      </c>
      <c r="TAD29" s="140">
        <f t="shared" ref="TAD29:TAD30" si="8462">TAA29*(TAB29*0.57)</f>
        <v>1194586.7625</v>
      </c>
      <c r="TAE29" s="144">
        <f t="shared" ref="TAE29:TAE30" si="8463">TAA29*(TAB29*0.15)</f>
        <v>314364.9375</v>
      </c>
      <c r="TAF29" s="109">
        <f t="shared" ref="TAF29:TAF30" si="8464">INT(TAA29*TAB29)</f>
        <v>2095766</v>
      </c>
      <c r="TAG29" s="145" t="s">
        <v>115</v>
      </c>
      <c r="TAH29" s="146" t="s">
        <v>35</v>
      </c>
      <c r="TAI29" s="133">
        <v>681550</v>
      </c>
      <c r="TAJ29" s="147">
        <f t="shared" ref="TAJ29:TAJ30" si="8465">123*0.5/20</f>
        <v>3.0750000000000002</v>
      </c>
      <c r="TAK29" s="140">
        <f t="shared" ref="TAK29:TAK30" si="8466">TAI29*(TAJ29*0.28)</f>
        <v>586814.55000000005</v>
      </c>
      <c r="TAL29" s="140">
        <f t="shared" ref="TAL29:TAL30" si="8467">TAI29*(TAJ29*0.57)</f>
        <v>1194586.7625</v>
      </c>
      <c r="TAM29" s="144">
        <f t="shared" ref="TAM29:TAM30" si="8468">TAI29*(TAJ29*0.15)</f>
        <v>314364.9375</v>
      </c>
      <c r="TAN29" s="109">
        <f t="shared" ref="TAN29:TAN30" si="8469">INT(TAI29*TAJ29)</f>
        <v>2095766</v>
      </c>
      <c r="TAO29" s="145" t="s">
        <v>115</v>
      </c>
      <c r="TAP29" s="146" t="s">
        <v>35</v>
      </c>
      <c r="TAQ29" s="133">
        <v>681550</v>
      </c>
      <c r="TAR29" s="147">
        <f t="shared" ref="TAR29:TAR30" si="8470">123*0.5/20</f>
        <v>3.0750000000000002</v>
      </c>
      <c r="TAS29" s="140">
        <f t="shared" ref="TAS29:TAS30" si="8471">TAQ29*(TAR29*0.28)</f>
        <v>586814.55000000005</v>
      </c>
      <c r="TAT29" s="140">
        <f t="shared" ref="TAT29:TAT30" si="8472">TAQ29*(TAR29*0.57)</f>
        <v>1194586.7625</v>
      </c>
      <c r="TAU29" s="144">
        <f t="shared" ref="TAU29:TAU30" si="8473">TAQ29*(TAR29*0.15)</f>
        <v>314364.9375</v>
      </c>
      <c r="TAV29" s="109">
        <f t="shared" ref="TAV29:TAV30" si="8474">INT(TAQ29*TAR29)</f>
        <v>2095766</v>
      </c>
      <c r="TAW29" s="145" t="s">
        <v>115</v>
      </c>
      <c r="TAX29" s="146" t="s">
        <v>35</v>
      </c>
      <c r="TAY29" s="133">
        <v>681550</v>
      </c>
      <c r="TAZ29" s="147">
        <f t="shared" ref="TAZ29:TAZ30" si="8475">123*0.5/20</f>
        <v>3.0750000000000002</v>
      </c>
      <c r="TBA29" s="140">
        <f t="shared" ref="TBA29:TBA30" si="8476">TAY29*(TAZ29*0.28)</f>
        <v>586814.55000000005</v>
      </c>
      <c r="TBB29" s="140">
        <f t="shared" ref="TBB29:TBB30" si="8477">TAY29*(TAZ29*0.57)</f>
        <v>1194586.7625</v>
      </c>
      <c r="TBC29" s="144">
        <f t="shared" ref="TBC29:TBC30" si="8478">TAY29*(TAZ29*0.15)</f>
        <v>314364.9375</v>
      </c>
      <c r="TBD29" s="109">
        <f t="shared" ref="TBD29:TBD30" si="8479">INT(TAY29*TAZ29)</f>
        <v>2095766</v>
      </c>
      <c r="TBE29" s="145" t="s">
        <v>115</v>
      </c>
      <c r="TBF29" s="146" t="s">
        <v>35</v>
      </c>
      <c r="TBG29" s="133">
        <v>681550</v>
      </c>
      <c r="TBH29" s="147">
        <f t="shared" ref="TBH29:TBH30" si="8480">123*0.5/20</f>
        <v>3.0750000000000002</v>
      </c>
      <c r="TBI29" s="140">
        <f t="shared" ref="TBI29:TBI30" si="8481">TBG29*(TBH29*0.28)</f>
        <v>586814.55000000005</v>
      </c>
      <c r="TBJ29" s="140">
        <f t="shared" ref="TBJ29:TBJ30" si="8482">TBG29*(TBH29*0.57)</f>
        <v>1194586.7625</v>
      </c>
      <c r="TBK29" s="144">
        <f t="shared" ref="TBK29:TBK30" si="8483">TBG29*(TBH29*0.15)</f>
        <v>314364.9375</v>
      </c>
      <c r="TBL29" s="109">
        <f t="shared" ref="TBL29:TBL30" si="8484">INT(TBG29*TBH29)</f>
        <v>2095766</v>
      </c>
      <c r="TBM29" s="145" t="s">
        <v>115</v>
      </c>
      <c r="TBN29" s="146" t="s">
        <v>35</v>
      </c>
      <c r="TBO29" s="133">
        <v>681550</v>
      </c>
      <c r="TBP29" s="147">
        <f t="shared" ref="TBP29:TBP30" si="8485">123*0.5/20</f>
        <v>3.0750000000000002</v>
      </c>
      <c r="TBQ29" s="140">
        <f t="shared" ref="TBQ29:TBQ30" si="8486">TBO29*(TBP29*0.28)</f>
        <v>586814.55000000005</v>
      </c>
      <c r="TBR29" s="140">
        <f t="shared" ref="TBR29:TBR30" si="8487">TBO29*(TBP29*0.57)</f>
        <v>1194586.7625</v>
      </c>
      <c r="TBS29" s="144">
        <f t="shared" ref="TBS29:TBS30" si="8488">TBO29*(TBP29*0.15)</f>
        <v>314364.9375</v>
      </c>
      <c r="TBT29" s="109">
        <f t="shared" ref="TBT29:TBT30" si="8489">INT(TBO29*TBP29)</f>
        <v>2095766</v>
      </c>
      <c r="TBU29" s="145" t="s">
        <v>115</v>
      </c>
      <c r="TBV29" s="146" t="s">
        <v>35</v>
      </c>
      <c r="TBW29" s="133">
        <v>681550</v>
      </c>
      <c r="TBX29" s="147">
        <f t="shared" ref="TBX29:TBX30" si="8490">123*0.5/20</f>
        <v>3.0750000000000002</v>
      </c>
      <c r="TBY29" s="140">
        <f t="shared" ref="TBY29:TBY30" si="8491">TBW29*(TBX29*0.28)</f>
        <v>586814.55000000005</v>
      </c>
      <c r="TBZ29" s="140">
        <f t="shared" ref="TBZ29:TBZ30" si="8492">TBW29*(TBX29*0.57)</f>
        <v>1194586.7625</v>
      </c>
      <c r="TCA29" s="144">
        <f t="shared" ref="TCA29:TCA30" si="8493">TBW29*(TBX29*0.15)</f>
        <v>314364.9375</v>
      </c>
      <c r="TCB29" s="109">
        <f t="shared" ref="TCB29:TCB30" si="8494">INT(TBW29*TBX29)</f>
        <v>2095766</v>
      </c>
      <c r="TCC29" s="145" t="s">
        <v>115</v>
      </c>
      <c r="TCD29" s="146" t="s">
        <v>35</v>
      </c>
      <c r="TCE29" s="133">
        <v>681550</v>
      </c>
      <c r="TCF29" s="147">
        <f t="shared" ref="TCF29:TCF30" si="8495">123*0.5/20</f>
        <v>3.0750000000000002</v>
      </c>
      <c r="TCG29" s="140">
        <f t="shared" ref="TCG29:TCG30" si="8496">TCE29*(TCF29*0.28)</f>
        <v>586814.55000000005</v>
      </c>
      <c r="TCH29" s="140">
        <f t="shared" ref="TCH29:TCH30" si="8497">TCE29*(TCF29*0.57)</f>
        <v>1194586.7625</v>
      </c>
      <c r="TCI29" s="144">
        <f t="shared" ref="TCI29:TCI30" si="8498">TCE29*(TCF29*0.15)</f>
        <v>314364.9375</v>
      </c>
      <c r="TCJ29" s="109">
        <f t="shared" ref="TCJ29:TCJ30" si="8499">INT(TCE29*TCF29)</f>
        <v>2095766</v>
      </c>
      <c r="TCK29" s="145" t="s">
        <v>115</v>
      </c>
      <c r="TCL29" s="146" t="s">
        <v>35</v>
      </c>
      <c r="TCM29" s="133">
        <v>681550</v>
      </c>
      <c r="TCN29" s="147">
        <f t="shared" ref="TCN29:TCN30" si="8500">123*0.5/20</f>
        <v>3.0750000000000002</v>
      </c>
      <c r="TCO29" s="140">
        <f t="shared" ref="TCO29:TCO30" si="8501">TCM29*(TCN29*0.28)</f>
        <v>586814.55000000005</v>
      </c>
      <c r="TCP29" s="140">
        <f t="shared" ref="TCP29:TCP30" si="8502">TCM29*(TCN29*0.57)</f>
        <v>1194586.7625</v>
      </c>
      <c r="TCQ29" s="144">
        <f t="shared" ref="TCQ29:TCQ30" si="8503">TCM29*(TCN29*0.15)</f>
        <v>314364.9375</v>
      </c>
      <c r="TCR29" s="109">
        <f t="shared" ref="TCR29:TCR30" si="8504">INT(TCM29*TCN29)</f>
        <v>2095766</v>
      </c>
      <c r="TCS29" s="145" t="s">
        <v>115</v>
      </c>
      <c r="TCT29" s="146" t="s">
        <v>35</v>
      </c>
      <c r="TCU29" s="133">
        <v>681550</v>
      </c>
      <c r="TCV29" s="147">
        <f t="shared" ref="TCV29:TCV30" si="8505">123*0.5/20</f>
        <v>3.0750000000000002</v>
      </c>
      <c r="TCW29" s="140">
        <f t="shared" ref="TCW29:TCW30" si="8506">TCU29*(TCV29*0.28)</f>
        <v>586814.55000000005</v>
      </c>
      <c r="TCX29" s="140">
        <f t="shared" ref="TCX29:TCX30" si="8507">TCU29*(TCV29*0.57)</f>
        <v>1194586.7625</v>
      </c>
      <c r="TCY29" s="144">
        <f t="shared" ref="TCY29:TCY30" si="8508">TCU29*(TCV29*0.15)</f>
        <v>314364.9375</v>
      </c>
      <c r="TCZ29" s="109">
        <f t="shared" ref="TCZ29:TCZ30" si="8509">INT(TCU29*TCV29)</f>
        <v>2095766</v>
      </c>
      <c r="TDA29" s="145" t="s">
        <v>115</v>
      </c>
      <c r="TDB29" s="146" t="s">
        <v>35</v>
      </c>
      <c r="TDC29" s="133">
        <v>681550</v>
      </c>
      <c r="TDD29" s="147">
        <f t="shared" ref="TDD29:TDD30" si="8510">123*0.5/20</f>
        <v>3.0750000000000002</v>
      </c>
      <c r="TDE29" s="140">
        <f t="shared" ref="TDE29:TDE30" si="8511">TDC29*(TDD29*0.28)</f>
        <v>586814.55000000005</v>
      </c>
      <c r="TDF29" s="140">
        <f t="shared" ref="TDF29:TDF30" si="8512">TDC29*(TDD29*0.57)</f>
        <v>1194586.7625</v>
      </c>
      <c r="TDG29" s="144">
        <f t="shared" ref="TDG29:TDG30" si="8513">TDC29*(TDD29*0.15)</f>
        <v>314364.9375</v>
      </c>
      <c r="TDH29" s="109">
        <f t="shared" ref="TDH29:TDH30" si="8514">INT(TDC29*TDD29)</f>
        <v>2095766</v>
      </c>
      <c r="TDI29" s="145" t="s">
        <v>115</v>
      </c>
      <c r="TDJ29" s="146" t="s">
        <v>35</v>
      </c>
      <c r="TDK29" s="133">
        <v>681550</v>
      </c>
      <c r="TDL29" s="147">
        <f t="shared" ref="TDL29:TDL30" si="8515">123*0.5/20</f>
        <v>3.0750000000000002</v>
      </c>
      <c r="TDM29" s="140">
        <f t="shared" ref="TDM29:TDM30" si="8516">TDK29*(TDL29*0.28)</f>
        <v>586814.55000000005</v>
      </c>
      <c r="TDN29" s="140">
        <f t="shared" ref="TDN29:TDN30" si="8517">TDK29*(TDL29*0.57)</f>
        <v>1194586.7625</v>
      </c>
      <c r="TDO29" s="144">
        <f t="shared" ref="TDO29:TDO30" si="8518">TDK29*(TDL29*0.15)</f>
        <v>314364.9375</v>
      </c>
      <c r="TDP29" s="109">
        <f t="shared" ref="TDP29:TDP30" si="8519">INT(TDK29*TDL29)</f>
        <v>2095766</v>
      </c>
      <c r="TDQ29" s="145" t="s">
        <v>115</v>
      </c>
      <c r="TDR29" s="146" t="s">
        <v>35</v>
      </c>
      <c r="TDS29" s="133">
        <v>681550</v>
      </c>
      <c r="TDT29" s="147">
        <f t="shared" ref="TDT29:TDT30" si="8520">123*0.5/20</f>
        <v>3.0750000000000002</v>
      </c>
      <c r="TDU29" s="140">
        <f t="shared" ref="TDU29:TDU30" si="8521">TDS29*(TDT29*0.28)</f>
        <v>586814.55000000005</v>
      </c>
      <c r="TDV29" s="140">
        <f t="shared" ref="TDV29:TDV30" si="8522">TDS29*(TDT29*0.57)</f>
        <v>1194586.7625</v>
      </c>
      <c r="TDW29" s="144">
        <f t="shared" ref="TDW29:TDW30" si="8523">TDS29*(TDT29*0.15)</f>
        <v>314364.9375</v>
      </c>
      <c r="TDX29" s="109">
        <f t="shared" ref="TDX29:TDX30" si="8524">INT(TDS29*TDT29)</f>
        <v>2095766</v>
      </c>
      <c r="TDY29" s="145" t="s">
        <v>115</v>
      </c>
      <c r="TDZ29" s="146" t="s">
        <v>35</v>
      </c>
      <c r="TEA29" s="133">
        <v>681550</v>
      </c>
      <c r="TEB29" s="147">
        <f t="shared" ref="TEB29:TEB30" si="8525">123*0.5/20</f>
        <v>3.0750000000000002</v>
      </c>
      <c r="TEC29" s="140">
        <f t="shared" ref="TEC29:TEC30" si="8526">TEA29*(TEB29*0.28)</f>
        <v>586814.55000000005</v>
      </c>
      <c r="TED29" s="140">
        <f t="shared" ref="TED29:TED30" si="8527">TEA29*(TEB29*0.57)</f>
        <v>1194586.7625</v>
      </c>
      <c r="TEE29" s="144">
        <f t="shared" ref="TEE29:TEE30" si="8528">TEA29*(TEB29*0.15)</f>
        <v>314364.9375</v>
      </c>
      <c r="TEF29" s="109">
        <f t="shared" ref="TEF29:TEF30" si="8529">INT(TEA29*TEB29)</f>
        <v>2095766</v>
      </c>
      <c r="TEG29" s="145" t="s">
        <v>115</v>
      </c>
      <c r="TEH29" s="146" t="s">
        <v>35</v>
      </c>
      <c r="TEI29" s="133">
        <v>681550</v>
      </c>
      <c r="TEJ29" s="147">
        <f t="shared" ref="TEJ29:TEJ30" si="8530">123*0.5/20</f>
        <v>3.0750000000000002</v>
      </c>
      <c r="TEK29" s="140">
        <f t="shared" ref="TEK29:TEK30" si="8531">TEI29*(TEJ29*0.28)</f>
        <v>586814.55000000005</v>
      </c>
      <c r="TEL29" s="140">
        <f t="shared" ref="TEL29:TEL30" si="8532">TEI29*(TEJ29*0.57)</f>
        <v>1194586.7625</v>
      </c>
      <c r="TEM29" s="144">
        <f t="shared" ref="TEM29:TEM30" si="8533">TEI29*(TEJ29*0.15)</f>
        <v>314364.9375</v>
      </c>
      <c r="TEN29" s="109">
        <f t="shared" ref="TEN29:TEN30" si="8534">INT(TEI29*TEJ29)</f>
        <v>2095766</v>
      </c>
      <c r="TEO29" s="145" t="s">
        <v>115</v>
      </c>
      <c r="TEP29" s="146" t="s">
        <v>35</v>
      </c>
      <c r="TEQ29" s="133">
        <v>681550</v>
      </c>
      <c r="TER29" s="147">
        <f t="shared" ref="TER29:TER30" si="8535">123*0.5/20</f>
        <v>3.0750000000000002</v>
      </c>
      <c r="TES29" s="140">
        <f t="shared" ref="TES29:TES30" si="8536">TEQ29*(TER29*0.28)</f>
        <v>586814.55000000005</v>
      </c>
      <c r="TET29" s="140">
        <f t="shared" ref="TET29:TET30" si="8537">TEQ29*(TER29*0.57)</f>
        <v>1194586.7625</v>
      </c>
      <c r="TEU29" s="144">
        <f t="shared" ref="TEU29:TEU30" si="8538">TEQ29*(TER29*0.15)</f>
        <v>314364.9375</v>
      </c>
      <c r="TEV29" s="109">
        <f t="shared" ref="TEV29:TEV30" si="8539">INT(TEQ29*TER29)</f>
        <v>2095766</v>
      </c>
      <c r="TEW29" s="145" t="s">
        <v>115</v>
      </c>
      <c r="TEX29" s="146" t="s">
        <v>35</v>
      </c>
      <c r="TEY29" s="133">
        <v>681550</v>
      </c>
      <c r="TEZ29" s="147">
        <f t="shared" ref="TEZ29:TEZ30" si="8540">123*0.5/20</f>
        <v>3.0750000000000002</v>
      </c>
      <c r="TFA29" s="140">
        <f t="shared" ref="TFA29:TFA30" si="8541">TEY29*(TEZ29*0.28)</f>
        <v>586814.55000000005</v>
      </c>
      <c r="TFB29" s="140">
        <f t="shared" ref="TFB29:TFB30" si="8542">TEY29*(TEZ29*0.57)</f>
        <v>1194586.7625</v>
      </c>
      <c r="TFC29" s="144">
        <f t="shared" ref="TFC29:TFC30" si="8543">TEY29*(TEZ29*0.15)</f>
        <v>314364.9375</v>
      </c>
      <c r="TFD29" s="109">
        <f t="shared" ref="TFD29:TFD30" si="8544">INT(TEY29*TEZ29)</f>
        <v>2095766</v>
      </c>
      <c r="TFE29" s="145" t="s">
        <v>115</v>
      </c>
      <c r="TFF29" s="146" t="s">
        <v>35</v>
      </c>
      <c r="TFG29" s="133">
        <v>681550</v>
      </c>
      <c r="TFH29" s="147">
        <f t="shared" ref="TFH29:TFH30" si="8545">123*0.5/20</f>
        <v>3.0750000000000002</v>
      </c>
      <c r="TFI29" s="140">
        <f t="shared" ref="TFI29:TFI30" si="8546">TFG29*(TFH29*0.28)</f>
        <v>586814.55000000005</v>
      </c>
      <c r="TFJ29" s="140">
        <f t="shared" ref="TFJ29:TFJ30" si="8547">TFG29*(TFH29*0.57)</f>
        <v>1194586.7625</v>
      </c>
      <c r="TFK29" s="144">
        <f t="shared" ref="TFK29:TFK30" si="8548">TFG29*(TFH29*0.15)</f>
        <v>314364.9375</v>
      </c>
      <c r="TFL29" s="109">
        <f t="shared" ref="TFL29:TFL30" si="8549">INT(TFG29*TFH29)</f>
        <v>2095766</v>
      </c>
      <c r="TFM29" s="145" t="s">
        <v>115</v>
      </c>
      <c r="TFN29" s="146" t="s">
        <v>35</v>
      </c>
      <c r="TFO29" s="133">
        <v>681550</v>
      </c>
      <c r="TFP29" s="147">
        <f t="shared" ref="TFP29:TFP30" si="8550">123*0.5/20</f>
        <v>3.0750000000000002</v>
      </c>
      <c r="TFQ29" s="140">
        <f t="shared" ref="TFQ29:TFQ30" si="8551">TFO29*(TFP29*0.28)</f>
        <v>586814.55000000005</v>
      </c>
      <c r="TFR29" s="140">
        <f t="shared" ref="TFR29:TFR30" si="8552">TFO29*(TFP29*0.57)</f>
        <v>1194586.7625</v>
      </c>
      <c r="TFS29" s="144">
        <f t="shared" ref="TFS29:TFS30" si="8553">TFO29*(TFP29*0.15)</f>
        <v>314364.9375</v>
      </c>
      <c r="TFT29" s="109">
        <f t="shared" ref="TFT29:TFT30" si="8554">INT(TFO29*TFP29)</f>
        <v>2095766</v>
      </c>
      <c r="TFU29" s="145" t="s">
        <v>115</v>
      </c>
      <c r="TFV29" s="146" t="s">
        <v>35</v>
      </c>
      <c r="TFW29" s="133">
        <v>681550</v>
      </c>
      <c r="TFX29" s="147">
        <f t="shared" ref="TFX29:TFX30" si="8555">123*0.5/20</f>
        <v>3.0750000000000002</v>
      </c>
      <c r="TFY29" s="140">
        <f t="shared" ref="TFY29:TFY30" si="8556">TFW29*(TFX29*0.28)</f>
        <v>586814.55000000005</v>
      </c>
      <c r="TFZ29" s="140">
        <f t="shared" ref="TFZ29:TFZ30" si="8557">TFW29*(TFX29*0.57)</f>
        <v>1194586.7625</v>
      </c>
      <c r="TGA29" s="144">
        <f t="shared" ref="TGA29:TGA30" si="8558">TFW29*(TFX29*0.15)</f>
        <v>314364.9375</v>
      </c>
      <c r="TGB29" s="109">
        <f t="shared" ref="TGB29:TGB30" si="8559">INT(TFW29*TFX29)</f>
        <v>2095766</v>
      </c>
      <c r="TGC29" s="145" t="s">
        <v>115</v>
      </c>
      <c r="TGD29" s="146" t="s">
        <v>35</v>
      </c>
      <c r="TGE29" s="133">
        <v>681550</v>
      </c>
      <c r="TGF29" s="147">
        <f t="shared" ref="TGF29:TGF30" si="8560">123*0.5/20</f>
        <v>3.0750000000000002</v>
      </c>
      <c r="TGG29" s="140">
        <f t="shared" ref="TGG29:TGG30" si="8561">TGE29*(TGF29*0.28)</f>
        <v>586814.55000000005</v>
      </c>
      <c r="TGH29" s="140">
        <f t="shared" ref="TGH29:TGH30" si="8562">TGE29*(TGF29*0.57)</f>
        <v>1194586.7625</v>
      </c>
      <c r="TGI29" s="144">
        <f t="shared" ref="TGI29:TGI30" si="8563">TGE29*(TGF29*0.15)</f>
        <v>314364.9375</v>
      </c>
      <c r="TGJ29" s="109">
        <f t="shared" ref="TGJ29:TGJ30" si="8564">INT(TGE29*TGF29)</f>
        <v>2095766</v>
      </c>
      <c r="TGK29" s="145" t="s">
        <v>115</v>
      </c>
      <c r="TGL29" s="146" t="s">
        <v>35</v>
      </c>
      <c r="TGM29" s="133">
        <v>681550</v>
      </c>
      <c r="TGN29" s="147">
        <f t="shared" ref="TGN29:TGN30" si="8565">123*0.5/20</f>
        <v>3.0750000000000002</v>
      </c>
      <c r="TGO29" s="140">
        <f t="shared" ref="TGO29:TGO30" si="8566">TGM29*(TGN29*0.28)</f>
        <v>586814.55000000005</v>
      </c>
      <c r="TGP29" s="140">
        <f t="shared" ref="TGP29:TGP30" si="8567">TGM29*(TGN29*0.57)</f>
        <v>1194586.7625</v>
      </c>
      <c r="TGQ29" s="144">
        <f t="shared" ref="TGQ29:TGQ30" si="8568">TGM29*(TGN29*0.15)</f>
        <v>314364.9375</v>
      </c>
      <c r="TGR29" s="109">
        <f t="shared" ref="TGR29:TGR30" si="8569">INT(TGM29*TGN29)</f>
        <v>2095766</v>
      </c>
      <c r="TGS29" s="145" t="s">
        <v>115</v>
      </c>
      <c r="TGT29" s="146" t="s">
        <v>35</v>
      </c>
      <c r="TGU29" s="133">
        <v>681550</v>
      </c>
      <c r="TGV29" s="147">
        <f t="shared" ref="TGV29:TGV30" si="8570">123*0.5/20</f>
        <v>3.0750000000000002</v>
      </c>
      <c r="TGW29" s="140">
        <f t="shared" ref="TGW29:TGW30" si="8571">TGU29*(TGV29*0.28)</f>
        <v>586814.55000000005</v>
      </c>
      <c r="TGX29" s="140">
        <f t="shared" ref="TGX29:TGX30" si="8572">TGU29*(TGV29*0.57)</f>
        <v>1194586.7625</v>
      </c>
      <c r="TGY29" s="144">
        <f t="shared" ref="TGY29:TGY30" si="8573">TGU29*(TGV29*0.15)</f>
        <v>314364.9375</v>
      </c>
      <c r="TGZ29" s="109">
        <f t="shared" ref="TGZ29:TGZ30" si="8574">INT(TGU29*TGV29)</f>
        <v>2095766</v>
      </c>
      <c r="THA29" s="145" t="s">
        <v>115</v>
      </c>
      <c r="THB29" s="146" t="s">
        <v>35</v>
      </c>
      <c r="THC29" s="133">
        <v>681550</v>
      </c>
      <c r="THD29" s="147">
        <f t="shared" ref="THD29:THD30" si="8575">123*0.5/20</f>
        <v>3.0750000000000002</v>
      </c>
      <c r="THE29" s="140">
        <f t="shared" ref="THE29:THE30" si="8576">THC29*(THD29*0.28)</f>
        <v>586814.55000000005</v>
      </c>
      <c r="THF29" s="140">
        <f t="shared" ref="THF29:THF30" si="8577">THC29*(THD29*0.57)</f>
        <v>1194586.7625</v>
      </c>
      <c r="THG29" s="144">
        <f t="shared" ref="THG29:THG30" si="8578">THC29*(THD29*0.15)</f>
        <v>314364.9375</v>
      </c>
      <c r="THH29" s="109">
        <f t="shared" ref="THH29:THH30" si="8579">INT(THC29*THD29)</f>
        <v>2095766</v>
      </c>
      <c r="THI29" s="145" t="s">
        <v>115</v>
      </c>
      <c r="THJ29" s="146" t="s">
        <v>35</v>
      </c>
      <c r="THK29" s="133">
        <v>681550</v>
      </c>
      <c r="THL29" s="147">
        <f t="shared" ref="THL29:THL30" si="8580">123*0.5/20</f>
        <v>3.0750000000000002</v>
      </c>
      <c r="THM29" s="140">
        <f t="shared" ref="THM29:THM30" si="8581">THK29*(THL29*0.28)</f>
        <v>586814.55000000005</v>
      </c>
      <c r="THN29" s="140">
        <f t="shared" ref="THN29:THN30" si="8582">THK29*(THL29*0.57)</f>
        <v>1194586.7625</v>
      </c>
      <c r="THO29" s="144">
        <f t="shared" ref="THO29:THO30" si="8583">THK29*(THL29*0.15)</f>
        <v>314364.9375</v>
      </c>
      <c r="THP29" s="109">
        <f t="shared" ref="THP29:THP30" si="8584">INT(THK29*THL29)</f>
        <v>2095766</v>
      </c>
      <c r="THQ29" s="145" t="s">
        <v>115</v>
      </c>
      <c r="THR29" s="146" t="s">
        <v>35</v>
      </c>
      <c r="THS29" s="133">
        <v>681550</v>
      </c>
      <c r="THT29" s="147">
        <f t="shared" ref="THT29:THT30" si="8585">123*0.5/20</f>
        <v>3.0750000000000002</v>
      </c>
      <c r="THU29" s="140">
        <f t="shared" ref="THU29:THU30" si="8586">THS29*(THT29*0.28)</f>
        <v>586814.55000000005</v>
      </c>
      <c r="THV29" s="140">
        <f t="shared" ref="THV29:THV30" si="8587">THS29*(THT29*0.57)</f>
        <v>1194586.7625</v>
      </c>
      <c r="THW29" s="144">
        <f t="shared" ref="THW29:THW30" si="8588">THS29*(THT29*0.15)</f>
        <v>314364.9375</v>
      </c>
      <c r="THX29" s="109">
        <f t="shared" ref="THX29:THX30" si="8589">INT(THS29*THT29)</f>
        <v>2095766</v>
      </c>
      <c r="THY29" s="145" t="s">
        <v>115</v>
      </c>
      <c r="THZ29" s="146" t="s">
        <v>35</v>
      </c>
      <c r="TIA29" s="133">
        <v>681550</v>
      </c>
      <c r="TIB29" s="147">
        <f t="shared" ref="TIB29:TIB30" si="8590">123*0.5/20</f>
        <v>3.0750000000000002</v>
      </c>
      <c r="TIC29" s="140">
        <f t="shared" ref="TIC29:TIC30" si="8591">TIA29*(TIB29*0.28)</f>
        <v>586814.55000000005</v>
      </c>
      <c r="TID29" s="140">
        <f t="shared" ref="TID29:TID30" si="8592">TIA29*(TIB29*0.57)</f>
        <v>1194586.7625</v>
      </c>
      <c r="TIE29" s="144">
        <f t="shared" ref="TIE29:TIE30" si="8593">TIA29*(TIB29*0.15)</f>
        <v>314364.9375</v>
      </c>
      <c r="TIF29" s="109">
        <f t="shared" ref="TIF29:TIF30" si="8594">INT(TIA29*TIB29)</f>
        <v>2095766</v>
      </c>
      <c r="TIG29" s="145" t="s">
        <v>115</v>
      </c>
      <c r="TIH29" s="146" t="s">
        <v>35</v>
      </c>
      <c r="TII29" s="133">
        <v>681550</v>
      </c>
      <c r="TIJ29" s="147">
        <f t="shared" ref="TIJ29:TIJ30" si="8595">123*0.5/20</f>
        <v>3.0750000000000002</v>
      </c>
      <c r="TIK29" s="140">
        <f t="shared" ref="TIK29:TIK30" si="8596">TII29*(TIJ29*0.28)</f>
        <v>586814.55000000005</v>
      </c>
      <c r="TIL29" s="140">
        <f t="shared" ref="TIL29:TIL30" si="8597">TII29*(TIJ29*0.57)</f>
        <v>1194586.7625</v>
      </c>
      <c r="TIM29" s="144">
        <f t="shared" ref="TIM29:TIM30" si="8598">TII29*(TIJ29*0.15)</f>
        <v>314364.9375</v>
      </c>
      <c r="TIN29" s="109">
        <f t="shared" ref="TIN29:TIN30" si="8599">INT(TII29*TIJ29)</f>
        <v>2095766</v>
      </c>
      <c r="TIO29" s="145" t="s">
        <v>115</v>
      </c>
      <c r="TIP29" s="146" t="s">
        <v>35</v>
      </c>
      <c r="TIQ29" s="133">
        <v>681550</v>
      </c>
      <c r="TIR29" s="147">
        <f t="shared" ref="TIR29:TIR30" si="8600">123*0.5/20</f>
        <v>3.0750000000000002</v>
      </c>
      <c r="TIS29" s="140">
        <f t="shared" ref="TIS29:TIS30" si="8601">TIQ29*(TIR29*0.28)</f>
        <v>586814.55000000005</v>
      </c>
      <c r="TIT29" s="140">
        <f t="shared" ref="TIT29:TIT30" si="8602">TIQ29*(TIR29*0.57)</f>
        <v>1194586.7625</v>
      </c>
      <c r="TIU29" s="144">
        <f t="shared" ref="TIU29:TIU30" si="8603">TIQ29*(TIR29*0.15)</f>
        <v>314364.9375</v>
      </c>
      <c r="TIV29" s="109">
        <f t="shared" ref="TIV29:TIV30" si="8604">INT(TIQ29*TIR29)</f>
        <v>2095766</v>
      </c>
      <c r="TIW29" s="145" t="s">
        <v>115</v>
      </c>
      <c r="TIX29" s="146" t="s">
        <v>35</v>
      </c>
      <c r="TIY29" s="133">
        <v>681550</v>
      </c>
      <c r="TIZ29" s="147">
        <f t="shared" ref="TIZ29:TIZ30" si="8605">123*0.5/20</f>
        <v>3.0750000000000002</v>
      </c>
      <c r="TJA29" s="140">
        <f t="shared" ref="TJA29:TJA30" si="8606">TIY29*(TIZ29*0.28)</f>
        <v>586814.55000000005</v>
      </c>
      <c r="TJB29" s="140">
        <f t="shared" ref="TJB29:TJB30" si="8607">TIY29*(TIZ29*0.57)</f>
        <v>1194586.7625</v>
      </c>
      <c r="TJC29" s="144">
        <f t="shared" ref="TJC29:TJC30" si="8608">TIY29*(TIZ29*0.15)</f>
        <v>314364.9375</v>
      </c>
      <c r="TJD29" s="109">
        <f t="shared" ref="TJD29:TJD30" si="8609">INT(TIY29*TIZ29)</f>
        <v>2095766</v>
      </c>
      <c r="TJE29" s="145" t="s">
        <v>115</v>
      </c>
      <c r="TJF29" s="146" t="s">
        <v>35</v>
      </c>
      <c r="TJG29" s="133">
        <v>681550</v>
      </c>
      <c r="TJH29" s="147">
        <f t="shared" ref="TJH29:TJH30" si="8610">123*0.5/20</f>
        <v>3.0750000000000002</v>
      </c>
      <c r="TJI29" s="140">
        <f t="shared" ref="TJI29:TJI30" si="8611">TJG29*(TJH29*0.28)</f>
        <v>586814.55000000005</v>
      </c>
      <c r="TJJ29" s="140">
        <f t="shared" ref="TJJ29:TJJ30" si="8612">TJG29*(TJH29*0.57)</f>
        <v>1194586.7625</v>
      </c>
      <c r="TJK29" s="144">
        <f t="shared" ref="TJK29:TJK30" si="8613">TJG29*(TJH29*0.15)</f>
        <v>314364.9375</v>
      </c>
      <c r="TJL29" s="109">
        <f t="shared" ref="TJL29:TJL30" si="8614">INT(TJG29*TJH29)</f>
        <v>2095766</v>
      </c>
      <c r="TJM29" s="145" t="s">
        <v>115</v>
      </c>
      <c r="TJN29" s="146" t="s">
        <v>35</v>
      </c>
      <c r="TJO29" s="133">
        <v>681550</v>
      </c>
      <c r="TJP29" s="147">
        <f t="shared" ref="TJP29:TJP30" si="8615">123*0.5/20</f>
        <v>3.0750000000000002</v>
      </c>
      <c r="TJQ29" s="140">
        <f t="shared" ref="TJQ29:TJQ30" si="8616">TJO29*(TJP29*0.28)</f>
        <v>586814.55000000005</v>
      </c>
      <c r="TJR29" s="140">
        <f t="shared" ref="TJR29:TJR30" si="8617">TJO29*(TJP29*0.57)</f>
        <v>1194586.7625</v>
      </c>
      <c r="TJS29" s="144">
        <f t="shared" ref="TJS29:TJS30" si="8618">TJO29*(TJP29*0.15)</f>
        <v>314364.9375</v>
      </c>
      <c r="TJT29" s="109">
        <f t="shared" ref="TJT29:TJT30" si="8619">INT(TJO29*TJP29)</f>
        <v>2095766</v>
      </c>
      <c r="TJU29" s="145" t="s">
        <v>115</v>
      </c>
      <c r="TJV29" s="146" t="s">
        <v>35</v>
      </c>
      <c r="TJW29" s="133">
        <v>681550</v>
      </c>
      <c r="TJX29" s="147">
        <f t="shared" ref="TJX29:TJX30" si="8620">123*0.5/20</f>
        <v>3.0750000000000002</v>
      </c>
      <c r="TJY29" s="140">
        <f t="shared" ref="TJY29:TJY30" si="8621">TJW29*(TJX29*0.28)</f>
        <v>586814.55000000005</v>
      </c>
      <c r="TJZ29" s="140">
        <f t="shared" ref="TJZ29:TJZ30" si="8622">TJW29*(TJX29*0.57)</f>
        <v>1194586.7625</v>
      </c>
      <c r="TKA29" s="144">
        <f t="shared" ref="TKA29:TKA30" si="8623">TJW29*(TJX29*0.15)</f>
        <v>314364.9375</v>
      </c>
      <c r="TKB29" s="109">
        <f t="shared" ref="TKB29:TKB30" si="8624">INT(TJW29*TJX29)</f>
        <v>2095766</v>
      </c>
      <c r="TKC29" s="145" t="s">
        <v>115</v>
      </c>
      <c r="TKD29" s="146" t="s">
        <v>35</v>
      </c>
      <c r="TKE29" s="133">
        <v>681550</v>
      </c>
      <c r="TKF29" s="147">
        <f t="shared" ref="TKF29:TKF30" si="8625">123*0.5/20</f>
        <v>3.0750000000000002</v>
      </c>
      <c r="TKG29" s="140">
        <f t="shared" ref="TKG29:TKG30" si="8626">TKE29*(TKF29*0.28)</f>
        <v>586814.55000000005</v>
      </c>
      <c r="TKH29" s="140">
        <f t="shared" ref="TKH29:TKH30" si="8627">TKE29*(TKF29*0.57)</f>
        <v>1194586.7625</v>
      </c>
      <c r="TKI29" s="144">
        <f t="shared" ref="TKI29:TKI30" si="8628">TKE29*(TKF29*0.15)</f>
        <v>314364.9375</v>
      </c>
      <c r="TKJ29" s="109">
        <f t="shared" ref="TKJ29:TKJ30" si="8629">INT(TKE29*TKF29)</f>
        <v>2095766</v>
      </c>
      <c r="TKK29" s="145" t="s">
        <v>115</v>
      </c>
      <c r="TKL29" s="146" t="s">
        <v>35</v>
      </c>
      <c r="TKM29" s="133">
        <v>681550</v>
      </c>
      <c r="TKN29" s="147">
        <f t="shared" ref="TKN29:TKN30" si="8630">123*0.5/20</f>
        <v>3.0750000000000002</v>
      </c>
      <c r="TKO29" s="140">
        <f t="shared" ref="TKO29:TKO30" si="8631">TKM29*(TKN29*0.28)</f>
        <v>586814.55000000005</v>
      </c>
      <c r="TKP29" s="140">
        <f t="shared" ref="TKP29:TKP30" si="8632">TKM29*(TKN29*0.57)</f>
        <v>1194586.7625</v>
      </c>
      <c r="TKQ29" s="144">
        <f t="shared" ref="TKQ29:TKQ30" si="8633">TKM29*(TKN29*0.15)</f>
        <v>314364.9375</v>
      </c>
      <c r="TKR29" s="109">
        <f t="shared" ref="TKR29:TKR30" si="8634">INT(TKM29*TKN29)</f>
        <v>2095766</v>
      </c>
      <c r="TKS29" s="145" t="s">
        <v>115</v>
      </c>
      <c r="TKT29" s="146" t="s">
        <v>35</v>
      </c>
      <c r="TKU29" s="133">
        <v>681550</v>
      </c>
      <c r="TKV29" s="147">
        <f t="shared" ref="TKV29:TKV30" si="8635">123*0.5/20</f>
        <v>3.0750000000000002</v>
      </c>
      <c r="TKW29" s="140">
        <f t="shared" ref="TKW29:TKW30" si="8636">TKU29*(TKV29*0.28)</f>
        <v>586814.55000000005</v>
      </c>
      <c r="TKX29" s="140">
        <f t="shared" ref="TKX29:TKX30" si="8637">TKU29*(TKV29*0.57)</f>
        <v>1194586.7625</v>
      </c>
      <c r="TKY29" s="144">
        <f t="shared" ref="TKY29:TKY30" si="8638">TKU29*(TKV29*0.15)</f>
        <v>314364.9375</v>
      </c>
      <c r="TKZ29" s="109">
        <f t="shared" ref="TKZ29:TKZ30" si="8639">INT(TKU29*TKV29)</f>
        <v>2095766</v>
      </c>
      <c r="TLA29" s="145" t="s">
        <v>115</v>
      </c>
      <c r="TLB29" s="146" t="s">
        <v>35</v>
      </c>
      <c r="TLC29" s="133">
        <v>681550</v>
      </c>
      <c r="TLD29" s="147">
        <f t="shared" ref="TLD29:TLD30" si="8640">123*0.5/20</f>
        <v>3.0750000000000002</v>
      </c>
      <c r="TLE29" s="140">
        <f t="shared" ref="TLE29:TLE30" si="8641">TLC29*(TLD29*0.28)</f>
        <v>586814.55000000005</v>
      </c>
      <c r="TLF29" s="140">
        <f t="shared" ref="TLF29:TLF30" si="8642">TLC29*(TLD29*0.57)</f>
        <v>1194586.7625</v>
      </c>
      <c r="TLG29" s="144">
        <f t="shared" ref="TLG29:TLG30" si="8643">TLC29*(TLD29*0.15)</f>
        <v>314364.9375</v>
      </c>
      <c r="TLH29" s="109">
        <f t="shared" ref="TLH29:TLH30" si="8644">INT(TLC29*TLD29)</f>
        <v>2095766</v>
      </c>
      <c r="TLI29" s="145" t="s">
        <v>115</v>
      </c>
      <c r="TLJ29" s="146" t="s">
        <v>35</v>
      </c>
      <c r="TLK29" s="133">
        <v>681550</v>
      </c>
      <c r="TLL29" s="147">
        <f t="shared" ref="TLL29:TLL30" si="8645">123*0.5/20</f>
        <v>3.0750000000000002</v>
      </c>
      <c r="TLM29" s="140">
        <f t="shared" ref="TLM29:TLM30" si="8646">TLK29*(TLL29*0.28)</f>
        <v>586814.55000000005</v>
      </c>
      <c r="TLN29" s="140">
        <f t="shared" ref="TLN29:TLN30" si="8647">TLK29*(TLL29*0.57)</f>
        <v>1194586.7625</v>
      </c>
      <c r="TLO29" s="144">
        <f t="shared" ref="TLO29:TLO30" si="8648">TLK29*(TLL29*0.15)</f>
        <v>314364.9375</v>
      </c>
      <c r="TLP29" s="109">
        <f t="shared" ref="TLP29:TLP30" si="8649">INT(TLK29*TLL29)</f>
        <v>2095766</v>
      </c>
      <c r="TLQ29" s="145" t="s">
        <v>115</v>
      </c>
      <c r="TLR29" s="146" t="s">
        <v>35</v>
      </c>
      <c r="TLS29" s="133">
        <v>681550</v>
      </c>
      <c r="TLT29" s="147">
        <f t="shared" ref="TLT29:TLT30" si="8650">123*0.5/20</f>
        <v>3.0750000000000002</v>
      </c>
      <c r="TLU29" s="140">
        <f t="shared" ref="TLU29:TLU30" si="8651">TLS29*(TLT29*0.28)</f>
        <v>586814.55000000005</v>
      </c>
      <c r="TLV29" s="140">
        <f t="shared" ref="TLV29:TLV30" si="8652">TLS29*(TLT29*0.57)</f>
        <v>1194586.7625</v>
      </c>
      <c r="TLW29" s="144">
        <f t="shared" ref="TLW29:TLW30" si="8653">TLS29*(TLT29*0.15)</f>
        <v>314364.9375</v>
      </c>
      <c r="TLX29" s="109">
        <f t="shared" ref="TLX29:TLX30" si="8654">INT(TLS29*TLT29)</f>
        <v>2095766</v>
      </c>
      <c r="TLY29" s="145" t="s">
        <v>115</v>
      </c>
      <c r="TLZ29" s="146" t="s">
        <v>35</v>
      </c>
      <c r="TMA29" s="133">
        <v>681550</v>
      </c>
      <c r="TMB29" s="147">
        <f t="shared" ref="TMB29:TMB30" si="8655">123*0.5/20</f>
        <v>3.0750000000000002</v>
      </c>
      <c r="TMC29" s="140">
        <f t="shared" ref="TMC29:TMC30" si="8656">TMA29*(TMB29*0.28)</f>
        <v>586814.55000000005</v>
      </c>
      <c r="TMD29" s="140">
        <f t="shared" ref="TMD29:TMD30" si="8657">TMA29*(TMB29*0.57)</f>
        <v>1194586.7625</v>
      </c>
      <c r="TME29" s="144">
        <f t="shared" ref="TME29:TME30" si="8658">TMA29*(TMB29*0.15)</f>
        <v>314364.9375</v>
      </c>
      <c r="TMF29" s="109">
        <f t="shared" ref="TMF29:TMF30" si="8659">INT(TMA29*TMB29)</f>
        <v>2095766</v>
      </c>
      <c r="TMG29" s="145" t="s">
        <v>115</v>
      </c>
      <c r="TMH29" s="146" t="s">
        <v>35</v>
      </c>
      <c r="TMI29" s="133">
        <v>681550</v>
      </c>
      <c r="TMJ29" s="147">
        <f t="shared" ref="TMJ29:TMJ30" si="8660">123*0.5/20</f>
        <v>3.0750000000000002</v>
      </c>
      <c r="TMK29" s="140">
        <f t="shared" ref="TMK29:TMK30" si="8661">TMI29*(TMJ29*0.28)</f>
        <v>586814.55000000005</v>
      </c>
      <c r="TML29" s="140">
        <f t="shared" ref="TML29:TML30" si="8662">TMI29*(TMJ29*0.57)</f>
        <v>1194586.7625</v>
      </c>
      <c r="TMM29" s="144">
        <f t="shared" ref="TMM29:TMM30" si="8663">TMI29*(TMJ29*0.15)</f>
        <v>314364.9375</v>
      </c>
      <c r="TMN29" s="109">
        <f t="shared" ref="TMN29:TMN30" si="8664">INT(TMI29*TMJ29)</f>
        <v>2095766</v>
      </c>
      <c r="TMO29" s="145" t="s">
        <v>115</v>
      </c>
      <c r="TMP29" s="146" t="s">
        <v>35</v>
      </c>
      <c r="TMQ29" s="133">
        <v>681550</v>
      </c>
      <c r="TMR29" s="147">
        <f t="shared" ref="TMR29:TMR30" si="8665">123*0.5/20</f>
        <v>3.0750000000000002</v>
      </c>
      <c r="TMS29" s="140">
        <f t="shared" ref="TMS29:TMS30" si="8666">TMQ29*(TMR29*0.28)</f>
        <v>586814.55000000005</v>
      </c>
      <c r="TMT29" s="140">
        <f t="shared" ref="TMT29:TMT30" si="8667">TMQ29*(TMR29*0.57)</f>
        <v>1194586.7625</v>
      </c>
      <c r="TMU29" s="144">
        <f t="shared" ref="TMU29:TMU30" si="8668">TMQ29*(TMR29*0.15)</f>
        <v>314364.9375</v>
      </c>
      <c r="TMV29" s="109">
        <f t="shared" ref="TMV29:TMV30" si="8669">INT(TMQ29*TMR29)</f>
        <v>2095766</v>
      </c>
      <c r="TMW29" s="145" t="s">
        <v>115</v>
      </c>
      <c r="TMX29" s="146" t="s">
        <v>35</v>
      </c>
      <c r="TMY29" s="133">
        <v>681550</v>
      </c>
      <c r="TMZ29" s="147">
        <f t="shared" ref="TMZ29:TMZ30" si="8670">123*0.5/20</f>
        <v>3.0750000000000002</v>
      </c>
      <c r="TNA29" s="140">
        <f t="shared" ref="TNA29:TNA30" si="8671">TMY29*(TMZ29*0.28)</f>
        <v>586814.55000000005</v>
      </c>
      <c r="TNB29" s="140">
        <f t="shared" ref="TNB29:TNB30" si="8672">TMY29*(TMZ29*0.57)</f>
        <v>1194586.7625</v>
      </c>
      <c r="TNC29" s="144">
        <f t="shared" ref="TNC29:TNC30" si="8673">TMY29*(TMZ29*0.15)</f>
        <v>314364.9375</v>
      </c>
      <c r="TND29" s="109">
        <f t="shared" ref="TND29:TND30" si="8674">INT(TMY29*TMZ29)</f>
        <v>2095766</v>
      </c>
      <c r="TNE29" s="145" t="s">
        <v>115</v>
      </c>
      <c r="TNF29" s="146" t="s">
        <v>35</v>
      </c>
      <c r="TNG29" s="133">
        <v>681550</v>
      </c>
      <c r="TNH29" s="147">
        <f t="shared" ref="TNH29:TNH30" si="8675">123*0.5/20</f>
        <v>3.0750000000000002</v>
      </c>
      <c r="TNI29" s="140">
        <f t="shared" ref="TNI29:TNI30" si="8676">TNG29*(TNH29*0.28)</f>
        <v>586814.55000000005</v>
      </c>
      <c r="TNJ29" s="140">
        <f t="shared" ref="TNJ29:TNJ30" si="8677">TNG29*(TNH29*0.57)</f>
        <v>1194586.7625</v>
      </c>
      <c r="TNK29" s="144">
        <f t="shared" ref="TNK29:TNK30" si="8678">TNG29*(TNH29*0.15)</f>
        <v>314364.9375</v>
      </c>
      <c r="TNL29" s="109">
        <f t="shared" ref="TNL29:TNL30" si="8679">INT(TNG29*TNH29)</f>
        <v>2095766</v>
      </c>
      <c r="TNM29" s="145" t="s">
        <v>115</v>
      </c>
      <c r="TNN29" s="146" t="s">
        <v>35</v>
      </c>
      <c r="TNO29" s="133">
        <v>681550</v>
      </c>
      <c r="TNP29" s="147">
        <f t="shared" ref="TNP29:TNP30" si="8680">123*0.5/20</f>
        <v>3.0750000000000002</v>
      </c>
      <c r="TNQ29" s="140">
        <f t="shared" ref="TNQ29:TNQ30" si="8681">TNO29*(TNP29*0.28)</f>
        <v>586814.55000000005</v>
      </c>
      <c r="TNR29" s="140">
        <f t="shared" ref="TNR29:TNR30" si="8682">TNO29*(TNP29*0.57)</f>
        <v>1194586.7625</v>
      </c>
      <c r="TNS29" s="144">
        <f t="shared" ref="TNS29:TNS30" si="8683">TNO29*(TNP29*0.15)</f>
        <v>314364.9375</v>
      </c>
      <c r="TNT29" s="109">
        <f t="shared" ref="TNT29:TNT30" si="8684">INT(TNO29*TNP29)</f>
        <v>2095766</v>
      </c>
      <c r="TNU29" s="145" t="s">
        <v>115</v>
      </c>
      <c r="TNV29" s="146" t="s">
        <v>35</v>
      </c>
      <c r="TNW29" s="133">
        <v>681550</v>
      </c>
      <c r="TNX29" s="147">
        <f t="shared" ref="TNX29:TNX30" si="8685">123*0.5/20</f>
        <v>3.0750000000000002</v>
      </c>
      <c r="TNY29" s="140">
        <f t="shared" ref="TNY29:TNY30" si="8686">TNW29*(TNX29*0.28)</f>
        <v>586814.55000000005</v>
      </c>
      <c r="TNZ29" s="140">
        <f t="shared" ref="TNZ29:TNZ30" si="8687">TNW29*(TNX29*0.57)</f>
        <v>1194586.7625</v>
      </c>
      <c r="TOA29" s="144">
        <f t="shared" ref="TOA29:TOA30" si="8688">TNW29*(TNX29*0.15)</f>
        <v>314364.9375</v>
      </c>
      <c r="TOB29" s="109">
        <f t="shared" ref="TOB29:TOB30" si="8689">INT(TNW29*TNX29)</f>
        <v>2095766</v>
      </c>
      <c r="TOC29" s="145" t="s">
        <v>115</v>
      </c>
      <c r="TOD29" s="146" t="s">
        <v>35</v>
      </c>
      <c r="TOE29" s="133">
        <v>681550</v>
      </c>
      <c r="TOF29" s="147">
        <f t="shared" ref="TOF29:TOF30" si="8690">123*0.5/20</f>
        <v>3.0750000000000002</v>
      </c>
      <c r="TOG29" s="140">
        <f t="shared" ref="TOG29:TOG30" si="8691">TOE29*(TOF29*0.28)</f>
        <v>586814.55000000005</v>
      </c>
      <c r="TOH29" s="140">
        <f t="shared" ref="TOH29:TOH30" si="8692">TOE29*(TOF29*0.57)</f>
        <v>1194586.7625</v>
      </c>
      <c r="TOI29" s="144">
        <f t="shared" ref="TOI29:TOI30" si="8693">TOE29*(TOF29*0.15)</f>
        <v>314364.9375</v>
      </c>
      <c r="TOJ29" s="109">
        <f t="shared" ref="TOJ29:TOJ30" si="8694">INT(TOE29*TOF29)</f>
        <v>2095766</v>
      </c>
      <c r="TOK29" s="145" t="s">
        <v>115</v>
      </c>
      <c r="TOL29" s="146" t="s">
        <v>35</v>
      </c>
      <c r="TOM29" s="133">
        <v>681550</v>
      </c>
      <c r="TON29" s="147">
        <f t="shared" ref="TON29:TON30" si="8695">123*0.5/20</f>
        <v>3.0750000000000002</v>
      </c>
      <c r="TOO29" s="140">
        <f t="shared" ref="TOO29:TOO30" si="8696">TOM29*(TON29*0.28)</f>
        <v>586814.55000000005</v>
      </c>
      <c r="TOP29" s="140">
        <f t="shared" ref="TOP29:TOP30" si="8697">TOM29*(TON29*0.57)</f>
        <v>1194586.7625</v>
      </c>
      <c r="TOQ29" s="144">
        <f t="shared" ref="TOQ29:TOQ30" si="8698">TOM29*(TON29*0.15)</f>
        <v>314364.9375</v>
      </c>
      <c r="TOR29" s="109">
        <f t="shared" ref="TOR29:TOR30" si="8699">INT(TOM29*TON29)</f>
        <v>2095766</v>
      </c>
      <c r="TOS29" s="145" t="s">
        <v>115</v>
      </c>
      <c r="TOT29" s="146" t="s">
        <v>35</v>
      </c>
      <c r="TOU29" s="133">
        <v>681550</v>
      </c>
      <c r="TOV29" s="147">
        <f t="shared" ref="TOV29:TOV30" si="8700">123*0.5/20</f>
        <v>3.0750000000000002</v>
      </c>
      <c r="TOW29" s="140">
        <f t="shared" ref="TOW29:TOW30" si="8701">TOU29*(TOV29*0.28)</f>
        <v>586814.55000000005</v>
      </c>
      <c r="TOX29" s="140">
        <f t="shared" ref="TOX29:TOX30" si="8702">TOU29*(TOV29*0.57)</f>
        <v>1194586.7625</v>
      </c>
      <c r="TOY29" s="144">
        <f t="shared" ref="TOY29:TOY30" si="8703">TOU29*(TOV29*0.15)</f>
        <v>314364.9375</v>
      </c>
      <c r="TOZ29" s="109">
        <f t="shared" ref="TOZ29:TOZ30" si="8704">INT(TOU29*TOV29)</f>
        <v>2095766</v>
      </c>
      <c r="TPA29" s="145" t="s">
        <v>115</v>
      </c>
      <c r="TPB29" s="146" t="s">
        <v>35</v>
      </c>
      <c r="TPC29" s="133">
        <v>681550</v>
      </c>
      <c r="TPD29" s="147">
        <f t="shared" ref="TPD29:TPD30" si="8705">123*0.5/20</f>
        <v>3.0750000000000002</v>
      </c>
      <c r="TPE29" s="140">
        <f t="shared" ref="TPE29:TPE30" si="8706">TPC29*(TPD29*0.28)</f>
        <v>586814.55000000005</v>
      </c>
      <c r="TPF29" s="140">
        <f t="shared" ref="TPF29:TPF30" si="8707">TPC29*(TPD29*0.57)</f>
        <v>1194586.7625</v>
      </c>
      <c r="TPG29" s="144">
        <f t="shared" ref="TPG29:TPG30" si="8708">TPC29*(TPD29*0.15)</f>
        <v>314364.9375</v>
      </c>
      <c r="TPH29" s="109">
        <f t="shared" ref="TPH29:TPH30" si="8709">INT(TPC29*TPD29)</f>
        <v>2095766</v>
      </c>
      <c r="TPI29" s="145" t="s">
        <v>115</v>
      </c>
      <c r="TPJ29" s="146" t="s">
        <v>35</v>
      </c>
      <c r="TPK29" s="133">
        <v>681550</v>
      </c>
      <c r="TPL29" s="147">
        <f t="shared" ref="TPL29:TPL30" si="8710">123*0.5/20</f>
        <v>3.0750000000000002</v>
      </c>
      <c r="TPM29" s="140">
        <f t="shared" ref="TPM29:TPM30" si="8711">TPK29*(TPL29*0.28)</f>
        <v>586814.55000000005</v>
      </c>
      <c r="TPN29" s="140">
        <f t="shared" ref="TPN29:TPN30" si="8712">TPK29*(TPL29*0.57)</f>
        <v>1194586.7625</v>
      </c>
      <c r="TPO29" s="144">
        <f t="shared" ref="TPO29:TPO30" si="8713">TPK29*(TPL29*0.15)</f>
        <v>314364.9375</v>
      </c>
      <c r="TPP29" s="109">
        <f t="shared" ref="TPP29:TPP30" si="8714">INT(TPK29*TPL29)</f>
        <v>2095766</v>
      </c>
      <c r="TPQ29" s="145" t="s">
        <v>115</v>
      </c>
      <c r="TPR29" s="146" t="s">
        <v>35</v>
      </c>
      <c r="TPS29" s="133">
        <v>681550</v>
      </c>
      <c r="TPT29" s="147">
        <f t="shared" ref="TPT29:TPT30" si="8715">123*0.5/20</f>
        <v>3.0750000000000002</v>
      </c>
      <c r="TPU29" s="140">
        <f t="shared" ref="TPU29:TPU30" si="8716">TPS29*(TPT29*0.28)</f>
        <v>586814.55000000005</v>
      </c>
      <c r="TPV29" s="140">
        <f t="shared" ref="TPV29:TPV30" si="8717">TPS29*(TPT29*0.57)</f>
        <v>1194586.7625</v>
      </c>
      <c r="TPW29" s="144">
        <f t="shared" ref="TPW29:TPW30" si="8718">TPS29*(TPT29*0.15)</f>
        <v>314364.9375</v>
      </c>
      <c r="TPX29" s="109">
        <f t="shared" ref="TPX29:TPX30" si="8719">INT(TPS29*TPT29)</f>
        <v>2095766</v>
      </c>
      <c r="TPY29" s="145" t="s">
        <v>115</v>
      </c>
      <c r="TPZ29" s="146" t="s">
        <v>35</v>
      </c>
      <c r="TQA29" s="133">
        <v>681550</v>
      </c>
      <c r="TQB29" s="147">
        <f t="shared" ref="TQB29:TQB30" si="8720">123*0.5/20</f>
        <v>3.0750000000000002</v>
      </c>
      <c r="TQC29" s="140">
        <f t="shared" ref="TQC29:TQC30" si="8721">TQA29*(TQB29*0.28)</f>
        <v>586814.55000000005</v>
      </c>
      <c r="TQD29" s="140">
        <f t="shared" ref="TQD29:TQD30" si="8722">TQA29*(TQB29*0.57)</f>
        <v>1194586.7625</v>
      </c>
      <c r="TQE29" s="144">
        <f t="shared" ref="TQE29:TQE30" si="8723">TQA29*(TQB29*0.15)</f>
        <v>314364.9375</v>
      </c>
      <c r="TQF29" s="109">
        <f t="shared" ref="TQF29:TQF30" si="8724">INT(TQA29*TQB29)</f>
        <v>2095766</v>
      </c>
      <c r="TQG29" s="145" t="s">
        <v>115</v>
      </c>
      <c r="TQH29" s="146" t="s">
        <v>35</v>
      </c>
      <c r="TQI29" s="133">
        <v>681550</v>
      </c>
      <c r="TQJ29" s="147">
        <f t="shared" ref="TQJ29:TQJ30" si="8725">123*0.5/20</f>
        <v>3.0750000000000002</v>
      </c>
      <c r="TQK29" s="140">
        <f t="shared" ref="TQK29:TQK30" si="8726">TQI29*(TQJ29*0.28)</f>
        <v>586814.55000000005</v>
      </c>
      <c r="TQL29" s="140">
        <f t="shared" ref="TQL29:TQL30" si="8727">TQI29*(TQJ29*0.57)</f>
        <v>1194586.7625</v>
      </c>
      <c r="TQM29" s="144">
        <f t="shared" ref="TQM29:TQM30" si="8728">TQI29*(TQJ29*0.15)</f>
        <v>314364.9375</v>
      </c>
      <c r="TQN29" s="109">
        <f t="shared" ref="TQN29:TQN30" si="8729">INT(TQI29*TQJ29)</f>
        <v>2095766</v>
      </c>
      <c r="TQO29" s="145" t="s">
        <v>115</v>
      </c>
      <c r="TQP29" s="146" t="s">
        <v>35</v>
      </c>
      <c r="TQQ29" s="133">
        <v>681550</v>
      </c>
      <c r="TQR29" s="147">
        <f t="shared" ref="TQR29:TQR30" si="8730">123*0.5/20</f>
        <v>3.0750000000000002</v>
      </c>
      <c r="TQS29" s="140">
        <f t="shared" ref="TQS29:TQS30" si="8731">TQQ29*(TQR29*0.28)</f>
        <v>586814.55000000005</v>
      </c>
      <c r="TQT29" s="140">
        <f t="shared" ref="TQT29:TQT30" si="8732">TQQ29*(TQR29*0.57)</f>
        <v>1194586.7625</v>
      </c>
      <c r="TQU29" s="144">
        <f t="shared" ref="TQU29:TQU30" si="8733">TQQ29*(TQR29*0.15)</f>
        <v>314364.9375</v>
      </c>
      <c r="TQV29" s="109">
        <f t="shared" ref="TQV29:TQV30" si="8734">INT(TQQ29*TQR29)</f>
        <v>2095766</v>
      </c>
      <c r="TQW29" s="145" t="s">
        <v>115</v>
      </c>
      <c r="TQX29" s="146" t="s">
        <v>35</v>
      </c>
      <c r="TQY29" s="133">
        <v>681550</v>
      </c>
      <c r="TQZ29" s="147">
        <f t="shared" ref="TQZ29:TQZ30" si="8735">123*0.5/20</f>
        <v>3.0750000000000002</v>
      </c>
      <c r="TRA29" s="140">
        <f t="shared" ref="TRA29:TRA30" si="8736">TQY29*(TQZ29*0.28)</f>
        <v>586814.55000000005</v>
      </c>
      <c r="TRB29" s="140">
        <f t="shared" ref="TRB29:TRB30" si="8737">TQY29*(TQZ29*0.57)</f>
        <v>1194586.7625</v>
      </c>
      <c r="TRC29" s="144">
        <f t="shared" ref="TRC29:TRC30" si="8738">TQY29*(TQZ29*0.15)</f>
        <v>314364.9375</v>
      </c>
      <c r="TRD29" s="109">
        <f t="shared" ref="TRD29:TRD30" si="8739">INT(TQY29*TQZ29)</f>
        <v>2095766</v>
      </c>
      <c r="TRE29" s="145" t="s">
        <v>115</v>
      </c>
      <c r="TRF29" s="146" t="s">
        <v>35</v>
      </c>
      <c r="TRG29" s="133">
        <v>681550</v>
      </c>
      <c r="TRH29" s="147">
        <f t="shared" ref="TRH29:TRH30" si="8740">123*0.5/20</f>
        <v>3.0750000000000002</v>
      </c>
      <c r="TRI29" s="140">
        <f t="shared" ref="TRI29:TRI30" si="8741">TRG29*(TRH29*0.28)</f>
        <v>586814.55000000005</v>
      </c>
      <c r="TRJ29" s="140">
        <f t="shared" ref="TRJ29:TRJ30" si="8742">TRG29*(TRH29*0.57)</f>
        <v>1194586.7625</v>
      </c>
      <c r="TRK29" s="144">
        <f t="shared" ref="TRK29:TRK30" si="8743">TRG29*(TRH29*0.15)</f>
        <v>314364.9375</v>
      </c>
      <c r="TRL29" s="109">
        <f t="shared" ref="TRL29:TRL30" si="8744">INT(TRG29*TRH29)</f>
        <v>2095766</v>
      </c>
      <c r="TRM29" s="145" t="s">
        <v>115</v>
      </c>
      <c r="TRN29" s="146" t="s">
        <v>35</v>
      </c>
      <c r="TRO29" s="133">
        <v>681550</v>
      </c>
      <c r="TRP29" s="147">
        <f t="shared" ref="TRP29:TRP30" si="8745">123*0.5/20</f>
        <v>3.0750000000000002</v>
      </c>
      <c r="TRQ29" s="140">
        <f t="shared" ref="TRQ29:TRQ30" si="8746">TRO29*(TRP29*0.28)</f>
        <v>586814.55000000005</v>
      </c>
      <c r="TRR29" s="140">
        <f t="shared" ref="TRR29:TRR30" si="8747">TRO29*(TRP29*0.57)</f>
        <v>1194586.7625</v>
      </c>
      <c r="TRS29" s="144">
        <f t="shared" ref="TRS29:TRS30" si="8748">TRO29*(TRP29*0.15)</f>
        <v>314364.9375</v>
      </c>
      <c r="TRT29" s="109">
        <f t="shared" ref="TRT29:TRT30" si="8749">INT(TRO29*TRP29)</f>
        <v>2095766</v>
      </c>
      <c r="TRU29" s="145" t="s">
        <v>115</v>
      </c>
      <c r="TRV29" s="146" t="s">
        <v>35</v>
      </c>
      <c r="TRW29" s="133">
        <v>681550</v>
      </c>
      <c r="TRX29" s="147">
        <f t="shared" ref="TRX29:TRX30" si="8750">123*0.5/20</f>
        <v>3.0750000000000002</v>
      </c>
      <c r="TRY29" s="140">
        <f t="shared" ref="TRY29:TRY30" si="8751">TRW29*(TRX29*0.28)</f>
        <v>586814.55000000005</v>
      </c>
      <c r="TRZ29" s="140">
        <f t="shared" ref="TRZ29:TRZ30" si="8752">TRW29*(TRX29*0.57)</f>
        <v>1194586.7625</v>
      </c>
      <c r="TSA29" s="144">
        <f t="shared" ref="TSA29:TSA30" si="8753">TRW29*(TRX29*0.15)</f>
        <v>314364.9375</v>
      </c>
      <c r="TSB29" s="109">
        <f t="shared" ref="TSB29:TSB30" si="8754">INT(TRW29*TRX29)</f>
        <v>2095766</v>
      </c>
      <c r="TSC29" s="145" t="s">
        <v>115</v>
      </c>
      <c r="TSD29" s="146" t="s">
        <v>35</v>
      </c>
      <c r="TSE29" s="133">
        <v>681550</v>
      </c>
      <c r="TSF29" s="147">
        <f t="shared" ref="TSF29:TSF30" si="8755">123*0.5/20</f>
        <v>3.0750000000000002</v>
      </c>
      <c r="TSG29" s="140">
        <f t="shared" ref="TSG29:TSG30" si="8756">TSE29*(TSF29*0.28)</f>
        <v>586814.55000000005</v>
      </c>
      <c r="TSH29" s="140">
        <f t="shared" ref="TSH29:TSH30" si="8757">TSE29*(TSF29*0.57)</f>
        <v>1194586.7625</v>
      </c>
      <c r="TSI29" s="144">
        <f t="shared" ref="TSI29:TSI30" si="8758">TSE29*(TSF29*0.15)</f>
        <v>314364.9375</v>
      </c>
      <c r="TSJ29" s="109">
        <f t="shared" ref="TSJ29:TSJ30" si="8759">INT(TSE29*TSF29)</f>
        <v>2095766</v>
      </c>
      <c r="TSK29" s="145" t="s">
        <v>115</v>
      </c>
      <c r="TSL29" s="146" t="s">
        <v>35</v>
      </c>
      <c r="TSM29" s="133">
        <v>681550</v>
      </c>
      <c r="TSN29" s="147">
        <f t="shared" ref="TSN29:TSN30" si="8760">123*0.5/20</f>
        <v>3.0750000000000002</v>
      </c>
      <c r="TSO29" s="140">
        <f t="shared" ref="TSO29:TSO30" si="8761">TSM29*(TSN29*0.28)</f>
        <v>586814.55000000005</v>
      </c>
      <c r="TSP29" s="140">
        <f t="shared" ref="TSP29:TSP30" si="8762">TSM29*(TSN29*0.57)</f>
        <v>1194586.7625</v>
      </c>
      <c r="TSQ29" s="144">
        <f t="shared" ref="TSQ29:TSQ30" si="8763">TSM29*(TSN29*0.15)</f>
        <v>314364.9375</v>
      </c>
      <c r="TSR29" s="109">
        <f t="shared" ref="TSR29:TSR30" si="8764">INT(TSM29*TSN29)</f>
        <v>2095766</v>
      </c>
      <c r="TSS29" s="145" t="s">
        <v>115</v>
      </c>
      <c r="TST29" s="146" t="s">
        <v>35</v>
      </c>
      <c r="TSU29" s="133">
        <v>681550</v>
      </c>
      <c r="TSV29" s="147">
        <f t="shared" ref="TSV29:TSV30" si="8765">123*0.5/20</f>
        <v>3.0750000000000002</v>
      </c>
      <c r="TSW29" s="140">
        <f t="shared" ref="TSW29:TSW30" si="8766">TSU29*(TSV29*0.28)</f>
        <v>586814.55000000005</v>
      </c>
      <c r="TSX29" s="140">
        <f t="shared" ref="TSX29:TSX30" si="8767">TSU29*(TSV29*0.57)</f>
        <v>1194586.7625</v>
      </c>
      <c r="TSY29" s="144">
        <f t="shared" ref="TSY29:TSY30" si="8768">TSU29*(TSV29*0.15)</f>
        <v>314364.9375</v>
      </c>
      <c r="TSZ29" s="109">
        <f t="shared" ref="TSZ29:TSZ30" si="8769">INT(TSU29*TSV29)</f>
        <v>2095766</v>
      </c>
      <c r="TTA29" s="145" t="s">
        <v>115</v>
      </c>
      <c r="TTB29" s="146" t="s">
        <v>35</v>
      </c>
      <c r="TTC29" s="133">
        <v>681550</v>
      </c>
      <c r="TTD29" s="147">
        <f t="shared" ref="TTD29:TTD30" si="8770">123*0.5/20</f>
        <v>3.0750000000000002</v>
      </c>
      <c r="TTE29" s="140">
        <f t="shared" ref="TTE29:TTE30" si="8771">TTC29*(TTD29*0.28)</f>
        <v>586814.55000000005</v>
      </c>
      <c r="TTF29" s="140">
        <f t="shared" ref="TTF29:TTF30" si="8772">TTC29*(TTD29*0.57)</f>
        <v>1194586.7625</v>
      </c>
      <c r="TTG29" s="144">
        <f t="shared" ref="TTG29:TTG30" si="8773">TTC29*(TTD29*0.15)</f>
        <v>314364.9375</v>
      </c>
      <c r="TTH29" s="109">
        <f t="shared" ref="TTH29:TTH30" si="8774">INT(TTC29*TTD29)</f>
        <v>2095766</v>
      </c>
      <c r="TTI29" s="145" t="s">
        <v>115</v>
      </c>
      <c r="TTJ29" s="146" t="s">
        <v>35</v>
      </c>
      <c r="TTK29" s="133">
        <v>681550</v>
      </c>
      <c r="TTL29" s="147">
        <f t="shared" ref="TTL29:TTL30" si="8775">123*0.5/20</f>
        <v>3.0750000000000002</v>
      </c>
      <c r="TTM29" s="140">
        <f t="shared" ref="TTM29:TTM30" si="8776">TTK29*(TTL29*0.28)</f>
        <v>586814.55000000005</v>
      </c>
      <c r="TTN29" s="140">
        <f t="shared" ref="TTN29:TTN30" si="8777">TTK29*(TTL29*0.57)</f>
        <v>1194586.7625</v>
      </c>
      <c r="TTO29" s="144">
        <f t="shared" ref="TTO29:TTO30" si="8778">TTK29*(TTL29*0.15)</f>
        <v>314364.9375</v>
      </c>
      <c r="TTP29" s="109">
        <f t="shared" ref="TTP29:TTP30" si="8779">INT(TTK29*TTL29)</f>
        <v>2095766</v>
      </c>
      <c r="TTQ29" s="145" t="s">
        <v>115</v>
      </c>
      <c r="TTR29" s="146" t="s">
        <v>35</v>
      </c>
      <c r="TTS29" s="133">
        <v>681550</v>
      </c>
      <c r="TTT29" s="147">
        <f t="shared" ref="TTT29:TTT30" si="8780">123*0.5/20</f>
        <v>3.0750000000000002</v>
      </c>
      <c r="TTU29" s="140">
        <f t="shared" ref="TTU29:TTU30" si="8781">TTS29*(TTT29*0.28)</f>
        <v>586814.55000000005</v>
      </c>
      <c r="TTV29" s="140">
        <f t="shared" ref="TTV29:TTV30" si="8782">TTS29*(TTT29*0.57)</f>
        <v>1194586.7625</v>
      </c>
      <c r="TTW29" s="144">
        <f t="shared" ref="TTW29:TTW30" si="8783">TTS29*(TTT29*0.15)</f>
        <v>314364.9375</v>
      </c>
      <c r="TTX29" s="109">
        <f t="shared" ref="TTX29:TTX30" si="8784">INT(TTS29*TTT29)</f>
        <v>2095766</v>
      </c>
      <c r="TTY29" s="145" t="s">
        <v>115</v>
      </c>
      <c r="TTZ29" s="146" t="s">
        <v>35</v>
      </c>
      <c r="TUA29" s="133">
        <v>681550</v>
      </c>
      <c r="TUB29" s="147">
        <f t="shared" ref="TUB29:TUB30" si="8785">123*0.5/20</f>
        <v>3.0750000000000002</v>
      </c>
      <c r="TUC29" s="140">
        <f t="shared" ref="TUC29:TUC30" si="8786">TUA29*(TUB29*0.28)</f>
        <v>586814.55000000005</v>
      </c>
      <c r="TUD29" s="140">
        <f t="shared" ref="TUD29:TUD30" si="8787">TUA29*(TUB29*0.57)</f>
        <v>1194586.7625</v>
      </c>
      <c r="TUE29" s="144">
        <f t="shared" ref="TUE29:TUE30" si="8788">TUA29*(TUB29*0.15)</f>
        <v>314364.9375</v>
      </c>
      <c r="TUF29" s="109">
        <f t="shared" ref="TUF29:TUF30" si="8789">INT(TUA29*TUB29)</f>
        <v>2095766</v>
      </c>
      <c r="TUG29" s="145" t="s">
        <v>115</v>
      </c>
      <c r="TUH29" s="146" t="s">
        <v>35</v>
      </c>
      <c r="TUI29" s="133">
        <v>681550</v>
      </c>
      <c r="TUJ29" s="147">
        <f t="shared" ref="TUJ29:TUJ30" si="8790">123*0.5/20</f>
        <v>3.0750000000000002</v>
      </c>
      <c r="TUK29" s="140">
        <f t="shared" ref="TUK29:TUK30" si="8791">TUI29*(TUJ29*0.28)</f>
        <v>586814.55000000005</v>
      </c>
      <c r="TUL29" s="140">
        <f t="shared" ref="TUL29:TUL30" si="8792">TUI29*(TUJ29*0.57)</f>
        <v>1194586.7625</v>
      </c>
      <c r="TUM29" s="144">
        <f t="shared" ref="TUM29:TUM30" si="8793">TUI29*(TUJ29*0.15)</f>
        <v>314364.9375</v>
      </c>
      <c r="TUN29" s="109">
        <f t="shared" ref="TUN29:TUN30" si="8794">INT(TUI29*TUJ29)</f>
        <v>2095766</v>
      </c>
      <c r="TUO29" s="145" t="s">
        <v>115</v>
      </c>
      <c r="TUP29" s="146" t="s">
        <v>35</v>
      </c>
      <c r="TUQ29" s="133">
        <v>681550</v>
      </c>
      <c r="TUR29" s="147">
        <f t="shared" ref="TUR29:TUR30" si="8795">123*0.5/20</f>
        <v>3.0750000000000002</v>
      </c>
      <c r="TUS29" s="140">
        <f t="shared" ref="TUS29:TUS30" si="8796">TUQ29*(TUR29*0.28)</f>
        <v>586814.55000000005</v>
      </c>
      <c r="TUT29" s="140">
        <f t="shared" ref="TUT29:TUT30" si="8797">TUQ29*(TUR29*0.57)</f>
        <v>1194586.7625</v>
      </c>
      <c r="TUU29" s="144">
        <f t="shared" ref="TUU29:TUU30" si="8798">TUQ29*(TUR29*0.15)</f>
        <v>314364.9375</v>
      </c>
      <c r="TUV29" s="109">
        <f t="shared" ref="TUV29:TUV30" si="8799">INT(TUQ29*TUR29)</f>
        <v>2095766</v>
      </c>
      <c r="TUW29" s="145" t="s">
        <v>115</v>
      </c>
      <c r="TUX29" s="146" t="s">
        <v>35</v>
      </c>
      <c r="TUY29" s="133">
        <v>681550</v>
      </c>
      <c r="TUZ29" s="147">
        <f t="shared" ref="TUZ29:TUZ30" si="8800">123*0.5/20</f>
        <v>3.0750000000000002</v>
      </c>
      <c r="TVA29" s="140">
        <f t="shared" ref="TVA29:TVA30" si="8801">TUY29*(TUZ29*0.28)</f>
        <v>586814.55000000005</v>
      </c>
      <c r="TVB29" s="140">
        <f t="shared" ref="TVB29:TVB30" si="8802">TUY29*(TUZ29*0.57)</f>
        <v>1194586.7625</v>
      </c>
      <c r="TVC29" s="144">
        <f t="shared" ref="TVC29:TVC30" si="8803">TUY29*(TUZ29*0.15)</f>
        <v>314364.9375</v>
      </c>
      <c r="TVD29" s="109">
        <f t="shared" ref="TVD29:TVD30" si="8804">INT(TUY29*TUZ29)</f>
        <v>2095766</v>
      </c>
      <c r="TVE29" s="145" t="s">
        <v>115</v>
      </c>
      <c r="TVF29" s="146" t="s">
        <v>35</v>
      </c>
      <c r="TVG29" s="133">
        <v>681550</v>
      </c>
      <c r="TVH29" s="147">
        <f t="shared" ref="TVH29:TVH30" si="8805">123*0.5/20</f>
        <v>3.0750000000000002</v>
      </c>
      <c r="TVI29" s="140">
        <f t="shared" ref="TVI29:TVI30" si="8806">TVG29*(TVH29*0.28)</f>
        <v>586814.55000000005</v>
      </c>
      <c r="TVJ29" s="140">
        <f t="shared" ref="TVJ29:TVJ30" si="8807">TVG29*(TVH29*0.57)</f>
        <v>1194586.7625</v>
      </c>
      <c r="TVK29" s="144">
        <f t="shared" ref="TVK29:TVK30" si="8808">TVG29*(TVH29*0.15)</f>
        <v>314364.9375</v>
      </c>
      <c r="TVL29" s="109">
        <f t="shared" ref="TVL29:TVL30" si="8809">INT(TVG29*TVH29)</f>
        <v>2095766</v>
      </c>
      <c r="TVM29" s="145" t="s">
        <v>115</v>
      </c>
      <c r="TVN29" s="146" t="s">
        <v>35</v>
      </c>
      <c r="TVO29" s="133">
        <v>681550</v>
      </c>
      <c r="TVP29" s="147">
        <f t="shared" ref="TVP29:TVP30" si="8810">123*0.5/20</f>
        <v>3.0750000000000002</v>
      </c>
      <c r="TVQ29" s="140">
        <f t="shared" ref="TVQ29:TVQ30" si="8811">TVO29*(TVP29*0.28)</f>
        <v>586814.55000000005</v>
      </c>
      <c r="TVR29" s="140">
        <f t="shared" ref="TVR29:TVR30" si="8812">TVO29*(TVP29*0.57)</f>
        <v>1194586.7625</v>
      </c>
      <c r="TVS29" s="144">
        <f t="shared" ref="TVS29:TVS30" si="8813">TVO29*(TVP29*0.15)</f>
        <v>314364.9375</v>
      </c>
      <c r="TVT29" s="109">
        <f t="shared" ref="TVT29:TVT30" si="8814">INT(TVO29*TVP29)</f>
        <v>2095766</v>
      </c>
      <c r="TVU29" s="145" t="s">
        <v>115</v>
      </c>
      <c r="TVV29" s="146" t="s">
        <v>35</v>
      </c>
      <c r="TVW29" s="133">
        <v>681550</v>
      </c>
      <c r="TVX29" s="147">
        <f t="shared" ref="TVX29:TVX30" si="8815">123*0.5/20</f>
        <v>3.0750000000000002</v>
      </c>
      <c r="TVY29" s="140">
        <f t="shared" ref="TVY29:TVY30" si="8816">TVW29*(TVX29*0.28)</f>
        <v>586814.55000000005</v>
      </c>
      <c r="TVZ29" s="140">
        <f t="shared" ref="TVZ29:TVZ30" si="8817">TVW29*(TVX29*0.57)</f>
        <v>1194586.7625</v>
      </c>
      <c r="TWA29" s="144">
        <f t="shared" ref="TWA29:TWA30" si="8818">TVW29*(TVX29*0.15)</f>
        <v>314364.9375</v>
      </c>
      <c r="TWB29" s="109">
        <f t="shared" ref="TWB29:TWB30" si="8819">INT(TVW29*TVX29)</f>
        <v>2095766</v>
      </c>
      <c r="TWC29" s="145" t="s">
        <v>115</v>
      </c>
      <c r="TWD29" s="146" t="s">
        <v>35</v>
      </c>
      <c r="TWE29" s="133">
        <v>681550</v>
      </c>
      <c r="TWF29" s="147">
        <f t="shared" ref="TWF29:TWF30" si="8820">123*0.5/20</f>
        <v>3.0750000000000002</v>
      </c>
      <c r="TWG29" s="140">
        <f t="shared" ref="TWG29:TWG30" si="8821">TWE29*(TWF29*0.28)</f>
        <v>586814.55000000005</v>
      </c>
      <c r="TWH29" s="140">
        <f t="shared" ref="TWH29:TWH30" si="8822">TWE29*(TWF29*0.57)</f>
        <v>1194586.7625</v>
      </c>
      <c r="TWI29" s="144">
        <f t="shared" ref="TWI29:TWI30" si="8823">TWE29*(TWF29*0.15)</f>
        <v>314364.9375</v>
      </c>
      <c r="TWJ29" s="109">
        <f t="shared" ref="TWJ29:TWJ30" si="8824">INT(TWE29*TWF29)</f>
        <v>2095766</v>
      </c>
      <c r="TWK29" s="145" t="s">
        <v>115</v>
      </c>
      <c r="TWL29" s="146" t="s">
        <v>35</v>
      </c>
      <c r="TWM29" s="133">
        <v>681550</v>
      </c>
      <c r="TWN29" s="147">
        <f t="shared" ref="TWN29:TWN30" si="8825">123*0.5/20</f>
        <v>3.0750000000000002</v>
      </c>
      <c r="TWO29" s="140">
        <f t="shared" ref="TWO29:TWO30" si="8826">TWM29*(TWN29*0.28)</f>
        <v>586814.55000000005</v>
      </c>
      <c r="TWP29" s="140">
        <f t="shared" ref="TWP29:TWP30" si="8827">TWM29*(TWN29*0.57)</f>
        <v>1194586.7625</v>
      </c>
      <c r="TWQ29" s="144">
        <f t="shared" ref="TWQ29:TWQ30" si="8828">TWM29*(TWN29*0.15)</f>
        <v>314364.9375</v>
      </c>
      <c r="TWR29" s="109">
        <f t="shared" ref="TWR29:TWR30" si="8829">INT(TWM29*TWN29)</f>
        <v>2095766</v>
      </c>
      <c r="TWS29" s="145" t="s">
        <v>115</v>
      </c>
      <c r="TWT29" s="146" t="s">
        <v>35</v>
      </c>
      <c r="TWU29" s="133">
        <v>681550</v>
      </c>
      <c r="TWV29" s="147">
        <f t="shared" ref="TWV29:TWV30" si="8830">123*0.5/20</f>
        <v>3.0750000000000002</v>
      </c>
      <c r="TWW29" s="140">
        <f t="shared" ref="TWW29:TWW30" si="8831">TWU29*(TWV29*0.28)</f>
        <v>586814.55000000005</v>
      </c>
      <c r="TWX29" s="140">
        <f t="shared" ref="TWX29:TWX30" si="8832">TWU29*(TWV29*0.57)</f>
        <v>1194586.7625</v>
      </c>
      <c r="TWY29" s="144">
        <f t="shared" ref="TWY29:TWY30" si="8833">TWU29*(TWV29*0.15)</f>
        <v>314364.9375</v>
      </c>
      <c r="TWZ29" s="109">
        <f t="shared" ref="TWZ29:TWZ30" si="8834">INT(TWU29*TWV29)</f>
        <v>2095766</v>
      </c>
      <c r="TXA29" s="145" t="s">
        <v>115</v>
      </c>
      <c r="TXB29" s="146" t="s">
        <v>35</v>
      </c>
      <c r="TXC29" s="133">
        <v>681550</v>
      </c>
      <c r="TXD29" s="147">
        <f t="shared" ref="TXD29:TXD30" si="8835">123*0.5/20</f>
        <v>3.0750000000000002</v>
      </c>
      <c r="TXE29" s="140">
        <f t="shared" ref="TXE29:TXE30" si="8836">TXC29*(TXD29*0.28)</f>
        <v>586814.55000000005</v>
      </c>
      <c r="TXF29" s="140">
        <f t="shared" ref="TXF29:TXF30" si="8837">TXC29*(TXD29*0.57)</f>
        <v>1194586.7625</v>
      </c>
      <c r="TXG29" s="144">
        <f t="shared" ref="TXG29:TXG30" si="8838">TXC29*(TXD29*0.15)</f>
        <v>314364.9375</v>
      </c>
      <c r="TXH29" s="109">
        <f t="shared" ref="TXH29:TXH30" si="8839">INT(TXC29*TXD29)</f>
        <v>2095766</v>
      </c>
      <c r="TXI29" s="145" t="s">
        <v>115</v>
      </c>
      <c r="TXJ29" s="146" t="s">
        <v>35</v>
      </c>
      <c r="TXK29" s="133">
        <v>681550</v>
      </c>
      <c r="TXL29" s="147">
        <f t="shared" ref="TXL29:TXL30" si="8840">123*0.5/20</f>
        <v>3.0750000000000002</v>
      </c>
      <c r="TXM29" s="140">
        <f t="shared" ref="TXM29:TXM30" si="8841">TXK29*(TXL29*0.28)</f>
        <v>586814.55000000005</v>
      </c>
      <c r="TXN29" s="140">
        <f t="shared" ref="TXN29:TXN30" si="8842">TXK29*(TXL29*0.57)</f>
        <v>1194586.7625</v>
      </c>
      <c r="TXO29" s="144">
        <f t="shared" ref="TXO29:TXO30" si="8843">TXK29*(TXL29*0.15)</f>
        <v>314364.9375</v>
      </c>
      <c r="TXP29" s="109">
        <f t="shared" ref="TXP29:TXP30" si="8844">INT(TXK29*TXL29)</f>
        <v>2095766</v>
      </c>
      <c r="TXQ29" s="145" t="s">
        <v>115</v>
      </c>
      <c r="TXR29" s="146" t="s">
        <v>35</v>
      </c>
      <c r="TXS29" s="133">
        <v>681550</v>
      </c>
      <c r="TXT29" s="147">
        <f t="shared" ref="TXT29:TXT30" si="8845">123*0.5/20</f>
        <v>3.0750000000000002</v>
      </c>
      <c r="TXU29" s="140">
        <f t="shared" ref="TXU29:TXU30" si="8846">TXS29*(TXT29*0.28)</f>
        <v>586814.55000000005</v>
      </c>
      <c r="TXV29" s="140">
        <f t="shared" ref="TXV29:TXV30" si="8847">TXS29*(TXT29*0.57)</f>
        <v>1194586.7625</v>
      </c>
      <c r="TXW29" s="144">
        <f t="shared" ref="TXW29:TXW30" si="8848">TXS29*(TXT29*0.15)</f>
        <v>314364.9375</v>
      </c>
      <c r="TXX29" s="109">
        <f t="shared" ref="TXX29:TXX30" si="8849">INT(TXS29*TXT29)</f>
        <v>2095766</v>
      </c>
      <c r="TXY29" s="145" t="s">
        <v>115</v>
      </c>
      <c r="TXZ29" s="146" t="s">
        <v>35</v>
      </c>
      <c r="TYA29" s="133">
        <v>681550</v>
      </c>
      <c r="TYB29" s="147">
        <f t="shared" ref="TYB29:TYB30" si="8850">123*0.5/20</f>
        <v>3.0750000000000002</v>
      </c>
      <c r="TYC29" s="140">
        <f t="shared" ref="TYC29:TYC30" si="8851">TYA29*(TYB29*0.28)</f>
        <v>586814.55000000005</v>
      </c>
      <c r="TYD29" s="140">
        <f t="shared" ref="TYD29:TYD30" si="8852">TYA29*(TYB29*0.57)</f>
        <v>1194586.7625</v>
      </c>
      <c r="TYE29" s="144">
        <f t="shared" ref="TYE29:TYE30" si="8853">TYA29*(TYB29*0.15)</f>
        <v>314364.9375</v>
      </c>
      <c r="TYF29" s="109">
        <f t="shared" ref="TYF29:TYF30" si="8854">INT(TYA29*TYB29)</f>
        <v>2095766</v>
      </c>
      <c r="TYG29" s="145" t="s">
        <v>115</v>
      </c>
      <c r="TYH29" s="146" t="s">
        <v>35</v>
      </c>
      <c r="TYI29" s="133">
        <v>681550</v>
      </c>
      <c r="TYJ29" s="147">
        <f t="shared" ref="TYJ29:TYJ30" si="8855">123*0.5/20</f>
        <v>3.0750000000000002</v>
      </c>
      <c r="TYK29" s="140">
        <f t="shared" ref="TYK29:TYK30" si="8856">TYI29*(TYJ29*0.28)</f>
        <v>586814.55000000005</v>
      </c>
      <c r="TYL29" s="140">
        <f t="shared" ref="TYL29:TYL30" si="8857">TYI29*(TYJ29*0.57)</f>
        <v>1194586.7625</v>
      </c>
      <c r="TYM29" s="144">
        <f t="shared" ref="TYM29:TYM30" si="8858">TYI29*(TYJ29*0.15)</f>
        <v>314364.9375</v>
      </c>
      <c r="TYN29" s="109">
        <f t="shared" ref="TYN29:TYN30" si="8859">INT(TYI29*TYJ29)</f>
        <v>2095766</v>
      </c>
      <c r="TYO29" s="145" t="s">
        <v>115</v>
      </c>
      <c r="TYP29" s="146" t="s">
        <v>35</v>
      </c>
      <c r="TYQ29" s="133">
        <v>681550</v>
      </c>
      <c r="TYR29" s="147">
        <f t="shared" ref="TYR29:TYR30" si="8860">123*0.5/20</f>
        <v>3.0750000000000002</v>
      </c>
      <c r="TYS29" s="140">
        <f t="shared" ref="TYS29:TYS30" si="8861">TYQ29*(TYR29*0.28)</f>
        <v>586814.55000000005</v>
      </c>
      <c r="TYT29" s="140">
        <f t="shared" ref="TYT29:TYT30" si="8862">TYQ29*(TYR29*0.57)</f>
        <v>1194586.7625</v>
      </c>
      <c r="TYU29" s="144">
        <f t="shared" ref="TYU29:TYU30" si="8863">TYQ29*(TYR29*0.15)</f>
        <v>314364.9375</v>
      </c>
      <c r="TYV29" s="109">
        <f t="shared" ref="TYV29:TYV30" si="8864">INT(TYQ29*TYR29)</f>
        <v>2095766</v>
      </c>
      <c r="TYW29" s="145" t="s">
        <v>115</v>
      </c>
      <c r="TYX29" s="146" t="s">
        <v>35</v>
      </c>
      <c r="TYY29" s="133">
        <v>681550</v>
      </c>
      <c r="TYZ29" s="147">
        <f t="shared" ref="TYZ29:TYZ30" si="8865">123*0.5/20</f>
        <v>3.0750000000000002</v>
      </c>
      <c r="TZA29" s="140">
        <f t="shared" ref="TZA29:TZA30" si="8866">TYY29*(TYZ29*0.28)</f>
        <v>586814.55000000005</v>
      </c>
      <c r="TZB29" s="140">
        <f t="shared" ref="TZB29:TZB30" si="8867">TYY29*(TYZ29*0.57)</f>
        <v>1194586.7625</v>
      </c>
      <c r="TZC29" s="144">
        <f t="shared" ref="TZC29:TZC30" si="8868">TYY29*(TYZ29*0.15)</f>
        <v>314364.9375</v>
      </c>
      <c r="TZD29" s="109">
        <f t="shared" ref="TZD29:TZD30" si="8869">INT(TYY29*TYZ29)</f>
        <v>2095766</v>
      </c>
      <c r="TZE29" s="145" t="s">
        <v>115</v>
      </c>
      <c r="TZF29" s="146" t="s">
        <v>35</v>
      </c>
      <c r="TZG29" s="133">
        <v>681550</v>
      </c>
      <c r="TZH29" s="147">
        <f t="shared" ref="TZH29:TZH30" si="8870">123*0.5/20</f>
        <v>3.0750000000000002</v>
      </c>
      <c r="TZI29" s="140">
        <f t="shared" ref="TZI29:TZI30" si="8871">TZG29*(TZH29*0.28)</f>
        <v>586814.55000000005</v>
      </c>
      <c r="TZJ29" s="140">
        <f t="shared" ref="TZJ29:TZJ30" si="8872">TZG29*(TZH29*0.57)</f>
        <v>1194586.7625</v>
      </c>
      <c r="TZK29" s="144">
        <f t="shared" ref="TZK29:TZK30" si="8873">TZG29*(TZH29*0.15)</f>
        <v>314364.9375</v>
      </c>
      <c r="TZL29" s="109">
        <f t="shared" ref="TZL29:TZL30" si="8874">INT(TZG29*TZH29)</f>
        <v>2095766</v>
      </c>
      <c r="TZM29" s="145" t="s">
        <v>115</v>
      </c>
      <c r="TZN29" s="146" t="s">
        <v>35</v>
      </c>
      <c r="TZO29" s="133">
        <v>681550</v>
      </c>
      <c r="TZP29" s="147">
        <f t="shared" ref="TZP29:TZP30" si="8875">123*0.5/20</f>
        <v>3.0750000000000002</v>
      </c>
      <c r="TZQ29" s="140">
        <f t="shared" ref="TZQ29:TZQ30" si="8876">TZO29*(TZP29*0.28)</f>
        <v>586814.55000000005</v>
      </c>
      <c r="TZR29" s="140">
        <f t="shared" ref="TZR29:TZR30" si="8877">TZO29*(TZP29*0.57)</f>
        <v>1194586.7625</v>
      </c>
      <c r="TZS29" s="144">
        <f t="shared" ref="TZS29:TZS30" si="8878">TZO29*(TZP29*0.15)</f>
        <v>314364.9375</v>
      </c>
      <c r="TZT29" s="109">
        <f t="shared" ref="TZT29:TZT30" si="8879">INT(TZO29*TZP29)</f>
        <v>2095766</v>
      </c>
      <c r="TZU29" s="145" t="s">
        <v>115</v>
      </c>
      <c r="TZV29" s="146" t="s">
        <v>35</v>
      </c>
      <c r="TZW29" s="133">
        <v>681550</v>
      </c>
      <c r="TZX29" s="147">
        <f t="shared" ref="TZX29:TZX30" si="8880">123*0.5/20</f>
        <v>3.0750000000000002</v>
      </c>
      <c r="TZY29" s="140">
        <f t="shared" ref="TZY29:TZY30" si="8881">TZW29*(TZX29*0.28)</f>
        <v>586814.55000000005</v>
      </c>
      <c r="TZZ29" s="140">
        <f t="shared" ref="TZZ29:TZZ30" si="8882">TZW29*(TZX29*0.57)</f>
        <v>1194586.7625</v>
      </c>
      <c r="UAA29" s="144">
        <f t="shared" ref="UAA29:UAA30" si="8883">TZW29*(TZX29*0.15)</f>
        <v>314364.9375</v>
      </c>
      <c r="UAB29" s="109">
        <f t="shared" ref="UAB29:UAB30" si="8884">INT(TZW29*TZX29)</f>
        <v>2095766</v>
      </c>
      <c r="UAC29" s="145" t="s">
        <v>115</v>
      </c>
      <c r="UAD29" s="146" t="s">
        <v>35</v>
      </c>
      <c r="UAE29" s="133">
        <v>681550</v>
      </c>
      <c r="UAF29" s="147">
        <f t="shared" ref="UAF29:UAF30" si="8885">123*0.5/20</f>
        <v>3.0750000000000002</v>
      </c>
      <c r="UAG29" s="140">
        <f t="shared" ref="UAG29:UAG30" si="8886">UAE29*(UAF29*0.28)</f>
        <v>586814.55000000005</v>
      </c>
      <c r="UAH29" s="140">
        <f t="shared" ref="UAH29:UAH30" si="8887">UAE29*(UAF29*0.57)</f>
        <v>1194586.7625</v>
      </c>
      <c r="UAI29" s="144">
        <f t="shared" ref="UAI29:UAI30" si="8888">UAE29*(UAF29*0.15)</f>
        <v>314364.9375</v>
      </c>
      <c r="UAJ29" s="109">
        <f t="shared" ref="UAJ29:UAJ30" si="8889">INT(UAE29*UAF29)</f>
        <v>2095766</v>
      </c>
      <c r="UAK29" s="145" t="s">
        <v>115</v>
      </c>
      <c r="UAL29" s="146" t="s">
        <v>35</v>
      </c>
      <c r="UAM29" s="133">
        <v>681550</v>
      </c>
      <c r="UAN29" s="147">
        <f t="shared" ref="UAN29:UAN30" si="8890">123*0.5/20</f>
        <v>3.0750000000000002</v>
      </c>
      <c r="UAO29" s="140">
        <f t="shared" ref="UAO29:UAO30" si="8891">UAM29*(UAN29*0.28)</f>
        <v>586814.55000000005</v>
      </c>
      <c r="UAP29" s="140">
        <f t="shared" ref="UAP29:UAP30" si="8892">UAM29*(UAN29*0.57)</f>
        <v>1194586.7625</v>
      </c>
      <c r="UAQ29" s="144">
        <f t="shared" ref="UAQ29:UAQ30" si="8893">UAM29*(UAN29*0.15)</f>
        <v>314364.9375</v>
      </c>
      <c r="UAR29" s="109">
        <f t="shared" ref="UAR29:UAR30" si="8894">INT(UAM29*UAN29)</f>
        <v>2095766</v>
      </c>
      <c r="UAS29" s="145" t="s">
        <v>115</v>
      </c>
      <c r="UAT29" s="146" t="s">
        <v>35</v>
      </c>
      <c r="UAU29" s="133">
        <v>681550</v>
      </c>
      <c r="UAV29" s="147">
        <f t="shared" ref="UAV29:UAV30" si="8895">123*0.5/20</f>
        <v>3.0750000000000002</v>
      </c>
      <c r="UAW29" s="140">
        <f t="shared" ref="UAW29:UAW30" si="8896">UAU29*(UAV29*0.28)</f>
        <v>586814.55000000005</v>
      </c>
      <c r="UAX29" s="140">
        <f t="shared" ref="UAX29:UAX30" si="8897">UAU29*(UAV29*0.57)</f>
        <v>1194586.7625</v>
      </c>
      <c r="UAY29" s="144">
        <f t="shared" ref="UAY29:UAY30" si="8898">UAU29*(UAV29*0.15)</f>
        <v>314364.9375</v>
      </c>
      <c r="UAZ29" s="109">
        <f t="shared" ref="UAZ29:UAZ30" si="8899">INT(UAU29*UAV29)</f>
        <v>2095766</v>
      </c>
      <c r="UBA29" s="145" t="s">
        <v>115</v>
      </c>
      <c r="UBB29" s="146" t="s">
        <v>35</v>
      </c>
      <c r="UBC29" s="133">
        <v>681550</v>
      </c>
      <c r="UBD29" s="147">
        <f t="shared" ref="UBD29:UBD30" si="8900">123*0.5/20</f>
        <v>3.0750000000000002</v>
      </c>
      <c r="UBE29" s="140">
        <f t="shared" ref="UBE29:UBE30" si="8901">UBC29*(UBD29*0.28)</f>
        <v>586814.55000000005</v>
      </c>
      <c r="UBF29" s="140">
        <f t="shared" ref="UBF29:UBF30" si="8902">UBC29*(UBD29*0.57)</f>
        <v>1194586.7625</v>
      </c>
      <c r="UBG29" s="144">
        <f t="shared" ref="UBG29:UBG30" si="8903">UBC29*(UBD29*0.15)</f>
        <v>314364.9375</v>
      </c>
      <c r="UBH29" s="109">
        <f t="shared" ref="UBH29:UBH30" si="8904">INT(UBC29*UBD29)</f>
        <v>2095766</v>
      </c>
      <c r="UBI29" s="145" t="s">
        <v>115</v>
      </c>
      <c r="UBJ29" s="146" t="s">
        <v>35</v>
      </c>
      <c r="UBK29" s="133">
        <v>681550</v>
      </c>
      <c r="UBL29" s="147">
        <f t="shared" ref="UBL29:UBL30" si="8905">123*0.5/20</f>
        <v>3.0750000000000002</v>
      </c>
      <c r="UBM29" s="140">
        <f t="shared" ref="UBM29:UBM30" si="8906">UBK29*(UBL29*0.28)</f>
        <v>586814.55000000005</v>
      </c>
      <c r="UBN29" s="140">
        <f t="shared" ref="UBN29:UBN30" si="8907">UBK29*(UBL29*0.57)</f>
        <v>1194586.7625</v>
      </c>
      <c r="UBO29" s="144">
        <f t="shared" ref="UBO29:UBO30" si="8908">UBK29*(UBL29*0.15)</f>
        <v>314364.9375</v>
      </c>
      <c r="UBP29" s="109">
        <f t="shared" ref="UBP29:UBP30" si="8909">INT(UBK29*UBL29)</f>
        <v>2095766</v>
      </c>
      <c r="UBQ29" s="145" t="s">
        <v>115</v>
      </c>
      <c r="UBR29" s="146" t="s">
        <v>35</v>
      </c>
      <c r="UBS29" s="133">
        <v>681550</v>
      </c>
      <c r="UBT29" s="147">
        <f t="shared" ref="UBT29:UBT30" si="8910">123*0.5/20</f>
        <v>3.0750000000000002</v>
      </c>
      <c r="UBU29" s="140">
        <f t="shared" ref="UBU29:UBU30" si="8911">UBS29*(UBT29*0.28)</f>
        <v>586814.55000000005</v>
      </c>
      <c r="UBV29" s="140">
        <f t="shared" ref="UBV29:UBV30" si="8912">UBS29*(UBT29*0.57)</f>
        <v>1194586.7625</v>
      </c>
      <c r="UBW29" s="144">
        <f t="shared" ref="UBW29:UBW30" si="8913">UBS29*(UBT29*0.15)</f>
        <v>314364.9375</v>
      </c>
      <c r="UBX29" s="109">
        <f t="shared" ref="UBX29:UBX30" si="8914">INT(UBS29*UBT29)</f>
        <v>2095766</v>
      </c>
      <c r="UBY29" s="145" t="s">
        <v>115</v>
      </c>
      <c r="UBZ29" s="146" t="s">
        <v>35</v>
      </c>
      <c r="UCA29" s="133">
        <v>681550</v>
      </c>
      <c r="UCB29" s="147">
        <f t="shared" ref="UCB29:UCB30" si="8915">123*0.5/20</f>
        <v>3.0750000000000002</v>
      </c>
      <c r="UCC29" s="140">
        <f t="shared" ref="UCC29:UCC30" si="8916">UCA29*(UCB29*0.28)</f>
        <v>586814.55000000005</v>
      </c>
      <c r="UCD29" s="140">
        <f t="shared" ref="UCD29:UCD30" si="8917">UCA29*(UCB29*0.57)</f>
        <v>1194586.7625</v>
      </c>
      <c r="UCE29" s="144">
        <f t="shared" ref="UCE29:UCE30" si="8918">UCA29*(UCB29*0.15)</f>
        <v>314364.9375</v>
      </c>
      <c r="UCF29" s="109">
        <f t="shared" ref="UCF29:UCF30" si="8919">INT(UCA29*UCB29)</f>
        <v>2095766</v>
      </c>
      <c r="UCG29" s="145" t="s">
        <v>115</v>
      </c>
      <c r="UCH29" s="146" t="s">
        <v>35</v>
      </c>
      <c r="UCI29" s="133">
        <v>681550</v>
      </c>
      <c r="UCJ29" s="147">
        <f t="shared" ref="UCJ29:UCJ30" si="8920">123*0.5/20</f>
        <v>3.0750000000000002</v>
      </c>
      <c r="UCK29" s="140">
        <f t="shared" ref="UCK29:UCK30" si="8921">UCI29*(UCJ29*0.28)</f>
        <v>586814.55000000005</v>
      </c>
      <c r="UCL29" s="140">
        <f t="shared" ref="UCL29:UCL30" si="8922">UCI29*(UCJ29*0.57)</f>
        <v>1194586.7625</v>
      </c>
      <c r="UCM29" s="144">
        <f t="shared" ref="UCM29:UCM30" si="8923">UCI29*(UCJ29*0.15)</f>
        <v>314364.9375</v>
      </c>
      <c r="UCN29" s="109">
        <f t="shared" ref="UCN29:UCN30" si="8924">INT(UCI29*UCJ29)</f>
        <v>2095766</v>
      </c>
      <c r="UCO29" s="145" t="s">
        <v>115</v>
      </c>
      <c r="UCP29" s="146" t="s">
        <v>35</v>
      </c>
      <c r="UCQ29" s="133">
        <v>681550</v>
      </c>
      <c r="UCR29" s="147">
        <f t="shared" ref="UCR29:UCR30" si="8925">123*0.5/20</f>
        <v>3.0750000000000002</v>
      </c>
      <c r="UCS29" s="140">
        <f t="shared" ref="UCS29:UCS30" si="8926">UCQ29*(UCR29*0.28)</f>
        <v>586814.55000000005</v>
      </c>
      <c r="UCT29" s="140">
        <f t="shared" ref="UCT29:UCT30" si="8927">UCQ29*(UCR29*0.57)</f>
        <v>1194586.7625</v>
      </c>
      <c r="UCU29" s="144">
        <f t="shared" ref="UCU29:UCU30" si="8928">UCQ29*(UCR29*0.15)</f>
        <v>314364.9375</v>
      </c>
      <c r="UCV29" s="109">
        <f t="shared" ref="UCV29:UCV30" si="8929">INT(UCQ29*UCR29)</f>
        <v>2095766</v>
      </c>
      <c r="UCW29" s="145" t="s">
        <v>115</v>
      </c>
      <c r="UCX29" s="146" t="s">
        <v>35</v>
      </c>
      <c r="UCY29" s="133">
        <v>681550</v>
      </c>
      <c r="UCZ29" s="147">
        <f t="shared" ref="UCZ29:UCZ30" si="8930">123*0.5/20</f>
        <v>3.0750000000000002</v>
      </c>
      <c r="UDA29" s="140">
        <f t="shared" ref="UDA29:UDA30" si="8931">UCY29*(UCZ29*0.28)</f>
        <v>586814.55000000005</v>
      </c>
      <c r="UDB29" s="140">
        <f t="shared" ref="UDB29:UDB30" si="8932">UCY29*(UCZ29*0.57)</f>
        <v>1194586.7625</v>
      </c>
      <c r="UDC29" s="144">
        <f t="shared" ref="UDC29:UDC30" si="8933">UCY29*(UCZ29*0.15)</f>
        <v>314364.9375</v>
      </c>
      <c r="UDD29" s="109">
        <f t="shared" ref="UDD29:UDD30" si="8934">INT(UCY29*UCZ29)</f>
        <v>2095766</v>
      </c>
      <c r="UDE29" s="145" t="s">
        <v>115</v>
      </c>
      <c r="UDF29" s="146" t="s">
        <v>35</v>
      </c>
      <c r="UDG29" s="133">
        <v>681550</v>
      </c>
      <c r="UDH29" s="147">
        <f t="shared" ref="UDH29:UDH30" si="8935">123*0.5/20</f>
        <v>3.0750000000000002</v>
      </c>
      <c r="UDI29" s="140">
        <f t="shared" ref="UDI29:UDI30" si="8936">UDG29*(UDH29*0.28)</f>
        <v>586814.55000000005</v>
      </c>
      <c r="UDJ29" s="140">
        <f t="shared" ref="UDJ29:UDJ30" si="8937">UDG29*(UDH29*0.57)</f>
        <v>1194586.7625</v>
      </c>
      <c r="UDK29" s="144">
        <f t="shared" ref="UDK29:UDK30" si="8938">UDG29*(UDH29*0.15)</f>
        <v>314364.9375</v>
      </c>
      <c r="UDL29" s="109">
        <f t="shared" ref="UDL29:UDL30" si="8939">INT(UDG29*UDH29)</f>
        <v>2095766</v>
      </c>
      <c r="UDM29" s="145" t="s">
        <v>115</v>
      </c>
      <c r="UDN29" s="146" t="s">
        <v>35</v>
      </c>
      <c r="UDO29" s="133">
        <v>681550</v>
      </c>
      <c r="UDP29" s="147">
        <f t="shared" ref="UDP29:UDP30" si="8940">123*0.5/20</f>
        <v>3.0750000000000002</v>
      </c>
      <c r="UDQ29" s="140">
        <f t="shared" ref="UDQ29:UDQ30" si="8941">UDO29*(UDP29*0.28)</f>
        <v>586814.55000000005</v>
      </c>
      <c r="UDR29" s="140">
        <f t="shared" ref="UDR29:UDR30" si="8942">UDO29*(UDP29*0.57)</f>
        <v>1194586.7625</v>
      </c>
      <c r="UDS29" s="144">
        <f t="shared" ref="UDS29:UDS30" si="8943">UDO29*(UDP29*0.15)</f>
        <v>314364.9375</v>
      </c>
      <c r="UDT29" s="109">
        <f t="shared" ref="UDT29:UDT30" si="8944">INT(UDO29*UDP29)</f>
        <v>2095766</v>
      </c>
      <c r="UDU29" s="145" t="s">
        <v>115</v>
      </c>
      <c r="UDV29" s="146" t="s">
        <v>35</v>
      </c>
      <c r="UDW29" s="133">
        <v>681550</v>
      </c>
      <c r="UDX29" s="147">
        <f t="shared" ref="UDX29:UDX30" si="8945">123*0.5/20</f>
        <v>3.0750000000000002</v>
      </c>
      <c r="UDY29" s="140">
        <f t="shared" ref="UDY29:UDY30" si="8946">UDW29*(UDX29*0.28)</f>
        <v>586814.55000000005</v>
      </c>
      <c r="UDZ29" s="140">
        <f t="shared" ref="UDZ29:UDZ30" si="8947">UDW29*(UDX29*0.57)</f>
        <v>1194586.7625</v>
      </c>
      <c r="UEA29" s="144">
        <f t="shared" ref="UEA29:UEA30" si="8948">UDW29*(UDX29*0.15)</f>
        <v>314364.9375</v>
      </c>
      <c r="UEB29" s="109">
        <f t="shared" ref="UEB29:UEB30" si="8949">INT(UDW29*UDX29)</f>
        <v>2095766</v>
      </c>
      <c r="UEC29" s="145" t="s">
        <v>115</v>
      </c>
      <c r="UED29" s="146" t="s">
        <v>35</v>
      </c>
      <c r="UEE29" s="133">
        <v>681550</v>
      </c>
      <c r="UEF29" s="147">
        <f t="shared" ref="UEF29:UEF30" si="8950">123*0.5/20</f>
        <v>3.0750000000000002</v>
      </c>
      <c r="UEG29" s="140">
        <f t="shared" ref="UEG29:UEG30" si="8951">UEE29*(UEF29*0.28)</f>
        <v>586814.55000000005</v>
      </c>
      <c r="UEH29" s="140">
        <f t="shared" ref="UEH29:UEH30" si="8952">UEE29*(UEF29*0.57)</f>
        <v>1194586.7625</v>
      </c>
      <c r="UEI29" s="144">
        <f t="shared" ref="UEI29:UEI30" si="8953">UEE29*(UEF29*0.15)</f>
        <v>314364.9375</v>
      </c>
      <c r="UEJ29" s="109">
        <f t="shared" ref="UEJ29:UEJ30" si="8954">INT(UEE29*UEF29)</f>
        <v>2095766</v>
      </c>
      <c r="UEK29" s="145" t="s">
        <v>115</v>
      </c>
      <c r="UEL29" s="146" t="s">
        <v>35</v>
      </c>
      <c r="UEM29" s="133">
        <v>681550</v>
      </c>
      <c r="UEN29" s="147">
        <f t="shared" ref="UEN29:UEN30" si="8955">123*0.5/20</f>
        <v>3.0750000000000002</v>
      </c>
      <c r="UEO29" s="140">
        <f t="shared" ref="UEO29:UEO30" si="8956">UEM29*(UEN29*0.28)</f>
        <v>586814.55000000005</v>
      </c>
      <c r="UEP29" s="140">
        <f t="shared" ref="UEP29:UEP30" si="8957">UEM29*(UEN29*0.57)</f>
        <v>1194586.7625</v>
      </c>
      <c r="UEQ29" s="144">
        <f t="shared" ref="UEQ29:UEQ30" si="8958">UEM29*(UEN29*0.15)</f>
        <v>314364.9375</v>
      </c>
      <c r="UER29" s="109">
        <f t="shared" ref="UER29:UER30" si="8959">INT(UEM29*UEN29)</f>
        <v>2095766</v>
      </c>
      <c r="UES29" s="145" t="s">
        <v>115</v>
      </c>
      <c r="UET29" s="146" t="s">
        <v>35</v>
      </c>
      <c r="UEU29" s="133">
        <v>681550</v>
      </c>
      <c r="UEV29" s="147">
        <f t="shared" ref="UEV29:UEV30" si="8960">123*0.5/20</f>
        <v>3.0750000000000002</v>
      </c>
      <c r="UEW29" s="140">
        <f t="shared" ref="UEW29:UEW30" si="8961">UEU29*(UEV29*0.28)</f>
        <v>586814.55000000005</v>
      </c>
      <c r="UEX29" s="140">
        <f t="shared" ref="UEX29:UEX30" si="8962">UEU29*(UEV29*0.57)</f>
        <v>1194586.7625</v>
      </c>
      <c r="UEY29" s="144">
        <f t="shared" ref="UEY29:UEY30" si="8963">UEU29*(UEV29*0.15)</f>
        <v>314364.9375</v>
      </c>
      <c r="UEZ29" s="109">
        <f t="shared" ref="UEZ29:UEZ30" si="8964">INT(UEU29*UEV29)</f>
        <v>2095766</v>
      </c>
      <c r="UFA29" s="145" t="s">
        <v>115</v>
      </c>
      <c r="UFB29" s="146" t="s">
        <v>35</v>
      </c>
      <c r="UFC29" s="133">
        <v>681550</v>
      </c>
      <c r="UFD29" s="147">
        <f t="shared" ref="UFD29:UFD30" si="8965">123*0.5/20</f>
        <v>3.0750000000000002</v>
      </c>
      <c r="UFE29" s="140">
        <f t="shared" ref="UFE29:UFE30" si="8966">UFC29*(UFD29*0.28)</f>
        <v>586814.55000000005</v>
      </c>
      <c r="UFF29" s="140">
        <f t="shared" ref="UFF29:UFF30" si="8967">UFC29*(UFD29*0.57)</f>
        <v>1194586.7625</v>
      </c>
      <c r="UFG29" s="144">
        <f t="shared" ref="UFG29:UFG30" si="8968">UFC29*(UFD29*0.15)</f>
        <v>314364.9375</v>
      </c>
      <c r="UFH29" s="109">
        <f t="shared" ref="UFH29:UFH30" si="8969">INT(UFC29*UFD29)</f>
        <v>2095766</v>
      </c>
      <c r="UFI29" s="145" t="s">
        <v>115</v>
      </c>
      <c r="UFJ29" s="146" t="s">
        <v>35</v>
      </c>
      <c r="UFK29" s="133">
        <v>681550</v>
      </c>
      <c r="UFL29" s="147">
        <f t="shared" ref="UFL29:UFL30" si="8970">123*0.5/20</f>
        <v>3.0750000000000002</v>
      </c>
      <c r="UFM29" s="140">
        <f t="shared" ref="UFM29:UFM30" si="8971">UFK29*(UFL29*0.28)</f>
        <v>586814.55000000005</v>
      </c>
      <c r="UFN29" s="140">
        <f t="shared" ref="UFN29:UFN30" si="8972">UFK29*(UFL29*0.57)</f>
        <v>1194586.7625</v>
      </c>
      <c r="UFO29" s="144">
        <f t="shared" ref="UFO29:UFO30" si="8973">UFK29*(UFL29*0.15)</f>
        <v>314364.9375</v>
      </c>
      <c r="UFP29" s="109">
        <f t="shared" ref="UFP29:UFP30" si="8974">INT(UFK29*UFL29)</f>
        <v>2095766</v>
      </c>
      <c r="UFQ29" s="145" t="s">
        <v>115</v>
      </c>
      <c r="UFR29" s="146" t="s">
        <v>35</v>
      </c>
      <c r="UFS29" s="133">
        <v>681550</v>
      </c>
      <c r="UFT29" s="147">
        <f t="shared" ref="UFT29:UFT30" si="8975">123*0.5/20</f>
        <v>3.0750000000000002</v>
      </c>
      <c r="UFU29" s="140">
        <f t="shared" ref="UFU29:UFU30" si="8976">UFS29*(UFT29*0.28)</f>
        <v>586814.55000000005</v>
      </c>
      <c r="UFV29" s="140">
        <f t="shared" ref="UFV29:UFV30" si="8977">UFS29*(UFT29*0.57)</f>
        <v>1194586.7625</v>
      </c>
      <c r="UFW29" s="144">
        <f t="shared" ref="UFW29:UFW30" si="8978">UFS29*(UFT29*0.15)</f>
        <v>314364.9375</v>
      </c>
      <c r="UFX29" s="109">
        <f t="shared" ref="UFX29:UFX30" si="8979">INT(UFS29*UFT29)</f>
        <v>2095766</v>
      </c>
      <c r="UFY29" s="145" t="s">
        <v>115</v>
      </c>
      <c r="UFZ29" s="146" t="s">
        <v>35</v>
      </c>
      <c r="UGA29" s="133">
        <v>681550</v>
      </c>
      <c r="UGB29" s="147">
        <f t="shared" ref="UGB29:UGB30" si="8980">123*0.5/20</f>
        <v>3.0750000000000002</v>
      </c>
      <c r="UGC29" s="140">
        <f t="shared" ref="UGC29:UGC30" si="8981">UGA29*(UGB29*0.28)</f>
        <v>586814.55000000005</v>
      </c>
      <c r="UGD29" s="140">
        <f t="shared" ref="UGD29:UGD30" si="8982">UGA29*(UGB29*0.57)</f>
        <v>1194586.7625</v>
      </c>
      <c r="UGE29" s="144">
        <f t="shared" ref="UGE29:UGE30" si="8983">UGA29*(UGB29*0.15)</f>
        <v>314364.9375</v>
      </c>
      <c r="UGF29" s="109">
        <f t="shared" ref="UGF29:UGF30" si="8984">INT(UGA29*UGB29)</f>
        <v>2095766</v>
      </c>
      <c r="UGG29" s="145" t="s">
        <v>115</v>
      </c>
      <c r="UGH29" s="146" t="s">
        <v>35</v>
      </c>
      <c r="UGI29" s="133">
        <v>681550</v>
      </c>
      <c r="UGJ29" s="147">
        <f t="shared" ref="UGJ29:UGJ30" si="8985">123*0.5/20</f>
        <v>3.0750000000000002</v>
      </c>
      <c r="UGK29" s="140">
        <f t="shared" ref="UGK29:UGK30" si="8986">UGI29*(UGJ29*0.28)</f>
        <v>586814.55000000005</v>
      </c>
      <c r="UGL29" s="140">
        <f t="shared" ref="UGL29:UGL30" si="8987">UGI29*(UGJ29*0.57)</f>
        <v>1194586.7625</v>
      </c>
      <c r="UGM29" s="144">
        <f t="shared" ref="UGM29:UGM30" si="8988">UGI29*(UGJ29*0.15)</f>
        <v>314364.9375</v>
      </c>
      <c r="UGN29" s="109">
        <f t="shared" ref="UGN29:UGN30" si="8989">INT(UGI29*UGJ29)</f>
        <v>2095766</v>
      </c>
      <c r="UGO29" s="145" t="s">
        <v>115</v>
      </c>
      <c r="UGP29" s="146" t="s">
        <v>35</v>
      </c>
      <c r="UGQ29" s="133">
        <v>681550</v>
      </c>
      <c r="UGR29" s="147">
        <f t="shared" ref="UGR29:UGR30" si="8990">123*0.5/20</f>
        <v>3.0750000000000002</v>
      </c>
      <c r="UGS29" s="140">
        <f t="shared" ref="UGS29:UGS30" si="8991">UGQ29*(UGR29*0.28)</f>
        <v>586814.55000000005</v>
      </c>
      <c r="UGT29" s="140">
        <f t="shared" ref="UGT29:UGT30" si="8992">UGQ29*(UGR29*0.57)</f>
        <v>1194586.7625</v>
      </c>
      <c r="UGU29" s="144">
        <f t="shared" ref="UGU29:UGU30" si="8993">UGQ29*(UGR29*0.15)</f>
        <v>314364.9375</v>
      </c>
      <c r="UGV29" s="109">
        <f t="shared" ref="UGV29:UGV30" si="8994">INT(UGQ29*UGR29)</f>
        <v>2095766</v>
      </c>
      <c r="UGW29" s="145" t="s">
        <v>115</v>
      </c>
      <c r="UGX29" s="146" t="s">
        <v>35</v>
      </c>
      <c r="UGY29" s="133">
        <v>681550</v>
      </c>
      <c r="UGZ29" s="147">
        <f t="shared" ref="UGZ29:UGZ30" si="8995">123*0.5/20</f>
        <v>3.0750000000000002</v>
      </c>
      <c r="UHA29" s="140">
        <f t="shared" ref="UHA29:UHA30" si="8996">UGY29*(UGZ29*0.28)</f>
        <v>586814.55000000005</v>
      </c>
      <c r="UHB29" s="140">
        <f t="shared" ref="UHB29:UHB30" si="8997">UGY29*(UGZ29*0.57)</f>
        <v>1194586.7625</v>
      </c>
      <c r="UHC29" s="144">
        <f t="shared" ref="UHC29:UHC30" si="8998">UGY29*(UGZ29*0.15)</f>
        <v>314364.9375</v>
      </c>
      <c r="UHD29" s="109">
        <f t="shared" ref="UHD29:UHD30" si="8999">INT(UGY29*UGZ29)</f>
        <v>2095766</v>
      </c>
      <c r="UHE29" s="145" t="s">
        <v>115</v>
      </c>
      <c r="UHF29" s="146" t="s">
        <v>35</v>
      </c>
      <c r="UHG29" s="133">
        <v>681550</v>
      </c>
      <c r="UHH29" s="147">
        <f t="shared" ref="UHH29:UHH30" si="9000">123*0.5/20</f>
        <v>3.0750000000000002</v>
      </c>
      <c r="UHI29" s="140">
        <f t="shared" ref="UHI29:UHI30" si="9001">UHG29*(UHH29*0.28)</f>
        <v>586814.55000000005</v>
      </c>
      <c r="UHJ29" s="140">
        <f t="shared" ref="UHJ29:UHJ30" si="9002">UHG29*(UHH29*0.57)</f>
        <v>1194586.7625</v>
      </c>
      <c r="UHK29" s="144">
        <f t="shared" ref="UHK29:UHK30" si="9003">UHG29*(UHH29*0.15)</f>
        <v>314364.9375</v>
      </c>
      <c r="UHL29" s="109">
        <f t="shared" ref="UHL29:UHL30" si="9004">INT(UHG29*UHH29)</f>
        <v>2095766</v>
      </c>
      <c r="UHM29" s="145" t="s">
        <v>115</v>
      </c>
      <c r="UHN29" s="146" t="s">
        <v>35</v>
      </c>
      <c r="UHO29" s="133">
        <v>681550</v>
      </c>
      <c r="UHP29" s="147">
        <f t="shared" ref="UHP29:UHP30" si="9005">123*0.5/20</f>
        <v>3.0750000000000002</v>
      </c>
      <c r="UHQ29" s="140">
        <f t="shared" ref="UHQ29:UHQ30" si="9006">UHO29*(UHP29*0.28)</f>
        <v>586814.55000000005</v>
      </c>
      <c r="UHR29" s="140">
        <f t="shared" ref="UHR29:UHR30" si="9007">UHO29*(UHP29*0.57)</f>
        <v>1194586.7625</v>
      </c>
      <c r="UHS29" s="144">
        <f t="shared" ref="UHS29:UHS30" si="9008">UHO29*(UHP29*0.15)</f>
        <v>314364.9375</v>
      </c>
      <c r="UHT29" s="109">
        <f t="shared" ref="UHT29:UHT30" si="9009">INT(UHO29*UHP29)</f>
        <v>2095766</v>
      </c>
      <c r="UHU29" s="145" t="s">
        <v>115</v>
      </c>
      <c r="UHV29" s="146" t="s">
        <v>35</v>
      </c>
      <c r="UHW29" s="133">
        <v>681550</v>
      </c>
      <c r="UHX29" s="147">
        <f t="shared" ref="UHX29:UHX30" si="9010">123*0.5/20</f>
        <v>3.0750000000000002</v>
      </c>
      <c r="UHY29" s="140">
        <f t="shared" ref="UHY29:UHY30" si="9011">UHW29*(UHX29*0.28)</f>
        <v>586814.55000000005</v>
      </c>
      <c r="UHZ29" s="140">
        <f t="shared" ref="UHZ29:UHZ30" si="9012">UHW29*(UHX29*0.57)</f>
        <v>1194586.7625</v>
      </c>
      <c r="UIA29" s="144">
        <f t="shared" ref="UIA29:UIA30" si="9013">UHW29*(UHX29*0.15)</f>
        <v>314364.9375</v>
      </c>
      <c r="UIB29" s="109">
        <f t="shared" ref="UIB29:UIB30" si="9014">INT(UHW29*UHX29)</f>
        <v>2095766</v>
      </c>
      <c r="UIC29" s="145" t="s">
        <v>115</v>
      </c>
      <c r="UID29" s="146" t="s">
        <v>35</v>
      </c>
      <c r="UIE29" s="133">
        <v>681550</v>
      </c>
      <c r="UIF29" s="147">
        <f t="shared" ref="UIF29:UIF30" si="9015">123*0.5/20</f>
        <v>3.0750000000000002</v>
      </c>
      <c r="UIG29" s="140">
        <f t="shared" ref="UIG29:UIG30" si="9016">UIE29*(UIF29*0.28)</f>
        <v>586814.55000000005</v>
      </c>
      <c r="UIH29" s="140">
        <f t="shared" ref="UIH29:UIH30" si="9017">UIE29*(UIF29*0.57)</f>
        <v>1194586.7625</v>
      </c>
      <c r="UII29" s="144">
        <f t="shared" ref="UII29:UII30" si="9018">UIE29*(UIF29*0.15)</f>
        <v>314364.9375</v>
      </c>
      <c r="UIJ29" s="109">
        <f t="shared" ref="UIJ29:UIJ30" si="9019">INT(UIE29*UIF29)</f>
        <v>2095766</v>
      </c>
      <c r="UIK29" s="145" t="s">
        <v>115</v>
      </c>
      <c r="UIL29" s="146" t="s">
        <v>35</v>
      </c>
      <c r="UIM29" s="133">
        <v>681550</v>
      </c>
      <c r="UIN29" s="147">
        <f t="shared" ref="UIN29:UIN30" si="9020">123*0.5/20</f>
        <v>3.0750000000000002</v>
      </c>
      <c r="UIO29" s="140">
        <f t="shared" ref="UIO29:UIO30" si="9021">UIM29*(UIN29*0.28)</f>
        <v>586814.55000000005</v>
      </c>
      <c r="UIP29" s="140">
        <f t="shared" ref="UIP29:UIP30" si="9022">UIM29*(UIN29*0.57)</f>
        <v>1194586.7625</v>
      </c>
      <c r="UIQ29" s="144">
        <f t="shared" ref="UIQ29:UIQ30" si="9023">UIM29*(UIN29*0.15)</f>
        <v>314364.9375</v>
      </c>
      <c r="UIR29" s="109">
        <f t="shared" ref="UIR29:UIR30" si="9024">INT(UIM29*UIN29)</f>
        <v>2095766</v>
      </c>
      <c r="UIS29" s="145" t="s">
        <v>115</v>
      </c>
      <c r="UIT29" s="146" t="s">
        <v>35</v>
      </c>
      <c r="UIU29" s="133">
        <v>681550</v>
      </c>
      <c r="UIV29" s="147">
        <f t="shared" ref="UIV29:UIV30" si="9025">123*0.5/20</f>
        <v>3.0750000000000002</v>
      </c>
      <c r="UIW29" s="140">
        <f t="shared" ref="UIW29:UIW30" si="9026">UIU29*(UIV29*0.28)</f>
        <v>586814.55000000005</v>
      </c>
      <c r="UIX29" s="140">
        <f t="shared" ref="UIX29:UIX30" si="9027">UIU29*(UIV29*0.57)</f>
        <v>1194586.7625</v>
      </c>
      <c r="UIY29" s="144">
        <f t="shared" ref="UIY29:UIY30" si="9028">UIU29*(UIV29*0.15)</f>
        <v>314364.9375</v>
      </c>
      <c r="UIZ29" s="109">
        <f t="shared" ref="UIZ29:UIZ30" si="9029">INT(UIU29*UIV29)</f>
        <v>2095766</v>
      </c>
      <c r="UJA29" s="145" t="s">
        <v>115</v>
      </c>
      <c r="UJB29" s="146" t="s">
        <v>35</v>
      </c>
      <c r="UJC29" s="133">
        <v>681550</v>
      </c>
      <c r="UJD29" s="147">
        <f t="shared" ref="UJD29:UJD30" si="9030">123*0.5/20</f>
        <v>3.0750000000000002</v>
      </c>
      <c r="UJE29" s="140">
        <f t="shared" ref="UJE29:UJE30" si="9031">UJC29*(UJD29*0.28)</f>
        <v>586814.55000000005</v>
      </c>
      <c r="UJF29" s="140">
        <f t="shared" ref="UJF29:UJF30" si="9032">UJC29*(UJD29*0.57)</f>
        <v>1194586.7625</v>
      </c>
      <c r="UJG29" s="144">
        <f t="shared" ref="UJG29:UJG30" si="9033">UJC29*(UJD29*0.15)</f>
        <v>314364.9375</v>
      </c>
      <c r="UJH29" s="109">
        <f t="shared" ref="UJH29:UJH30" si="9034">INT(UJC29*UJD29)</f>
        <v>2095766</v>
      </c>
      <c r="UJI29" s="145" t="s">
        <v>115</v>
      </c>
      <c r="UJJ29" s="146" t="s">
        <v>35</v>
      </c>
      <c r="UJK29" s="133">
        <v>681550</v>
      </c>
      <c r="UJL29" s="147">
        <f t="shared" ref="UJL29:UJL30" si="9035">123*0.5/20</f>
        <v>3.0750000000000002</v>
      </c>
      <c r="UJM29" s="140">
        <f t="shared" ref="UJM29:UJM30" si="9036">UJK29*(UJL29*0.28)</f>
        <v>586814.55000000005</v>
      </c>
      <c r="UJN29" s="140">
        <f t="shared" ref="UJN29:UJN30" si="9037">UJK29*(UJL29*0.57)</f>
        <v>1194586.7625</v>
      </c>
      <c r="UJO29" s="144">
        <f t="shared" ref="UJO29:UJO30" si="9038">UJK29*(UJL29*0.15)</f>
        <v>314364.9375</v>
      </c>
      <c r="UJP29" s="109">
        <f t="shared" ref="UJP29:UJP30" si="9039">INT(UJK29*UJL29)</f>
        <v>2095766</v>
      </c>
      <c r="UJQ29" s="145" t="s">
        <v>115</v>
      </c>
      <c r="UJR29" s="146" t="s">
        <v>35</v>
      </c>
      <c r="UJS29" s="133">
        <v>681550</v>
      </c>
      <c r="UJT29" s="147">
        <f t="shared" ref="UJT29:UJT30" si="9040">123*0.5/20</f>
        <v>3.0750000000000002</v>
      </c>
      <c r="UJU29" s="140">
        <f t="shared" ref="UJU29:UJU30" si="9041">UJS29*(UJT29*0.28)</f>
        <v>586814.55000000005</v>
      </c>
      <c r="UJV29" s="140">
        <f t="shared" ref="UJV29:UJV30" si="9042">UJS29*(UJT29*0.57)</f>
        <v>1194586.7625</v>
      </c>
      <c r="UJW29" s="144">
        <f t="shared" ref="UJW29:UJW30" si="9043">UJS29*(UJT29*0.15)</f>
        <v>314364.9375</v>
      </c>
      <c r="UJX29" s="109">
        <f t="shared" ref="UJX29:UJX30" si="9044">INT(UJS29*UJT29)</f>
        <v>2095766</v>
      </c>
      <c r="UJY29" s="145" t="s">
        <v>115</v>
      </c>
      <c r="UJZ29" s="146" t="s">
        <v>35</v>
      </c>
      <c r="UKA29" s="133">
        <v>681550</v>
      </c>
      <c r="UKB29" s="147">
        <f t="shared" ref="UKB29:UKB30" si="9045">123*0.5/20</f>
        <v>3.0750000000000002</v>
      </c>
      <c r="UKC29" s="140">
        <f t="shared" ref="UKC29:UKC30" si="9046">UKA29*(UKB29*0.28)</f>
        <v>586814.55000000005</v>
      </c>
      <c r="UKD29" s="140">
        <f t="shared" ref="UKD29:UKD30" si="9047">UKA29*(UKB29*0.57)</f>
        <v>1194586.7625</v>
      </c>
      <c r="UKE29" s="144">
        <f t="shared" ref="UKE29:UKE30" si="9048">UKA29*(UKB29*0.15)</f>
        <v>314364.9375</v>
      </c>
      <c r="UKF29" s="109">
        <f t="shared" ref="UKF29:UKF30" si="9049">INT(UKA29*UKB29)</f>
        <v>2095766</v>
      </c>
      <c r="UKG29" s="145" t="s">
        <v>115</v>
      </c>
      <c r="UKH29" s="146" t="s">
        <v>35</v>
      </c>
      <c r="UKI29" s="133">
        <v>681550</v>
      </c>
      <c r="UKJ29" s="147">
        <f t="shared" ref="UKJ29:UKJ30" si="9050">123*0.5/20</f>
        <v>3.0750000000000002</v>
      </c>
      <c r="UKK29" s="140">
        <f t="shared" ref="UKK29:UKK30" si="9051">UKI29*(UKJ29*0.28)</f>
        <v>586814.55000000005</v>
      </c>
      <c r="UKL29" s="140">
        <f t="shared" ref="UKL29:UKL30" si="9052">UKI29*(UKJ29*0.57)</f>
        <v>1194586.7625</v>
      </c>
      <c r="UKM29" s="144">
        <f t="shared" ref="UKM29:UKM30" si="9053">UKI29*(UKJ29*0.15)</f>
        <v>314364.9375</v>
      </c>
      <c r="UKN29" s="109">
        <f t="shared" ref="UKN29:UKN30" si="9054">INT(UKI29*UKJ29)</f>
        <v>2095766</v>
      </c>
      <c r="UKO29" s="145" t="s">
        <v>115</v>
      </c>
      <c r="UKP29" s="146" t="s">
        <v>35</v>
      </c>
      <c r="UKQ29" s="133">
        <v>681550</v>
      </c>
      <c r="UKR29" s="147">
        <f t="shared" ref="UKR29:UKR30" si="9055">123*0.5/20</f>
        <v>3.0750000000000002</v>
      </c>
      <c r="UKS29" s="140">
        <f t="shared" ref="UKS29:UKS30" si="9056">UKQ29*(UKR29*0.28)</f>
        <v>586814.55000000005</v>
      </c>
      <c r="UKT29" s="140">
        <f t="shared" ref="UKT29:UKT30" si="9057">UKQ29*(UKR29*0.57)</f>
        <v>1194586.7625</v>
      </c>
      <c r="UKU29" s="144">
        <f t="shared" ref="UKU29:UKU30" si="9058">UKQ29*(UKR29*0.15)</f>
        <v>314364.9375</v>
      </c>
      <c r="UKV29" s="109">
        <f t="shared" ref="UKV29:UKV30" si="9059">INT(UKQ29*UKR29)</f>
        <v>2095766</v>
      </c>
      <c r="UKW29" s="145" t="s">
        <v>115</v>
      </c>
      <c r="UKX29" s="146" t="s">
        <v>35</v>
      </c>
      <c r="UKY29" s="133">
        <v>681550</v>
      </c>
      <c r="UKZ29" s="147">
        <f t="shared" ref="UKZ29:UKZ30" si="9060">123*0.5/20</f>
        <v>3.0750000000000002</v>
      </c>
      <c r="ULA29" s="140">
        <f t="shared" ref="ULA29:ULA30" si="9061">UKY29*(UKZ29*0.28)</f>
        <v>586814.55000000005</v>
      </c>
      <c r="ULB29" s="140">
        <f t="shared" ref="ULB29:ULB30" si="9062">UKY29*(UKZ29*0.57)</f>
        <v>1194586.7625</v>
      </c>
      <c r="ULC29" s="144">
        <f t="shared" ref="ULC29:ULC30" si="9063">UKY29*(UKZ29*0.15)</f>
        <v>314364.9375</v>
      </c>
      <c r="ULD29" s="109">
        <f t="shared" ref="ULD29:ULD30" si="9064">INT(UKY29*UKZ29)</f>
        <v>2095766</v>
      </c>
      <c r="ULE29" s="145" t="s">
        <v>115</v>
      </c>
      <c r="ULF29" s="146" t="s">
        <v>35</v>
      </c>
      <c r="ULG29" s="133">
        <v>681550</v>
      </c>
      <c r="ULH29" s="147">
        <f t="shared" ref="ULH29:ULH30" si="9065">123*0.5/20</f>
        <v>3.0750000000000002</v>
      </c>
      <c r="ULI29" s="140">
        <f t="shared" ref="ULI29:ULI30" si="9066">ULG29*(ULH29*0.28)</f>
        <v>586814.55000000005</v>
      </c>
      <c r="ULJ29" s="140">
        <f t="shared" ref="ULJ29:ULJ30" si="9067">ULG29*(ULH29*0.57)</f>
        <v>1194586.7625</v>
      </c>
      <c r="ULK29" s="144">
        <f t="shared" ref="ULK29:ULK30" si="9068">ULG29*(ULH29*0.15)</f>
        <v>314364.9375</v>
      </c>
      <c r="ULL29" s="109">
        <f t="shared" ref="ULL29:ULL30" si="9069">INT(ULG29*ULH29)</f>
        <v>2095766</v>
      </c>
      <c r="ULM29" s="145" t="s">
        <v>115</v>
      </c>
      <c r="ULN29" s="146" t="s">
        <v>35</v>
      </c>
      <c r="ULO29" s="133">
        <v>681550</v>
      </c>
      <c r="ULP29" s="147">
        <f t="shared" ref="ULP29:ULP30" si="9070">123*0.5/20</f>
        <v>3.0750000000000002</v>
      </c>
      <c r="ULQ29" s="140">
        <f t="shared" ref="ULQ29:ULQ30" si="9071">ULO29*(ULP29*0.28)</f>
        <v>586814.55000000005</v>
      </c>
      <c r="ULR29" s="140">
        <f t="shared" ref="ULR29:ULR30" si="9072">ULO29*(ULP29*0.57)</f>
        <v>1194586.7625</v>
      </c>
      <c r="ULS29" s="144">
        <f t="shared" ref="ULS29:ULS30" si="9073">ULO29*(ULP29*0.15)</f>
        <v>314364.9375</v>
      </c>
      <c r="ULT29" s="109">
        <f t="shared" ref="ULT29:ULT30" si="9074">INT(ULO29*ULP29)</f>
        <v>2095766</v>
      </c>
      <c r="ULU29" s="145" t="s">
        <v>115</v>
      </c>
      <c r="ULV29" s="146" t="s">
        <v>35</v>
      </c>
      <c r="ULW29" s="133">
        <v>681550</v>
      </c>
      <c r="ULX29" s="147">
        <f t="shared" ref="ULX29:ULX30" si="9075">123*0.5/20</f>
        <v>3.0750000000000002</v>
      </c>
      <c r="ULY29" s="140">
        <f t="shared" ref="ULY29:ULY30" si="9076">ULW29*(ULX29*0.28)</f>
        <v>586814.55000000005</v>
      </c>
      <c r="ULZ29" s="140">
        <f t="shared" ref="ULZ29:ULZ30" si="9077">ULW29*(ULX29*0.57)</f>
        <v>1194586.7625</v>
      </c>
      <c r="UMA29" s="144">
        <f t="shared" ref="UMA29:UMA30" si="9078">ULW29*(ULX29*0.15)</f>
        <v>314364.9375</v>
      </c>
      <c r="UMB29" s="109">
        <f t="shared" ref="UMB29:UMB30" si="9079">INT(ULW29*ULX29)</f>
        <v>2095766</v>
      </c>
      <c r="UMC29" s="145" t="s">
        <v>115</v>
      </c>
      <c r="UMD29" s="146" t="s">
        <v>35</v>
      </c>
      <c r="UME29" s="133">
        <v>681550</v>
      </c>
      <c r="UMF29" s="147">
        <f t="shared" ref="UMF29:UMF30" si="9080">123*0.5/20</f>
        <v>3.0750000000000002</v>
      </c>
      <c r="UMG29" s="140">
        <f t="shared" ref="UMG29:UMG30" si="9081">UME29*(UMF29*0.28)</f>
        <v>586814.55000000005</v>
      </c>
      <c r="UMH29" s="140">
        <f t="shared" ref="UMH29:UMH30" si="9082">UME29*(UMF29*0.57)</f>
        <v>1194586.7625</v>
      </c>
      <c r="UMI29" s="144">
        <f t="shared" ref="UMI29:UMI30" si="9083">UME29*(UMF29*0.15)</f>
        <v>314364.9375</v>
      </c>
      <c r="UMJ29" s="109">
        <f t="shared" ref="UMJ29:UMJ30" si="9084">INT(UME29*UMF29)</f>
        <v>2095766</v>
      </c>
      <c r="UMK29" s="145" t="s">
        <v>115</v>
      </c>
      <c r="UML29" s="146" t="s">
        <v>35</v>
      </c>
      <c r="UMM29" s="133">
        <v>681550</v>
      </c>
      <c r="UMN29" s="147">
        <f t="shared" ref="UMN29:UMN30" si="9085">123*0.5/20</f>
        <v>3.0750000000000002</v>
      </c>
      <c r="UMO29" s="140">
        <f t="shared" ref="UMO29:UMO30" si="9086">UMM29*(UMN29*0.28)</f>
        <v>586814.55000000005</v>
      </c>
      <c r="UMP29" s="140">
        <f t="shared" ref="UMP29:UMP30" si="9087">UMM29*(UMN29*0.57)</f>
        <v>1194586.7625</v>
      </c>
      <c r="UMQ29" s="144">
        <f t="shared" ref="UMQ29:UMQ30" si="9088">UMM29*(UMN29*0.15)</f>
        <v>314364.9375</v>
      </c>
      <c r="UMR29" s="109">
        <f t="shared" ref="UMR29:UMR30" si="9089">INT(UMM29*UMN29)</f>
        <v>2095766</v>
      </c>
      <c r="UMS29" s="145" t="s">
        <v>115</v>
      </c>
      <c r="UMT29" s="146" t="s">
        <v>35</v>
      </c>
      <c r="UMU29" s="133">
        <v>681550</v>
      </c>
      <c r="UMV29" s="147">
        <f t="shared" ref="UMV29:UMV30" si="9090">123*0.5/20</f>
        <v>3.0750000000000002</v>
      </c>
      <c r="UMW29" s="140">
        <f t="shared" ref="UMW29:UMW30" si="9091">UMU29*(UMV29*0.28)</f>
        <v>586814.55000000005</v>
      </c>
      <c r="UMX29" s="140">
        <f t="shared" ref="UMX29:UMX30" si="9092">UMU29*(UMV29*0.57)</f>
        <v>1194586.7625</v>
      </c>
      <c r="UMY29" s="144">
        <f t="shared" ref="UMY29:UMY30" si="9093">UMU29*(UMV29*0.15)</f>
        <v>314364.9375</v>
      </c>
      <c r="UMZ29" s="109">
        <f t="shared" ref="UMZ29:UMZ30" si="9094">INT(UMU29*UMV29)</f>
        <v>2095766</v>
      </c>
      <c r="UNA29" s="145" t="s">
        <v>115</v>
      </c>
      <c r="UNB29" s="146" t="s">
        <v>35</v>
      </c>
      <c r="UNC29" s="133">
        <v>681550</v>
      </c>
      <c r="UND29" s="147">
        <f t="shared" ref="UND29:UND30" si="9095">123*0.5/20</f>
        <v>3.0750000000000002</v>
      </c>
      <c r="UNE29" s="140">
        <f t="shared" ref="UNE29:UNE30" si="9096">UNC29*(UND29*0.28)</f>
        <v>586814.55000000005</v>
      </c>
      <c r="UNF29" s="140">
        <f t="shared" ref="UNF29:UNF30" si="9097">UNC29*(UND29*0.57)</f>
        <v>1194586.7625</v>
      </c>
      <c r="UNG29" s="144">
        <f t="shared" ref="UNG29:UNG30" si="9098">UNC29*(UND29*0.15)</f>
        <v>314364.9375</v>
      </c>
      <c r="UNH29" s="109">
        <f t="shared" ref="UNH29:UNH30" si="9099">INT(UNC29*UND29)</f>
        <v>2095766</v>
      </c>
      <c r="UNI29" s="145" t="s">
        <v>115</v>
      </c>
      <c r="UNJ29" s="146" t="s">
        <v>35</v>
      </c>
      <c r="UNK29" s="133">
        <v>681550</v>
      </c>
      <c r="UNL29" s="147">
        <f t="shared" ref="UNL29:UNL30" si="9100">123*0.5/20</f>
        <v>3.0750000000000002</v>
      </c>
      <c r="UNM29" s="140">
        <f t="shared" ref="UNM29:UNM30" si="9101">UNK29*(UNL29*0.28)</f>
        <v>586814.55000000005</v>
      </c>
      <c r="UNN29" s="140">
        <f t="shared" ref="UNN29:UNN30" si="9102">UNK29*(UNL29*0.57)</f>
        <v>1194586.7625</v>
      </c>
      <c r="UNO29" s="144">
        <f t="shared" ref="UNO29:UNO30" si="9103">UNK29*(UNL29*0.15)</f>
        <v>314364.9375</v>
      </c>
      <c r="UNP29" s="109">
        <f t="shared" ref="UNP29:UNP30" si="9104">INT(UNK29*UNL29)</f>
        <v>2095766</v>
      </c>
      <c r="UNQ29" s="145" t="s">
        <v>115</v>
      </c>
      <c r="UNR29" s="146" t="s">
        <v>35</v>
      </c>
      <c r="UNS29" s="133">
        <v>681550</v>
      </c>
      <c r="UNT29" s="147">
        <f t="shared" ref="UNT29:UNT30" si="9105">123*0.5/20</f>
        <v>3.0750000000000002</v>
      </c>
      <c r="UNU29" s="140">
        <f t="shared" ref="UNU29:UNU30" si="9106">UNS29*(UNT29*0.28)</f>
        <v>586814.55000000005</v>
      </c>
      <c r="UNV29" s="140">
        <f t="shared" ref="UNV29:UNV30" si="9107">UNS29*(UNT29*0.57)</f>
        <v>1194586.7625</v>
      </c>
      <c r="UNW29" s="144">
        <f t="shared" ref="UNW29:UNW30" si="9108">UNS29*(UNT29*0.15)</f>
        <v>314364.9375</v>
      </c>
      <c r="UNX29" s="109">
        <f t="shared" ref="UNX29:UNX30" si="9109">INT(UNS29*UNT29)</f>
        <v>2095766</v>
      </c>
      <c r="UNY29" s="145" t="s">
        <v>115</v>
      </c>
      <c r="UNZ29" s="146" t="s">
        <v>35</v>
      </c>
      <c r="UOA29" s="133">
        <v>681550</v>
      </c>
      <c r="UOB29" s="147">
        <f t="shared" ref="UOB29:UOB30" si="9110">123*0.5/20</f>
        <v>3.0750000000000002</v>
      </c>
      <c r="UOC29" s="140">
        <f t="shared" ref="UOC29:UOC30" si="9111">UOA29*(UOB29*0.28)</f>
        <v>586814.55000000005</v>
      </c>
      <c r="UOD29" s="140">
        <f t="shared" ref="UOD29:UOD30" si="9112">UOA29*(UOB29*0.57)</f>
        <v>1194586.7625</v>
      </c>
      <c r="UOE29" s="144">
        <f t="shared" ref="UOE29:UOE30" si="9113">UOA29*(UOB29*0.15)</f>
        <v>314364.9375</v>
      </c>
      <c r="UOF29" s="109">
        <f t="shared" ref="UOF29:UOF30" si="9114">INT(UOA29*UOB29)</f>
        <v>2095766</v>
      </c>
      <c r="UOG29" s="145" t="s">
        <v>115</v>
      </c>
      <c r="UOH29" s="146" t="s">
        <v>35</v>
      </c>
      <c r="UOI29" s="133">
        <v>681550</v>
      </c>
      <c r="UOJ29" s="147">
        <f t="shared" ref="UOJ29:UOJ30" si="9115">123*0.5/20</f>
        <v>3.0750000000000002</v>
      </c>
      <c r="UOK29" s="140">
        <f t="shared" ref="UOK29:UOK30" si="9116">UOI29*(UOJ29*0.28)</f>
        <v>586814.55000000005</v>
      </c>
      <c r="UOL29" s="140">
        <f t="shared" ref="UOL29:UOL30" si="9117">UOI29*(UOJ29*0.57)</f>
        <v>1194586.7625</v>
      </c>
      <c r="UOM29" s="144">
        <f t="shared" ref="UOM29:UOM30" si="9118">UOI29*(UOJ29*0.15)</f>
        <v>314364.9375</v>
      </c>
      <c r="UON29" s="109">
        <f t="shared" ref="UON29:UON30" si="9119">INT(UOI29*UOJ29)</f>
        <v>2095766</v>
      </c>
      <c r="UOO29" s="145" t="s">
        <v>115</v>
      </c>
      <c r="UOP29" s="146" t="s">
        <v>35</v>
      </c>
      <c r="UOQ29" s="133">
        <v>681550</v>
      </c>
      <c r="UOR29" s="147">
        <f t="shared" ref="UOR29:UOR30" si="9120">123*0.5/20</f>
        <v>3.0750000000000002</v>
      </c>
      <c r="UOS29" s="140">
        <f t="shared" ref="UOS29:UOS30" si="9121">UOQ29*(UOR29*0.28)</f>
        <v>586814.55000000005</v>
      </c>
      <c r="UOT29" s="140">
        <f t="shared" ref="UOT29:UOT30" si="9122">UOQ29*(UOR29*0.57)</f>
        <v>1194586.7625</v>
      </c>
      <c r="UOU29" s="144">
        <f t="shared" ref="UOU29:UOU30" si="9123">UOQ29*(UOR29*0.15)</f>
        <v>314364.9375</v>
      </c>
      <c r="UOV29" s="109">
        <f t="shared" ref="UOV29:UOV30" si="9124">INT(UOQ29*UOR29)</f>
        <v>2095766</v>
      </c>
      <c r="UOW29" s="145" t="s">
        <v>115</v>
      </c>
      <c r="UOX29" s="146" t="s">
        <v>35</v>
      </c>
      <c r="UOY29" s="133">
        <v>681550</v>
      </c>
      <c r="UOZ29" s="147">
        <f t="shared" ref="UOZ29:UOZ30" si="9125">123*0.5/20</f>
        <v>3.0750000000000002</v>
      </c>
      <c r="UPA29" s="140">
        <f t="shared" ref="UPA29:UPA30" si="9126">UOY29*(UOZ29*0.28)</f>
        <v>586814.55000000005</v>
      </c>
      <c r="UPB29" s="140">
        <f t="shared" ref="UPB29:UPB30" si="9127">UOY29*(UOZ29*0.57)</f>
        <v>1194586.7625</v>
      </c>
      <c r="UPC29" s="144">
        <f t="shared" ref="UPC29:UPC30" si="9128">UOY29*(UOZ29*0.15)</f>
        <v>314364.9375</v>
      </c>
      <c r="UPD29" s="109">
        <f t="shared" ref="UPD29:UPD30" si="9129">INT(UOY29*UOZ29)</f>
        <v>2095766</v>
      </c>
      <c r="UPE29" s="145" t="s">
        <v>115</v>
      </c>
      <c r="UPF29" s="146" t="s">
        <v>35</v>
      </c>
      <c r="UPG29" s="133">
        <v>681550</v>
      </c>
      <c r="UPH29" s="147">
        <f t="shared" ref="UPH29:UPH30" si="9130">123*0.5/20</f>
        <v>3.0750000000000002</v>
      </c>
      <c r="UPI29" s="140">
        <f t="shared" ref="UPI29:UPI30" si="9131">UPG29*(UPH29*0.28)</f>
        <v>586814.55000000005</v>
      </c>
      <c r="UPJ29" s="140">
        <f t="shared" ref="UPJ29:UPJ30" si="9132">UPG29*(UPH29*0.57)</f>
        <v>1194586.7625</v>
      </c>
      <c r="UPK29" s="144">
        <f t="shared" ref="UPK29:UPK30" si="9133">UPG29*(UPH29*0.15)</f>
        <v>314364.9375</v>
      </c>
      <c r="UPL29" s="109">
        <f t="shared" ref="UPL29:UPL30" si="9134">INT(UPG29*UPH29)</f>
        <v>2095766</v>
      </c>
      <c r="UPM29" s="145" t="s">
        <v>115</v>
      </c>
      <c r="UPN29" s="146" t="s">
        <v>35</v>
      </c>
      <c r="UPO29" s="133">
        <v>681550</v>
      </c>
      <c r="UPP29" s="147">
        <f t="shared" ref="UPP29:UPP30" si="9135">123*0.5/20</f>
        <v>3.0750000000000002</v>
      </c>
      <c r="UPQ29" s="140">
        <f t="shared" ref="UPQ29:UPQ30" si="9136">UPO29*(UPP29*0.28)</f>
        <v>586814.55000000005</v>
      </c>
      <c r="UPR29" s="140">
        <f t="shared" ref="UPR29:UPR30" si="9137">UPO29*(UPP29*0.57)</f>
        <v>1194586.7625</v>
      </c>
      <c r="UPS29" s="144">
        <f t="shared" ref="UPS29:UPS30" si="9138">UPO29*(UPP29*0.15)</f>
        <v>314364.9375</v>
      </c>
      <c r="UPT29" s="109">
        <f t="shared" ref="UPT29:UPT30" si="9139">INT(UPO29*UPP29)</f>
        <v>2095766</v>
      </c>
      <c r="UPU29" s="145" t="s">
        <v>115</v>
      </c>
      <c r="UPV29" s="146" t="s">
        <v>35</v>
      </c>
      <c r="UPW29" s="133">
        <v>681550</v>
      </c>
      <c r="UPX29" s="147">
        <f t="shared" ref="UPX29:UPX30" si="9140">123*0.5/20</f>
        <v>3.0750000000000002</v>
      </c>
      <c r="UPY29" s="140">
        <f t="shared" ref="UPY29:UPY30" si="9141">UPW29*(UPX29*0.28)</f>
        <v>586814.55000000005</v>
      </c>
      <c r="UPZ29" s="140">
        <f t="shared" ref="UPZ29:UPZ30" si="9142">UPW29*(UPX29*0.57)</f>
        <v>1194586.7625</v>
      </c>
      <c r="UQA29" s="144">
        <f t="shared" ref="UQA29:UQA30" si="9143">UPW29*(UPX29*0.15)</f>
        <v>314364.9375</v>
      </c>
      <c r="UQB29" s="109">
        <f t="shared" ref="UQB29:UQB30" si="9144">INT(UPW29*UPX29)</f>
        <v>2095766</v>
      </c>
      <c r="UQC29" s="145" t="s">
        <v>115</v>
      </c>
      <c r="UQD29" s="146" t="s">
        <v>35</v>
      </c>
      <c r="UQE29" s="133">
        <v>681550</v>
      </c>
      <c r="UQF29" s="147">
        <f t="shared" ref="UQF29:UQF30" si="9145">123*0.5/20</f>
        <v>3.0750000000000002</v>
      </c>
      <c r="UQG29" s="140">
        <f t="shared" ref="UQG29:UQG30" si="9146">UQE29*(UQF29*0.28)</f>
        <v>586814.55000000005</v>
      </c>
      <c r="UQH29" s="140">
        <f t="shared" ref="UQH29:UQH30" si="9147">UQE29*(UQF29*0.57)</f>
        <v>1194586.7625</v>
      </c>
      <c r="UQI29" s="144">
        <f t="shared" ref="UQI29:UQI30" si="9148">UQE29*(UQF29*0.15)</f>
        <v>314364.9375</v>
      </c>
      <c r="UQJ29" s="109">
        <f t="shared" ref="UQJ29:UQJ30" si="9149">INT(UQE29*UQF29)</f>
        <v>2095766</v>
      </c>
      <c r="UQK29" s="145" t="s">
        <v>115</v>
      </c>
      <c r="UQL29" s="146" t="s">
        <v>35</v>
      </c>
      <c r="UQM29" s="133">
        <v>681550</v>
      </c>
      <c r="UQN29" s="147">
        <f t="shared" ref="UQN29:UQN30" si="9150">123*0.5/20</f>
        <v>3.0750000000000002</v>
      </c>
      <c r="UQO29" s="140">
        <f t="shared" ref="UQO29:UQO30" si="9151">UQM29*(UQN29*0.28)</f>
        <v>586814.55000000005</v>
      </c>
      <c r="UQP29" s="140">
        <f t="shared" ref="UQP29:UQP30" si="9152">UQM29*(UQN29*0.57)</f>
        <v>1194586.7625</v>
      </c>
      <c r="UQQ29" s="144">
        <f t="shared" ref="UQQ29:UQQ30" si="9153">UQM29*(UQN29*0.15)</f>
        <v>314364.9375</v>
      </c>
      <c r="UQR29" s="109">
        <f t="shared" ref="UQR29:UQR30" si="9154">INT(UQM29*UQN29)</f>
        <v>2095766</v>
      </c>
      <c r="UQS29" s="145" t="s">
        <v>115</v>
      </c>
      <c r="UQT29" s="146" t="s">
        <v>35</v>
      </c>
      <c r="UQU29" s="133">
        <v>681550</v>
      </c>
      <c r="UQV29" s="147">
        <f t="shared" ref="UQV29:UQV30" si="9155">123*0.5/20</f>
        <v>3.0750000000000002</v>
      </c>
      <c r="UQW29" s="140">
        <f t="shared" ref="UQW29:UQW30" si="9156">UQU29*(UQV29*0.28)</f>
        <v>586814.55000000005</v>
      </c>
      <c r="UQX29" s="140">
        <f t="shared" ref="UQX29:UQX30" si="9157">UQU29*(UQV29*0.57)</f>
        <v>1194586.7625</v>
      </c>
      <c r="UQY29" s="144">
        <f t="shared" ref="UQY29:UQY30" si="9158">UQU29*(UQV29*0.15)</f>
        <v>314364.9375</v>
      </c>
      <c r="UQZ29" s="109">
        <f t="shared" ref="UQZ29:UQZ30" si="9159">INT(UQU29*UQV29)</f>
        <v>2095766</v>
      </c>
      <c r="URA29" s="145" t="s">
        <v>115</v>
      </c>
      <c r="URB29" s="146" t="s">
        <v>35</v>
      </c>
      <c r="URC29" s="133">
        <v>681550</v>
      </c>
      <c r="URD29" s="147">
        <f t="shared" ref="URD29:URD30" si="9160">123*0.5/20</f>
        <v>3.0750000000000002</v>
      </c>
      <c r="URE29" s="140">
        <f t="shared" ref="URE29:URE30" si="9161">URC29*(URD29*0.28)</f>
        <v>586814.55000000005</v>
      </c>
      <c r="URF29" s="140">
        <f t="shared" ref="URF29:URF30" si="9162">URC29*(URD29*0.57)</f>
        <v>1194586.7625</v>
      </c>
      <c r="URG29" s="144">
        <f t="shared" ref="URG29:URG30" si="9163">URC29*(URD29*0.15)</f>
        <v>314364.9375</v>
      </c>
      <c r="URH29" s="109">
        <f t="shared" ref="URH29:URH30" si="9164">INT(URC29*URD29)</f>
        <v>2095766</v>
      </c>
      <c r="URI29" s="145" t="s">
        <v>115</v>
      </c>
      <c r="URJ29" s="146" t="s">
        <v>35</v>
      </c>
      <c r="URK29" s="133">
        <v>681550</v>
      </c>
      <c r="URL29" s="147">
        <f t="shared" ref="URL29:URL30" si="9165">123*0.5/20</f>
        <v>3.0750000000000002</v>
      </c>
      <c r="URM29" s="140">
        <f t="shared" ref="URM29:URM30" si="9166">URK29*(URL29*0.28)</f>
        <v>586814.55000000005</v>
      </c>
      <c r="URN29" s="140">
        <f t="shared" ref="URN29:URN30" si="9167">URK29*(URL29*0.57)</f>
        <v>1194586.7625</v>
      </c>
      <c r="URO29" s="144">
        <f t="shared" ref="URO29:URO30" si="9168">URK29*(URL29*0.15)</f>
        <v>314364.9375</v>
      </c>
      <c r="URP29" s="109">
        <f t="shared" ref="URP29:URP30" si="9169">INT(URK29*URL29)</f>
        <v>2095766</v>
      </c>
      <c r="URQ29" s="145" t="s">
        <v>115</v>
      </c>
      <c r="URR29" s="146" t="s">
        <v>35</v>
      </c>
      <c r="URS29" s="133">
        <v>681550</v>
      </c>
      <c r="URT29" s="147">
        <f t="shared" ref="URT29:URT30" si="9170">123*0.5/20</f>
        <v>3.0750000000000002</v>
      </c>
      <c r="URU29" s="140">
        <f t="shared" ref="URU29:URU30" si="9171">URS29*(URT29*0.28)</f>
        <v>586814.55000000005</v>
      </c>
      <c r="URV29" s="140">
        <f t="shared" ref="URV29:URV30" si="9172">URS29*(URT29*0.57)</f>
        <v>1194586.7625</v>
      </c>
      <c r="URW29" s="144">
        <f t="shared" ref="URW29:URW30" si="9173">URS29*(URT29*0.15)</f>
        <v>314364.9375</v>
      </c>
      <c r="URX29" s="109">
        <f t="shared" ref="URX29:URX30" si="9174">INT(URS29*URT29)</f>
        <v>2095766</v>
      </c>
      <c r="URY29" s="145" t="s">
        <v>115</v>
      </c>
      <c r="URZ29" s="146" t="s">
        <v>35</v>
      </c>
      <c r="USA29" s="133">
        <v>681550</v>
      </c>
      <c r="USB29" s="147">
        <f t="shared" ref="USB29:USB30" si="9175">123*0.5/20</f>
        <v>3.0750000000000002</v>
      </c>
      <c r="USC29" s="140">
        <f t="shared" ref="USC29:USC30" si="9176">USA29*(USB29*0.28)</f>
        <v>586814.55000000005</v>
      </c>
      <c r="USD29" s="140">
        <f t="shared" ref="USD29:USD30" si="9177">USA29*(USB29*0.57)</f>
        <v>1194586.7625</v>
      </c>
      <c r="USE29" s="144">
        <f t="shared" ref="USE29:USE30" si="9178">USA29*(USB29*0.15)</f>
        <v>314364.9375</v>
      </c>
      <c r="USF29" s="109">
        <f t="shared" ref="USF29:USF30" si="9179">INT(USA29*USB29)</f>
        <v>2095766</v>
      </c>
      <c r="USG29" s="145" t="s">
        <v>115</v>
      </c>
      <c r="USH29" s="146" t="s">
        <v>35</v>
      </c>
      <c r="USI29" s="133">
        <v>681550</v>
      </c>
      <c r="USJ29" s="147">
        <f t="shared" ref="USJ29:USJ30" si="9180">123*0.5/20</f>
        <v>3.0750000000000002</v>
      </c>
      <c r="USK29" s="140">
        <f t="shared" ref="USK29:USK30" si="9181">USI29*(USJ29*0.28)</f>
        <v>586814.55000000005</v>
      </c>
      <c r="USL29" s="140">
        <f t="shared" ref="USL29:USL30" si="9182">USI29*(USJ29*0.57)</f>
        <v>1194586.7625</v>
      </c>
      <c r="USM29" s="144">
        <f t="shared" ref="USM29:USM30" si="9183">USI29*(USJ29*0.15)</f>
        <v>314364.9375</v>
      </c>
      <c r="USN29" s="109">
        <f t="shared" ref="USN29:USN30" si="9184">INT(USI29*USJ29)</f>
        <v>2095766</v>
      </c>
      <c r="USO29" s="145" t="s">
        <v>115</v>
      </c>
      <c r="USP29" s="146" t="s">
        <v>35</v>
      </c>
      <c r="USQ29" s="133">
        <v>681550</v>
      </c>
      <c r="USR29" s="147">
        <f t="shared" ref="USR29:USR30" si="9185">123*0.5/20</f>
        <v>3.0750000000000002</v>
      </c>
      <c r="USS29" s="140">
        <f t="shared" ref="USS29:USS30" si="9186">USQ29*(USR29*0.28)</f>
        <v>586814.55000000005</v>
      </c>
      <c r="UST29" s="140">
        <f t="shared" ref="UST29:UST30" si="9187">USQ29*(USR29*0.57)</f>
        <v>1194586.7625</v>
      </c>
      <c r="USU29" s="144">
        <f t="shared" ref="USU29:USU30" si="9188">USQ29*(USR29*0.15)</f>
        <v>314364.9375</v>
      </c>
      <c r="USV29" s="109">
        <f t="shared" ref="USV29:USV30" si="9189">INT(USQ29*USR29)</f>
        <v>2095766</v>
      </c>
      <c r="USW29" s="145" t="s">
        <v>115</v>
      </c>
      <c r="USX29" s="146" t="s">
        <v>35</v>
      </c>
      <c r="USY29" s="133">
        <v>681550</v>
      </c>
      <c r="USZ29" s="147">
        <f t="shared" ref="USZ29:USZ30" si="9190">123*0.5/20</f>
        <v>3.0750000000000002</v>
      </c>
      <c r="UTA29" s="140">
        <f t="shared" ref="UTA29:UTA30" si="9191">USY29*(USZ29*0.28)</f>
        <v>586814.55000000005</v>
      </c>
      <c r="UTB29" s="140">
        <f t="shared" ref="UTB29:UTB30" si="9192">USY29*(USZ29*0.57)</f>
        <v>1194586.7625</v>
      </c>
      <c r="UTC29" s="144">
        <f t="shared" ref="UTC29:UTC30" si="9193">USY29*(USZ29*0.15)</f>
        <v>314364.9375</v>
      </c>
      <c r="UTD29" s="109">
        <f t="shared" ref="UTD29:UTD30" si="9194">INT(USY29*USZ29)</f>
        <v>2095766</v>
      </c>
      <c r="UTE29" s="145" t="s">
        <v>115</v>
      </c>
      <c r="UTF29" s="146" t="s">
        <v>35</v>
      </c>
      <c r="UTG29" s="133">
        <v>681550</v>
      </c>
      <c r="UTH29" s="147">
        <f t="shared" ref="UTH29:UTH30" si="9195">123*0.5/20</f>
        <v>3.0750000000000002</v>
      </c>
      <c r="UTI29" s="140">
        <f t="shared" ref="UTI29:UTI30" si="9196">UTG29*(UTH29*0.28)</f>
        <v>586814.55000000005</v>
      </c>
      <c r="UTJ29" s="140">
        <f t="shared" ref="UTJ29:UTJ30" si="9197">UTG29*(UTH29*0.57)</f>
        <v>1194586.7625</v>
      </c>
      <c r="UTK29" s="144">
        <f t="shared" ref="UTK29:UTK30" si="9198">UTG29*(UTH29*0.15)</f>
        <v>314364.9375</v>
      </c>
      <c r="UTL29" s="109">
        <f t="shared" ref="UTL29:UTL30" si="9199">INT(UTG29*UTH29)</f>
        <v>2095766</v>
      </c>
      <c r="UTM29" s="145" t="s">
        <v>115</v>
      </c>
      <c r="UTN29" s="146" t="s">
        <v>35</v>
      </c>
      <c r="UTO29" s="133">
        <v>681550</v>
      </c>
      <c r="UTP29" s="147">
        <f t="shared" ref="UTP29:UTP30" si="9200">123*0.5/20</f>
        <v>3.0750000000000002</v>
      </c>
      <c r="UTQ29" s="140">
        <f t="shared" ref="UTQ29:UTQ30" si="9201">UTO29*(UTP29*0.28)</f>
        <v>586814.55000000005</v>
      </c>
      <c r="UTR29" s="140">
        <f t="shared" ref="UTR29:UTR30" si="9202">UTO29*(UTP29*0.57)</f>
        <v>1194586.7625</v>
      </c>
      <c r="UTS29" s="144">
        <f t="shared" ref="UTS29:UTS30" si="9203">UTO29*(UTP29*0.15)</f>
        <v>314364.9375</v>
      </c>
      <c r="UTT29" s="109">
        <f t="shared" ref="UTT29:UTT30" si="9204">INT(UTO29*UTP29)</f>
        <v>2095766</v>
      </c>
      <c r="UTU29" s="145" t="s">
        <v>115</v>
      </c>
      <c r="UTV29" s="146" t="s">
        <v>35</v>
      </c>
      <c r="UTW29" s="133">
        <v>681550</v>
      </c>
      <c r="UTX29" s="147">
        <f t="shared" ref="UTX29:UTX30" si="9205">123*0.5/20</f>
        <v>3.0750000000000002</v>
      </c>
      <c r="UTY29" s="140">
        <f t="shared" ref="UTY29:UTY30" si="9206">UTW29*(UTX29*0.28)</f>
        <v>586814.55000000005</v>
      </c>
      <c r="UTZ29" s="140">
        <f t="shared" ref="UTZ29:UTZ30" si="9207">UTW29*(UTX29*0.57)</f>
        <v>1194586.7625</v>
      </c>
      <c r="UUA29" s="144">
        <f t="shared" ref="UUA29:UUA30" si="9208">UTW29*(UTX29*0.15)</f>
        <v>314364.9375</v>
      </c>
      <c r="UUB29" s="109">
        <f t="shared" ref="UUB29:UUB30" si="9209">INT(UTW29*UTX29)</f>
        <v>2095766</v>
      </c>
      <c r="UUC29" s="145" t="s">
        <v>115</v>
      </c>
      <c r="UUD29" s="146" t="s">
        <v>35</v>
      </c>
      <c r="UUE29" s="133">
        <v>681550</v>
      </c>
      <c r="UUF29" s="147">
        <f t="shared" ref="UUF29:UUF30" si="9210">123*0.5/20</f>
        <v>3.0750000000000002</v>
      </c>
      <c r="UUG29" s="140">
        <f t="shared" ref="UUG29:UUG30" si="9211">UUE29*(UUF29*0.28)</f>
        <v>586814.55000000005</v>
      </c>
      <c r="UUH29" s="140">
        <f t="shared" ref="UUH29:UUH30" si="9212">UUE29*(UUF29*0.57)</f>
        <v>1194586.7625</v>
      </c>
      <c r="UUI29" s="144">
        <f t="shared" ref="UUI29:UUI30" si="9213">UUE29*(UUF29*0.15)</f>
        <v>314364.9375</v>
      </c>
      <c r="UUJ29" s="109">
        <f t="shared" ref="UUJ29:UUJ30" si="9214">INT(UUE29*UUF29)</f>
        <v>2095766</v>
      </c>
      <c r="UUK29" s="145" t="s">
        <v>115</v>
      </c>
      <c r="UUL29" s="146" t="s">
        <v>35</v>
      </c>
      <c r="UUM29" s="133">
        <v>681550</v>
      </c>
      <c r="UUN29" s="147">
        <f t="shared" ref="UUN29:UUN30" si="9215">123*0.5/20</f>
        <v>3.0750000000000002</v>
      </c>
      <c r="UUO29" s="140">
        <f t="shared" ref="UUO29:UUO30" si="9216">UUM29*(UUN29*0.28)</f>
        <v>586814.55000000005</v>
      </c>
      <c r="UUP29" s="140">
        <f t="shared" ref="UUP29:UUP30" si="9217">UUM29*(UUN29*0.57)</f>
        <v>1194586.7625</v>
      </c>
      <c r="UUQ29" s="144">
        <f t="shared" ref="UUQ29:UUQ30" si="9218">UUM29*(UUN29*0.15)</f>
        <v>314364.9375</v>
      </c>
      <c r="UUR29" s="109">
        <f t="shared" ref="UUR29:UUR30" si="9219">INT(UUM29*UUN29)</f>
        <v>2095766</v>
      </c>
      <c r="UUS29" s="145" t="s">
        <v>115</v>
      </c>
      <c r="UUT29" s="146" t="s">
        <v>35</v>
      </c>
      <c r="UUU29" s="133">
        <v>681550</v>
      </c>
      <c r="UUV29" s="147">
        <f t="shared" ref="UUV29:UUV30" si="9220">123*0.5/20</f>
        <v>3.0750000000000002</v>
      </c>
      <c r="UUW29" s="140">
        <f t="shared" ref="UUW29:UUW30" si="9221">UUU29*(UUV29*0.28)</f>
        <v>586814.55000000005</v>
      </c>
      <c r="UUX29" s="140">
        <f t="shared" ref="UUX29:UUX30" si="9222">UUU29*(UUV29*0.57)</f>
        <v>1194586.7625</v>
      </c>
      <c r="UUY29" s="144">
        <f t="shared" ref="UUY29:UUY30" si="9223">UUU29*(UUV29*0.15)</f>
        <v>314364.9375</v>
      </c>
      <c r="UUZ29" s="109">
        <f t="shared" ref="UUZ29:UUZ30" si="9224">INT(UUU29*UUV29)</f>
        <v>2095766</v>
      </c>
      <c r="UVA29" s="145" t="s">
        <v>115</v>
      </c>
      <c r="UVB29" s="146" t="s">
        <v>35</v>
      </c>
      <c r="UVC29" s="133">
        <v>681550</v>
      </c>
      <c r="UVD29" s="147">
        <f t="shared" ref="UVD29:UVD30" si="9225">123*0.5/20</f>
        <v>3.0750000000000002</v>
      </c>
      <c r="UVE29" s="140">
        <f t="shared" ref="UVE29:UVE30" si="9226">UVC29*(UVD29*0.28)</f>
        <v>586814.55000000005</v>
      </c>
      <c r="UVF29" s="140">
        <f t="shared" ref="UVF29:UVF30" si="9227">UVC29*(UVD29*0.57)</f>
        <v>1194586.7625</v>
      </c>
      <c r="UVG29" s="144">
        <f t="shared" ref="UVG29:UVG30" si="9228">UVC29*(UVD29*0.15)</f>
        <v>314364.9375</v>
      </c>
      <c r="UVH29" s="109">
        <f t="shared" ref="UVH29:UVH30" si="9229">INT(UVC29*UVD29)</f>
        <v>2095766</v>
      </c>
      <c r="UVI29" s="145" t="s">
        <v>115</v>
      </c>
      <c r="UVJ29" s="146" t="s">
        <v>35</v>
      </c>
      <c r="UVK29" s="133">
        <v>681550</v>
      </c>
      <c r="UVL29" s="147">
        <f t="shared" ref="UVL29:UVL30" si="9230">123*0.5/20</f>
        <v>3.0750000000000002</v>
      </c>
      <c r="UVM29" s="140">
        <f t="shared" ref="UVM29:UVM30" si="9231">UVK29*(UVL29*0.28)</f>
        <v>586814.55000000005</v>
      </c>
      <c r="UVN29" s="140">
        <f t="shared" ref="UVN29:UVN30" si="9232">UVK29*(UVL29*0.57)</f>
        <v>1194586.7625</v>
      </c>
      <c r="UVO29" s="144">
        <f t="shared" ref="UVO29:UVO30" si="9233">UVK29*(UVL29*0.15)</f>
        <v>314364.9375</v>
      </c>
      <c r="UVP29" s="109">
        <f t="shared" ref="UVP29:UVP30" si="9234">INT(UVK29*UVL29)</f>
        <v>2095766</v>
      </c>
      <c r="UVQ29" s="145" t="s">
        <v>115</v>
      </c>
      <c r="UVR29" s="146" t="s">
        <v>35</v>
      </c>
      <c r="UVS29" s="133">
        <v>681550</v>
      </c>
      <c r="UVT29" s="147">
        <f t="shared" ref="UVT29:UVT30" si="9235">123*0.5/20</f>
        <v>3.0750000000000002</v>
      </c>
      <c r="UVU29" s="140">
        <f t="shared" ref="UVU29:UVU30" si="9236">UVS29*(UVT29*0.28)</f>
        <v>586814.55000000005</v>
      </c>
      <c r="UVV29" s="140">
        <f t="shared" ref="UVV29:UVV30" si="9237">UVS29*(UVT29*0.57)</f>
        <v>1194586.7625</v>
      </c>
      <c r="UVW29" s="144">
        <f t="shared" ref="UVW29:UVW30" si="9238">UVS29*(UVT29*0.15)</f>
        <v>314364.9375</v>
      </c>
      <c r="UVX29" s="109">
        <f t="shared" ref="UVX29:UVX30" si="9239">INT(UVS29*UVT29)</f>
        <v>2095766</v>
      </c>
      <c r="UVY29" s="145" t="s">
        <v>115</v>
      </c>
      <c r="UVZ29" s="146" t="s">
        <v>35</v>
      </c>
      <c r="UWA29" s="133">
        <v>681550</v>
      </c>
      <c r="UWB29" s="147">
        <f t="shared" ref="UWB29:UWB30" si="9240">123*0.5/20</f>
        <v>3.0750000000000002</v>
      </c>
      <c r="UWC29" s="140">
        <f t="shared" ref="UWC29:UWC30" si="9241">UWA29*(UWB29*0.28)</f>
        <v>586814.55000000005</v>
      </c>
      <c r="UWD29" s="140">
        <f t="shared" ref="UWD29:UWD30" si="9242">UWA29*(UWB29*0.57)</f>
        <v>1194586.7625</v>
      </c>
      <c r="UWE29" s="144">
        <f t="shared" ref="UWE29:UWE30" si="9243">UWA29*(UWB29*0.15)</f>
        <v>314364.9375</v>
      </c>
      <c r="UWF29" s="109">
        <f t="shared" ref="UWF29:UWF30" si="9244">INT(UWA29*UWB29)</f>
        <v>2095766</v>
      </c>
      <c r="UWG29" s="145" t="s">
        <v>115</v>
      </c>
      <c r="UWH29" s="146" t="s">
        <v>35</v>
      </c>
      <c r="UWI29" s="133">
        <v>681550</v>
      </c>
      <c r="UWJ29" s="147">
        <f t="shared" ref="UWJ29:UWJ30" si="9245">123*0.5/20</f>
        <v>3.0750000000000002</v>
      </c>
      <c r="UWK29" s="140">
        <f t="shared" ref="UWK29:UWK30" si="9246">UWI29*(UWJ29*0.28)</f>
        <v>586814.55000000005</v>
      </c>
      <c r="UWL29" s="140">
        <f t="shared" ref="UWL29:UWL30" si="9247">UWI29*(UWJ29*0.57)</f>
        <v>1194586.7625</v>
      </c>
      <c r="UWM29" s="144">
        <f t="shared" ref="UWM29:UWM30" si="9248">UWI29*(UWJ29*0.15)</f>
        <v>314364.9375</v>
      </c>
      <c r="UWN29" s="109">
        <f t="shared" ref="UWN29:UWN30" si="9249">INT(UWI29*UWJ29)</f>
        <v>2095766</v>
      </c>
      <c r="UWO29" s="145" t="s">
        <v>115</v>
      </c>
      <c r="UWP29" s="146" t="s">
        <v>35</v>
      </c>
      <c r="UWQ29" s="133">
        <v>681550</v>
      </c>
      <c r="UWR29" s="147">
        <f t="shared" ref="UWR29:UWR30" si="9250">123*0.5/20</f>
        <v>3.0750000000000002</v>
      </c>
      <c r="UWS29" s="140">
        <f t="shared" ref="UWS29:UWS30" si="9251">UWQ29*(UWR29*0.28)</f>
        <v>586814.55000000005</v>
      </c>
      <c r="UWT29" s="140">
        <f t="shared" ref="UWT29:UWT30" si="9252">UWQ29*(UWR29*0.57)</f>
        <v>1194586.7625</v>
      </c>
      <c r="UWU29" s="144">
        <f t="shared" ref="UWU29:UWU30" si="9253">UWQ29*(UWR29*0.15)</f>
        <v>314364.9375</v>
      </c>
      <c r="UWV29" s="109">
        <f t="shared" ref="UWV29:UWV30" si="9254">INT(UWQ29*UWR29)</f>
        <v>2095766</v>
      </c>
      <c r="UWW29" s="145" t="s">
        <v>115</v>
      </c>
      <c r="UWX29" s="146" t="s">
        <v>35</v>
      </c>
      <c r="UWY29" s="133">
        <v>681550</v>
      </c>
      <c r="UWZ29" s="147">
        <f t="shared" ref="UWZ29:UWZ30" si="9255">123*0.5/20</f>
        <v>3.0750000000000002</v>
      </c>
      <c r="UXA29" s="140">
        <f t="shared" ref="UXA29:UXA30" si="9256">UWY29*(UWZ29*0.28)</f>
        <v>586814.55000000005</v>
      </c>
      <c r="UXB29" s="140">
        <f t="shared" ref="UXB29:UXB30" si="9257">UWY29*(UWZ29*0.57)</f>
        <v>1194586.7625</v>
      </c>
      <c r="UXC29" s="144">
        <f t="shared" ref="UXC29:UXC30" si="9258">UWY29*(UWZ29*0.15)</f>
        <v>314364.9375</v>
      </c>
      <c r="UXD29" s="109">
        <f t="shared" ref="UXD29:UXD30" si="9259">INT(UWY29*UWZ29)</f>
        <v>2095766</v>
      </c>
      <c r="UXE29" s="145" t="s">
        <v>115</v>
      </c>
      <c r="UXF29" s="146" t="s">
        <v>35</v>
      </c>
      <c r="UXG29" s="133">
        <v>681550</v>
      </c>
      <c r="UXH29" s="147">
        <f t="shared" ref="UXH29:UXH30" si="9260">123*0.5/20</f>
        <v>3.0750000000000002</v>
      </c>
      <c r="UXI29" s="140">
        <f t="shared" ref="UXI29:UXI30" si="9261">UXG29*(UXH29*0.28)</f>
        <v>586814.55000000005</v>
      </c>
      <c r="UXJ29" s="140">
        <f t="shared" ref="UXJ29:UXJ30" si="9262">UXG29*(UXH29*0.57)</f>
        <v>1194586.7625</v>
      </c>
      <c r="UXK29" s="144">
        <f t="shared" ref="UXK29:UXK30" si="9263">UXG29*(UXH29*0.15)</f>
        <v>314364.9375</v>
      </c>
      <c r="UXL29" s="109">
        <f t="shared" ref="UXL29:UXL30" si="9264">INT(UXG29*UXH29)</f>
        <v>2095766</v>
      </c>
      <c r="UXM29" s="145" t="s">
        <v>115</v>
      </c>
      <c r="UXN29" s="146" t="s">
        <v>35</v>
      </c>
      <c r="UXO29" s="133">
        <v>681550</v>
      </c>
      <c r="UXP29" s="147">
        <f t="shared" ref="UXP29:UXP30" si="9265">123*0.5/20</f>
        <v>3.0750000000000002</v>
      </c>
      <c r="UXQ29" s="140">
        <f t="shared" ref="UXQ29:UXQ30" si="9266">UXO29*(UXP29*0.28)</f>
        <v>586814.55000000005</v>
      </c>
      <c r="UXR29" s="140">
        <f t="shared" ref="UXR29:UXR30" si="9267">UXO29*(UXP29*0.57)</f>
        <v>1194586.7625</v>
      </c>
      <c r="UXS29" s="144">
        <f t="shared" ref="UXS29:UXS30" si="9268">UXO29*(UXP29*0.15)</f>
        <v>314364.9375</v>
      </c>
      <c r="UXT29" s="109">
        <f t="shared" ref="UXT29:UXT30" si="9269">INT(UXO29*UXP29)</f>
        <v>2095766</v>
      </c>
      <c r="UXU29" s="145" t="s">
        <v>115</v>
      </c>
      <c r="UXV29" s="146" t="s">
        <v>35</v>
      </c>
      <c r="UXW29" s="133">
        <v>681550</v>
      </c>
      <c r="UXX29" s="147">
        <f t="shared" ref="UXX29:UXX30" si="9270">123*0.5/20</f>
        <v>3.0750000000000002</v>
      </c>
      <c r="UXY29" s="140">
        <f t="shared" ref="UXY29:UXY30" si="9271">UXW29*(UXX29*0.28)</f>
        <v>586814.55000000005</v>
      </c>
      <c r="UXZ29" s="140">
        <f t="shared" ref="UXZ29:UXZ30" si="9272">UXW29*(UXX29*0.57)</f>
        <v>1194586.7625</v>
      </c>
      <c r="UYA29" s="144">
        <f t="shared" ref="UYA29:UYA30" si="9273">UXW29*(UXX29*0.15)</f>
        <v>314364.9375</v>
      </c>
      <c r="UYB29" s="109">
        <f t="shared" ref="UYB29:UYB30" si="9274">INT(UXW29*UXX29)</f>
        <v>2095766</v>
      </c>
      <c r="UYC29" s="145" t="s">
        <v>115</v>
      </c>
      <c r="UYD29" s="146" t="s">
        <v>35</v>
      </c>
      <c r="UYE29" s="133">
        <v>681550</v>
      </c>
      <c r="UYF29" s="147">
        <f t="shared" ref="UYF29:UYF30" si="9275">123*0.5/20</f>
        <v>3.0750000000000002</v>
      </c>
      <c r="UYG29" s="140">
        <f t="shared" ref="UYG29:UYG30" si="9276">UYE29*(UYF29*0.28)</f>
        <v>586814.55000000005</v>
      </c>
      <c r="UYH29" s="140">
        <f t="shared" ref="UYH29:UYH30" si="9277">UYE29*(UYF29*0.57)</f>
        <v>1194586.7625</v>
      </c>
      <c r="UYI29" s="144">
        <f t="shared" ref="UYI29:UYI30" si="9278">UYE29*(UYF29*0.15)</f>
        <v>314364.9375</v>
      </c>
      <c r="UYJ29" s="109">
        <f t="shared" ref="UYJ29:UYJ30" si="9279">INT(UYE29*UYF29)</f>
        <v>2095766</v>
      </c>
      <c r="UYK29" s="145" t="s">
        <v>115</v>
      </c>
      <c r="UYL29" s="146" t="s">
        <v>35</v>
      </c>
      <c r="UYM29" s="133">
        <v>681550</v>
      </c>
      <c r="UYN29" s="147">
        <f t="shared" ref="UYN29:UYN30" si="9280">123*0.5/20</f>
        <v>3.0750000000000002</v>
      </c>
      <c r="UYO29" s="140">
        <f t="shared" ref="UYO29:UYO30" si="9281">UYM29*(UYN29*0.28)</f>
        <v>586814.55000000005</v>
      </c>
      <c r="UYP29" s="140">
        <f t="shared" ref="UYP29:UYP30" si="9282">UYM29*(UYN29*0.57)</f>
        <v>1194586.7625</v>
      </c>
      <c r="UYQ29" s="144">
        <f t="shared" ref="UYQ29:UYQ30" si="9283">UYM29*(UYN29*0.15)</f>
        <v>314364.9375</v>
      </c>
      <c r="UYR29" s="109">
        <f t="shared" ref="UYR29:UYR30" si="9284">INT(UYM29*UYN29)</f>
        <v>2095766</v>
      </c>
      <c r="UYS29" s="145" t="s">
        <v>115</v>
      </c>
      <c r="UYT29" s="146" t="s">
        <v>35</v>
      </c>
      <c r="UYU29" s="133">
        <v>681550</v>
      </c>
      <c r="UYV29" s="147">
        <f t="shared" ref="UYV29:UYV30" si="9285">123*0.5/20</f>
        <v>3.0750000000000002</v>
      </c>
      <c r="UYW29" s="140">
        <f t="shared" ref="UYW29:UYW30" si="9286">UYU29*(UYV29*0.28)</f>
        <v>586814.55000000005</v>
      </c>
      <c r="UYX29" s="140">
        <f t="shared" ref="UYX29:UYX30" si="9287">UYU29*(UYV29*0.57)</f>
        <v>1194586.7625</v>
      </c>
      <c r="UYY29" s="144">
        <f t="shared" ref="UYY29:UYY30" si="9288">UYU29*(UYV29*0.15)</f>
        <v>314364.9375</v>
      </c>
      <c r="UYZ29" s="109">
        <f t="shared" ref="UYZ29:UYZ30" si="9289">INT(UYU29*UYV29)</f>
        <v>2095766</v>
      </c>
      <c r="UZA29" s="145" t="s">
        <v>115</v>
      </c>
      <c r="UZB29" s="146" t="s">
        <v>35</v>
      </c>
      <c r="UZC29" s="133">
        <v>681550</v>
      </c>
      <c r="UZD29" s="147">
        <f t="shared" ref="UZD29:UZD30" si="9290">123*0.5/20</f>
        <v>3.0750000000000002</v>
      </c>
      <c r="UZE29" s="140">
        <f t="shared" ref="UZE29:UZE30" si="9291">UZC29*(UZD29*0.28)</f>
        <v>586814.55000000005</v>
      </c>
      <c r="UZF29" s="140">
        <f t="shared" ref="UZF29:UZF30" si="9292">UZC29*(UZD29*0.57)</f>
        <v>1194586.7625</v>
      </c>
      <c r="UZG29" s="144">
        <f t="shared" ref="UZG29:UZG30" si="9293">UZC29*(UZD29*0.15)</f>
        <v>314364.9375</v>
      </c>
      <c r="UZH29" s="109">
        <f t="shared" ref="UZH29:UZH30" si="9294">INT(UZC29*UZD29)</f>
        <v>2095766</v>
      </c>
      <c r="UZI29" s="145" t="s">
        <v>115</v>
      </c>
      <c r="UZJ29" s="146" t="s">
        <v>35</v>
      </c>
      <c r="UZK29" s="133">
        <v>681550</v>
      </c>
      <c r="UZL29" s="147">
        <f t="shared" ref="UZL29:UZL30" si="9295">123*0.5/20</f>
        <v>3.0750000000000002</v>
      </c>
      <c r="UZM29" s="140">
        <f t="shared" ref="UZM29:UZM30" si="9296">UZK29*(UZL29*0.28)</f>
        <v>586814.55000000005</v>
      </c>
      <c r="UZN29" s="140">
        <f t="shared" ref="UZN29:UZN30" si="9297">UZK29*(UZL29*0.57)</f>
        <v>1194586.7625</v>
      </c>
      <c r="UZO29" s="144">
        <f t="shared" ref="UZO29:UZO30" si="9298">UZK29*(UZL29*0.15)</f>
        <v>314364.9375</v>
      </c>
      <c r="UZP29" s="109">
        <f t="shared" ref="UZP29:UZP30" si="9299">INT(UZK29*UZL29)</f>
        <v>2095766</v>
      </c>
      <c r="UZQ29" s="145" t="s">
        <v>115</v>
      </c>
      <c r="UZR29" s="146" t="s">
        <v>35</v>
      </c>
      <c r="UZS29" s="133">
        <v>681550</v>
      </c>
      <c r="UZT29" s="147">
        <f t="shared" ref="UZT29:UZT30" si="9300">123*0.5/20</f>
        <v>3.0750000000000002</v>
      </c>
      <c r="UZU29" s="140">
        <f t="shared" ref="UZU29:UZU30" si="9301">UZS29*(UZT29*0.28)</f>
        <v>586814.55000000005</v>
      </c>
      <c r="UZV29" s="140">
        <f t="shared" ref="UZV29:UZV30" si="9302">UZS29*(UZT29*0.57)</f>
        <v>1194586.7625</v>
      </c>
      <c r="UZW29" s="144">
        <f t="shared" ref="UZW29:UZW30" si="9303">UZS29*(UZT29*0.15)</f>
        <v>314364.9375</v>
      </c>
      <c r="UZX29" s="109">
        <f t="shared" ref="UZX29:UZX30" si="9304">INT(UZS29*UZT29)</f>
        <v>2095766</v>
      </c>
      <c r="UZY29" s="145" t="s">
        <v>115</v>
      </c>
      <c r="UZZ29" s="146" t="s">
        <v>35</v>
      </c>
      <c r="VAA29" s="133">
        <v>681550</v>
      </c>
      <c r="VAB29" s="147">
        <f t="shared" ref="VAB29:VAB30" si="9305">123*0.5/20</f>
        <v>3.0750000000000002</v>
      </c>
      <c r="VAC29" s="140">
        <f t="shared" ref="VAC29:VAC30" si="9306">VAA29*(VAB29*0.28)</f>
        <v>586814.55000000005</v>
      </c>
      <c r="VAD29" s="140">
        <f t="shared" ref="VAD29:VAD30" si="9307">VAA29*(VAB29*0.57)</f>
        <v>1194586.7625</v>
      </c>
      <c r="VAE29" s="144">
        <f t="shared" ref="VAE29:VAE30" si="9308">VAA29*(VAB29*0.15)</f>
        <v>314364.9375</v>
      </c>
      <c r="VAF29" s="109">
        <f t="shared" ref="VAF29:VAF30" si="9309">INT(VAA29*VAB29)</f>
        <v>2095766</v>
      </c>
      <c r="VAG29" s="145" t="s">
        <v>115</v>
      </c>
      <c r="VAH29" s="146" t="s">
        <v>35</v>
      </c>
      <c r="VAI29" s="133">
        <v>681550</v>
      </c>
      <c r="VAJ29" s="147">
        <f t="shared" ref="VAJ29:VAJ30" si="9310">123*0.5/20</f>
        <v>3.0750000000000002</v>
      </c>
      <c r="VAK29" s="140">
        <f t="shared" ref="VAK29:VAK30" si="9311">VAI29*(VAJ29*0.28)</f>
        <v>586814.55000000005</v>
      </c>
      <c r="VAL29" s="140">
        <f t="shared" ref="VAL29:VAL30" si="9312">VAI29*(VAJ29*0.57)</f>
        <v>1194586.7625</v>
      </c>
      <c r="VAM29" s="144">
        <f t="shared" ref="VAM29:VAM30" si="9313">VAI29*(VAJ29*0.15)</f>
        <v>314364.9375</v>
      </c>
      <c r="VAN29" s="109">
        <f t="shared" ref="VAN29:VAN30" si="9314">INT(VAI29*VAJ29)</f>
        <v>2095766</v>
      </c>
      <c r="VAO29" s="145" t="s">
        <v>115</v>
      </c>
      <c r="VAP29" s="146" t="s">
        <v>35</v>
      </c>
      <c r="VAQ29" s="133">
        <v>681550</v>
      </c>
      <c r="VAR29" s="147">
        <f t="shared" ref="VAR29:VAR30" si="9315">123*0.5/20</f>
        <v>3.0750000000000002</v>
      </c>
      <c r="VAS29" s="140">
        <f t="shared" ref="VAS29:VAS30" si="9316">VAQ29*(VAR29*0.28)</f>
        <v>586814.55000000005</v>
      </c>
      <c r="VAT29" s="140">
        <f t="shared" ref="VAT29:VAT30" si="9317">VAQ29*(VAR29*0.57)</f>
        <v>1194586.7625</v>
      </c>
      <c r="VAU29" s="144">
        <f t="shared" ref="VAU29:VAU30" si="9318">VAQ29*(VAR29*0.15)</f>
        <v>314364.9375</v>
      </c>
      <c r="VAV29" s="109">
        <f t="shared" ref="VAV29:VAV30" si="9319">INT(VAQ29*VAR29)</f>
        <v>2095766</v>
      </c>
      <c r="VAW29" s="145" t="s">
        <v>115</v>
      </c>
      <c r="VAX29" s="146" t="s">
        <v>35</v>
      </c>
      <c r="VAY29" s="133">
        <v>681550</v>
      </c>
      <c r="VAZ29" s="147">
        <f t="shared" ref="VAZ29:VAZ30" si="9320">123*0.5/20</f>
        <v>3.0750000000000002</v>
      </c>
      <c r="VBA29" s="140">
        <f t="shared" ref="VBA29:VBA30" si="9321">VAY29*(VAZ29*0.28)</f>
        <v>586814.55000000005</v>
      </c>
      <c r="VBB29" s="140">
        <f t="shared" ref="VBB29:VBB30" si="9322">VAY29*(VAZ29*0.57)</f>
        <v>1194586.7625</v>
      </c>
      <c r="VBC29" s="144">
        <f t="shared" ref="VBC29:VBC30" si="9323">VAY29*(VAZ29*0.15)</f>
        <v>314364.9375</v>
      </c>
      <c r="VBD29" s="109">
        <f t="shared" ref="VBD29:VBD30" si="9324">INT(VAY29*VAZ29)</f>
        <v>2095766</v>
      </c>
      <c r="VBE29" s="145" t="s">
        <v>115</v>
      </c>
      <c r="VBF29" s="146" t="s">
        <v>35</v>
      </c>
      <c r="VBG29" s="133">
        <v>681550</v>
      </c>
      <c r="VBH29" s="147">
        <f t="shared" ref="VBH29:VBH30" si="9325">123*0.5/20</f>
        <v>3.0750000000000002</v>
      </c>
      <c r="VBI29" s="140">
        <f t="shared" ref="VBI29:VBI30" si="9326">VBG29*(VBH29*0.28)</f>
        <v>586814.55000000005</v>
      </c>
      <c r="VBJ29" s="140">
        <f t="shared" ref="VBJ29:VBJ30" si="9327">VBG29*(VBH29*0.57)</f>
        <v>1194586.7625</v>
      </c>
      <c r="VBK29" s="144">
        <f t="shared" ref="VBK29:VBK30" si="9328">VBG29*(VBH29*0.15)</f>
        <v>314364.9375</v>
      </c>
      <c r="VBL29" s="109">
        <f t="shared" ref="VBL29:VBL30" si="9329">INT(VBG29*VBH29)</f>
        <v>2095766</v>
      </c>
      <c r="VBM29" s="145" t="s">
        <v>115</v>
      </c>
      <c r="VBN29" s="146" t="s">
        <v>35</v>
      </c>
      <c r="VBO29" s="133">
        <v>681550</v>
      </c>
      <c r="VBP29" s="147">
        <f t="shared" ref="VBP29:VBP30" si="9330">123*0.5/20</f>
        <v>3.0750000000000002</v>
      </c>
      <c r="VBQ29" s="140">
        <f t="shared" ref="VBQ29:VBQ30" si="9331">VBO29*(VBP29*0.28)</f>
        <v>586814.55000000005</v>
      </c>
      <c r="VBR29" s="140">
        <f t="shared" ref="VBR29:VBR30" si="9332">VBO29*(VBP29*0.57)</f>
        <v>1194586.7625</v>
      </c>
      <c r="VBS29" s="144">
        <f t="shared" ref="VBS29:VBS30" si="9333">VBO29*(VBP29*0.15)</f>
        <v>314364.9375</v>
      </c>
      <c r="VBT29" s="109">
        <f t="shared" ref="VBT29:VBT30" si="9334">INT(VBO29*VBP29)</f>
        <v>2095766</v>
      </c>
      <c r="VBU29" s="145" t="s">
        <v>115</v>
      </c>
      <c r="VBV29" s="146" t="s">
        <v>35</v>
      </c>
      <c r="VBW29" s="133">
        <v>681550</v>
      </c>
      <c r="VBX29" s="147">
        <f t="shared" ref="VBX29:VBX30" si="9335">123*0.5/20</f>
        <v>3.0750000000000002</v>
      </c>
      <c r="VBY29" s="140">
        <f t="shared" ref="VBY29:VBY30" si="9336">VBW29*(VBX29*0.28)</f>
        <v>586814.55000000005</v>
      </c>
      <c r="VBZ29" s="140">
        <f t="shared" ref="VBZ29:VBZ30" si="9337">VBW29*(VBX29*0.57)</f>
        <v>1194586.7625</v>
      </c>
      <c r="VCA29" s="144">
        <f t="shared" ref="VCA29:VCA30" si="9338">VBW29*(VBX29*0.15)</f>
        <v>314364.9375</v>
      </c>
      <c r="VCB29" s="109">
        <f t="shared" ref="VCB29:VCB30" si="9339">INT(VBW29*VBX29)</f>
        <v>2095766</v>
      </c>
      <c r="VCC29" s="145" t="s">
        <v>115</v>
      </c>
      <c r="VCD29" s="146" t="s">
        <v>35</v>
      </c>
      <c r="VCE29" s="133">
        <v>681550</v>
      </c>
      <c r="VCF29" s="147">
        <f t="shared" ref="VCF29:VCF30" si="9340">123*0.5/20</f>
        <v>3.0750000000000002</v>
      </c>
      <c r="VCG29" s="140">
        <f t="shared" ref="VCG29:VCG30" si="9341">VCE29*(VCF29*0.28)</f>
        <v>586814.55000000005</v>
      </c>
      <c r="VCH29" s="140">
        <f t="shared" ref="VCH29:VCH30" si="9342">VCE29*(VCF29*0.57)</f>
        <v>1194586.7625</v>
      </c>
      <c r="VCI29" s="144">
        <f t="shared" ref="VCI29:VCI30" si="9343">VCE29*(VCF29*0.15)</f>
        <v>314364.9375</v>
      </c>
      <c r="VCJ29" s="109">
        <f t="shared" ref="VCJ29:VCJ30" si="9344">INT(VCE29*VCF29)</f>
        <v>2095766</v>
      </c>
      <c r="VCK29" s="145" t="s">
        <v>115</v>
      </c>
      <c r="VCL29" s="146" t="s">
        <v>35</v>
      </c>
      <c r="VCM29" s="133">
        <v>681550</v>
      </c>
      <c r="VCN29" s="147">
        <f t="shared" ref="VCN29:VCN30" si="9345">123*0.5/20</f>
        <v>3.0750000000000002</v>
      </c>
      <c r="VCO29" s="140">
        <f t="shared" ref="VCO29:VCO30" si="9346">VCM29*(VCN29*0.28)</f>
        <v>586814.55000000005</v>
      </c>
      <c r="VCP29" s="140">
        <f t="shared" ref="VCP29:VCP30" si="9347">VCM29*(VCN29*0.57)</f>
        <v>1194586.7625</v>
      </c>
      <c r="VCQ29" s="144">
        <f t="shared" ref="VCQ29:VCQ30" si="9348">VCM29*(VCN29*0.15)</f>
        <v>314364.9375</v>
      </c>
      <c r="VCR29" s="109">
        <f t="shared" ref="VCR29:VCR30" si="9349">INT(VCM29*VCN29)</f>
        <v>2095766</v>
      </c>
      <c r="VCS29" s="145" t="s">
        <v>115</v>
      </c>
      <c r="VCT29" s="146" t="s">
        <v>35</v>
      </c>
      <c r="VCU29" s="133">
        <v>681550</v>
      </c>
      <c r="VCV29" s="147">
        <f t="shared" ref="VCV29:VCV30" si="9350">123*0.5/20</f>
        <v>3.0750000000000002</v>
      </c>
      <c r="VCW29" s="140">
        <f t="shared" ref="VCW29:VCW30" si="9351">VCU29*(VCV29*0.28)</f>
        <v>586814.55000000005</v>
      </c>
      <c r="VCX29" s="140">
        <f t="shared" ref="VCX29:VCX30" si="9352">VCU29*(VCV29*0.57)</f>
        <v>1194586.7625</v>
      </c>
      <c r="VCY29" s="144">
        <f t="shared" ref="VCY29:VCY30" si="9353">VCU29*(VCV29*0.15)</f>
        <v>314364.9375</v>
      </c>
      <c r="VCZ29" s="109">
        <f t="shared" ref="VCZ29:VCZ30" si="9354">INT(VCU29*VCV29)</f>
        <v>2095766</v>
      </c>
      <c r="VDA29" s="145" t="s">
        <v>115</v>
      </c>
      <c r="VDB29" s="146" t="s">
        <v>35</v>
      </c>
      <c r="VDC29" s="133">
        <v>681550</v>
      </c>
      <c r="VDD29" s="147">
        <f t="shared" ref="VDD29:VDD30" si="9355">123*0.5/20</f>
        <v>3.0750000000000002</v>
      </c>
      <c r="VDE29" s="140">
        <f t="shared" ref="VDE29:VDE30" si="9356">VDC29*(VDD29*0.28)</f>
        <v>586814.55000000005</v>
      </c>
      <c r="VDF29" s="140">
        <f t="shared" ref="VDF29:VDF30" si="9357">VDC29*(VDD29*0.57)</f>
        <v>1194586.7625</v>
      </c>
      <c r="VDG29" s="144">
        <f t="shared" ref="VDG29:VDG30" si="9358">VDC29*(VDD29*0.15)</f>
        <v>314364.9375</v>
      </c>
      <c r="VDH29" s="109">
        <f t="shared" ref="VDH29:VDH30" si="9359">INT(VDC29*VDD29)</f>
        <v>2095766</v>
      </c>
      <c r="VDI29" s="145" t="s">
        <v>115</v>
      </c>
      <c r="VDJ29" s="146" t="s">
        <v>35</v>
      </c>
      <c r="VDK29" s="133">
        <v>681550</v>
      </c>
      <c r="VDL29" s="147">
        <f t="shared" ref="VDL29:VDL30" si="9360">123*0.5/20</f>
        <v>3.0750000000000002</v>
      </c>
      <c r="VDM29" s="140">
        <f t="shared" ref="VDM29:VDM30" si="9361">VDK29*(VDL29*0.28)</f>
        <v>586814.55000000005</v>
      </c>
      <c r="VDN29" s="140">
        <f t="shared" ref="VDN29:VDN30" si="9362">VDK29*(VDL29*0.57)</f>
        <v>1194586.7625</v>
      </c>
      <c r="VDO29" s="144">
        <f t="shared" ref="VDO29:VDO30" si="9363">VDK29*(VDL29*0.15)</f>
        <v>314364.9375</v>
      </c>
      <c r="VDP29" s="109">
        <f t="shared" ref="VDP29:VDP30" si="9364">INT(VDK29*VDL29)</f>
        <v>2095766</v>
      </c>
      <c r="VDQ29" s="145" t="s">
        <v>115</v>
      </c>
      <c r="VDR29" s="146" t="s">
        <v>35</v>
      </c>
      <c r="VDS29" s="133">
        <v>681550</v>
      </c>
      <c r="VDT29" s="147">
        <f t="shared" ref="VDT29:VDT30" si="9365">123*0.5/20</f>
        <v>3.0750000000000002</v>
      </c>
      <c r="VDU29" s="140">
        <f t="shared" ref="VDU29:VDU30" si="9366">VDS29*(VDT29*0.28)</f>
        <v>586814.55000000005</v>
      </c>
      <c r="VDV29" s="140">
        <f t="shared" ref="VDV29:VDV30" si="9367">VDS29*(VDT29*0.57)</f>
        <v>1194586.7625</v>
      </c>
      <c r="VDW29" s="144">
        <f t="shared" ref="VDW29:VDW30" si="9368">VDS29*(VDT29*0.15)</f>
        <v>314364.9375</v>
      </c>
      <c r="VDX29" s="109">
        <f t="shared" ref="VDX29:VDX30" si="9369">INT(VDS29*VDT29)</f>
        <v>2095766</v>
      </c>
      <c r="VDY29" s="145" t="s">
        <v>115</v>
      </c>
      <c r="VDZ29" s="146" t="s">
        <v>35</v>
      </c>
      <c r="VEA29" s="133">
        <v>681550</v>
      </c>
      <c r="VEB29" s="147">
        <f t="shared" ref="VEB29:VEB30" si="9370">123*0.5/20</f>
        <v>3.0750000000000002</v>
      </c>
      <c r="VEC29" s="140">
        <f t="shared" ref="VEC29:VEC30" si="9371">VEA29*(VEB29*0.28)</f>
        <v>586814.55000000005</v>
      </c>
      <c r="VED29" s="140">
        <f t="shared" ref="VED29:VED30" si="9372">VEA29*(VEB29*0.57)</f>
        <v>1194586.7625</v>
      </c>
      <c r="VEE29" s="144">
        <f t="shared" ref="VEE29:VEE30" si="9373">VEA29*(VEB29*0.15)</f>
        <v>314364.9375</v>
      </c>
      <c r="VEF29" s="109">
        <f t="shared" ref="VEF29:VEF30" si="9374">INT(VEA29*VEB29)</f>
        <v>2095766</v>
      </c>
      <c r="VEG29" s="145" t="s">
        <v>115</v>
      </c>
      <c r="VEH29" s="146" t="s">
        <v>35</v>
      </c>
      <c r="VEI29" s="133">
        <v>681550</v>
      </c>
      <c r="VEJ29" s="147">
        <f t="shared" ref="VEJ29:VEJ30" si="9375">123*0.5/20</f>
        <v>3.0750000000000002</v>
      </c>
      <c r="VEK29" s="140">
        <f t="shared" ref="VEK29:VEK30" si="9376">VEI29*(VEJ29*0.28)</f>
        <v>586814.55000000005</v>
      </c>
      <c r="VEL29" s="140">
        <f t="shared" ref="VEL29:VEL30" si="9377">VEI29*(VEJ29*0.57)</f>
        <v>1194586.7625</v>
      </c>
      <c r="VEM29" s="144">
        <f t="shared" ref="VEM29:VEM30" si="9378">VEI29*(VEJ29*0.15)</f>
        <v>314364.9375</v>
      </c>
      <c r="VEN29" s="109">
        <f t="shared" ref="VEN29:VEN30" si="9379">INT(VEI29*VEJ29)</f>
        <v>2095766</v>
      </c>
      <c r="VEO29" s="145" t="s">
        <v>115</v>
      </c>
      <c r="VEP29" s="146" t="s">
        <v>35</v>
      </c>
      <c r="VEQ29" s="133">
        <v>681550</v>
      </c>
      <c r="VER29" s="147">
        <f t="shared" ref="VER29:VER30" si="9380">123*0.5/20</f>
        <v>3.0750000000000002</v>
      </c>
      <c r="VES29" s="140">
        <f t="shared" ref="VES29:VES30" si="9381">VEQ29*(VER29*0.28)</f>
        <v>586814.55000000005</v>
      </c>
      <c r="VET29" s="140">
        <f t="shared" ref="VET29:VET30" si="9382">VEQ29*(VER29*0.57)</f>
        <v>1194586.7625</v>
      </c>
      <c r="VEU29" s="144">
        <f t="shared" ref="VEU29:VEU30" si="9383">VEQ29*(VER29*0.15)</f>
        <v>314364.9375</v>
      </c>
      <c r="VEV29" s="109">
        <f t="shared" ref="VEV29:VEV30" si="9384">INT(VEQ29*VER29)</f>
        <v>2095766</v>
      </c>
      <c r="VEW29" s="145" t="s">
        <v>115</v>
      </c>
      <c r="VEX29" s="146" t="s">
        <v>35</v>
      </c>
      <c r="VEY29" s="133">
        <v>681550</v>
      </c>
      <c r="VEZ29" s="147">
        <f t="shared" ref="VEZ29:VEZ30" si="9385">123*0.5/20</f>
        <v>3.0750000000000002</v>
      </c>
      <c r="VFA29" s="140">
        <f t="shared" ref="VFA29:VFA30" si="9386">VEY29*(VEZ29*0.28)</f>
        <v>586814.55000000005</v>
      </c>
      <c r="VFB29" s="140">
        <f t="shared" ref="VFB29:VFB30" si="9387">VEY29*(VEZ29*0.57)</f>
        <v>1194586.7625</v>
      </c>
      <c r="VFC29" s="144">
        <f t="shared" ref="VFC29:VFC30" si="9388">VEY29*(VEZ29*0.15)</f>
        <v>314364.9375</v>
      </c>
      <c r="VFD29" s="109">
        <f t="shared" ref="VFD29:VFD30" si="9389">INT(VEY29*VEZ29)</f>
        <v>2095766</v>
      </c>
      <c r="VFE29" s="145" t="s">
        <v>115</v>
      </c>
      <c r="VFF29" s="146" t="s">
        <v>35</v>
      </c>
      <c r="VFG29" s="133">
        <v>681550</v>
      </c>
      <c r="VFH29" s="147">
        <f t="shared" ref="VFH29:VFH30" si="9390">123*0.5/20</f>
        <v>3.0750000000000002</v>
      </c>
      <c r="VFI29" s="140">
        <f t="shared" ref="VFI29:VFI30" si="9391">VFG29*(VFH29*0.28)</f>
        <v>586814.55000000005</v>
      </c>
      <c r="VFJ29" s="140">
        <f t="shared" ref="VFJ29:VFJ30" si="9392">VFG29*(VFH29*0.57)</f>
        <v>1194586.7625</v>
      </c>
      <c r="VFK29" s="144">
        <f t="shared" ref="VFK29:VFK30" si="9393">VFG29*(VFH29*0.15)</f>
        <v>314364.9375</v>
      </c>
      <c r="VFL29" s="109">
        <f t="shared" ref="VFL29:VFL30" si="9394">INT(VFG29*VFH29)</f>
        <v>2095766</v>
      </c>
      <c r="VFM29" s="145" t="s">
        <v>115</v>
      </c>
      <c r="VFN29" s="146" t="s">
        <v>35</v>
      </c>
      <c r="VFO29" s="133">
        <v>681550</v>
      </c>
      <c r="VFP29" s="147">
        <f t="shared" ref="VFP29:VFP30" si="9395">123*0.5/20</f>
        <v>3.0750000000000002</v>
      </c>
      <c r="VFQ29" s="140">
        <f t="shared" ref="VFQ29:VFQ30" si="9396">VFO29*(VFP29*0.28)</f>
        <v>586814.55000000005</v>
      </c>
      <c r="VFR29" s="140">
        <f t="shared" ref="VFR29:VFR30" si="9397">VFO29*(VFP29*0.57)</f>
        <v>1194586.7625</v>
      </c>
      <c r="VFS29" s="144">
        <f t="shared" ref="VFS29:VFS30" si="9398">VFO29*(VFP29*0.15)</f>
        <v>314364.9375</v>
      </c>
      <c r="VFT29" s="109">
        <f t="shared" ref="VFT29:VFT30" si="9399">INT(VFO29*VFP29)</f>
        <v>2095766</v>
      </c>
      <c r="VFU29" s="145" t="s">
        <v>115</v>
      </c>
      <c r="VFV29" s="146" t="s">
        <v>35</v>
      </c>
      <c r="VFW29" s="133">
        <v>681550</v>
      </c>
      <c r="VFX29" s="147">
        <f t="shared" ref="VFX29:VFX30" si="9400">123*0.5/20</f>
        <v>3.0750000000000002</v>
      </c>
      <c r="VFY29" s="140">
        <f t="shared" ref="VFY29:VFY30" si="9401">VFW29*(VFX29*0.28)</f>
        <v>586814.55000000005</v>
      </c>
      <c r="VFZ29" s="140">
        <f t="shared" ref="VFZ29:VFZ30" si="9402">VFW29*(VFX29*0.57)</f>
        <v>1194586.7625</v>
      </c>
      <c r="VGA29" s="144">
        <f t="shared" ref="VGA29:VGA30" si="9403">VFW29*(VFX29*0.15)</f>
        <v>314364.9375</v>
      </c>
      <c r="VGB29" s="109">
        <f t="shared" ref="VGB29:VGB30" si="9404">INT(VFW29*VFX29)</f>
        <v>2095766</v>
      </c>
      <c r="VGC29" s="145" t="s">
        <v>115</v>
      </c>
      <c r="VGD29" s="146" t="s">
        <v>35</v>
      </c>
      <c r="VGE29" s="133">
        <v>681550</v>
      </c>
      <c r="VGF29" s="147">
        <f t="shared" ref="VGF29:VGF30" si="9405">123*0.5/20</f>
        <v>3.0750000000000002</v>
      </c>
      <c r="VGG29" s="140">
        <f t="shared" ref="VGG29:VGG30" si="9406">VGE29*(VGF29*0.28)</f>
        <v>586814.55000000005</v>
      </c>
      <c r="VGH29" s="140">
        <f t="shared" ref="VGH29:VGH30" si="9407">VGE29*(VGF29*0.57)</f>
        <v>1194586.7625</v>
      </c>
      <c r="VGI29" s="144">
        <f t="shared" ref="VGI29:VGI30" si="9408">VGE29*(VGF29*0.15)</f>
        <v>314364.9375</v>
      </c>
      <c r="VGJ29" s="109">
        <f t="shared" ref="VGJ29:VGJ30" si="9409">INT(VGE29*VGF29)</f>
        <v>2095766</v>
      </c>
      <c r="VGK29" s="145" t="s">
        <v>115</v>
      </c>
      <c r="VGL29" s="146" t="s">
        <v>35</v>
      </c>
      <c r="VGM29" s="133">
        <v>681550</v>
      </c>
      <c r="VGN29" s="147">
        <f t="shared" ref="VGN29:VGN30" si="9410">123*0.5/20</f>
        <v>3.0750000000000002</v>
      </c>
      <c r="VGO29" s="140">
        <f t="shared" ref="VGO29:VGO30" si="9411">VGM29*(VGN29*0.28)</f>
        <v>586814.55000000005</v>
      </c>
      <c r="VGP29" s="140">
        <f t="shared" ref="VGP29:VGP30" si="9412">VGM29*(VGN29*0.57)</f>
        <v>1194586.7625</v>
      </c>
      <c r="VGQ29" s="144">
        <f t="shared" ref="VGQ29:VGQ30" si="9413">VGM29*(VGN29*0.15)</f>
        <v>314364.9375</v>
      </c>
      <c r="VGR29" s="109">
        <f t="shared" ref="VGR29:VGR30" si="9414">INT(VGM29*VGN29)</f>
        <v>2095766</v>
      </c>
      <c r="VGS29" s="145" t="s">
        <v>115</v>
      </c>
      <c r="VGT29" s="146" t="s">
        <v>35</v>
      </c>
      <c r="VGU29" s="133">
        <v>681550</v>
      </c>
      <c r="VGV29" s="147">
        <f t="shared" ref="VGV29:VGV30" si="9415">123*0.5/20</f>
        <v>3.0750000000000002</v>
      </c>
      <c r="VGW29" s="140">
        <f t="shared" ref="VGW29:VGW30" si="9416">VGU29*(VGV29*0.28)</f>
        <v>586814.55000000005</v>
      </c>
      <c r="VGX29" s="140">
        <f t="shared" ref="VGX29:VGX30" si="9417">VGU29*(VGV29*0.57)</f>
        <v>1194586.7625</v>
      </c>
      <c r="VGY29" s="144">
        <f t="shared" ref="VGY29:VGY30" si="9418">VGU29*(VGV29*0.15)</f>
        <v>314364.9375</v>
      </c>
      <c r="VGZ29" s="109">
        <f t="shared" ref="VGZ29:VGZ30" si="9419">INT(VGU29*VGV29)</f>
        <v>2095766</v>
      </c>
      <c r="VHA29" s="145" t="s">
        <v>115</v>
      </c>
      <c r="VHB29" s="146" t="s">
        <v>35</v>
      </c>
      <c r="VHC29" s="133">
        <v>681550</v>
      </c>
      <c r="VHD29" s="147">
        <f t="shared" ref="VHD29:VHD30" si="9420">123*0.5/20</f>
        <v>3.0750000000000002</v>
      </c>
      <c r="VHE29" s="140">
        <f t="shared" ref="VHE29:VHE30" si="9421">VHC29*(VHD29*0.28)</f>
        <v>586814.55000000005</v>
      </c>
      <c r="VHF29" s="140">
        <f t="shared" ref="VHF29:VHF30" si="9422">VHC29*(VHD29*0.57)</f>
        <v>1194586.7625</v>
      </c>
      <c r="VHG29" s="144">
        <f t="shared" ref="VHG29:VHG30" si="9423">VHC29*(VHD29*0.15)</f>
        <v>314364.9375</v>
      </c>
      <c r="VHH29" s="109">
        <f t="shared" ref="VHH29:VHH30" si="9424">INT(VHC29*VHD29)</f>
        <v>2095766</v>
      </c>
      <c r="VHI29" s="145" t="s">
        <v>115</v>
      </c>
      <c r="VHJ29" s="146" t="s">
        <v>35</v>
      </c>
      <c r="VHK29" s="133">
        <v>681550</v>
      </c>
      <c r="VHL29" s="147">
        <f t="shared" ref="VHL29:VHL30" si="9425">123*0.5/20</f>
        <v>3.0750000000000002</v>
      </c>
      <c r="VHM29" s="140">
        <f t="shared" ref="VHM29:VHM30" si="9426">VHK29*(VHL29*0.28)</f>
        <v>586814.55000000005</v>
      </c>
      <c r="VHN29" s="140">
        <f t="shared" ref="VHN29:VHN30" si="9427">VHK29*(VHL29*0.57)</f>
        <v>1194586.7625</v>
      </c>
      <c r="VHO29" s="144">
        <f t="shared" ref="VHO29:VHO30" si="9428">VHK29*(VHL29*0.15)</f>
        <v>314364.9375</v>
      </c>
      <c r="VHP29" s="109">
        <f t="shared" ref="VHP29:VHP30" si="9429">INT(VHK29*VHL29)</f>
        <v>2095766</v>
      </c>
      <c r="VHQ29" s="145" t="s">
        <v>115</v>
      </c>
      <c r="VHR29" s="146" t="s">
        <v>35</v>
      </c>
      <c r="VHS29" s="133">
        <v>681550</v>
      </c>
      <c r="VHT29" s="147">
        <f t="shared" ref="VHT29:VHT30" si="9430">123*0.5/20</f>
        <v>3.0750000000000002</v>
      </c>
      <c r="VHU29" s="140">
        <f t="shared" ref="VHU29:VHU30" si="9431">VHS29*(VHT29*0.28)</f>
        <v>586814.55000000005</v>
      </c>
      <c r="VHV29" s="140">
        <f t="shared" ref="VHV29:VHV30" si="9432">VHS29*(VHT29*0.57)</f>
        <v>1194586.7625</v>
      </c>
      <c r="VHW29" s="144">
        <f t="shared" ref="VHW29:VHW30" si="9433">VHS29*(VHT29*0.15)</f>
        <v>314364.9375</v>
      </c>
      <c r="VHX29" s="109">
        <f t="shared" ref="VHX29:VHX30" si="9434">INT(VHS29*VHT29)</f>
        <v>2095766</v>
      </c>
      <c r="VHY29" s="145" t="s">
        <v>115</v>
      </c>
      <c r="VHZ29" s="146" t="s">
        <v>35</v>
      </c>
      <c r="VIA29" s="133">
        <v>681550</v>
      </c>
      <c r="VIB29" s="147">
        <f t="shared" ref="VIB29:VIB30" si="9435">123*0.5/20</f>
        <v>3.0750000000000002</v>
      </c>
      <c r="VIC29" s="140">
        <f t="shared" ref="VIC29:VIC30" si="9436">VIA29*(VIB29*0.28)</f>
        <v>586814.55000000005</v>
      </c>
      <c r="VID29" s="140">
        <f t="shared" ref="VID29:VID30" si="9437">VIA29*(VIB29*0.57)</f>
        <v>1194586.7625</v>
      </c>
      <c r="VIE29" s="144">
        <f t="shared" ref="VIE29:VIE30" si="9438">VIA29*(VIB29*0.15)</f>
        <v>314364.9375</v>
      </c>
      <c r="VIF29" s="109">
        <f t="shared" ref="VIF29:VIF30" si="9439">INT(VIA29*VIB29)</f>
        <v>2095766</v>
      </c>
      <c r="VIG29" s="145" t="s">
        <v>115</v>
      </c>
      <c r="VIH29" s="146" t="s">
        <v>35</v>
      </c>
      <c r="VII29" s="133">
        <v>681550</v>
      </c>
      <c r="VIJ29" s="147">
        <f t="shared" ref="VIJ29:VIJ30" si="9440">123*0.5/20</f>
        <v>3.0750000000000002</v>
      </c>
      <c r="VIK29" s="140">
        <f t="shared" ref="VIK29:VIK30" si="9441">VII29*(VIJ29*0.28)</f>
        <v>586814.55000000005</v>
      </c>
      <c r="VIL29" s="140">
        <f t="shared" ref="VIL29:VIL30" si="9442">VII29*(VIJ29*0.57)</f>
        <v>1194586.7625</v>
      </c>
      <c r="VIM29" s="144">
        <f t="shared" ref="VIM29:VIM30" si="9443">VII29*(VIJ29*0.15)</f>
        <v>314364.9375</v>
      </c>
      <c r="VIN29" s="109">
        <f t="shared" ref="VIN29:VIN30" si="9444">INT(VII29*VIJ29)</f>
        <v>2095766</v>
      </c>
      <c r="VIO29" s="145" t="s">
        <v>115</v>
      </c>
      <c r="VIP29" s="146" t="s">
        <v>35</v>
      </c>
      <c r="VIQ29" s="133">
        <v>681550</v>
      </c>
      <c r="VIR29" s="147">
        <f t="shared" ref="VIR29:VIR30" si="9445">123*0.5/20</f>
        <v>3.0750000000000002</v>
      </c>
      <c r="VIS29" s="140">
        <f t="shared" ref="VIS29:VIS30" si="9446">VIQ29*(VIR29*0.28)</f>
        <v>586814.55000000005</v>
      </c>
      <c r="VIT29" s="140">
        <f t="shared" ref="VIT29:VIT30" si="9447">VIQ29*(VIR29*0.57)</f>
        <v>1194586.7625</v>
      </c>
      <c r="VIU29" s="144">
        <f t="shared" ref="VIU29:VIU30" si="9448">VIQ29*(VIR29*0.15)</f>
        <v>314364.9375</v>
      </c>
      <c r="VIV29" s="109">
        <f t="shared" ref="VIV29:VIV30" si="9449">INT(VIQ29*VIR29)</f>
        <v>2095766</v>
      </c>
      <c r="VIW29" s="145" t="s">
        <v>115</v>
      </c>
      <c r="VIX29" s="146" t="s">
        <v>35</v>
      </c>
      <c r="VIY29" s="133">
        <v>681550</v>
      </c>
      <c r="VIZ29" s="147">
        <f t="shared" ref="VIZ29:VIZ30" si="9450">123*0.5/20</f>
        <v>3.0750000000000002</v>
      </c>
      <c r="VJA29" s="140">
        <f t="shared" ref="VJA29:VJA30" si="9451">VIY29*(VIZ29*0.28)</f>
        <v>586814.55000000005</v>
      </c>
      <c r="VJB29" s="140">
        <f t="shared" ref="VJB29:VJB30" si="9452">VIY29*(VIZ29*0.57)</f>
        <v>1194586.7625</v>
      </c>
      <c r="VJC29" s="144">
        <f t="shared" ref="VJC29:VJC30" si="9453">VIY29*(VIZ29*0.15)</f>
        <v>314364.9375</v>
      </c>
      <c r="VJD29" s="109">
        <f t="shared" ref="VJD29:VJD30" si="9454">INT(VIY29*VIZ29)</f>
        <v>2095766</v>
      </c>
      <c r="VJE29" s="145" t="s">
        <v>115</v>
      </c>
      <c r="VJF29" s="146" t="s">
        <v>35</v>
      </c>
      <c r="VJG29" s="133">
        <v>681550</v>
      </c>
      <c r="VJH29" s="147">
        <f t="shared" ref="VJH29:VJH30" si="9455">123*0.5/20</f>
        <v>3.0750000000000002</v>
      </c>
      <c r="VJI29" s="140">
        <f t="shared" ref="VJI29:VJI30" si="9456">VJG29*(VJH29*0.28)</f>
        <v>586814.55000000005</v>
      </c>
      <c r="VJJ29" s="140">
        <f t="shared" ref="VJJ29:VJJ30" si="9457">VJG29*(VJH29*0.57)</f>
        <v>1194586.7625</v>
      </c>
      <c r="VJK29" s="144">
        <f t="shared" ref="VJK29:VJK30" si="9458">VJG29*(VJH29*0.15)</f>
        <v>314364.9375</v>
      </c>
      <c r="VJL29" s="109">
        <f t="shared" ref="VJL29:VJL30" si="9459">INT(VJG29*VJH29)</f>
        <v>2095766</v>
      </c>
      <c r="VJM29" s="145" t="s">
        <v>115</v>
      </c>
      <c r="VJN29" s="146" t="s">
        <v>35</v>
      </c>
      <c r="VJO29" s="133">
        <v>681550</v>
      </c>
      <c r="VJP29" s="147">
        <f t="shared" ref="VJP29:VJP30" si="9460">123*0.5/20</f>
        <v>3.0750000000000002</v>
      </c>
      <c r="VJQ29" s="140">
        <f t="shared" ref="VJQ29:VJQ30" si="9461">VJO29*(VJP29*0.28)</f>
        <v>586814.55000000005</v>
      </c>
      <c r="VJR29" s="140">
        <f t="shared" ref="VJR29:VJR30" si="9462">VJO29*(VJP29*0.57)</f>
        <v>1194586.7625</v>
      </c>
      <c r="VJS29" s="144">
        <f t="shared" ref="VJS29:VJS30" si="9463">VJO29*(VJP29*0.15)</f>
        <v>314364.9375</v>
      </c>
      <c r="VJT29" s="109">
        <f t="shared" ref="VJT29:VJT30" si="9464">INT(VJO29*VJP29)</f>
        <v>2095766</v>
      </c>
      <c r="VJU29" s="145" t="s">
        <v>115</v>
      </c>
      <c r="VJV29" s="146" t="s">
        <v>35</v>
      </c>
      <c r="VJW29" s="133">
        <v>681550</v>
      </c>
      <c r="VJX29" s="147">
        <f t="shared" ref="VJX29:VJX30" si="9465">123*0.5/20</f>
        <v>3.0750000000000002</v>
      </c>
      <c r="VJY29" s="140">
        <f t="shared" ref="VJY29:VJY30" si="9466">VJW29*(VJX29*0.28)</f>
        <v>586814.55000000005</v>
      </c>
      <c r="VJZ29" s="140">
        <f t="shared" ref="VJZ29:VJZ30" si="9467">VJW29*(VJX29*0.57)</f>
        <v>1194586.7625</v>
      </c>
      <c r="VKA29" s="144">
        <f t="shared" ref="VKA29:VKA30" si="9468">VJW29*(VJX29*0.15)</f>
        <v>314364.9375</v>
      </c>
      <c r="VKB29" s="109">
        <f t="shared" ref="VKB29:VKB30" si="9469">INT(VJW29*VJX29)</f>
        <v>2095766</v>
      </c>
      <c r="VKC29" s="145" t="s">
        <v>115</v>
      </c>
      <c r="VKD29" s="146" t="s">
        <v>35</v>
      </c>
      <c r="VKE29" s="133">
        <v>681550</v>
      </c>
      <c r="VKF29" s="147">
        <f t="shared" ref="VKF29:VKF30" si="9470">123*0.5/20</f>
        <v>3.0750000000000002</v>
      </c>
      <c r="VKG29" s="140">
        <f t="shared" ref="VKG29:VKG30" si="9471">VKE29*(VKF29*0.28)</f>
        <v>586814.55000000005</v>
      </c>
      <c r="VKH29" s="140">
        <f t="shared" ref="VKH29:VKH30" si="9472">VKE29*(VKF29*0.57)</f>
        <v>1194586.7625</v>
      </c>
      <c r="VKI29" s="144">
        <f t="shared" ref="VKI29:VKI30" si="9473">VKE29*(VKF29*0.15)</f>
        <v>314364.9375</v>
      </c>
      <c r="VKJ29" s="109">
        <f t="shared" ref="VKJ29:VKJ30" si="9474">INT(VKE29*VKF29)</f>
        <v>2095766</v>
      </c>
      <c r="VKK29" s="145" t="s">
        <v>115</v>
      </c>
      <c r="VKL29" s="146" t="s">
        <v>35</v>
      </c>
      <c r="VKM29" s="133">
        <v>681550</v>
      </c>
      <c r="VKN29" s="147">
        <f t="shared" ref="VKN29:VKN30" si="9475">123*0.5/20</f>
        <v>3.0750000000000002</v>
      </c>
      <c r="VKO29" s="140">
        <f t="shared" ref="VKO29:VKO30" si="9476">VKM29*(VKN29*0.28)</f>
        <v>586814.55000000005</v>
      </c>
      <c r="VKP29" s="140">
        <f t="shared" ref="VKP29:VKP30" si="9477">VKM29*(VKN29*0.57)</f>
        <v>1194586.7625</v>
      </c>
      <c r="VKQ29" s="144">
        <f t="shared" ref="VKQ29:VKQ30" si="9478">VKM29*(VKN29*0.15)</f>
        <v>314364.9375</v>
      </c>
      <c r="VKR29" s="109">
        <f t="shared" ref="VKR29:VKR30" si="9479">INT(VKM29*VKN29)</f>
        <v>2095766</v>
      </c>
      <c r="VKS29" s="145" t="s">
        <v>115</v>
      </c>
      <c r="VKT29" s="146" t="s">
        <v>35</v>
      </c>
      <c r="VKU29" s="133">
        <v>681550</v>
      </c>
      <c r="VKV29" s="147">
        <f t="shared" ref="VKV29:VKV30" si="9480">123*0.5/20</f>
        <v>3.0750000000000002</v>
      </c>
      <c r="VKW29" s="140">
        <f t="shared" ref="VKW29:VKW30" si="9481">VKU29*(VKV29*0.28)</f>
        <v>586814.55000000005</v>
      </c>
      <c r="VKX29" s="140">
        <f t="shared" ref="VKX29:VKX30" si="9482">VKU29*(VKV29*0.57)</f>
        <v>1194586.7625</v>
      </c>
      <c r="VKY29" s="144">
        <f t="shared" ref="VKY29:VKY30" si="9483">VKU29*(VKV29*0.15)</f>
        <v>314364.9375</v>
      </c>
      <c r="VKZ29" s="109">
        <f t="shared" ref="VKZ29:VKZ30" si="9484">INT(VKU29*VKV29)</f>
        <v>2095766</v>
      </c>
      <c r="VLA29" s="145" t="s">
        <v>115</v>
      </c>
      <c r="VLB29" s="146" t="s">
        <v>35</v>
      </c>
      <c r="VLC29" s="133">
        <v>681550</v>
      </c>
      <c r="VLD29" s="147">
        <f t="shared" ref="VLD29:VLD30" si="9485">123*0.5/20</f>
        <v>3.0750000000000002</v>
      </c>
      <c r="VLE29" s="140">
        <f t="shared" ref="VLE29:VLE30" si="9486">VLC29*(VLD29*0.28)</f>
        <v>586814.55000000005</v>
      </c>
      <c r="VLF29" s="140">
        <f t="shared" ref="VLF29:VLF30" si="9487">VLC29*(VLD29*0.57)</f>
        <v>1194586.7625</v>
      </c>
      <c r="VLG29" s="144">
        <f t="shared" ref="VLG29:VLG30" si="9488">VLC29*(VLD29*0.15)</f>
        <v>314364.9375</v>
      </c>
      <c r="VLH29" s="109">
        <f t="shared" ref="VLH29:VLH30" si="9489">INT(VLC29*VLD29)</f>
        <v>2095766</v>
      </c>
      <c r="VLI29" s="145" t="s">
        <v>115</v>
      </c>
      <c r="VLJ29" s="146" t="s">
        <v>35</v>
      </c>
      <c r="VLK29" s="133">
        <v>681550</v>
      </c>
      <c r="VLL29" s="147">
        <f t="shared" ref="VLL29:VLL30" si="9490">123*0.5/20</f>
        <v>3.0750000000000002</v>
      </c>
      <c r="VLM29" s="140">
        <f t="shared" ref="VLM29:VLM30" si="9491">VLK29*(VLL29*0.28)</f>
        <v>586814.55000000005</v>
      </c>
      <c r="VLN29" s="140">
        <f t="shared" ref="VLN29:VLN30" si="9492">VLK29*(VLL29*0.57)</f>
        <v>1194586.7625</v>
      </c>
      <c r="VLO29" s="144">
        <f t="shared" ref="VLO29:VLO30" si="9493">VLK29*(VLL29*0.15)</f>
        <v>314364.9375</v>
      </c>
      <c r="VLP29" s="109">
        <f t="shared" ref="VLP29:VLP30" si="9494">INT(VLK29*VLL29)</f>
        <v>2095766</v>
      </c>
      <c r="VLQ29" s="145" t="s">
        <v>115</v>
      </c>
      <c r="VLR29" s="146" t="s">
        <v>35</v>
      </c>
      <c r="VLS29" s="133">
        <v>681550</v>
      </c>
      <c r="VLT29" s="147">
        <f t="shared" ref="VLT29:VLT30" si="9495">123*0.5/20</f>
        <v>3.0750000000000002</v>
      </c>
      <c r="VLU29" s="140">
        <f t="shared" ref="VLU29:VLU30" si="9496">VLS29*(VLT29*0.28)</f>
        <v>586814.55000000005</v>
      </c>
      <c r="VLV29" s="140">
        <f t="shared" ref="VLV29:VLV30" si="9497">VLS29*(VLT29*0.57)</f>
        <v>1194586.7625</v>
      </c>
      <c r="VLW29" s="144">
        <f t="shared" ref="VLW29:VLW30" si="9498">VLS29*(VLT29*0.15)</f>
        <v>314364.9375</v>
      </c>
      <c r="VLX29" s="109">
        <f t="shared" ref="VLX29:VLX30" si="9499">INT(VLS29*VLT29)</f>
        <v>2095766</v>
      </c>
      <c r="VLY29" s="145" t="s">
        <v>115</v>
      </c>
      <c r="VLZ29" s="146" t="s">
        <v>35</v>
      </c>
      <c r="VMA29" s="133">
        <v>681550</v>
      </c>
      <c r="VMB29" s="147">
        <f t="shared" ref="VMB29:VMB30" si="9500">123*0.5/20</f>
        <v>3.0750000000000002</v>
      </c>
      <c r="VMC29" s="140">
        <f t="shared" ref="VMC29:VMC30" si="9501">VMA29*(VMB29*0.28)</f>
        <v>586814.55000000005</v>
      </c>
      <c r="VMD29" s="140">
        <f t="shared" ref="VMD29:VMD30" si="9502">VMA29*(VMB29*0.57)</f>
        <v>1194586.7625</v>
      </c>
      <c r="VME29" s="144">
        <f t="shared" ref="VME29:VME30" si="9503">VMA29*(VMB29*0.15)</f>
        <v>314364.9375</v>
      </c>
      <c r="VMF29" s="109">
        <f t="shared" ref="VMF29:VMF30" si="9504">INT(VMA29*VMB29)</f>
        <v>2095766</v>
      </c>
      <c r="VMG29" s="145" t="s">
        <v>115</v>
      </c>
      <c r="VMH29" s="146" t="s">
        <v>35</v>
      </c>
      <c r="VMI29" s="133">
        <v>681550</v>
      </c>
      <c r="VMJ29" s="147">
        <f t="shared" ref="VMJ29:VMJ30" si="9505">123*0.5/20</f>
        <v>3.0750000000000002</v>
      </c>
      <c r="VMK29" s="140">
        <f t="shared" ref="VMK29:VMK30" si="9506">VMI29*(VMJ29*0.28)</f>
        <v>586814.55000000005</v>
      </c>
      <c r="VML29" s="140">
        <f t="shared" ref="VML29:VML30" si="9507">VMI29*(VMJ29*0.57)</f>
        <v>1194586.7625</v>
      </c>
      <c r="VMM29" s="144">
        <f t="shared" ref="VMM29:VMM30" si="9508">VMI29*(VMJ29*0.15)</f>
        <v>314364.9375</v>
      </c>
      <c r="VMN29" s="109">
        <f t="shared" ref="VMN29:VMN30" si="9509">INT(VMI29*VMJ29)</f>
        <v>2095766</v>
      </c>
      <c r="VMO29" s="145" t="s">
        <v>115</v>
      </c>
      <c r="VMP29" s="146" t="s">
        <v>35</v>
      </c>
      <c r="VMQ29" s="133">
        <v>681550</v>
      </c>
      <c r="VMR29" s="147">
        <f t="shared" ref="VMR29:VMR30" si="9510">123*0.5/20</f>
        <v>3.0750000000000002</v>
      </c>
      <c r="VMS29" s="140">
        <f t="shared" ref="VMS29:VMS30" si="9511">VMQ29*(VMR29*0.28)</f>
        <v>586814.55000000005</v>
      </c>
      <c r="VMT29" s="140">
        <f t="shared" ref="VMT29:VMT30" si="9512">VMQ29*(VMR29*0.57)</f>
        <v>1194586.7625</v>
      </c>
      <c r="VMU29" s="144">
        <f t="shared" ref="VMU29:VMU30" si="9513">VMQ29*(VMR29*0.15)</f>
        <v>314364.9375</v>
      </c>
      <c r="VMV29" s="109">
        <f t="shared" ref="VMV29:VMV30" si="9514">INT(VMQ29*VMR29)</f>
        <v>2095766</v>
      </c>
      <c r="VMW29" s="145" t="s">
        <v>115</v>
      </c>
      <c r="VMX29" s="146" t="s">
        <v>35</v>
      </c>
      <c r="VMY29" s="133">
        <v>681550</v>
      </c>
      <c r="VMZ29" s="147">
        <f t="shared" ref="VMZ29:VMZ30" si="9515">123*0.5/20</f>
        <v>3.0750000000000002</v>
      </c>
      <c r="VNA29" s="140">
        <f t="shared" ref="VNA29:VNA30" si="9516">VMY29*(VMZ29*0.28)</f>
        <v>586814.55000000005</v>
      </c>
      <c r="VNB29" s="140">
        <f t="shared" ref="VNB29:VNB30" si="9517">VMY29*(VMZ29*0.57)</f>
        <v>1194586.7625</v>
      </c>
      <c r="VNC29" s="144">
        <f t="shared" ref="VNC29:VNC30" si="9518">VMY29*(VMZ29*0.15)</f>
        <v>314364.9375</v>
      </c>
      <c r="VND29" s="109">
        <f t="shared" ref="VND29:VND30" si="9519">INT(VMY29*VMZ29)</f>
        <v>2095766</v>
      </c>
      <c r="VNE29" s="145" t="s">
        <v>115</v>
      </c>
      <c r="VNF29" s="146" t="s">
        <v>35</v>
      </c>
      <c r="VNG29" s="133">
        <v>681550</v>
      </c>
      <c r="VNH29" s="147">
        <f t="shared" ref="VNH29:VNH30" si="9520">123*0.5/20</f>
        <v>3.0750000000000002</v>
      </c>
      <c r="VNI29" s="140">
        <f t="shared" ref="VNI29:VNI30" si="9521">VNG29*(VNH29*0.28)</f>
        <v>586814.55000000005</v>
      </c>
      <c r="VNJ29" s="140">
        <f t="shared" ref="VNJ29:VNJ30" si="9522">VNG29*(VNH29*0.57)</f>
        <v>1194586.7625</v>
      </c>
      <c r="VNK29" s="144">
        <f t="shared" ref="VNK29:VNK30" si="9523">VNG29*(VNH29*0.15)</f>
        <v>314364.9375</v>
      </c>
      <c r="VNL29" s="109">
        <f t="shared" ref="VNL29:VNL30" si="9524">INT(VNG29*VNH29)</f>
        <v>2095766</v>
      </c>
      <c r="VNM29" s="145" t="s">
        <v>115</v>
      </c>
      <c r="VNN29" s="146" t="s">
        <v>35</v>
      </c>
      <c r="VNO29" s="133">
        <v>681550</v>
      </c>
      <c r="VNP29" s="147">
        <f t="shared" ref="VNP29:VNP30" si="9525">123*0.5/20</f>
        <v>3.0750000000000002</v>
      </c>
      <c r="VNQ29" s="140">
        <f t="shared" ref="VNQ29:VNQ30" si="9526">VNO29*(VNP29*0.28)</f>
        <v>586814.55000000005</v>
      </c>
      <c r="VNR29" s="140">
        <f t="shared" ref="VNR29:VNR30" si="9527">VNO29*(VNP29*0.57)</f>
        <v>1194586.7625</v>
      </c>
      <c r="VNS29" s="144">
        <f t="shared" ref="VNS29:VNS30" si="9528">VNO29*(VNP29*0.15)</f>
        <v>314364.9375</v>
      </c>
      <c r="VNT29" s="109">
        <f t="shared" ref="VNT29:VNT30" si="9529">INT(VNO29*VNP29)</f>
        <v>2095766</v>
      </c>
      <c r="VNU29" s="145" t="s">
        <v>115</v>
      </c>
      <c r="VNV29" s="146" t="s">
        <v>35</v>
      </c>
      <c r="VNW29" s="133">
        <v>681550</v>
      </c>
      <c r="VNX29" s="147">
        <f t="shared" ref="VNX29:VNX30" si="9530">123*0.5/20</f>
        <v>3.0750000000000002</v>
      </c>
      <c r="VNY29" s="140">
        <f t="shared" ref="VNY29:VNY30" si="9531">VNW29*(VNX29*0.28)</f>
        <v>586814.55000000005</v>
      </c>
      <c r="VNZ29" s="140">
        <f t="shared" ref="VNZ29:VNZ30" si="9532">VNW29*(VNX29*0.57)</f>
        <v>1194586.7625</v>
      </c>
      <c r="VOA29" s="144">
        <f t="shared" ref="VOA29:VOA30" si="9533">VNW29*(VNX29*0.15)</f>
        <v>314364.9375</v>
      </c>
      <c r="VOB29" s="109">
        <f t="shared" ref="VOB29:VOB30" si="9534">INT(VNW29*VNX29)</f>
        <v>2095766</v>
      </c>
      <c r="VOC29" s="145" t="s">
        <v>115</v>
      </c>
      <c r="VOD29" s="146" t="s">
        <v>35</v>
      </c>
      <c r="VOE29" s="133">
        <v>681550</v>
      </c>
      <c r="VOF29" s="147">
        <f t="shared" ref="VOF29:VOF30" si="9535">123*0.5/20</f>
        <v>3.0750000000000002</v>
      </c>
      <c r="VOG29" s="140">
        <f t="shared" ref="VOG29:VOG30" si="9536">VOE29*(VOF29*0.28)</f>
        <v>586814.55000000005</v>
      </c>
      <c r="VOH29" s="140">
        <f t="shared" ref="VOH29:VOH30" si="9537">VOE29*(VOF29*0.57)</f>
        <v>1194586.7625</v>
      </c>
      <c r="VOI29" s="144">
        <f t="shared" ref="VOI29:VOI30" si="9538">VOE29*(VOF29*0.15)</f>
        <v>314364.9375</v>
      </c>
      <c r="VOJ29" s="109">
        <f t="shared" ref="VOJ29:VOJ30" si="9539">INT(VOE29*VOF29)</f>
        <v>2095766</v>
      </c>
      <c r="VOK29" s="145" t="s">
        <v>115</v>
      </c>
      <c r="VOL29" s="146" t="s">
        <v>35</v>
      </c>
      <c r="VOM29" s="133">
        <v>681550</v>
      </c>
      <c r="VON29" s="147">
        <f t="shared" ref="VON29:VON30" si="9540">123*0.5/20</f>
        <v>3.0750000000000002</v>
      </c>
      <c r="VOO29" s="140">
        <f t="shared" ref="VOO29:VOO30" si="9541">VOM29*(VON29*0.28)</f>
        <v>586814.55000000005</v>
      </c>
      <c r="VOP29" s="140">
        <f t="shared" ref="VOP29:VOP30" si="9542">VOM29*(VON29*0.57)</f>
        <v>1194586.7625</v>
      </c>
      <c r="VOQ29" s="144">
        <f t="shared" ref="VOQ29:VOQ30" si="9543">VOM29*(VON29*0.15)</f>
        <v>314364.9375</v>
      </c>
      <c r="VOR29" s="109">
        <f t="shared" ref="VOR29:VOR30" si="9544">INT(VOM29*VON29)</f>
        <v>2095766</v>
      </c>
      <c r="VOS29" s="145" t="s">
        <v>115</v>
      </c>
      <c r="VOT29" s="146" t="s">
        <v>35</v>
      </c>
      <c r="VOU29" s="133">
        <v>681550</v>
      </c>
      <c r="VOV29" s="147">
        <f t="shared" ref="VOV29:VOV30" si="9545">123*0.5/20</f>
        <v>3.0750000000000002</v>
      </c>
      <c r="VOW29" s="140">
        <f t="shared" ref="VOW29:VOW30" si="9546">VOU29*(VOV29*0.28)</f>
        <v>586814.55000000005</v>
      </c>
      <c r="VOX29" s="140">
        <f t="shared" ref="VOX29:VOX30" si="9547">VOU29*(VOV29*0.57)</f>
        <v>1194586.7625</v>
      </c>
      <c r="VOY29" s="144">
        <f t="shared" ref="VOY29:VOY30" si="9548">VOU29*(VOV29*0.15)</f>
        <v>314364.9375</v>
      </c>
      <c r="VOZ29" s="109">
        <f t="shared" ref="VOZ29:VOZ30" si="9549">INT(VOU29*VOV29)</f>
        <v>2095766</v>
      </c>
      <c r="VPA29" s="145" t="s">
        <v>115</v>
      </c>
      <c r="VPB29" s="146" t="s">
        <v>35</v>
      </c>
      <c r="VPC29" s="133">
        <v>681550</v>
      </c>
      <c r="VPD29" s="147">
        <f t="shared" ref="VPD29:VPD30" si="9550">123*0.5/20</f>
        <v>3.0750000000000002</v>
      </c>
      <c r="VPE29" s="140">
        <f t="shared" ref="VPE29:VPE30" si="9551">VPC29*(VPD29*0.28)</f>
        <v>586814.55000000005</v>
      </c>
      <c r="VPF29" s="140">
        <f t="shared" ref="VPF29:VPF30" si="9552">VPC29*(VPD29*0.57)</f>
        <v>1194586.7625</v>
      </c>
      <c r="VPG29" s="144">
        <f t="shared" ref="VPG29:VPG30" si="9553">VPC29*(VPD29*0.15)</f>
        <v>314364.9375</v>
      </c>
      <c r="VPH29" s="109">
        <f t="shared" ref="VPH29:VPH30" si="9554">INT(VPC29*VPD29)</f>
        <v>2095766</v>
      </c>
      <c r="VPI29" s="145" t="s">
        <v>115</v>
      </c>
      <c r="VPJ29" s="146" t="s">
        <v>35</v>
      </c>
      <c r="VPK29" s="133">
        <v>681550</v>
      </c>
      <c r="VPL29" s="147">
        <f t="shared" ref="VPL29:VPL30" si="9555">123*0.5/20</f>
        <v>3.0750000000000002</v>
      </c>
      <c r="VPM29" s="140">
        <f t="shared" ref="VPM29:VPM30" si="9556">VPK29*(VPL29*0.28)</f>
        <v>586814.55000000005</v>
      </c>
      <c r="VPN29" s="140">
        <f t="shared" ref="VPN29:VPN30" si="9557">VPK29*(VPL29*0.57)</f>
        <v>1194586.7625</v>
      </c>
      <c r="VPO29" s="144">
        <f t="shared" ref="VPO29:VPO30" si="9558">VPK29*(VPL29*0.15)</f>
        <v>314364.9375</v>
      </c>
      <c r="VPP29" s="109">
        <f t="shared" ref="VPP29:VPP30" si="9559">INT(VPK29*VPL29)</f>
        <v>2095766</v>
      </c>
      <c r="VPQ29" s="145" t="s">
        <v>115</v>
      </c>
      <c r="VPR29" s="146" t="s">
        <v>35</v>
      </c>
      <c r="VPS29" s="133">
        <v>681550</v>
      </c>
      <c r="VPT29" s="147">
        <f t="shared" ref="VPT29:VPT30" si="9560">123*0.5/20</f>
        <v>3.0750000000000002</v>
      </c>
      <c r="VPU29" s="140">
        <f t="shared" ref="VPU29:VPU30" si="9561">VPS29*(VPT29*0.28)</f>
        <v>586814.55000000005</v>
      </c>
      <c r="VPV29" s="140">
        <f t="shared" ref="VPV29:VPV30" si="9562">VPS29*(VPT29*0.57)</f>
        <v>1194586.7625</v>
      </c>
      <c r="VPW29" s="144">
        <f t="shared" ref="VPW29:VPW30" si="9563">VPS29*(VPT29*0.15)</f>
        <v>314364.9375</v>
      </c>
      <c r="VPX29" s="109">
        <f t="shared" ref="VPX29:VPX30" si="9564">INT(VPS29*VPT29)</f>
        <v>2095766</v>
      </c>
      <c r="VPY29" s="145" t="s">
        <v>115</v>
      </c>
      <c r="VPZ29" s="146" t="s">
        <v>35</v>
      </c>
      <c r="VQA29" s="133">
        <v>681550</v>
      </c>
      <c r="VQB29" s="147">
        <f t="shared" ref="VQB29:VQB30" si="9565">123*0.5/20</f>
        <v>3.0750000000000002</v>
      </c>
      <c r="VQC29" s="140">
        <f t="shared" ref="VQC29:VQC30" si="9566">VQA29*(VQB29*0.28)</f>
        <v>586814.55000000005</v>
      </c>
      <c r="VQD29" s="140">
        <f t="shared" ref="VQD29:VQD30" si="9567">VQA29*(VQB29*0.57)</f>
        <v>1194586.7625</v>
      </c>
      <c r="VQE29" s="144">
        <f t="shared" ref="VQE29:VQE30" si="9568">VQA29*(VQB29*0.15)</f>
        <v>314364.9375</v>
      </c>
      <c r="VQF29" s="109">
        <f t="shared" ref="VQF29:VQF30" si="9569">INT(VQA29*VQB29)</f>
        <v>2095766</v>
      </c>
      <c r="VQG29" s="145" t="s">
        <v>115</v>
      </c>
      <c r="VQH29" s="146" t="s">
        <v>35</v>
      </c>
      <c r="VQI29" s="133">
        <v>681550</v>
      </c>
      <c r="VQJ29" s="147">
        <f t="shared" ref="VQJ29:VQJ30" si="9570">123*0.5/20</f>
        <v>3.0750000000000002</v>
      </c>
      <c r="VQK29" s="140">
        <f t="shared" ref="VQK29:VQK30" si="9571">VQI29*(VQJ29*0.28)</f>
        <v>586814.55000000005</v>
      </c>
      <c r="VQL29" s="140">
        <f t="shared" ref="VQL29:VQL30" si="9572">VQI29*(VQJ29*0.57)</f>
        <v>1194586.7625</v>
      </c>
      <c r="VQM29" s="144">
        <f t="shared" ref="VQM29:VQM30" si="9573">VQI29*(VQJ29*0.15)</f>
        <v>314364.9375</v>
      </c>
      <c r="VQN29" s="109">
        <f t="shared" ref="VQN29:VQN30" si="9574">INT(VQI29*VQJ29)</f>
        <v>2095766</v>
      </c>
      <c r="VQO29" s="145" t="s">
        <v>115</v>
      </c>
      <c r="VQP29" s="146" t="s">
        <v>35</v>
      </c>
      <c r="VQQ29" s="133">
        <v>681550</v>
      </c>
      <c r="VQR29" s="147">
        <f t="shared" ref="VQR29:VQR30" si="9575">123*0.5/20</f>
        <v>3.0750000000000002</v>
      </c>
      <c r="VQS29" s="140">
        <f t="shared" ref="VQS29:VQS30" si="9576">VQQ29*(VQR29*0.28)</f>
        <v>586814.55000000005</v>
      </c>
      <c r="VQT29" s="140">
        <f t="shared" ref="VQT29:VQT30" si="9577">VQQ29*(VQR29*0.57)</f>
        <v>1194586.7625</v>
      </c>
      <c r="VQU29" s="144">
        <f t="shared" ref="VQU29:VQU30" si="9578">VQQ29*(VQR29*0.15)</f>
        <v>314364.9375</v>
      </c>
      <c r="VQV29" s="109">
        <f t="shared" ref="VQV29:VQV30" si="9579">INT(VQQ29*VQR29)</f>
        <v>2095766</v>
      </c>
      <c r="VQW29" s="145" t="s">
        <v>115</v>
      </c>
      <c r="VQX29" s="146" t="s">
        <v>35</v>
      </c>
      <c r="VQY29" s="133">
        <v>681550</v>
      </c>
      <c r="VQZ29" s="147">
        <f t="shared" ref="VQZ29:VQZ30" si="9580">123*0.5/20</f>
        <v>3.0750000000000002</v>
      </c>
      <c r="VRA29" s="140">
        <f t="shared" ref="VRA29:VRA30" si="9581">VQY29*(VQZ29*0.28)</f>
        <v>586814.55000000005</v>
      </c>
      <c r="VRB29" s="140">
        <f t="shared" ref="VRB29:VRB30" si="9582">VQY29*(VQZ29*0.57)</f>
        <v>1194586.7625</v>
      </c>
      <c r="VRC29" s="144">
        <f t="shared" ref="VRC29:VRC30" si="9583">VQY29*(VQZ29*0.15)</f>
        <v>314364.9375</v>
      </c>
      <c r="VRD29" s="109">
        <f t="shared" ref="VRD29:VRD30" si="9584">INT(VQY29*VQZ29)</f>
        <v>2095766</v>
      </c>
      <c r="VRE29" s="145" t="s">
        <v>115</v>
      </c>
      <c r="VRF29" s="146" t="s">
        <v>35</v>
      </c>
      <c r="VRG29" s="133">
        <v>681550</v>
      </c>
      <c r="VRH29" s="147">
        <f t="shared" ref="VRH29:VRH30" si="9585">123*0.5/20</f>
        <v>3.0750000000000002</v>
      </c>
      <c r="VRI29" s="140">
        <f t="shared" ref="VRI29:VRI30" si="9586">VRG29*(VRH29*0.28)</f>
        <v>586814.55000000005</v>
      </c>
      <c r="VRJ29" s="140">
        <f t="shared" ref="VRJ29:VRJ30" si="9587">VRG29*(VRH29*0.57)</f>
        <v>1194586.7625</v>
      </c>
      <c r="VRK29" s="144">
        <f t="shared" ref="VRK29:VRK30" si="9588">VRG29*(VRH29*0.15)</f>
        <v>314364.9375</v>
      </c>
      <c r="VRL29" s="109">
        <f t="shared" ref="VRL29:VRL30" si="9589">INT(VRG29*VRH29)</f>
        <v>2095766</v>
      </c>
      <c r="VRM29" s="145" t="s">
        <v>115</v>
      </c>
      <c r="VRN29" s="146" t="s">
        <v>35</v>
      </c>
      <c r="VRO29" s="133">
        <v>681550</v>
      </c>
      <c r="VRP29" s="147">
        <f t="shared" ref="VRP29:VRP30" si="9590">123*0.5/20</f>
        <v>3.0750000000000002</v>
      </c>
      <c r="VRQ29" s="140">
        <f t="shared" ref="VRQ29:VRQ30" si="9591">VRO29*(VRP29*0.28)</f>
        <v>586814.55000000005</v>
      </c>
      <c r="VRR29" s="140">
        <f t="shared" ref="VRR29:VRR30" si="9592">VRO29*(VRP29*0.57)</f>
        <v>1194586.7625</v>
      </c>
      <c r="VRS29" s="144">
        <f t="shared" ref="VRS29:VRS30" si="9593">VRO29*(VRP29*0.15)</f>
        <v>314364.9375</v>
      </c>
      <c r="VRT29" s="109">
        <f t="shared" ref="VRT29:VRT30" si="9594">INT(VRO29*VRP29)</f>
        <v>2095766</v>
      </c>
      <c r="VRU29" s="145" t="s">
        <v>115</v>
      </c>
      <c r="VRV29" s="146" t="s">
        <v>35</v>
      </c>
      <c r="VRW29" s="133">
        <v>681550</v>
      </c>
      <c r="VRX29" s="147">
        <f t="shared" ref="VRX29:VRX30" si="9595">123*0.5/20</f>
        <v>3.0750000000000002</v>
      </c>
      <c r="VRY29" s="140">
        <f t="shared" ref="VRY29:VRY30" si="9596">VRW29*(VRX29*0.28)</f>
        <v>586814.55000000005</v>
      </c>
      <c r="VRZ29" s="140">
        <f t="shared" ref="VRZ29:VRZ30" si="9597">VRW29*(VRX29*0.57)</f>
        <v>1194586.7625</v>
      </c>
      <c r="VSA29" s="144">
        <f t="shared" ref="VSA29:VSA30" si="9598">VRW29*(VRX29*0.15)</f>
        <v>314364.9375</v>
      </c>
      <c r="VSB29" s="109">
        <f t="shared" ref="VSB29:VSB30" si="9599">INT(VRW29*VRX29)</f>
        <v>2095766</v>
      </c>
      <c r="VSC29" s="145" t="s">
        <v>115</v>
      </c>
      <c r="VSD29" s="146" t="s">
        <v>35</v>
      </c>
      <c r="VSE29" s="133">
        <v>681550</v>
      </c>
      <c r="VSF29" s="147">
        <f t="shared" ref="VSF29:VSF30" si="9600">123*0.5/20</f>
        <v>3.0750000000000002</v>
      </c>
      <c r="VSG29" s="140">
        <f t="shared" ref="VSG29:VSG30" si="9601">VSE29*(VSF29*0.28)</f>
        <v>586814.55000000005</v>
      </c>
      <c r="VSH29" s="140">
        <f t="shared" ref="VSH29:VSH30" si="9602">VSE29*(VSF29*0.57)</f>
        <v>1194586.7625</v>
      </c>
      <c r="VSI29" s="144">
        <f t="shared" ref="VSI29:VSI30" si="9603">VSE29*(VSF29*0.15)</f>
        <v>314364.9375</v>
      </c>
      <c r="VSJ29" s="109">
        <f t="shared" ref="VSJ29:VSJ30" si="9604">INT(VSE29*VSF29)</f>
        <v>2095766</v>
      </c>
      <c r="VSK29" s="145" t="s">
        <v>115</v>
      </c>
      <c r="VSL29" s="146" t="s">
        <v>35</v>
      </c>
      <c r="VSM29" s="133">
        <v>681550</v>
      </c>
      <c r="VSN29" s="147">
        <f t="shared" ref="VSN29:VSN30" si="9605">123*0.5/20</f>
        <v>3.0750000000000002</v>
      </c>
      <c r="VSO29" s="140">
        <f t="shared" ref="VSO29:VSO30" si="9606">VSM29*(VSN29*0.28)</f>
        <v>586814.55000000005</v>
      </c>
      <c r="VSP29" s="140">
        <f t="shared" ref="VSP29:VSP30" si="9607">VSM29*(VSN29*0.57)</f>
        <v>1194586.7625</v>
      </c>
      <c r="VSQ29" s="144">
        <f t="shared" ref="VSQ29:VSQ30" si="9608">VSM29*(VSN29*0.15)</f>
        <v>314364.9375</v>
      </c>
      <c r="VSR29" s="109">
        <f t="shared" ref="VSR29:VSR30" si="9609">INT(VSM29*VSN29)</f>
        <v>2095766</v>
      </c>
      <c r="VSS29" s="145" t="s">
        <v>115</v>
      </c>
      <c r="VST29" s="146" t="s">
        <v>35</v>
      </c>
      <c r="VSU29" s="133">
        <v>681550</v>
      </c>
      <c r="VSV29" s="147">
        <f t="shared" ref="VSV29:VSV30" si="9610">123*0.5/20</f>
        <v>3.0750000000000002</v>
      </c>
      <c r="VSW29" s="140">
        <f t="shared" ref="VSW29:VSW30" si="9611">VSU29*(VSV29*0.28)</f>
        <v>586814.55000000005</v>
      </c>
      <c r="VSX29" s="140">
        <f t="shared" ref="VSX29:VSX30" si="9612">VSU29*(VSV29*0.57)</f>
        <v>1194586.7625</v>
      </c>
      <c r="VSY29" s="144">
        <f t="shared" ref="VSY29:VSY30" si="9613">VSU29*(VSV29*0.15)</f>
        <v>314364.9375</v>
      </c>
      <c r="VSZ29" s="109">
        <f t="shared" ref="VSZ29:VSZ30" si="9614">INT(VSU29*VSV29)</f>
        <v>2095766</v>
      </c>
      <c r="VTA29" s="145" t="s">
        <v>115</v>
      </c>
      <c r="VTB29" s="146" t="s">
        <v>35</v>
      </c>
      <c r="VTC29" s="133">
        <v>681550</v>
      </c>
      <c r="VTD29" s="147">
        <f t="shared" ref="VTD29:VTD30" si="9615">123*0.5/20</f>
        <v>3.0750000000000002</v>
      </c>
      <c r="VTE29" s="140">
        <f t="shared" ref="VTE29:VTE30" si="9616">VTC29*(VTD29*0.28)</f>
        <v>586814.55000000005</v>
      </c>
      <c r="VTF29" s="140">
        <f t="shared" ref="VTF29:VTF30" si="9617">VTC29*(VTD29*0.57)</f>
        <v>1194586.7625</v>
      </c>
      <c r="VTG29" s="144">
        <f t="shared" ref="VTG29:VTG30" si="9618">VTC29*(VTD29*0.15)</f>
        <v>314364.9375</v>
      </c>
      <c r="VTH29" s="109">
        <f t="shared" ref="VTH29:VTH30" si="9619">INT(VTC29*VTD29)</f>
        <v>2095766</v>
      </c>
      <c r="VTI29" s="145" t="s">
        <v>115</v>
      </c>
      <c r="VTJ29" s="146" t="s">
        <v>35</v>
      </c>
      <c r="VTK29" s="133">
        <v>681550</v>
      </c>
      <c r="VTL29" s="147">
        <f t="shared" ref="VTL29:VTL30" si="9620">123*0.5/20</f>
        <v>3.0750000000000002</v>
      </c>
      <c r="VTM29" s="140">
        <f t="shared" ref="VTM29:VTM30" si="9621">VTK29*(VTL29*0.28)</f>
        <v>586814.55000000005</v>
      </c>
      <c r="VTN29" s="140">
        <f t="shared" ref="VTN29:VTN30" si="9622">VTK29*(VTL29*0.57)</f>
        <v>1194586.7625</v>
      </c>
      <c r="VTO29" s="144">
        <f t="shared" ref="VTO29:VTO30" si="9623">VTK29*(VTL29*0.15)</f>
        <v>314364.9375</v>
      </c>
      <c r="VTP29" s="109">
        <f t="shared" ref="VTP29:VTP30" si="9624">INT(VTK29*VTL29)</f>
        <v>2095766</v>
      </c>
      <c r="VTQ29" s="145" t="s">
        <v>115</v>
      </c>
      <c r="VTR29" s="146" t="s">
        <v>35</v>
      </c>
      <c r="VTS29" s="133">
        <v>681550</v>
      </c>
      <c r="VTT29" s="147">
        <f t="shared" ref="VTT29:VTT30" si="9625">123*0.5/20</f>
        <v>3.0750000000000002</v>
      </c>
      <c r="VTU29" s="140">
        <f t="shared" ref="VTU29:VTU30" si="9626">VTS29*(VTT29*0.28)</f>
        <v>586814.55000000005</v>
      </c>
      <c r="VTV29" s="140">
        <f t="shared" ref="VTV29:VTV30" si="9627">VTS29*(VTT29*0.57)</f>
        <v>1194586.7625</v>
      </c>
      <c r="VTW29" s="144">
        <f t="shared" ref="VTW29:VTW30" si="9628">VTS29*(VTT29*0.15)</f>
        <v>314364.9375</v>
      </c>
      <c r="VTX29" s="109">
        <f t="shared" ref="VTX29:VTX30" si="9629">INT(VTS29*VTT29)</f>
        <v>2095766</v>
      </c>
      <c r="VTY29" s="145" t="s">
        <v>115</v>
      </c>
      <c r="VTZ29" s="146" t="s">
        <v>35</v>
      </c>
      <c r="VUA29" s="133">
        <v>681550</v>
      </c>
      <c r="VUB29" s="147">
        <f t="shared" ref="VUB29:VUB30" si="9630">123*0.5/20</f>
        <v>3.0750000000000002</v>
      </c>
      <c r="VUC29" s="140">
        <f t="shared" ref="VUC29:VUC30" si="9631">VUA29*(VUB29*0.28)</f>
        <v>586814.55000000005</v>
      </c>
      <c r="VUD29" s="140">
        <f t="shared" ref="VUD29:VUD30" si="9632">VUA29*(VUB29*0.57)</f>
        <v>1194586.7625</v>
      </c>
      <c r="VUE29" s="144">
        <f t="shared" ref="VUE29:VUE30" si="9633">VUA29*(VUB29*0.15)</f>
        <v>314364.9375</v>
      </c>
      <c r="VUF29" s="109">
        <f t="shared" ref="VUF29:VUF30" si="9634">INT(VUA29*VUB29)</f>
        <v>2095766</v>
      </c>
      <c r="VUG29" s="145" t="s">
        <v>115</v>
      </c>
      <c r="VUH29" s="146" t="s">
        <v>35</v>
      </c>
      <c r="VUI29" s="133">
        <v>681550</v>
      </c>
      <c r="VUJ29" s="147">
        <f t="shared" ref="VUJ29:VUJ30" si="9635">123*0.5/20</f>
        <v>3.0750000000000002</v>
      </c>
      <c r="VUK29" s="140">
        <f t="shared" ref="VUK29:VUK30" si="9636">VUI29*(VUJ29*0.28)</f>
        <v>586814.55000000005</v>
      </c>
      <c r="VUL29" s="140">
        <f t="shared" ref="VUL29:VUL30" si="9637">VUI29*(VUJ29*0.57)</f>
        <v>1194586.7625</v>
      </c>
      <c r="VUM29" s="144">
        <f t="shared" ref="VUM29:VUM30" si="9638">VUI29*(VUJ29*0.15)</f>
        <v>314364.9375</v>
      </c>
      <c r="VUN29" s="109">
        <f t="shared" ref="VUN29:VUN30" si="9639">INT(VUI29*VUJ29)</f>
        <v>2095766</v>
      </c>
      <c r="VUO29" s="145" t="s">
        <v>115</v>
      </c>
      <c r="VUP29" s="146" t="s">
        <v>35</v>
      </c>
      <c r="VUQ29" s="133">
        <v>681550</v>
      </c>
      <c r="VUR29" s="147">
        <f t="shared" ref="VUR29:VUR30" si="9640">123*0.5/20</f>
        <v>3.0750000000000002</v>
      </c>
      <c r="VUS29" s="140">
        <f t="shared" ref="VUS29:VUS30" si="9641">VUQ29*(VUR29*0.28)</f>
        <v>586814.55000000005</v>
      </c>
      <c r="VUT29" s="140">
        <f t="shared" ref="VUT29:VUT30" si="9642">VUQ29*(VUR29*0.57)</f>
        <v>1194586.7625</v>
      </c>
      <c r="VUU29" s="144">
        <f t="shared" ref="VUU29:VUU30" si="9643">VUQ29*(VUR29*0.15)</f>
        <v>314364.9375</v>
      </c>
      <c r="VUV29" s="109">
        <f t="shared" ref="VUV29:VUV30" si="9644">INT(VUQ29*VUR29)</f>
        <v>2095766</v>
      </c>
      <c r="VUW29" s="145" t="s">
        <v>115</v>
      </c>
      <c r="VUX29" s="146" t="s">
        <v>35</v>
      </c>
      <c r="VUY29" s="133">
        <v>681550</v>
      </c>
      <c r="VUZ29" s="147">
        <f t="shared" ref="VUZ29:VUZ30" si="9645">123*0.5/20</f>
        <v>3.0750000000000002</v>
      </c>
      <c r="VVA29" s="140">
        <f t="shared" ref="VVA29:VVA30" si="9646">VUY29*(VUZ29*0.28)</f>
        <v>586814.55000000005</v>
      </c>
      <c r="VVB29" s="140">
        <f t="shared" ref="VVB29:VVB30" si="9647">VUY29*(VUZ29*0.57)</f>
        <v>1194586.7625</v>
      </c>
      <c r="VVC29" s="144">
        <f t="shared" ref="VVC29:VVC30" si="9648">VUY29*(VUZ29*0.15)</f>
        <v>314364.9375</v>
      </c>
      <c r="VVD29" s="109">
        <f t="shared" ref="VVD29:VVD30" si="9649">INT(VUY29*VUZ29)</f>
        <v>2095766</v>
      </c>
      <c r="VVE29" s="145" t="s">
        <v>115</v>
      </c>
      <c r="VVF29" s="146" t="s">
        <v>35</v>
      </c>
      <c r="VVG29" s="133">
        <v>681550</v>
      </c>
      <c r="VVH29" s="147">
        <f t="shared" ref="VVH29:VVH30" si="9650">123*0.5/20</f>
        <v>3.0750000000000002</v>
      </c>
      <c r="VVI29" s="140">
        <f t="shared" ref="VVI29:VVI30" si="9651">VVG29*(VVH29*0.28)</f>
        <v>586814.55000000005</v>
      </c>
      <c r="VVJ29" s="140">
        <f t="shared" ref="VVJ29:VVJ30" si="9652">VVG29*(VVH29*0.57)</f>
        <v>1194586.7625</v>
      </c>
      <c r="VVK29" s="144">
        <f t="shared" ref="VVK29:VVK30" si="9653">VVG29*(VVH29*0.15)</f>
        <v>314364.9375</v>
      </c>
      <c r="VVL29" s="109">
        <f t="shared" ref="VVL29:VVL30" si="9654">INT(VVG29*VVH29)</f>
        <v>2095766</v>
      </c>
      <c r="VVM29" s="145" t="s">
        <v>115</v>
      </c>
      <c r="VVN29" s="146" t="s">
        <v>35</v>
      </c>
      <c r="VVO29" s="133">
        <v>681550</v>
      </c>
      <c r="VVP29" s="147">
        <f t="shared" ref="VVP29:VVP30" si="9655">123*0.5/20</f>
        <v>3.0750000000000002</v>
      </c>
      <c r="VVQ29" s="140">
        <f t="shared" ref="VVQ29:VVQ30" si="9656">VVO29*(VVP29*0.28)</f>
        <v>586814.55000000005</v>
      </c>
      <c r="VVR29" s="140">
        <f t="shared" ref="VVR29:VVR30" si="9657">VVO29*(VVP29*0.57)</f>
        <v>1194586.7625</v>
      </c>
      <c r="VVS29" s="144">
        <f t="shared" ref="VVS29:VVS30" si="9658">VVO29*(VVP29*0.15)</f>
        <v>314364.9375</v>
      </c>
      <c r="VVT29" s="109">
        <f t="shared" ref="VVT29:VVT30" si="9659">INT(VVO29*VVP29)</f>
        <v>2095766</v>
      </c>
      <c r="VVU29" s="145" t="s">
        <v>115</v>
      </c>
      <c r="VVV29" s="146" t="s">
        <v>35</v>
      </c>
      <c r="VVW29" s="133">
        <v>681550</v>
      </c>
      <c r="VVX29" s="147">
        <f t="shared" ref="VVX29:VVX30" si="9660">123*0.5/20</f>
        <v>3.0750000000000002</v>
      </c>
      <c r="VVY29" s="140">
        <f t="shared" ref="VVY29:VVY30" si="9661">VVW29*(VVX29*0.28)</f>
        <v>586814.55000000005</v>
      </c>
      <c r="VVZ29" s="140">
        <f t="shared" ref="VVZ29:VVZ30" si="9662">VVW29*(VVX29*0.57)</f>
        <v>1194586.7625</v>
      </c>
      <c r="VWA29" s="144">
        <f t="shared" ref="VWA29:VWA30" si="9663">VVW29*(VVX29*0.15)</f>
        <v>314364.9375</v>
      </c>
      <c r="VWB29" s="109">
        <f t="shared" ref="VWB29:VWB30" si="9664">INT(VVW29*VVX29)</f>
        <v>2095766</v>
      </c>
      <c r="VWC29" s="145" t="s">
        <v>115</v>
      </c>
      <c r="VWD29" s="146" t="s">
        <v>35</v>
      </c>
      <c r="VWE29" s="133">
        <v>681550</v>
      </c>
      <c r="VWF29" s="147">
        <f t="shared" ref="VWF29:VWF30" si="9665">123*0.5/20</f>
        <v>3.0750000000000002</v>
      </c>
      <c r="VWG29" s="140">
        <f t="shared" ref="VWG29:VWG30" si="9666">VWE29*(VWF29*0.28)</f>
        <v>586814.55000000005</v>
      </c>
      <c r="VWH29" s="140">
        <f t="shared" ref="VWH29:VWH30" si="9667">VWE29*(VWF29*0.57)</f>
        <v>1194586.7625</v>
      </c>
      <c r="VWI29" s="144">
        <f t="shared" ref="VWI29:VWI30" si="9668">VWE29*(VWF29*0.15)</f>
        <v>314364.9375</v>
      </c>
      <c r="VWJ29" s="109">
        <f t="shared" ref="VWJ29:VWJ30" si="9669">INT(VWE29*VWF29)</f>
        <v>2095766</v>
      </c>
      <c r="VWK29" s="145" t="s">
        <v>115</v>
      </c>
      <c r="VWL29" s="146" t="s">
        <v>35</v>
      </c>
      <c r="VWM29" s="133">
        <v>681550</v>
      </c>
      <c r="VWN29" s="147">
        <f t="shared" ref="VWN29:VWN30" si="9670">123*0.5/20</f>
        <v>3.0750000000000002</v>
      </c>
      <c r="VWO29" s="140">
        <f t="shared" ref="VWO29:VWO30" si="9671">VWM29*(VWN29*0.28)</f>
        <v>586814.55000000005</v>
      </c>
      <c r="VWP29" s="140">
        <f t="shared" ref="VWP29:VWP30" si="9672">VWM29*(VWN29*0.57)</f>
        <v>1194586.7625</v>
      </c>
      <c r="VWQ29" s="144">
        <f t="shared" ref="VWQ29:VWQ30" si="9673">VWM29*(VWN29*0.15)</f>
        <v>314364.9375</v>
      </c>
      <c r="VWR29" s="109">
        <f t="shared" ref="VWR29:VWR30" si="9674">INT(VWM29*VWN29)</f>
        <v>2095766</v>
      </c>
      <c r="VWS29" s="145" t="s">
        <v>115</v>
      </c>
      <c r="VWT29" s="146" t="s">
        <v>35</v>
      </c>
      <c r="VWU29" s="133">
        <v>681550</v>
      </c>
      <c r="VWV29" s="147">
        <f t="shared" ref="VWV29:VWV30" si="9675">123*0.5/20</f>
        <v>3.0750000000000002</v>
      </c>
      <c r="VWW29" s="140">
        <f t="shared" ref="VWW29:VWW30" si="9676">VWU29*(VWV29*0.28)</f>
        <v>586814.55000000005</v>
      </c>
      <c r="VWX29" s="140">
        <f t="shared" ref="VWX29:VWX30" si="9677">VWU29*(VWV29*0.57)</f>
        <v>1194586.7625</v>
      </c>
      <c r="VWY29" s="144">
        <f t="shared" ref="VWY29:VWY30" si="9678">VWU29*(VWV29*0.15)</f>
        <v>314364.9375</v>
      </c>
      <c r="VWZ29" s="109">
        <f t="shared" ref="VWZ29:VWZ30" si="9679">INT(VWU29*VWV29)</f>
        <v>2095766</v>
      </c>
      <c r="VXA29" s="145" t="s">
        <v>115</v>
      </c>
      <c r="VXB29" s="146" t="s">
        <v>35</v>
      </c>
      <c r="VXC29" s="133">
        <v>681550</v>
      </c>
      <c r="VXD29" s="147">
        <f t="shared" ref="VXD29:VXD30" si="9680">123*0.5/20</f>
        <v>3.0750000000000002</v>
      </c>
      <c r="VXE29" s="140">
        <f t="shared" ref="VXE29:VXE30" si="9681">VXC29*(VXD29*0.28)</f>
        <v>586814.55000000005</v>
      </c>
      <c r="VXF29" s="140">
        <f t="shared" ref="VXF29:VXF30" si="9682">VXC29*(VXD29*0.57)</f>
        <v>1194586.7625</v>
      </c>
      <c r="VXG29" s="144">
        <f t="shared" ref="VXG29:VXG30" si="9683">VXC29*(VXD29*0.15)</f>
        <v>314364.9375</v>
      </c>
      <c r="VXH29" s="109">
        <f t="shared" ref="VXH29:VXH30" si="9684">INT(VXC29*VXD29)</f>
        <v>2095766</v>
      </c>
      <c r="VXI29" s="145" t="s">
        <v>115</v>
      </c>
      <c r="VXJ29" s="146" t="s">
        <v>35</v>
      </c>
      <c r="VXK29" s="133">
        <v>681550</v>
      </c>
      <c r="VXL29" s="147">
        <f t="shared" ref="VXL29:VXL30" si="9685">123*0.5/20</f>
        <v>3.0750000000000002</v>
      </c>
      <c r="VXM29" s="140">
        <f t="shared" ref="VXM29:VXM30" si="9686">VXK29*(VXL29*0.28)</f>
        <v>586814.55000000005</v>
      </c>
      <c r="VXN29" s="140">
        <f t="shared" ref="VXN29:VXN30" si="9687">VXK29*(VXL29*0.57)</f>
        <v>1194586.7625</v>
      </c>
      <c r="VXO29" s="144">
        <f t="shared" ref="VXO29:VXO30" si="9688">VXK29*(VXL29*0.15)</f>
        <v>314364.9375</v>
      </c>
      <c r="VXP29" s="109">
        <f t="shared" ref="VXP29:VXP30" si="9689">INT(VXK29*VXL29)</f>
        <v>2095766</v>
      </c>
      <c r="VXQ29" s="145" t="s">
        <v>115</v>
      </c>
      <c r="VXR29" s="146" t="s">
        <v>35</v>
      </c>
      <c r="VXS29" s="133">
        <v>681550</v>
      </c>
      <c r="VXT29" s="147">
        <f t="shared" ref="VXT29:VXT30" si="9690">123*0.5/20</f>
        <v>3.0750000000000002</v>
      </c>
      <c r="VXU29" s="140">
        <f t="shared" ref="VXU29:VXU30" si="9691">VXS29*(VXT29*0.28)</f>
        <v>586814.55000000005</v>
      </c>
      <c r="VXV29" s="140">
        <f t="shared" ref="VXV29:VXV30" si="9692">VXS29*(VXT29*0.57)</f>
        <v>1194586.7625</v>
      </c>
      <c r="VXW29" s="144">
        <f t="shared" ref="VXW29:VXW30" si="9693">VXS29*(VXT29*0.15)</f>
        <v>314364.9375</v>
      </c>
      <c r="VXX29" s="109">
        <f t="shared" ref="VXX29:VXX30" si="9694">INT(VXS29*VXT29)</f>
        <v>2095766</v>
      </c>
      <c r="VXY29" s="145" t="s">
        <v>115</v>
      </c>
      <c r="VXZ29" s="146" t="s">
        <v>35</v>
      </c>
      <c r="VYA29" s="133">
        <v>681550</v>
      </c>
      <c r="VYB29" s="147">
        <f t="shared" ref="VYB29:VYB30" si="9695">123*0.5/20</f>
        <v>3.0750000000000002</v>
      </c>
      <c r="VYC29" s="140">
        <f t="shared" ref="VYC29:VYC30" si="9696">VYA29*(VYB29*0.28)</f>
        <v>586814.55000000005</v>
      </c>
      <c r="VYD29" s="140">
        <f t="shared" ref="VYD29:VYD30" si="9697">VYA29*(VYB29*0.57)</f>
        <v>1194586.7625</v>
      </c>
      <c r="VYE29" s="144">
        <f t="shared" ref="VYE29:VYE30" si="9698">VYA29*(VYB29*0.15)</f>
        <v>314364.9375</v>
      </c>
      <c r="VYF29" s="109">
        <f t="shared" ref="VYF29:VYF30" si="9699">INT(VYA29*VYB29)</f>
        <v>2095766</v>
      </c>
      <c r="VYG29" s="145" t="s">
        <v>115</v>
      </c>
      <c r="VYH29" s="146" t="s">
        <v>35</v>
      </c>
      <c r="VYI29" s="133">
        <v>681550</v>
      </c>
      <c r="VYJ29" s="147">
        <f t="shared" ref="VYJ29:VYJ30" si="9700">123*0.5/20</f>
        <v>3.0750000000000002</v>
      </c>
      <c r="VYK29" s="140">
        <f t="shared" ref="VYK29:VYK30" si="9701">VYI29*(VYJ29*0.28)</f>
        <v>586814.55000000005</v>
      </c>
      <c r="VYL29" s="140">
        <f t="shared" ref="VYL29:VYL30" si="9702">VYI29*(VYJ29*0.57)</f>
        <v>1194586.7625</v>
      </c>
      <c r="VYM29" s="144">
        <f t="shared" ref="VYM29:VYM30" si="9703">VYI29*(VYJ29*0.15)</f>
        <v>314364.9375</v>
      </c>
      <c r="VYN29" s="109">
        <f t="shared" ref="VYN29:VYN30" si="9704">INT(VYI29*VYJ29)</f>
        <v>2095766</v>
      </c>
      <c r="VYO29" s="145" t="s">
        <v>115</v>
      </c>
      <c r="VYP29" s="146" t="s">
        <v>35</v>
      </c>
      <c r="VYQ29" s="133">
        <v>681550</v>
      </c>
      <c r="VYR29" s="147">
        <f t="shared" ref="VYR29:VYR30" si="9705">123*0.5/20</f>
        <v>3.0750000000000002</v>
      </c>
      <c r="VYS29" s="140">
        <f t="shared" ref="VYS29:VYS30" si="9706">VYQ29*(VYR29*0.28)</f>
        <v>586814.55000000005</v>
      </c>
      <c r="VYT29" s="140">
        <f t="shared" ref="VYT29:VYT30" si="9707">VYQ29*(VYR29*0.57)</f>
        <v>1194586.7625</v>
      </c>
      <c r="VYU29" s="144">
        <f t="shared" ref="VYU29:VYU30" si="9708">VYQ29*(VYR29*0.15)</f>
        <v>314364.9375</v>
      </c>
      <c r="VYV29" s="109">
        <f t="shared" ref="VYV29:VYV30" si="9709">INT(VYQ29*VYR29)</f>
        <v>2095766</v>
      </c>
      <c r="VYW29" s="145" t="s">
        <v>115</v>
      </c>
      <c r="VYX29" s="146" t="s">
        <v>35</v>
      </c>
      <c r="VYY29" s="133">
        <v>681550</v>
      </c>
      <c r="VYZ29" s="147">
        <f t="shared" ref="VYZ29:VYZ30" si="9710">123*0.5/20</f>
        <v>3.0750000000000002</v>
      </c>
      <c r="VZA29" s="140">
        <f t="shared" ref="VZA29:VZA30" si="9711">VYY29*(VYZ29*0.28)</f>
        <v>586814.55000000005</v>
      </c>
      <c r="VZB29" s="140">
        <f t="shared" ref="VZB29:VZB30" si="9712">VYY29*(VYZ29*0.57)</f>
        <v>1194586.7625</v>
      </c>
      <c r="VZC29" s="144">
        <f t="shared" ref="VZC29:VZC30" si="9713">VYY29*(VYZ29*0.15)</f>
        <v>314364.9375</v>
      </c>
      <c r="VZD29" s="109">
        <f t="shared" ref="VZD29:VZD30" si="9714">INT(VYY29*VYZ29)</f>
        <v>2095766</v>
      </c>
      <c r="VZE29" s="145" t="s">
        <v>115</v>
      </c>
      <c r="VZF29" s="146" t="s">
        <v>35</v>
      </c>
      <c r="VZG29" s="133">
        <v>681550</v>
      </c>
      <c r="VZH29" s="147">
        <f t="shared" ref="VZH29:VZH30" si="9715">123*0.5/20</f>
        <v>3.0750000000000002</v>
      </c>
      <c r="VZI29" s="140">
        <f t="shared" ref="VZI29:VZI30" si="9716">VZG29*(VZH29*0.28)</f>
        <v>586814.55000000005</v>
      </c>
      <c r="VZJ29" s="140">
        <f t="shared" ref="VZJ29:VZJ30" si="9717">VZG29*(VZH29*0.57)</f>
        <v>1194586.7625</v>
      </c>
      <c r="VZK29" s="144">
        <f t="shared" ref="VZK29:VZK30" si="9718">VZG29*(VZH29*0.15)</f>
        <v>314364.9375</v>
      </c>
      <c r="VZL29" s="109">
        <f t="shared" ref="VZL29:VZL30" si="9719">INT(VZG29*VZH29)</f>
        <v>2095766</v>
      </c>
      <c r="VZM29" s="145" t="s">
        <v>115</v>
      </c>
      <c r="VZN29" s="146" t="s">
        <v>35</v>
      </c>
      <c r="VZO29" s="133">
        <v>681550</v>
      </c>
      <c r="VZP29" s="147">
        <f t="shared" ref="VZP29:VZP30" si="9720">123*0.5/20</f>
        <v>3.0750000000000002</v>
      </c>
      <c r="VZQ29" s="140">
        <f t="shared" ref="VZQ29:VZQ30" si="9721">VZO29*(VZP29*0.28)</f>
        <v>586814.55000000005</v>
      </c>
      <c r="VZR29" s="140">
        <f t="shared" ref="VZR29:VZR30" si="9722">VZO29*(VZP29*0.57)</f>
        <v>1194586.7625</v>
      </c>
      <c r="VZS29" s="144">
        <f t="shared" ref="VZS29:VZS30" si="9723">VZO29*(VZP29*0.15)</f>
        <v>314364.9375</v>
      </c>
      <c r="VZT29" s="109">
        <f t="shared" ref="VZT29:VZT30" si="9724">INT(VZO29*VZP29)</f>
        <v>2095766</v>
      </c>
      <c r="VZU29" s="145" t="s">
        <v>115</v>
      </c>
      <c r="VZV29" s="146" t="s">
        <v>35</v>
      </c>
      <c r="VZW29" s="133">
        <v>681550</v>
      </c>
      <c r="VZX29" s="147">
        <f t="shared" ref="VZX29:VZX30" si="9725">123*0.5/20</f>
        <v>3.0750000000000002</v>
      </c>
      <c r="VZY29" s="140">
        <f t="shared" ref="VZY29:VZY30" si="9726">VZW29*(VZX29*0.28)</f>
        <v>586814.55000000005</v>
      </c>
      <c r="VZZ29" s="140">
        <f t="shared" ref="VZZ29:VZZ30" si="9727">VZW29*(VZX29*0.57)</f>
        <v>1194586.7625</v>
      </c>
      <c r="WAA29" s="144">
        <f t="shared" ref="WAA29:WAA30" si="9728">VZW29*(VZX29*0.15)</f>
        <v>314364.9375</v>
      </c>
      <c r="WAB29" s="109">
        <f t="shared" ref="WAB29:WAB30" si="9729">INT(VZW29*VZX29)</f>
        <v>2095766</v>
      </c>
      <c r="WAC29" s="145" t="s">
        <v>115</v>
      </c>
      <c r="WAD29" s="146" t="s">
        <v>35</v>
      </c>
      <c r="WAE29" s="133">
        <v>681550</v>
      </c>
      <c r="WAF29" s="147">
        <f t="shared" ref="WAF29:WAF30" si="9730">123*0.5/20</f>
        <v>3.0750000000000002</v>
      </c>
      <c r="WAG29" s="140">
        <f t="shared" ref="WAG29:WAG30" si="9731">WAE29*(WAF29*0.28)</f>
        <v>586814.55000000005</v>
      </c>
      <c r="WAH29" s="140">
        <f t="shared" ref="WAH29:WAH30" si="9732">WAE29*(WAF29*0.57)</f>
        <v>1194586.7625</v>
      </c>
      <c r="WAI29" s="144">
        <f t="shared" ref="WAI29:WAI30" si="9733">WAE29*(WAF29*0.15)</f>
        <v>314364.9375</v>
      </c>
      <c r="WAJ29" s="109">
        <f t="shared" ref="WAJ29:WAJ30" si="9734">INT(WAE29*WAF29)</f>
        <v>2095766</v>
      </c>
      <c r="WAK29" s="145" t="s">
        <v>115</v>
      </c>
      <c r="WAL29" s="146" t="s">
        <v>35</v>
      </c>
      <c r="WAM29" s="133">
        <v>681550</v>
      </c>
      <c r="WAN29" s="147">
        <f t="shared" ref="WAN29:WAN30" si="9735">123*0.5/20</f>
        <v>3.0750000000000002</v>
      </c>
      <c r="WAO29" s="140">
        <f t="shared" ref="WAO29:WAO30" si="9736">WAM29*(WAN29*0.28)</f>
        <v>586814.55000000005</v>
      </c>
      <c r="WAP29" s="140">
        <f t="shared" ref="WAP29:WAP30" si="9737">WAM29*(WAN29*0.57)</f>
        <v>1194586.7625</v>
      </c>
      <c r="WAQ29" s="144">
        <f t="shared" ref="WAQ29:WAQ30" si="9738">WAM29*(WAN29*0.15)</f>
        <v>314364.9375</v>
      </c>
      <c r="WAR29" s="109">
        <f t="shared" ref="WAR29:WAR30" si="9739">INT(WAM29*WAN29)</f>
        <v>2095766</v>
      </c>
      <c r="WAS29" s="145" t="s">
        <v>115</v>
      </c>
      <c r="WAT29" s="146" t="s">
        <v>35</v>
      </c>
      <c r="WAU29" s="133">
        <v>681550</v>
      </c>
      <c r="WAV29" s="147">
        <f t="shared" ref="WAV29:WAV30" si="9740">123*0.5/20</f>
        <v>3.0750000000000002</v>
      </c>
      <c r="WAW29" s="140">
        <f t="shared" ref="WAW29:WAW30" si="9741">WAU29*(WAV29*0.28)</f>
        <v>586814.55000000005</v>
      </c>
      <c r="WAX29" s="140">
        <f t="shared" ref="WAX29:WAX30" si="9742">WAU29*(WAV29*0.57)</f>
        <v>1194586.7625</v>
      </c>
      <c r="WAY29" s="144">
        <f t="shared" ref="WAY29:WAY30" si="9743">WAU29*(WAV29*0.15)</f>
        <v>314364.9375</v>
      </c>
      <c r="WAZ29" s="109">
        <f t="shared" ref="WAZ29:WAZ30" si="9744">INT(WAU29*WAV29)</f>
        <v>2095766</v>
      </c>
      <c r="WBA29" s="145" t="s">
        <v>115</v>
      </c>
      <c r="WBB29" s="146" t="s">
        <v>35</v>
      </c>
      <c r="WBC29" s="133">
        <v>681550</v>
      </c>
      <c r="WBD29" s="147">
        <f t="shared" ref="WBD29:WBD30" si="9745">123*0.5/20</f>
        <v>3.0750000000000002</v>
      </c>
      <c r="WBE29" s="140">
        <f t="shared" ref="WBE29:WBE30" si="9746">WBC29*(WBD29*0.28)</f>
        <v>586814.55000000005</v>
      </c>
      <c r="WBF29" s="140">
        <f t="shared" ref="WBF29:WBF30" si="9747">WBC29*(WBD29*0.57)</f>
        <v>1194586.7625</v>
      </c>
      <c r="WBG29" s="144">
        <f t="shared" ref="WBG29:WBG30" si="9748">WBC29*(WBD29*0.15)</f>
        <v>314364.9375</v>
      </c>
      <c r="WBH29" s="109">
        <f t="shared" ref="WBH29:WBH30" si="9749">INT(WBC29*WBD29)</f>
        <v>2095766</v>
      </c>
      <c r="WBI29" s="145" t="s">
        <v>115</v>
      </c>
      <c r="WBJ29" s="146" t="s">
        <v>35</v>
      </c>
      <c r="WBK29" s="133">
        <v>681550</v>
      </c>
      <c r="WBL29" s="147">
        <f t="shared" ref="WBL29:WBL30" si="9750">123*0.5/20</f>
        <v>3.0750000000000002</v>
      </c>
      <c r="WBM29" s="140">
        <f t="shared" ref="WBM29:WBM30" si="9751">WBK29*(WBL29*0.28)</f>
        <v>586814.55000000005</v>
      </c>
      <c r="WBN29" s="140">
        <f t="shared" ref="WBN29:WBN30" si="9752">WBK29*(WBL29*0.57)</f>
        <v>1194586.7625</v>
      </c>
      <c r="WBO29" s="144">
        <f t="shared" ref="WBO29:WBO30" si="9753">WBK29*(WBL29*0.15)</f>
        <v>314364.9375</v>
      </c>
      <c r="WBP29" s="109">
        <f t="shared" ref="WBP29:WBP30" si="9754">INT(WBK29*WBL29)</f>
        <v>2095766</v>
      </c>
      <c r="WBQ29" s="145" t="s">
        <v>115</v>
      </c>
      <c r="WBR29" s="146" t="s">
        <v>35</v>
      </c>
      <c r="WBS29" s="133">
        <v>681550</v>
      </c>
      <c r="WBT29" s="147">
        <f t="shared" ref="WBT29:WBT30" si="9755">123*0.5/20</f>
        <v>3.0750000000000002</v>
      </c>
      <c r="WBU29" s="140">
        <f t="shared" ref="WBU29:WBU30" si="9756">WBS29*(WBT29*0.28)</f>
        <v>586814.55000000005</v>
      </c>
      <c r="WBV29" s="140">
        <f t="shared" ref="WBV29:WBV30" si="9757">WBS29*(WBT29*0.57)</f>
        <v>1194586.7625</v>
      </c>
      <c r="WBW29" s="144">
        <f t="shared" ref="WBW29:WBW30" si="9758">WBS29*(WBT29*0.15)</f>
        <v>314364.9375</v>
      </c>
      <c r="WBX29" s="109">
        <f t="shared" ref="WBX29:WBX30" si="9759">INT(WBS29*WBT29)</f>
        <v>2095766</v>
      </c>
      <c r="WBY29" s="145" t="s">
        <v>115</v>
      </c>
      <c r="WBZ29" s="146" t="s">
        <v>35</v>
      </c>
      <c r="WCA29" s="133">
        <v>681550</v>
      </c>
      <c r="WCB29" s="147">
        <f t="shared" ref="WCB29:WCB30" si="9760">123*0.5/20</f>
        <v>3.0750000000000002</v>
      </c>
      <c r="WCC29" s="140">
        <f t="shared" ref="WCC29:WCC30" si="9761">WCA29*(WCB29*0.28)</f>
        <v>586814.55000000005</v>
      </c>
      <c r="WCD29" s="140">
        <f t="shared" ref="WCD29:WCD30" si="9762">WCA29*(WCB29*0.57)</f>
        <v>1194586.7625</v>
      </c>
      <c r="WCE29" s="144">
        <f t="shared" ref="WCE29:WCE30" si="9763">WCA29*(WCB29*0.15)</f>
        <v>314364.9375</v>
      </c>
      <c r="WCF29" s="109">
        <f t="shared" ref="WCF29:WCF30" si="9764">INT(WCA29*WCB29)</f>
        <v>2095766</v>
      </c>
      <c r="WCG29" s="145" t="s">
        <v>115</v>
      </c>
      <c r="WCH29" s="146" t="s">
        <v>35</v>
      </c>
      <c r="WCI29" s="133">
        <v>681550</v>
      </c>
      <c r="WCJ29" s="147">
        <f t="shared" ref="WCJ29:WCJ30" si="9765">123*0.5/20</f>
        <v>3.0750000000000002</v>
      </c>
      <c r="WCK29" s="140">
        <f t="shared" ref="WCK29:WCK30" si="9766">WCI29*(WCJ29*0.28)</f>
        <v>586814.55000000005</v>
      </c>
      <c r="WCL29" s="140">
        <f t="shared" ref="WCL29:WCL30" si="9767">WCI29*(WCJ29*0.57)</f>
        <v>1194586.7625</v>
      </c>
      <c r="WCM29" s="144">
        <f t="shared" ref="WCM29:WCM30" si="9768">WCI29*(WCJ29*0.15)</f>
        <v>314364.9375</v>
      </c>
      <c r="WCN29" s="109">
        <f t="shared" ref="WCN29:WCN30" si="9769">INT(WCI29*WCJ29)</f>
        <v>2095766</v>
      </c>
      <c r="WCO29" s="145" t="s">
        <v>115</v>
      </c>
      <c r="WCP29" s="146" t="s">
        <v>35</v>
      </c>
      <c r="WCQ29" s="133">
        <v>681550</v>
      </c>
      <c r="WCR29" s="147">
        <f t="shared" ref="WCR29:WCR30" si="9770">123*0.5/20</f>
        <v>3.0750000000000002</v>
      </c>
      <c r="WCS29" s="140">
        <f t="shared" ref="WCS29:WCS30" si="9771">WCQ29*(WCR29*0.28)</f>
        <v>586814.55000000005</v>
      </c>
      <c r="WCT29" s="140">
        <f t="shared" ref="WCT29:WCT30" si="9772">WCQ29*(WCR29*0.57)</f>
        <v>1194586.7625</v>
      </c>
      <c r="WCU29" s="144">
        <f t="shared" ref="WCU29:WCU30" si="9773">WCQ29*(WCR29*0.15)</f>
        <v>314364.9375</v>
      </c>
      <c r="WCV29" s="109">
        <f t="shared" ref="WCV29:WCV30" si="9774">INT(WCQ29*WCR29)</f>
        <v>2095766</v>
      </c>
      <c r="WCW29" s="145" t="s">
        <v>115</v>
      </c>
      <c r="WCX29" s="146" t="s">
        <v>35</v>
      </c>
      <c r="WCY29" s="133">
        <v>681550</v>
      </c>
      <c r="WCZ29" s="147">
        <f t="shared" ref="WCZ29:WCZ30" si="9775">123*0.5/20</f>
        <v>3.0750000000000002</v>
      </c>
      <c r="WDA29" s="140">
        <f t="shared" ref="WDA29:WDA30" si="9776">WCY29*(WCZ29*0.28)</f>
        <v>586814.55000000005</v>
      </c>
      <c r="WDB29" s="140">
        <f t="shared" ref="WDB29:WDB30" si="9777">WCY29*(WCZ29*0.57)</f>
        <v>1194586.7625</v>
      </c>
      <c r="WDC29" s="144">
        <f t="shared" ref="WDC29:WDC30" si="9778">WCY29*(WCZ29*0.15)</f>
        <v>314364.9375</v>
      </c>
      <c r="WDD29" s="109">
        <f t="shared" ref="WDD29:WDD30" si="9779">INT(WCY29*WCZ29)</f>
        <v>2095766</v>
      </c>
      <c r="WDE29" s="145" t="s">
        <v>115</v>
      </c>
      <c r="WDF29" s="146" t="s">
        <v>35</v>
      </c>
      <c r="WDG29" s="133">
        <v>681550</v>
      </c>
      <c r="WDH29" s="147">
        <f t="shared" ref="WDH29:WDH30" si="9780">123*0.5/20</f>
        <v>3.0750000000000002</v>
      </c>
      <c r="WDI29" s="140">
        <f t="shared" ref="WDI29:WDI30" si="9781">WDG29*(WDH29*0.28)</f>
        <v>586814.55000000005</v>
      </c>
      <c r="WDJ29" s="140">
        <f t="shared" ref="WDJ29:WDJ30" si="9782">WDG29*(WDH29*0.57)</f>
        <v>1194586.7625</v>
      </c>
      <c r="WDK29" s="144">
        <f t="shared" ref="WDK29:WDK30" si="9783">WDG29*(WDH29*0.15)</f>
        <v>314364.9375</v>
      </c>
      <c r="WDL29" s="109">
        <f t="shared" ref="WDL29:WDL30" si="9784">INT(WDG29*WDH29)</f>
        <v>2095766</v>
      </c>
      <c r="WDM29" s="145" t="s">
        <v>115</v>
      </c>
      <c r="WDN29" s="146" t="s">
        <v>35</v>
      </c>
      <c r="WDO29" s="133">
        <v>681550</v>
      </c>
      <c r="WDP29" s="147">
        <f t="shared" ref="WDP29:WDP30" si="9785">123*0.5/20</f>
        <v>3.0750000000000002</v>
      </c>
      <c r="WDQ29" s="140">
        <f t="shared" ref="WDQ29:WDQ30" si="9786">WDO29*(WDP29*0.28)</f>
        <v>586814.55000000005</v>
      </c>
      <c r="WDR29" s="140">
        <f t="shared" ref="WDR29:WDR30" si="9787">WDO29*(WDP29*0.57)</f>
        <v>1194586.7625</v>
      </c>
      <c r="WDS29" s="144">
        <f t="shared" ref="WDS29:WDS30" si="9788">WDO29*(WDP29*0.15)</f>
        <v>314364.9375</v>
      </c>
      <c r="WDT29" s="109">
        <f t="shared" ref="WDT29:WDT30" si="9789">INT(WDO29*WDP29)</f>
        <v>2095766</v>
      </c>
      <c r="WDU29" s="145" t="s">
        <v>115</v>
      </c>
      <c r="WDV29" s="146" t="s">
        <v>35</v>
      </c>
      <c r="WDW29" s="133">
        <v>681550</v>
      </c>
      <c r="WDX29" s="147">
        <f t="shared" ref="WDX29:WDX30" si="9790">123*0.5/20</f>
        <v>3.0750000000000002</v>
      </c>
      <c r="WDY29" s="140">
        <f t="shared" ref="WDY29:WDY30" si="9791">WDW29*(WDX29*0.28)</f>
        <v>586814.55000000005</v>
      </c>
      <c r="WDZ29" s="140">
        <f t="shared" ref="WDZ29:WDZ30" si="9792">WDW29*(WDX29*0.57)</f>
        <v>1194586.7625</v>
      </c>
      <c r="WEA29" s="144">
        <f t="shared" ref="WEA29:WEA30" si="9793">WDW29*(WDX29*0.15)</f>
        <v>314364.9375</v>
      </c>
      <c r="WEB29" s="109">
        <f t="shared" ref="WEB29:WEB30" si="9794">INT(WDW29*WDX29)</f>
        <v>2095766</v>
      </c>
      <c r="WEC29" s="145" t="s">
        <v>115</v>
      </c>
      <c r="WED29" s="146" t="s">
        <v>35</v>
      </c>
      <c r="WEE29" s="133">
        <v>681550</v>
      </c>
      <c r="WEF29" s="147">
        <f t="shared" ref="WEF29:WEF30" si="9795">123*0.5/20</f>
        <v>3.0750000000000002</v>
      </c>
      <c r="WEG29" s="140">
        <f t="shared" ref="WEG29:WEG30" si="9796">WEE29*(WEF29*0.28)</f>
        <v>586814.55000000005</v>
      </c>
      <c r="WEH29" s="140">
        <f t="shared" ref="WEH29:WEH30" si="9797">WEE29*(WEF29*0.57)</f>
        <v>1194586.7625</v>
      </c>
      <c r="WEI29" s="144">
        <f t="shared" ref="WEI29:WEI30" si="9798">WEE29*(WEF29*0.15)</f>
        <v>314364.9375</v>
      </c>
      <c r="WEJ29" s="109">
        <f t="shared" ref="WEJ29:WEJ30" si="9799">INT(WEE29*WEF29)</f>
        <v>2095766</v>
      </c>
      <c r="WEK29" s="145" t="s">
        <v>115</v>
      </c>
      <c r="WEL29" s="146" t="s">
        <v>35</v>
      </c>
      <c r="WEM29" s="133">
        <v>681550</v>
      </c>
      <c r="WEN29" s="147">
        <f t="shared" ref="WEN29:WEN30" si="9800">123*0.5/20</f>
        <v>3.0750000000000002</v>
      </c>
      <c r="WEO29" s="140">
        <f t="shared" ref="WEO29:WEO30" si="9801">WEM29*(WEN29*0.28)</f>
        <v>586814.55000000005</v>
      </c>
      <c r="WEP29" s="140">
        <f t="shared" ref="WEP29:WEP30" si="9802">WEM29*(WEN29*0.57)</f>
        <v>1194586.7625</v>
      </c>
      <c r="WEQ29" s="144">
        <f t="shared" ref="WEQ29:WEQ30" si="9803">WEM29*(WEN29*0.15)</f>
        <v>314364.9375</v>
      </c>
      <c r="WER29" s="109">
        <f t="shared" ref="WER29:WER30" si="9804">INT(WEM29*WEN29)</f>
        <v>2095766</v>
      </c>
      <c r="WES29" s="145" t="s">
        <v>115</v>
      </c>
      <c r="WET29" s="146" t="s">
        <v>35</v>
      </c>
      <c r="WEU29" s="133">
        <v>681550</v>
      </c>
      <c r="WEV29" s="147">
        <f t="shared" ref="WEV29:WEV30" si="9805">123*0.5/20</f>
        <v>3.0750000000000002</v>
      </c>
      <c r="WEW29" s="140">
        <f t="shared" ref="WEW29:WEW30" si="9806">WEU29*(WEV29*0.28)</f>
        <v>586814.55000000005</v>
      </c>
      <c r="WEX29" s="140">
        <f t="shared" ref="WEX29:WEX30" si="9807">WEU29*(WEV29*0.57)</f>
        <v>1194586.7625</v>
      </c>
      <c r="WEY29" s="144">
        <f t="shared" ref="WEY29:WEY30" si="9808">WEU29*(WEV29*0.15)</f>
        <v>314364.9375</v>
      </c>
      <c r="WEZ29" s="109">
        <f t="shared" ref="WEZ29:WEZ30" si="9809">INT(WEU29*WEV29)</f>
        <v>2095766</v>
      </c>
      <c r="WFA29" s="145" t="s">
        <v>115</v>
      </c>
      <c r="WFB29" s="146" t="s">
        <v>35</v>
      </c>
      <c r="WFC29" s="133">
        <v>681550</v>
      </c>
      <c r="WFD29" s="147">
        <f t="shared" ref="WFD29:WFD30" si="9810">123*0.5/20</f>
        <v>3.0750000000000002</v>
      </c>
      <c r="WFE29" s="140">
        <f t="shared" ref="WFE29:WFE30" si="9811">WFC29*(WFD29*0.28)</f>
        <v>586814.55000000005</v>
      </c>
      <c r="WFF29" s="140">
        <f t="shared" ref="WFF29:WFF30" si="9812">WFC29*(WFD29*0.57)</f>
        <v>1194586.7625</v>
      </c>
      <c r="WFG29" s="144">
        <f t="shared" ref="WFG29:WFG30" si="9813">WFC29*(WFD29*0.15)</f>
        <v>314364.9375</v>
      </c>
      <c r="WFH29" s="109">
        <f t="shared" ref="WFH29:WFH30" si="9814">INT(WFC29*WFD29)</f>
        <v>2095766</v>
      </c>
      <c r="WFI29" s="145" t="s">
        <v>115</v>
      </c>
      <c r="WFJ29" s="146" t="s">
        <v>35</v>
      </c>
      <c r="WFK29" s="133">
        <v>681550</v>
      </c>
      <c r="WFL29" s="147">
        <f t="shared" ref="WFL29:WFL30" si="9815">123*0.5/20</f>
        <v>3.0750000000000002</v>
      </c>
      <c r="WFM29" s="140">
        <f t="shared" ref="WFM29:WFM30" si="9816">WFK29*(WFL29*0.28)</f>
        <v>586814.55000000005</v>
      </c>
      <c r="WFN29" s="140">
        <f t="shared" ref="WFN29:WFN30" si="9817">WFK29*(WFL29*0.57)</f>
        <v>1194586.7625</v>
      </c>
      <c r="WFO29" s="144">
        <f t="shared" ref="WFO29:WFO30" si="9818">WFK29*(WFL29*0.15)</f>
        <v>314364.9375</v>
      </c>
      <c r="WFP29" s="109">
        <f t="shared" ref="WFP29:WFP30" si="9819">INT(WFK29*WFL29)</f>
        <v>2095766</v>
      </c>
      <c r="WFQ29" s="145" t="s">
        <v>115</v>
      </c>
      <c r="WFR29" s="146" t="s">
        <v>35</v>
      </c>
      <c r="WFS29" s="133">
        <v>681550</v>
      </c>
      <c r="WFT29" s="147">
        <f t="shared" ref="WFT29:WFT30" si="9820">123*0.5/20</f>
        <v>3.0750000000000002</v>
      </c>
      <c r="WFU29" s="140">
        <f t="shared" ref="WFU29:WFU30" si="9821">WFS29*(WFT29*0.28)</f>
        <v>586814.55000000005</v>
      </c>
      <c r="WFV29" s="140">
        <f t="shared" ref="WFV29:WFV30" si="9822">WFS29*(WFT29*0.57)</f>
        <v>1194586.7625</v>
      </c>
      <c r="WFW29" s="144">
        <f t="shared" ref="WFW29:WFW30" si="9823">WFS29*(WFT29*0.15)</f>
        <v>314364.9375</v>
      </c>
      <c r="WFX29" s="109">
        <f t="shared" ref="WFX29:WFX30" si="9824">INT(WFS29*WFT29)</f>
        <v>2095766</v>
      </c>
      <c r="WFY29" s="145" t="s">
        <v>115</v>
      </c>
      <c r="WFZ29" s="146" t="s">
        <v>35</v>
      </c>
      <c r="WGA29" s="133">
        <v>681550</v>
      </c>
      <c r="WGB29" s="147">
        <f t="shared" ref="WGB29:WGB30" si="9825">123*0.5/20</f>
        <v>3.0750000000000002</v>
      </c>
      <c r="WGC29" s="140">
        <f t="shared" ref="WGC29:WGC30" si="9826">WGA29*(WGB29*0.28)</f>
        <v>586814.55000000005</v>
      </c>
      <c r="WGD29" s="140">
        <f t="shared" ref="WGD29:WGD30" si="9827">WGA29*(WGB29*0.57)</f>
        <v>1194586.7625</v>
      </c>
      <c r="WGE29" s="144">
        <f t="shared" ref="WGE29:WGE30" si="9828">WGA29*(WGB29*0.15)</f>
        <v>314364.9375</v>
      </c>
      <c r="WGF29" s="109">
        <f t="shared" ref="WGF29:WGF30" si="9829">INT(WGA29*WGB29)</f>
        <v>2095766</v>
      </c>
      <c r="WGG29" s="145" t="s">
        <v>115</v>
      </c>
      <c r="WGH29" s="146" t="s">
        <v>35</v>
      </c>
      <c r="WGI29" s="133">
        <v>681550</v>
      </c>
      <c r="WGJ29" s="147">
        <f t="shared" ref="WGJ29:WGJ30" si="9830">123*0.5/20</f>
        <v>3.0750000000000002</v>
      </c>
      <c r="WGK29" s="140">
        <f t="shared" ref="WGK29:WGK30" si="9831">WGI29*(WGJ29*0.28)</f>
        <v>586814.55000000005</v>
      </c>
      <c r="WGL29" s="140">
        <f t="shared" ref="WGL29:WGL30" si="9832">WGI29*(WGJ29*0.57)</f>
        <v>1194586.7625</v>
      </c>
      <c r="WGM29" s="144">
        <f t="shared" ref="WGM29:WGM30" si="9833">WGI29*(WGJ29*0.15)</f>
        <v>314364.9375</v>
      </c>
      <c r="WGN29" s="109">
        <f t="shared" ref="WGN29:WGN30" si="9834">INT(WGI29*WGJ29)</f>
        <v>2095766</v>
      </c>
      <c r="WGO29" s="145" t="s">
        <v>115</v>
      </c>
      <c r="WGP29" s="146" t="s">
        <v>35</v>
      </c>
      <c r="WGQ29" s="133">
        <v>681550</v>
      </c>
      <c r="WGR29" s="147">
        <f t="shared" ref="WGR29:WGR30" si="9835">123*0.5/20</f>
        <v>3.0750000000000002</v>
      </c>
      <c r="WGS29" s="140">
        <f t="shared" ref="WGS29:WGS30" si="9836">WGQ29*(WGR29*0.28)</f>
        <v>586814.55000000005</v>
      </c>
      <c r="WGT29" s="140">
        <f t="shared" ref="WGT29:WGT30" si="9837">WGQ29*(WGR29*0.57)</f>
        <v>1194586.7625</v>
      </c>
      <c r="WGU29" s="144">
        <f t="shared" ref="WGU29:WGU30" si="9838">WGQ29*(WGR29*0.15)</f>
        <v>314364.9375</v>
      </c>
      <c r="WGV29" s="109">
        <f t="shared" ref="WGV29:WGV30" si="9839">INT(WGQ29*WGR29)</f>
        <v>2095766</v>
      </c>
      <c r="WGW29" s="145" t="s">
        <v>115</v>
      </c>
      <c r="WGX29" s="146" t="s">
        <v>35</v>
      </c>
      <c r="WGY29" s="133">
        <v>681550</v>
      </c>
      <c r="WGZ29" s="147">
        <f t="shared" ref="WGZ29:WGZ30" si="9840">123*0.5/20</f>
        <v>3.0750000000000002</v>
      </c>
      <c r="WHA29" s="140">
        <f t="shared" ref="WHA29:WHA30" si="9841">WGY29*(WGZ29*0.28)</f>
        <v>586814.55000000005</v>
      </c>
      <c r="WHB29" s="140">
        <f t="shared" ref="WHB29:WHB30" si="9842">WGY29*(WGZ29*0.57)</f>
        <v>1194586.7625</v>
      </c>
      <c r="WHC29" s="144">
        <f t="shared" ref="WHC29:WHC30" si="9843">WGY29*(WGZ29*0.15)</f>
        <v>314364.9375</v>
      </c>
      <c r="WHD29" s="109">
        <f t="shared" ref="WHD29:WHD30" si="9844">INT(WGY29*WGZ29)</f>
        <v>2095766</v>
      </c>
      <c r="WHE29" s="145" t="s">
        <v>115</v>
      </c>
      <c r="WHF29" s="146" t="s">
        <v>35</v>
      </c>
      <c r="WHG29" s="133">
        <v>681550</v>
      </c>
      <c r="WHH29" s="147">
        <f t="shared" ref="WHH29:WHH30" si="9845">123*0.5/20</f>
        <v>3.0750000000000002</v>
      </c>
      <c r="WHI29" s="140">
        <f t="shared" ref="WHI29:WHI30" si="9846">WHG29*(WHH29*0.28)</f>
        <v>586814.55000000005</v>
      </c>
      <c r="WHJ29" s="140">
        <f t="shared" ref="WHJ29:WHJ30" si="9847">WHG29*(WHH29*0.57)</f>
        <v>1194586.7625</v>
      </c>
      <c r="WHK29" s="144">
        <f t="shared" ref="WHK29:WHK30" si="9848">WHG29*(WHH29*0.15)</f>
        <v>314364.9375</v>
      </c>
      <c r="WHL29" s="109">
        <f t="shared" ref="WHL29:WHL30" si="9849">INT(WHG29*WHH29)</f>
        <v>2095766</v>
      </c>
      <c r="WHM29" s="145" t="s">
        <v>115</v>
      </c>
      <c r="WHN29" s="146" t="s">
        <v>35</v>
      </c>
      <c r="WHO29" s="133">
        <v>681550</v>
      </c>
      <c r="WHP29" s="147">
        <f t="shared" ref="WHP29:WHP30" si="9850">123*0.5/20</f>
        <v>3.0750000000000002</v>
      </c>
      <c r="WHQ29" s="140">
        <f t="shared" ref="WHQ29:WHQ30" si="9851">WHO29*(WHP29*0.28)</f>
        <v>586814.55000000005</v>
      </c>
      <c r="WHR29" s="140">
        <f t="shared" ref="WHR29:WHR30" si="9852">WHO29*(WHP29*0.57)</f>
        <v>1194586.7625</v>
      </c>
      <c r="WHS29" s="144">
        <f t="shared" ref="WHS29:WHS30" si="9853">WHO29*(WHP29*0.15)</f>
        <v>314364.9375</v>
      </c>
      <c r="WHT29" s="109">
        <f t="shared" ref="WHT29:WHT30" si="9854">INT(WHO29*WHP29)</f>
        <v>2095766</v>
      </c>
      <c r="WHU29" s="145" t="s">
        <v>115</v>
      </c>
      <c r="WHV29" s="146" t="s">
        <v>35</v>
      </c>
      <c r="WHW29" s="133">
        <v>681550</v>
      </c>
      <c r="WHX29" s="147">
        <f t="shared" ref="WHX29:WHX30" si="9855">123*0.5/20</f>
        <v>3.0750000000000002</v>
      </c>
      <c r="WHY29" s="140">
        <f t="shared" ref="WHY29:WHY30" si="9856">WHW29*(WHX29*0.28)</f>
        <v>586814.55000000005</v>
      </c>
      <c r="WHZ29" s="140">
        <f t="shared" ref="WHZ29:WHZ30" si="9857">WHW29*(WHX29*0.57)</f>
        <v>1194586.7625</v>
      </c>
      <c r="WIA29" s="144">
        <f t="shared" ref="WIA29:WIA30" si="9858">WHW29*(WHX29*0.15)</f>
        <v>314364.9375</v>
      </c>
      <c r="WIB29" s="109">
        <f t="shared" ref="WIB29:WIB30" si="9859">INT(WHW29*WHX29)</f>
        <v>2095766</v>
      </c>
      <c r="WIC29" s="145" t="s">
        <v>115</v>
      </c>
      <c r="WID29" s="146" t="s">
        <v>35</v>
      </c>
      <c r="WIE29" s="133">
        <v>681550</v>
      </c>
      <c r="WIF29" s="147">
        <f t="shared" ref="WIF29:WIF30" si="9860">123*0.5/20</f>
        <v>3.0750000000000002</v>
      </c>
      <c r="WIG29" s="140">
        <f t="shared" ref="WIG29:WIG30" si="9861">WIE29*(WIF29*0.28)</f>
        <v>586814.55000000005</v>
      </c>
      <c r="WIH29" s="140">
        <f t="shared" ref="WIH29:WIH30" si="9862">WIE29*(WIF29*0.57)</f>
        <v>1194586.7625</v>
      </c>
      <c r="WII29" s="144">
        <f t="shared" ref="WII29:WII30" si="9863">WIE29*(WIF29*0.15)</f>
        <v>314364.9375</v>
      </c>
      <c r="WIJ29" s="109">
        <f t="shared" ref="WIJ29:WIJ30" si="9864">INT(WIE29*WIF29)</f>
        <v>2095766</v>
      </c>
      <c r="WIK29" s="145" t="s">
        <v>115</v>
      </c>
      <c r="WIL29" s="146" t="s">
        <v>35</v>
      </c>
      <c r="WIM29" s="133">
        <v>681550</v>
      </c>
      <c r="WIN29" s="147">
        <f t="shared" ref="WIN29:WIN30" si="9865">123*0.5/20</f>
        <v>3.0750000000000002</v>
      </c>
      <c r="WIO29" s="140">
        <f t="shared" ref="WIO29:WIO30" si="9866">WIM29*(WIN29*0.28)</f>
        <v>586814.55000000005</v>
      </c>
      <c r="WIP29" s="140">
        <f t="shared" ref="WIP29:WIP30" si="9867">WIM29*(WIN29*0.57)</f>
        <v>1194586.7625</v>
      </c>
      <c r="WIQ29" s="144">
        <f t="shared" ref="WIQ29:WIQ30" si="9868">WIM29*(WIN29*0.15)</f>
        <v>314364.9375</v>
      </c>
      <c r="WIR29" s="109">
        <f t="shared" ref="WIR29:WIR30" si="9869">INT(WIM29*WIN29)</f>
        <v>2095766</v>
      </c>
      <c r="WIS29" s="145" t="s">
        <v>115</v>
      </c>
      <c r="WIT29" s="146" t="s">
        <v>35</v>
      </c>
      <c r="WIU29" s="133">
        <v>681550</v>
      </c>
      <c r="WIV29" s="147">
        <f t="shared" ref="WIV29:WIV30" si="9870">123*0.5/20</f>
        <v>3.0750000000000002</v>
      </c>
      <c r="WIW29" s="140">
        <f t="shared" ref="WIW29:WIW30" si="9871">WIU29*(WIV29*0.28)</f>
        <v>586814.55000000005</v>
      </c>
      <c r="WIX29" s="140">
        <f t="shared" ref="WIX29:WIX30" si="9872">WIU29*(WIV29*0.57)</f>
        <v>1194586.7625</v>
      </c>
      <c r="WIY29" s="144">
        <f t="shared" ref="WIY29:WIY30" si="9873">WIU29*(WIV29*0.15)</f>
        <v>314364.9375</v>
      </c>
      <c r="WIZ29" s="109">
        <f t="shared" ref="WIZ29:WIZ30" si="9874">INT(WIU29*WIV29)</f>
        <v>2095766</v>
      </c>
      <c r="WJA29" s="145" t="s">
        <v>115</v>
      </c>
      <c r="WJB29" s="146" t="s">
        <v>35</v>
      </c>
      <c r="WJC29" s="133">
        <v>681550</v>
      </c>
      <c r="WJD29" s="147">
        <f t="shared" ref="WJD29:WJD30" si="9875">123*0.5/20</f>
        <v>3.0750000000000002</v>
      </c>
      <c r="WJE29" s="140">
        <f t="shared" ref="WJE29:WJE30" si="9876">WJC29*(WJD29*0.28)</f>
        <v>586814.55000000005</v>
      </c>
      <c r="WJF29" s="140">
        <f t="shared" ref="WJF29:WJF30" si="9877">WJC29*(WJD29*0.57)</f>
        <v>1194586.7625</v>
      </c>
      <c r="WJG29" s="144">
        <f t="shared" ref="WJG29:WJG30" si="9878">WJC29*(WJD29*0.15)</f>
        <v>314364.9375</v>
      </c>
      <c r="WJH29" s="109">
        <f t="shared" ref="WJH29:WJH30" si="9879">INT(WJC29*WJD29)</f>
        <v>2095766</v>
      </c>
      <c r="WJI29" s="145" t="s">
        <v>115</v>
      </c>
      <c r="WJJ29" s="146" t="s">
        <v>35</v>
      </c>
      <c r="WJK29" s="133">
        <v>681550</v>
      </c>
      <c r="WJL29" s="147">
        <f t="shared" ref="WJL29:WJL30" si="9880">123*0.5/20</f>
        <v>3.0750000000000002</v>
      </c>
      <c r="WJM29" s="140">
        <f t="shared" ref="WJM29:WJM30" si="9881">WJK29*(WJL29*0.28)</f>
        <v>586814.55000000005</v>
      </c>
      <c r="WJN29" s="140">
        <f t="shared" ref="WJN29:WJN30" si="9882">WJK29*(WJL29*0.57)</f>
        <v>1194586.7625</v>
      </c>
      <c r="WJO29" s="144">
        <f t="shared" ref="WJO29:WJO30" si="9883">WJK29*(WJL29*0.15)</f>
        <v>314364.9375</v>
      </c>
      <c r="WJP29" s="109">
        <f t="shared" ref="WJP29:WJP30" si="9884">INT(WJK29*WJL29)</f>
        <v>2095766</v>
      </c>
      <c r="WJQ29" s="145" t="s">
        <v>115</v>
      </c>
      <c r="WJR29" s="146" t="s">
        <v>35</v>
      </c>
      <c r="WJS29" s="133">
        <v>681550</v>
      </c>
      <c r="WJT29" s="147">
        <f t="shared" ref="WJT29:WJT30" si="9885">123*0.5/20</f>
        <v>3.0750000000000002</v>
      </c>
      <c r="WJU29" s="140">
        <f t="shared" ref="WJU29:WJU30" si="9886">WJS29*(WJT29*0.28)</f>
        <v>586814.55000000005</v>
      </c>
      <c r="WJV29" s="140">
        <f t="shared" ref="WJV29:WJV30" si="9887">WJS29*(WJT29*0.57)</f>
        <v>1194586.7625</v>
      </c>
      <c r="WJW29" s="144">
        <f t="shared" ref="WJW29:WJW30" si="9888">WJS29*(WJT29*0.15)</f>
        <v>314364.9375</v>
      </c>
      <c r="WJX29" s="109">
        <f t="shared" ref="WJX29:WJX30" si="9889">INT(WJS29*WJT29)</f>
        <v>2095766</v>
      </c>
      <c r="WJY29" s="145" t="s">
        <v>115</v>
      </c>
      <c r="WJZ29" s="146" t="s">
        <v>35</v>
      </c>
      <c r="WKA29" s="133">
        <v>681550</v>
      </c>
      <c r="WKB29" s="147">
        <f t="shared" ref="WKB29:WKB30" si="9890">123*0.5/20</f>
        <v>3.0750000000000002</v>
      </c>
      <c r="WKC29" s="140">
        <f t="shared" ref="WKC29:WKC30" si="9891">WKA29*(WKB29*0.28)</f>
        <v>586814.55000000005</v>
      </c>
      <c r="WKD29" s="140">
        <f t="shared" ref="WKD29:WKD30" si="9892">WKA29*(WKB29*0.57)</f>
        <v>1194586.7625</v>
      </c>
      <c r="WKE29" s="144">
        <f t="shared" ref="WKE29:WKE30" si="9893">WKA29*(WKB29*0.15)</f>
        <v>314364.9375</v>
      </c>
      <c r="WKF29" s="109">
        <f t="shared" ref="WKF29:WKF30" si="9894">INT(WKA29*WKB29)</f>
        <v>2095766</v>
      </c>
      <c r="WKG29" s="145" t="s">
        <v>115</v>
      </c>
      <c r="WKH29" s="146" t="s">
        <v>35</v>
      </c>
      <c r="WKI29" s="133">
        <v>681550</v>
      </c>
      <c r="WKJ29" s="147">
        <f t="shared" ref="WKJ29:WKJ30" si="9895">123*0.5/20</f>
        <v>3.0750000000000002</v>
      </c>
      <c r="WKK29" s="140">
        <f t="shared" ref="WKK29:WKK30" si="9896">WKI29*(WKJ29*0.28)</f>
        <v>586814.55000000005</v>
      </c>
      <c r="WKL29" s="140">
        <f t="shared" ref="WKL29:WKL30" si="9897">WKI29*(WKJ29*0.57)</f>
        <v>1194586.7625</v>
      </c>
      <c r="WKM29" s="144">
        <f t="shared" ref="WKM29:WKM30" si="9898">WKI29*(WKJ29*0.15)</f>
        <v>314364.9375</v>
      </c>
      <c r="WKN29" s="109">
        <f t="shared" ref="WKN29:WKN30" si="9899">INT(WKI29*WKJ29)</f>
        <v>2095766</v>
      </c>
      <c r="WKO29" s="145" t="s">
        <v>115</v>
      </c>
      <c r="WKP29" s="146" t="s">
        <v>35</v>
      </c>
      <c r="WKQ29" s="133">
        <v>681550</v>
      </c>
      <c r="WKR29" s="147">
        <f t="shared" ref="WKR29:WKR30" si="9900">123*0.5/20</f>
        <v>3.0750000000000002</v>
      </c>
      <c r="WKS29" s="140">
        <f t="shared" ref="WKS29:WKS30" si="9901">WKQ29*(WKR29*0.28)</f>
        <v>586814.55000000005</v>
      </c>
      <c r="WKT29" s="140">
        <f t="shared" ref="WKT29:WKT30" si="9902">WKQ29*(WKR29*0.57)</f>
        <v>1194586.7625</v>
      </c>
      <c r="WKU29" s="144">
        <f t="shared" ref="WKU29:WKU30" si="9903">WKQ29*(WKR29*0.15)</f>
        <v>314364.9375</v>
      </c>
      <c r="WKV29" s="109">
        <f t="shared" ref="WKV29:WKV30" si="9904">INT(WKQ29*WKR29)</f>
        <v>2095766</v>
      </c>
      <c r="WKW29" s="145" t="s">
        <v>115</v>
      </c>
      <c r="WKX29" s="146" t="s">
        <v>35</v>
      </c>
      <c r="WKY29" s="133">
        <v>681550</v>
      </c>
      <c r="WKZ29" s="147">
        <f t="shared" ref="WKZ29:WKZ30" si="9905">123*0.5/20</f>
        <v>3.0750000000000002</v>
      </c>
      <c r="WLA29" s="140">
        <f t="shared" ref="WLA29:WLA30" si="9906">WKY29*(WKZ29*0.28)</f>
        <v>586814.55000000005</v>
      </c>
      <c r="WLB29" s="140">
        <f t="shared" ref="WLB29:WLB30" si="9907">WKY29*(WKZ29*0.57)</f>
        <v>1194586.7625</v>
      </c>
      <c r="WLC29" s="144">
        <f t="shared" ref="WLC29:WLC30" si="9908">WKY29*(WKZ29*0.15)</f>
        <v>314364.9375</v>
      </c>
      <c r="WLD29" s="109">
        <f t="shared" ref="WLD29:WLD30" si="9909">INT(WKY29*WKZ29)</f>
        <v>2095766</v>
      </c>
      <c r="WLE29" s="145" t="s">
        <v>115</v>
      </c>
      <c r="WLF29" s="146" t="s">
        <v>35</v>
      </c>
      <c r="WLG29" s="133">
        <v>681550</v>
      </c>
      <c r="WLH29" s="147">
        <f t="shared" ref="WLH29:WLH30" si="9910">123*0.5/20</f>
        <v>3.0750000000000002</v>
      </c>
      <c r="WLI29" s="140">
        <f t="shared" ref="WLI29:WLI30" si="9911">WLG29*(WLH29*0.28)</f>
        <v>586814.55000000005</v>
      </c>
      <c r="WLJ29" s="140">
        <f t="shared" ref="WLJ29:WLJ30" si="9912">WLG29*(WLH29*0.57)</f>
        <v>1194586.7625</v>
      </c>
      <c r="WLK29" s="144">
        <f t="shared" ref="WLK29:WLK30" si="9913">WLG29*(WLH29*0.15)</f>
        <v>314364.9375</v>
      </c>
      <c r="WLL29" s="109">
        <f t="shared" ref="WLL29:WLL30" si="9914">INT(WLG29*WLH29)</f>
        <v>2095766</v>
      </c>
      <c r="WLM29" s="145" t="s">
        <v>115</v>
      </c>
      <c r="WLN29" s="146" t="s">
        <v>35</v>
      </c>
      <c r="WLO29" s="133">
        <v>681550</v>
      </c>
      <c r="WLP29" s="147">
        <f t="shared" ref="WLP29:WLP30" si="9915">123*0.5/20</f>
        <v>3.0750000000000002</v>
      </c>
      <c r="WLQ29" s="140">
        <f t="shared" ref="WLQ29:WLQ30" si="9916">WLO29*(WLP29*0.28)</f>
        <v>586814.55000000005</v>
      </c>
      <c r="WLR29" s="140">
        <f t="shared" ref="WLR29:WLR30" si="9917">WLO29*(WLP29*0.57)</f>
        <v>1194586.7625</v>
      </c>
      <c r="WLS29" s="144">
        <f t="shared" ref="WLS29:WLS30" si="9918">WLO29*(WLP29*0.15)</f>
        <v>314364.9375</v>
      </c>
      <c r="WLT29" s="109">
        <f t="shared" ref="WLT29:WLT30" si="9919">INT(WLO29*WLP29)</f>
        <v>2095766</v>
      </c>
      <c r="WLU29" s="145" t="s">
        <v>115</v>
      </c>
      <c r="WLV29" s="146" t="s">
        <v>35</v>
      </c>
      <c r="WLW29" s="133">
        <v>681550</v>
      </c>
      <c r="WLX29" s="147">
        <f t="shared" ref="WLX29:WLX30" si="9920">123*0.5/20</f>
        <v>3.0750000000000002</v>
      </c>
      <c r="WLY29" s="140">
        <f t="shared" ref="WLY29:WLY30" si="9921">WLW29*(WLX29*0.28)</f>
        <v>586814.55000000005</v>
      </c>
      <c r="WLZ29" s="140">
        <f t="shared" ref="WLZ29:WLZ30" si="9922">WLW29*(WLX29*0.57)</f>
        <v>1194586.7625</v>
      </c>
      <c r="WMA29" s="144">
        <f t="shared" ref="WMA29:WMA30" si="9923">WLW29*(WLX29*0.15)</f>
        <v>314364.9375</v>
      </c>
      <c r="WMB29" s="109">
        <f t="shared" ref="WMB29:WMB30" si="9924">INT(WLW29*WLX29)</f>
        <v>2095766</v>
      </c>
      <c r="WMC29" s="145" t="s">
        <v>115</v>
      </c>
      <c r="WMD29" s="146" t="s">
        <v>35</v>
      </c>
      <c r="WME29" s="133">
        <v>681550</v>
      </c>
      <c r="WMF29" s="147">
        <f t="shared" ref="WMF29:WMF30" si="9925">123*0.5/20</f>
        <v>3.0750000000000002</v>
      </c>
      <c r="WMG29" s="140">
        <f t="shared" ref="WMG29:WMG30" si="9926">WME29*(WMF29*0.28)</f>
        <v>586814.55000000005</v>
      </c>
      <c r="WMH29" s="140">
        <f t="shared" ref="WMH29:WMH30" si="9927">WME29*(WMF29*0.57)</f>
        <v>1194586.7625</v>
      </c>
      <c r="WMI29" s="144">
        <f t="shared" ref="WMI29:WMI30" si="9928">WME29*(WMF29*0.15)</f>
        <v>314364.9375</v>
      </c>
      <c r="WMJ29" s="109">
        <f t="shared" ref="WMJ29:WMJ30" si="9929">INT(WME29*WMF29)</f>
        <v>2095766</v>
      </c>
      <c r="WMK29" s="145" t="s">
        <v>115</v>
      </c>
      <c r="WML29" s="146" t="s">
        <v>35</v>
      </c>
      <c r="WMM29" s="133">
        <v>681550</v>
      </c>
      <c r="WMN29" s="147">
        <f t="shared" ref="WMN29:WMN30" si="9930">123*0.5/20</f>
        <v>3.0750000000000002</v>
      </c>
      <c r="WMO29" s="140">
        <f t="shared" ref="WMO29:WMO30" si="9931">WMM29*(WMN29*0.28)</f>
        <v>586814.55000000005</v>
      </c>
      <c r="WMP29" s="140">
        <f t="shared" ref="WMP29:WMP30" si="9932">WMM29*(WMN29*0.57)</f>
        <v>1194586.7625</v>
      </c>
      <c r="WMQ29" s="144">
        <f t="shared" ref="WMQ29:WMQ30" si="9933">WMM29*(WMN29*0.15)</f>
        <v>314364.9375</v>
      </c>
      <c r="WMR29" s="109">
        <f t="shared" ref="WMR29:WMR30" si="9934">INT(WMM29*WMN29)</f>
        <v>2095766</v>
      </c>
      <c r="WMS29" s="145" t="s">
        <v>115</v>
      </c>
      <c r="WMT29" s="146" t="s">
        <v>35</v>
      </c>
      <c r="WMU29" s="133">
        <v>681550</v>
      </c>
      <c r="WMV29" s="147">
        <f t="shared" ref="WMV29:WMV30" si="9935">123*0.5/20</f>
        <v>3.0750000000000002</v>
      </c>
      <c r="WMW29" s="140">
        <f t="shared" ref="WMW29:WMW30" si="9936">WMU29*(WMV29*0.28)</f>
        <v>586814.55000000005</v>
      </c>
      <c r="WMX29" s="140">
        <f t="shared" ref="WMX29:WMX30" si="9937">WMU29*(WMV29*0.57)</f>
        <v>1194586.7625</v>
      </c>
      <c r="WMY29" s="144">
        <f t="shared" ref="WMY29:WMY30" si="9938">WMU29*(WMV29*0.15)</f>
        <v>314364.9375</v>
      </c>
      <c r="WMZ29" s="109">
        <f t="shared" ref="WMZ29:WMZ30" si="9939">INT(WMU29*WMV29)</f>
        <v>2095766</v>
      </c>
      <c r="WNA29" s="145" t="s">
        <v>115</v>
      </c>
      <c r="WNB29" s="146" t="s">
        <v>35</v>
      </c>
      <c r="WNC29" s="133">
        <v>681550</v>
      </c>
      <c r="WND29" s="147">
        <f t="shared" ref="WND29:WND30" si="9940">123*0.5/20</f>
        <v>3.0750000000000002</v>
      </c>
      <c r="WNE29" s="140">
        <f t="shared" ref="WNE29:WNE30" si="9941">WNC29*(WND29*0.28)</f>
        <v>586814.55000000005</v>
      </c>
      <c r="WNF29" s="140">
        <f t="shared" ref="WNF29:WNF30" si="9942">WNC29*(WND29*0.57)</f>
        <v>1194586.7625</v>
      </c>
      <c r="WNG29" s="144">
        <f t="shared" ref="WNG29:WNG30" si="9943">WNC29*(WND29*0.15)</f>
        <v>314364.9375</v>
      </c>
      <c r="WNH29" s="109">
        <f t="shared" ref="WNH29:WNH30" si="9944">INT(WNC29*WND29)</f>
        <v>2095766</v>
      </c>
      <c r="WNI29" s="145" t="s">
        <v>115</v>
      </c>
      <c r="WNJ29" s="146" t="s">
        <v>35</v>
      </c>
      <c r="WNK29" s="133">
        <v>681550</v>
      </c>
      <c r="WNL29" s="147">
        <f t="shared" ref="WNL29:WNL30" si="9945">123*0.5/20</f>
        <v>3.0750000000000002</v>
      </c>
      <c r="WNM29" s="140">
        <f t="shared" ref="WNM29:WNM30" si="9946">WNK29*(WNL29*0.28)</f>
        <v>586814.55000000005</v>
      </c>
      <c r="WNN29" s="140">
        <f t="shared" ref="WNN29:WNN30" si="9947">WNK29*(WNL29*0.57)</f>
        <v>1194586.7625</v>
      </c>
      <c r="WNO29" s="144">
        <f t="shared" ref="WNO29:WNO30" si="9948">WNK29*(WNL29*0.15)</f>
        <v>314364.9375</v>
      </c>
      <c r="WNP29" s="109">
        <f t="shared" ref="WNP29:WNP30" si="9949">INT(WNK29*WNL29)</f>
        <v>2095766</v>
      </c>
      <c r="WNQ29" s="145" t="s">
        <v>115</v>
      </c>
      <c r="WNR29" s="146" t="s">
        <v>35</v>
      </c>
      <c r="WNS29" s="133">
        <v>681550</v>
      </c>
      <c r="WNT29" s="147">
        <f t="shared" ref="WNT29:WNT30" si="9950">123*0.5/20</f>
        <v>3.0750000000000002</v>
      </c>
      <c r="WNU29" s="140">
        <f t="shared" ref="WNU29:WNU30" si="9951">WNS29*(WNT29*0.28)</f>
        <v>586814.55000000005</v>
      </c>
      <c r="WNV29" s="140">
        <f t="shared" ref="WNV29:WNV30" si="9952">WNS29*(WNT29*0.57)</f>
        <v>1194586.7625</v>
      </c>
      <c r="WNW29" s="144">
        <f t="shared" ref="WNW29:WNW30" si="9953">WNS29*(WNT29*0.15)</f>
        <v>314364.9375</v>
      </c>
      <c r="WNX29" s="109">
        <f t="shared" ref="WNX29:WNX30" si="9954">INT(WNS29*WNT29)</f>
        <v>2095766</v>
      </c>
      <c r="WNY29" s="145" t="s">
        <v>115</v>
      </c>
      <c r="WNZ29" s="146" t="s">
        <v>35</v>
      </c>
      <c r="WOA29" s="133">
        <v>681550</v>
      </c>
      <c r="WOB29" s="147">
        <f t="shared" ref="WOB29:WOB30" si="9955">123*0.5/20</f>
        <v>3.0750000000000002</v>
      </c>
      <c r="WOC29" s="140">
        <f t="shared" ref="WOC29:WOC30" si="9956">WOA29*(WOB29*0.28)</f>
        <v>586814.55000000005</v>
      </c>
      <c r="WOD29" s="140">
        <f t="shared" ref="WOD29:WOD30" si="9957">WOA29*(WOB29*0.57)</f>
        <v>1194586.7625</v>
      </c>
      <c r="WOE29" s="144">
        <f t="shared" ref="WOE29:WOE30" si="9958">WOA29*(WOB29*0.15)</f>
        <v>314364.9375</v>
      </c>
      <c r="WOF29" s="109">
        <f t="shared" ref="WOF29:WOF30" si="9959">INT(WOA29*WOB29)</f>
        <v>2095766</v>
      </c>
      <c r="WOG29" s="145" t="s">
        <v>115</v>
      </c>
      <c r="WOH29" s="146" t="s">
        <v>35</v>
      </c>
      <c r="WOI29" s="133">
        <v>681550</v>
      </c>
      <c r="WOJ29" s="147">
        <f t="shared" ref="WOJ29:WOJ30" si="9960">123*0.5/20</f>
        <v>3.0750000000000002</v>
      </c>
      <c r="WOK29" s="140">
        <f t="shared" ref="WOK29:WOK30" si="9961">WOI29*(WOJ29*0.28)</f>
        <v>586814.55000000005</v>
      </c>
      <c r="WOL29" s="140">
        <f t="shared" ref="WOL29:WOL30" si="9962">WOI29*(WOJ29*0.57)</f>
        <v>1194586.7625</v>
      </c>
      <c r="WOM29" s="144">
        <f t="shared" ref="WOM29:WOM30" si="9963">WOI29*(WOJ29*0.15)</f>
        <v>314364.9375</v>
      </c>
      <c r="WON29" s="109">
        <f t="shared" ref="WON29:WON30" si="9964">INT(WOI29*WOJ29)</f>
        <v>2095766</v>
      </c>
      <c r="WOO29" s="145" t="s">
        <v>115</v>
      </c>
      <c r="WOP29" s="146" t="s">
        <v>35</v>
      </c>
      <c r="WOQ29" s="133">
        <v>681550</v>
      </c>
      <c r="WOR29" s="147">
        <f t="shared" ref="WOR29:WOR30" si="9965">123*0.5/20</f>
        <v>3.0750000000000002</v>
      </c>
      <c r="WOS29" s="140">
        <f t="shared" ref="WOS29:WOS30" si="9966">WOQ29*(WOR29*0.28)</f>
        <v>586814.55000000005</v>
      </c>
      <c r="WOT29" s="140">
        <f t="shared" ref="WOT29:WOT30" si="9967">WOQ29*(WOR29*0.57)</f>
        <v>1194586.7625</v>
      </c>
      <c r="WOU29" s="144">
        <f t="shared" ref="WOU29:WOU30" si="9968">WOQ29*(WOR29*0.15)</f>
        <v>314364.9375</v>
      </c>
      <c r="WOV29" s="109">
        <f t="shared" ref="WOV29:WOV30" si="9969">INT(WOQ29*WOR29)</f>
        <v>2095766</v>
      </c>
      <c r="WOW29" s="145" t="s">
        <v>115</v>
      </c>
      <c r="WOX29" s="146" t="s">
        <v>35</v>
      </c>
      <c r="WOY29" s="133">
        <v>681550</v>
      </c>
      <c r="WOZ29" s="147">
        <f t="shared" ref="WOZ29:WOZ30" si="9970">123*0.5/20</f>
        <v>3.0750000000000002</v>
      </c>
      <c r="WPA29" s="140">
        <f t="shared" ref="WPA29:WPA30" si="9971">WOY29*(WOZ29*0.28)</f>
        <v>586814.55000000005</v>
      </c>
      <c r="WPB29" s="140">
        <f t="shared" ref="WPB29:WPB30" si="9972">WOY29*(WOZ29*0.57)</f>
        <v>1194586.7625</v>
      </c>
      <c r="WPC29" s="144">
        <f t="shared" ref="WPC29:WPC30" si="9973">WOY29*(WOZ29*0.15)</f>
        <v>314364.9375</v>
      </c>
      <c r="WPD29" s="109">
        <f t="shared" ref="WPD29:WPD30" si="9974">INT(WOY29*WOZ29)</f>
        <v>2095766</v>
      </c>
      <c r="WPE29" s="145" t="s">
        <v>115</v>
      </c>
      <c r="WPF29" s="146" t="s">
        <v>35</v>
      </c>
      <c r="WPG29" s="133">
        <v>681550</v>
      </c>
      <c r="WPH29" s="147">
        <f t="shared" ref="WPH29:WPH30" si="9975">123*0.5/20</f>
        <v>3.0750000000000002</v>
      </c>
      <c r="WPI29" s="140">
        <f t="shared" ref="WPI29:WPI30" si="9976">WPG29*(WPH29*0.28)</f>
        <v>586814.55000000005</v>
      </c>
      <c r="WPJ29" s="140">
        <f t="shared" ref="WPJ29:WPJ30" si="9977">WPG29*(WPH29*0.57)</f>
        <v>1194586.7625</v>
      </c>
      <c r="WPK29" s="144">
        <f t="shared" ref="WPK29:WPK30" si="9978">WPG29*(WPH29*0.15)</f>
        <v>314364.9375</v>
      </c>
      <c r="WPL29" s="109">
        <f t="shared" ref="WPL29:WPL30" si="9979">INT(WPG29*WPH29)</f>
        <v>2095766</v>
      </c>
      <c r="WPM29" s="145" t="s">
        <v>115</v>
      </c>
      <c r="WPN29" s="146" t="s">
        <v>35</v>
      </c>
      <c r="WPO29" s="133">
        <v>681550</v>
      </c>
      <c r="WPP29" s="147">
        <f t="shared" ref="WPP29:WPP30" si="9980">123*0.5/20</f>
        <v>3.0750000000000002</v>
      </c>
      <c r="WPQ29" s="140">
        <f t="shared" ref="WPQ29:WPQ30" si="9981">WPO29*(WPP29*0.28)</f>
        <v>586814.55000000005</v>
      </c>
      <c r="WPR29" s="140">
        <f t="shared" ref="WPR29:WPR30" si="9982">WPO29*(WPP29*0.57)</f>
        <v>1194586.7625</v>
      </c>
      <c r="WPS29" s="144">
        <f t="shared" ref="WPS29:WPS30" si="9983">WPO29*(WPP29*0.15)</f>
        <v>314364.9375</v>
      </c>
      <c r="WPT29" s="109">
        <f t="shared" ref="WPT29:WPT30" si="9984">INT(WPO29*WPP29)</f>
        <v>2095766</v>
      </c>
      <c r="WPU29" s="145" t="s">
        <v>115</v>
      </c>
      <c r="WPV29" s="146" t="s">
        <v>35</v>
      </c>
      <c r="WPW29" s="133">
        <v>681550</v>
      </c>
      <c r="WPX29" s="147">
        <f t="shared" ref="WPX29:WPX30" si="9985">123*0.5/20</f>
        <v>3.0750000000000002</v>
      </c>
      <c r="WPY29" s="140">
        <f t="shared" ref="WPY29:WPY30" si="9986">WPW29*(WPX29*0.28)</f>
        <v>586814.55000000005</v>
      </c>
      <c r="WPZ29" s="140">
        <f t="shared" ref="WPZ29:WPZ30" si="9987">WPW29*(WPX29*0.57)</f>
        <v>1194586.7625</v>
      </c>
      <c r="WQA29" s="144">
        <f t="shared" ref="WQA29:WQA30" si="9988">WPW29*(WPX29*0.15)</f>
        <v>314364.9375</v>
      </c>
      <c r="WQB29" s="109">
        <f t="shared" ref="WQB29:WQB30" si="9989">INT(WPW29*WPX29)</f>
        <v>2095766</v>
      </c>
      <c r="WQC29" s="145" t="s">
        <v>115</v>
      </c>
      <c r="WQD29" s="146" t="s">
        <v>35</v>
      </c>
      <c r="WQE29" s="133">
        <v>681550</v>
      </c>
      <c r="WQF29" s="147">
        <f t="shared" ref="WQF29:WQF30" si="9990">123*0.5/20</f>
        <v>3.0750000000000002</v>
      </c>
      <c r="WQG29" s="140">
        <f t="shared" ref="WQG29:WQG30" si="9991">WQE29*(WQF29*0.28)</f>
        <v>586814.55000000005</v>
      </c>
      <c r="WQH29" s="140">
        <f t="shared" ref="WQH29:WQH30" si="9992">WQE29*(WQF29*0.57)</f>
        <v>1194586.7625</v>
      </c>
      <c r="WQI29" s="144">
        <f t="shared" ref="WQI29:WQI30" si="9993">WQE29*(WQF29*0.15)</f>
        <v>314364.9375</v>
      </c>
      <c r="WQJ29" s="109">
        <f t="shared" ref="WQJ29:WQJ30" si="9994">INT(WQE29*WQF29)</f>
        <v>2095766</v>
      </c>
      <c r="WQK29" s="145" t="s">
        <v>115</v>
      </c>
      <c r="WQL29" s="146" t="s">
        <v>35</v>
      </c>
      <c r="WQM29" s="133">
        <v>681550</v>
      </c>
      <c r="WQN29" s="147">
        <f t="shared" ref="WQN29:WQN30" si="9995">123*0.5/20</f>
        <v>3.0750000000000002</v>
      </c>
      <c r="WQO29" s="140">
        <f t="shared" ref="WQO29:WQO30" si="9996">WQM29*(WQN29*0.28)</f>
        <v>586814.55000000005</v>
      </c>
      <c r="WQP29" s="140">
        <f t="shared" ref="WQP29:WQP30" si="9997">WQM29*(WQN29*0.57)</f>
        <v>1194586.7625</v>
      </c>
      <c r="WQQ29" s="144">
        <f t="shared" ref="WQQ29:WQQ30" si="9998">WQM29*(WQN29*0.15)</f>
        <v>314364.9375</v>
      </c>
      <c r="WQR29" s="109">
        <f t="shared" ref="WQR29:WQR30" si="9999">INT(WQM29*WQN29)</f>
        <v>2095766</v>
      </c>
      <c r="WQS29" s="145" t="s">
        <v>115</v>
      </c>
      <c r="WQT29" s="146" t="s">
        <v>35</v>
      </c>
      <c r="WQU29" s="133">
        <v>681550</v>
      </c>
      <c r="WQV29" s="147">
        <f t="shared" ref="WQV29:WQV30" si="10000">123*0.5/20</f>
        <v>3.0750000000000002</v>
      </c>
      <c r="WQW29" s="140">
        <f t="shared" ref="WQW29:WQW30" si="10001">WQU29*(WQV29*0.28)</f>
        <v>586814.55000000005</v>
      </c>
      <c r="WQX29" s="140">
        <f t="shared" ref="WQX29:WQX30" si="10002">WQU29*(WQV29*0.57)</f>
        <v>1194586.7625</v>
      </c>
      <c r="WQY29" s="144">
        <f t="shared" ref="WQY29:WQY30" si="10003">WQU29*(WQV29*0.15)</f>
        <v>314364.9375</v>
      </c>
      <c r="WQZ29" s="109">
        <f t="shared" ref="WQZ29:WQZ30" si="10004">INT(WQU29*WQV29)</f>
        <v>2095766</v>
      </c>
      <c r="WRA29" s="145" t="s">
        <v>115</v>
      </c>
      <c r="WRB29" s="146" t="s">
        <v>35</v>
      </c>
      <c r="WRC29" s="133">
        <v>681550</v>
      </c>
      <c r="WRD29" s="147">
        <f t="shared" ref="WRD29:WRD30" si="10005">123*0.5/20</f>
        <v>3.0750000000000002</v>
      </c>
      <c r="WRE29" s="140">
        <f t="shared" ref="WRE29:WRE30" si="10006">WRC29*(WRD29*0.28)</f>
        <v>586814.55000000005</v>
      </c>
      <c r="WRF29" s="140">
        <f t="shared" ref="WRF29:WRF30" si="10007">WRC29*(WRD29*0.57)</f>
        <v>1194586.7625</v>
      </c>
      <c r="WRG29" s="144">
        <f t="shared" ref="WRG29:WRG30" si="10008">WRC29*(WRD29*0.15)</f>
        <v>314364.9375</v>
      </c>
      <c r="WRH29" s="109">
        <f t="shared" ref="WRH29:WRH30" si="10009">INT(WRC29*WRD29)</f>
        <v>2095766</v>
      </c>
      <c r="WRI29" s="145" t="s">
        <v>115</v>
      </c>
      <c r="WRJ29" s="146" t="s">
        <v>35</v>
      </c>
      <c r="WRK29" s="133">
        <v>681550</v>
      </c>
      <c r="WRL29" s="147">
        <f t="shared" ref="WRL29:WRL30" si="10010">123*0.5/20</f>
        <v>3.0750000000000002</v>
      </c>
      <c r="WRM29" s="140">
        <f t="shared" ref="WRM29:WRM30" si="10011">WRK29*(WRL29*0.28)</f>
        <v>586814.55000000005</v>
      </c>
      <c r="WRN29" s="140">
        <f t="shared" ref="WRN29:WRN30" si="10012">WRK29*(WRL29*0.57)</f>
        <v>1194586.7625</v>
      </c>
      <c r="WRO29" s="144">
        <f t="shared" ref="WRO29:WRO30" si="10013">WRK29*(WRL29*0.15)</f>
        <v>314364.9375</v>
      </c>
      <c r="WRP29" s="109">
        <f t="shared" ref="WRP29:WRP30" si="10014">INT(WRK29*WRL29)</f>
        <v>2095766</v>
      </c>
      <c r="WRQ29" s="145" t="s">
        <v>115</v>
      </c>
      <c r="WRR29" s="146" t="s">
        <v>35</v>
      </c>
      <c r="WRS29" s="133">
        <v>681550</v>
      </c>
      <c r="WRT29" s="147">
        <f t="shared" ref="WRT29:WRT30" si="10015">123*0.5/20</f>
        <v>3.0750000000000002</v>
      </c>
      <c r="WRU29" s="140">
        <f t="shared" ref="WRU29:WRU30" si="10016">WRS29*(WRT29*0.28)</f>
        <v>586814.55000000005</v>
      </c>
      <c r="WRV29" s="140">
        <f t="shared" ref="WRV29:WRV30" si="10017">WRS29*(WRT29*0.57)</f>
        <v>1194586.7625</v>
      </c>
      <c r="WRW29" s="144">
        <f t="shared" ref="WRW29:WRW30" si="10018">WRS29*(WRT29*0.15)</f>
        <v>314364.9375</v>
      </c>
      <c r="WRX29" s="109">
        <f t="shared" ref="WRX29:WRX30" si="10019">INT(WRS29*WRT29)</f>
        <v>2095766</v>
      </c>
      <c r="WRY29" s="145" t="s">
        <v>115</v>
      </c>
      <c r="WRZ29" s="146" t="s">
        <v>35</v>
      </c>
      <c r="WSA29" s="133">
        <v>681550</v>
      </c>
      <c r="WSB29" s="147">
        <f t="shared" ref="WSB29:WSB30" si="10020">123*0.5/20</f>
        <v>3.0750000000000002</v>
      </c>
      <c r="WSC29" s="140">
        <f t="shared" ref="WSC29:WSC30" si="10021">WSA29*(WSB29*0.28)</f>
        <v>586814.55000000005</v>
      </c>
      <c r="WSD29" s="140">
        <f t="shared" ref="WSD29:WSD30" si="10022">WSA29*(WSB29*0.57)</f>
        <v>1194586.7625</v>
      </c>
      <c r="WSE29" s="144">
        <f t="shared" ref="WSE29:WSE30" si="10023">WSA29*(WSB29*0.15)</f>
        <v>314364.9375</v>
      </c>
      <c r="WSF29" s="109">
        <f t="shared" ref="WSF29:WSF30" si="10024">INT(WSA29*WSB29)</f>
        <v>2095766</v>
      </c>
      <c r="WSG29" s="145" t="s">
        <v>115</v>
      </c>
      <c r="WSH29" s="146" t="s">
        <v>35</v>
      </c>
      <c r="WSI29" s="133">
        <v>681550</v>
      </c>
      <c r="WSJ29" s="147">
        <f t="shared" ref="WSJ29:WSJ30" si="10025">123*0.5/20</f>
        <v>3.0750000000000002</v>
      </c>
      <c r="WSK29" s="140">
        <f t="shared" ref="WSK29:WSK30" si="10026">WSI29*(WSJ29*0.28)</f>
        <v>586814.55000000005</v>
      </c>
      <c r="WSL29" s="140">
        <f t="shared" ref="WSL29:WSL30" si="10027">WSI29*(WSJ29*0.57)</f>
        <v>1194586.7625</v>
      </c>
      <c r="WSM29" s="144">
        <f t="shared" ref="WSM29:WSM30" si="10028">WSI29*(WSJ29*0.15)</f>
        <v>314364.9375</v>
      </c>
      <c r="WSN29" s="109">
        <f t="shared" ref="WSN29:WSN30" si="10029">INT(WSI29*WSJ29)</f>
        <v>2095766</v>
      </c>
      <c r="WSO29" s="145" t="s">
        <v>115</v>
      </c>
      <c r="WSP29" s="146" t="s">
        <v>35</v>
      </c>
      <c r="WSQ29" s="133">
        <v>681550</v>
      </c>
      <c r="WSR29" s="147">
        <f t="shared" ref="WSR29:WSR30" si="10030">123*0.5/20</f>
        <v>3.0750000000000002</v>
      </c>
      <c r="WSS29" s="140">
        <f t="shared" ref="WSS29:WSS30" si="10031">WSQ29*(WSR29*0.28)</f>
        <v>586814.55000000005</v>
      </c>
      <c r="WST29" s="140">
        <f t="shared" ref="WST29:WST30" si="10032">WSQ29*(WSR29*0.57)</f>
        <v>1194586.7625</v>
      </c>
      <c r="WSU29" s="144">
        <f t="shared" ref="WSU29:WSU30" si="10033">WSQ29*(WSR29*0.15)</f>
        <v>314364.9375</v>
      </c>
      <c r="WSV29" s="109">
        <f t="shared" ref="WSV29:WSV30" si="10034">INT(WSQ29*WSR29)</f>
        <v>2095766</v>
      </c>
      <c r="WSW29" s="145" t="s">
        <v>115</v>
      </c>
      <c r="WSX29" s="146" t="s">
        <v>35</v>
      </c>
      <c r="WSY29" s="133">
        <v>681550</v>
      </c>
      <c r="WSZ29" s="147">
        <f t="shared" ref="WSZ29:WSZ30" si="10035">123*0.5/20</f>
        <v>3.0750000000000002</v>
      </c>
      <c r="WTA29" s="140">
        <f t="shared" ref="WTA29:WTA30" si="10036">WSY29*(WSZ29*0.28)</f>
        <v>586814.55000000005</v>
      </c>
      <c r="WTB29" s="140">
        <f t="shared" ref="WTB29:WTB30" si="10037">WSY29*(WSZ29*0.57)</f>
        <v>1194586.7625</v>
      </c>
      <c r="WTC29" s="144">
        <f t="shared" ref="WTC29:WTC30" si="10038">WSY29*(WSZ29*0.15)</f>
        <v>314364.9375</v>
      </c>
      <c r="WTD29" s="109">
        <f t="shared" ref="WTD29:WTD30" si="10039">INT(WSY29*WSZ29)</f>
        <v>2095766</v>
      </c>
      <c r="WTE29" s="145" t="s">
        <v>115</v>
      </c>
      <c r="WTF29" s="146" t="s">
        <v>35</v>
      </c>
      <c r="WTG29" s="133">
        <v>681550</v>
      </c>
      <c r="WTH29" s="147">
        <f t="shared" ref="WTH29:WTH30" si="10040">123*0.5/20</f>
        <v>3.0750000000000002</v>
      </c>
      <c r="WTI29" s="140">
        <f t="shared" ref="WTI29:WTI30" si="10041">WTG29*(WTH29*0.28)</f>
        <v>586814.55000000005</v>
      </c>
      <c r="WTJ29" s="140">
        <f t="shared" ref="WTJ29:WTJ30" si="10042">WTG29*(WTH29*0.57)</f>
        <v>1194586.7625</v>
      </c>
      <c r="WTK29" s="144">
        <f t="shared" ref="WTK29:WTK30" si="10043">WTG29*(WTH29*0.15)</f>
        <v>314364.9375</v>
      </c>
      <c r="WTL29" s="109">
        <f t="shared" ref="WTL29:WTL30" si="10044">INT(WTG29*WTH29)</f>
        <v>2095766</v>
      </c>
      <c r="WTM29" s="145" t="s">
        <v>115</v>
      </c>
      <c r="WTN29" s="146" t="s">
        <v>35</v>
      </c>
      <c r="WTO29" s="133">
        <v>681550</v>
      </c>
      <c r="WTP29" s="147">
        <f t="shared" ref="WTP29:WTP30" si="10045">123*0.5/20</f>
        <v>3.0750000000000002</v>
      </c>
      <c r="WTQ29" s="140">
        <f t="shared" ref="WTQ29:WTQ30" si="10046">WTO29*(WTP29*0.28)</f>
        <v>586814.55000000005</v>
      </c>
      <c r="WTR29" s="140">
        <f t="shared" ref="WTR29:WTR30" si="10047">WTO29*(WTP29*0.57)</f>
        <v>1194586.7625</v>
      </c>
      <c r="WTS29" s="144">
        <f t="shared" ref="WTS29:WTS30" si="10048">WTO29*(WTP29*0.15)</f>
        <v>314364.9375</v>
      </c>
      <c r="WTT29" s="109">
        <f t="shared" ref="WTT29:WTT30" si="10049">INT(WTO29*WTP29)</f>
        <v>2095766</v>
      </c>
      <c r="WTU29" s="145" t="s">
        <v>115</v>
      </c>
      <c r="WTV29" s="146" t="s">
        <v>35</v>
      </c>
      <c r="WTW29" s="133">
        <v>681550</v>
      </c>
      <c r="WTX29" s="147">
        <f t="shared" ref="WTX29:WTX30" si="10050">123*0.5/20</f>
        <v>3.0750000000000002</v>
      </c>
      <c r="WTY29" s="140">
        <f t="shared" ref="WTY29:WTY30" si="10051">WTW29*(WTX29*0.28)</f>
        <v>586814.55000000005</v>
      </c>
      <c r="WTZ29" s="140">
        <f t="shared" ref="WTZ29:WTZ30" si="10052">WTW29*(WTX29*0.57)</f>
        <v>1194586.7625</v>
      </c>
      <c r="WUA29" s="144">
        <f t="shared" ref="WUA29:WUA30" si="10053">WTW29*(WTX29*0.15)</f>
        <v>314364.9375</v>
      </c>
      <c r="WUB29" s="109">
        <f t="shared" ref="WUB29:WUB30" si="10054">INT(WTW29*WTX29)</f>
        <v>2095766</v>
      </c>
      <c r="WUC29" s="145" t="s">
        <v>115</v>
      </c>
      <c r="WUD29" s="146" t="s">
        <v>35</v>
      </c>
      <c r="WUE29" s="133">
        <v>681550</v>
      </c>
      <c r="WUF29" s="147">
        <f t="shared" ref="WUF29:WUF30" si="10055">123*0.5/20</f>
        <v>3.0750000000000002</v>
      </c>
      <c r="WUG29" s="140">
        <f t="shared" ref="WUG29:WUG30" si="10056">WUE29*(WUF29*0.28)</f>
        <v>586814.55000000005</v>
      </c>
      <c r="WUH29" s="140">
        <f t="shared" ref="WUH29:WUH30" si="10057">WUE29*(WUF29*0.57)</f>
        <v>1194586.7625</v>
      </c>
      <c r="WUI29" s="144">
        <f t="shared" ref="WUI29:WUI30" si="10058">WUE29*(WUF29*0.15)</f>
        <v>314364.9375</v>
      </c>
      <c r="WUJ29" s="109">
        <f t="shared" ref="WUJ29:WUJ30" si="10059">INT(WUE29*WUF29)</f>
        <v>2095766</v>
      </c>
      <c r="WUK29" s="145" t="s">
        <v>115</v>
      </c>
      <c r="WUL29" s="146" t="s">
        <v>35</v>
      </c>
      <c r="WUM29" s="133">
        <v>681550</v>
      </c>
      <c r="WUN29" s="147">
        <f t="shared" ref="WUN29:WUN30" si="10060">123*0.5/20</f>
        <v>3.0750000000000002</v>
      </c>
      <c r="WUO29" s="140">
        <f t="shared" ref="WUO29:WUO30" si="10061">WUM29*(WUN29*0.28)</f>
        <v>586814.55000000005</v>
      </c>
      <c r="WUP29" s="140">
        <f t="shared" ref="WUP29:WUP30" si="10062">WUM29*(WUN29*0.57)</f>
        <v>1194586.7625</v>
      </c>
      <c r="WUQ29" s="144">
        <f t="shared" ref="WUQ29:WUQ30" si="10063">WUM29*(WUN29*0.15)</f>
        <v>314364.9375</v>
      </c>
      <c r="WUR29" s="109">
        <f t="shared" ref="WUR29:WUR30" si="10064">INT(WUM29*WUN29)</f>
        <v>2095766</v>
      </c>
      <c r="WUS29" s="145" t="s">
        <v>115</v>
      </c>
      <c r="WUT29" s="146" t="s">
        <v>35</v>
      </c>
      <c r="WUU29" s="133">
        <v>681550</v>
      </c>
      <c r="WUV29" s="147">
        <f t="shared" ref="WUV29:WUV30" si="10065">123*0.5/20</f>
        <v>3.0750000000000002</v>
      </c>
      <c r="WUW29" s="140">
        <f t="shared" ref="WUW29:WUW30" si="10066">WUU29*(WUV29*0.28)</f>
        <v>586814.55000000005</v>
      </c>
      <c r="WUX29" s="140">
        <f t="shared" ref="WUX29:WUX30" si="10067">WUU29*(WUV29*0.57)</f>
        <v>1194586.7625</v>
      </c>
      <c r="WUY29" s="144">
        <f t="shared" ref="WUY29:WUY30" si="10068">WUU29*(WUV29*0.15)</f>
        <v>314364.9375</v>
      </c>
      <c r="WUZ29" s="109">
        <f t="shared" ref="WUZ29:WUZ30" si="10069">INT(WUU29*WUV29)</f>
        <v>2095766</v>
      </c>
      <c r="WVA29" s="145" t="s">
        <v>115</v>
      </c>
      <c r="WVB29" s="146" t="s">
        <v>35</v>
      </c>
      <c r="WVC29" s="133">
        <v>681550</v>
      </c>
      <c r="WVD29" s="147">
        <f t="shared" ref="WVD29:WVD30" si="10070">123*0.5/20</f>
        <v>3.0750000000000002</v>
      </c>
      <c r="WVE29" s="140">
        <f t="shared" ref="WVE29:WVE30" si="10071">WVC29*(WVD29*0.28)</f>
        <v>586814.55000000005</v>
      </c>
      <c r="WVF29" s="140">
        <f t="shared" ref="WVF29:WVF30" si="10072">WVC29*(WVD29*0.57)</f>
        <v>1194586.7625</v>
      </c>
      <c r="WVG29" s="144">
        <f t="shared" ref="WVG29:WVG30" si="10073">WVC29*(WVD29*0.15)</f>
        <v>314364.9375</v>
      </c>
      <c r="WVH29" s="109">
        <f t="shared" ref="WVH29:WVH30" si="10074">INT(WVC29*WVD29)</f>
        <v>2095766</v>
      </c>
      <c r="WVI29" s="145" t="s">
        <v>115</v>
      </c>
      <c r="WVJ29" s="146" t="s">
        <v>35</v>
      </c>
      <c r="WVK29" s="133">
        <v>681550</v>
      </c>
      <c r="WVL29" s="147">
        <f t="shared" ref="WVL29:WVL30" si="10075">123*0.5/20</f>
        <v>3.0750000000000002</v>
      </c>
      <c r="WVM29" s="140">
        <f t="shared" ref="WVM29:WVM30" si="10076">WVK29*(WVL29*0.28)</f>
        <v>586814.55000000005</v>
      </c>
      <c r="WVN29" s="140">
        <f t="shared" ref="WVN29:WVN30" si="10077">WVK29*(WVL29*0.57)</f>
        <v>1194586.7625</v>
      </c>
      <c r="WVO29" s="144">
        <f t="shared" ref="WVO29:WVO30" si="10078">WVK29*(WVL29*0.15)</f>
        <v>314364.9375</v>
      </c>
      <c r="WVP29" s="109">
        <f t="shared" ref="WVP29:WVP30" si="10079">INT(WVK29*WVL29)</f>
        <v>2095766</v>
      </c>
      <c r="WVQ29" s="145" t="s">
        <v>115</v>
      </c>
      <c r="WVR29" s="146" t="s">
        <v>35</v>
      </c>
      <c r="WVS29" s="133">
        <v>681550</v>
      </c>
      <c r="WVT29" s="147">
        <f t="shared" ref="WVT29:WVT30" si="10080">123*0.5/20</f>
        <v>3.0750000000000002</v>
      </c>
      <c r="WVU29" s="140">
        <f t="shared" ref="WVU29:WVU30" si="10081">WVS29*(WVT29*0.28)</f>
        <v>586814.55000000005</v>
      </c>
      <c r="WVV29" s="140">
        <f t="shared" ref="WVV29:WVV30" si="10082">WVS29*(WVT29*0.57)</f>
        <v>1194586.7625</v>
      </c>
      <c r="WVW29" s="144">
        <f t="shared" ref="WVW29:WVW30" si="10083">WVS29*(WVT29*0.15)</f>
        <v>314364.9375</v>
      </c>
      <c r="WVX29" s="109">
        <f t="shared" ref="WVX29:WVX30" si="10084">INT(WVS29*WVT29)</f>
        <v>2095766</v>
      </c>
      <c r="WVY29" s="145" t="s">
        <v>115</v>
      </c>
      <c r="WVZ29" s="146" t="s">
        <v>35</v>
      </c>
      <c r="WWA29" s="133">
        <v>681550</v>
      </c>
      <c r="WWB29" s="147">
        <f t="shared" ref="WWB29:WWB30" si="10085">123*0.5/20</f>
        <v>3.0750000000000002</v>
      </c>
      <c r="WWC29" s="140">
        <f t="shared" ref="WWC29:WWC30" si="10086">WWA29*(WWB29*0.28)</f>
        <v>586814.55000000005</v>
      </c>
      <c r="WWD29" s="140">
        <f t="shared" ref="WWD29:WWD30" si="10087">WWA29*(WWB29*0.57)</f>
        <v>1194586.7625</v>
      </c>
      <c r="WWE29" s="144">
        <f t="shared" ref="WWE29:WWE30" si="10088">WWA29*(WWB29*0.15)</f>
        <v>314364.9375</v>
      </c>
      <c r="WWF29" s="109">
        <f t="shared" ref="WWF29:WWF30" si="10089">INT(WWA29*WWB29)</f>
        <v>2095766</v>
      </c>
      <c r="WWG29" s="145" t="s">
        <v>115</v>
      </c>
      <c r="WWH29" s="146" t="s">
        <v>35</v>
      </c>
      <c r="WWI29" s="133">
        <v>681550</v>
      </c>
      <c r="WWJ29" s="147">
        <f t="shared" ref="WWJ29:WWJ30" si="10090">123*0.5/20</f>
        <v>3.0750000000000002</v>
      </c>
      <c r="WWK29" s="140">
        <f t="shared" ref="WWK29:WWK30" si="10091">WWI29*(WWJ29*0.28)</f>
        <v>586814.55000000005</v>
      </c>
      <c r="WWL29" s="140">
        <f t="shared" ref="WWL29:WWL30" si="10092">WWI29*(WWJ29*0.57)</f>
        <v>1194586.7625</v>
      </c>
      <c r="WWM29" s="144">
        <f t="shared" ref="WWM29:WWM30" si="10093">WWI29*(WWJ29*0.15)</f>
        <v>314364.9375</v>
      </c>
      <c r="WWN29" s="109">
        <f t="shared" ref="WWN29:WWN30" si="10094">INT(WWI29*WWJ29)</f>
        <v>2095766</v>
      </c>
      <c r="WWO29" s="145" t="s">
        <v>115</v>
      </c>
      <c r="WWP29" s="146" t="s">
        <v>35</v>
      </c>
      <c r="WWQ29" s="133">
        <v>681550</v>
      </c>
      <c r="WWR29" s="147">
        <f t="shared" ref="WWR29:WWR30" si="10095">123*0.5/20</f>
        <v>3.0750000000000002</v>
      </c>
      <c r="WWS29" s="140">
        <f t="shared" ref="WWS29:WWS30" si="10096">WWQ29*(WWR29*0.28)</f>
        <v>586814.55000000005</v>
      </c>
      <c r="WWT29" s="140">
        <f t="shared" ref="WWT29:WWT30" si="10097">WWQ29*(WWR29*0.57)</f>
        <v>1194586.7625</v>
      </c>
      <c r="WWU29" s="144">
        <f t="shared" ref="WWU29:WWU30" si="10098">WWQ29*(WWR29*0.15)</f>
        <v>314364.9375</v>
      </c>
      <c r="WWV29" s="109">
        <f t="shared" ref="WWV29:WWV30" si="10099">INT(WWQ29*WWR29)</f>
        <v>2095766</v>
      </c>
      <c r="WWW29" s="145" t="s">
        <v>115</v>
      </c>
      <c r="WWX29" s="146" t="s">
        <v>35</v>
      </c>
      <c r="WWY29" s="133">
        <v>681550</v>
      </c>
      <c r="WWZ29" s="147">
        <f t="shared" ref="WWZ29:WWZ30" si="10100">123*0.5/20</f>
        <v>3.0750000000000002</v>
      </c>
      <c r="WXA29" s="140">
        <f t="shared" ref="WXA29:WXA30" si="10101">WWY29*(WWZ29*0.28)</f>
        <v>586814.55000000005</v>
      </c>
      <c r="WXB29" s="140">
        <f t="shared" ref="WXB29:WXB30" si="10102">WWY29*(WWZ29*0.57)</f>
        <v>1194586.7625</v>
      </c>
      <c r="WXC29" s="144">
        <f t="shared" ref="WXC29:WXC30" si="10103">WWY29*(WWZ29*0.15)</f>
        <v>314364.9375</v>
      </c>
      <c r="WXD29" s="109">
        <f t="shared" ref="WXD29:WXD30" si="10104">INT(WWY29*WWZ29)</f>
        <v>2095766</v>
      </c>
      <c r="WXE29" s="145" t="s">
        <v>115</v>
      </c>
      <c r="WXF29" s="146" t="s">
        <v>35</v>
      </c>
      <c r="WXG29" s="133">
        <v>681550</v>
      </c>
      <c r="WXH29" s="147">
        <f t="shared" ref="WXH29:WXH30" si="10105">123*0.5/20</f>
        <v>3.0750000000000002</v>
      </c>
      <c r="WXI29" s="140">
        <f t="shared" ref="WXI29:WXI30" si="10106">WXG29*(WXH29*0.28)</f>
        <v>586814.55000000005</v>
      </c>
      <c r="WXJ29" s="140">
        <f t="shared" ref="WXJ29:WXJ30" si="10107">WXG29*(WXH29*0.57)</f>
        <v>1194586.7625</v>
      </c>
      <c r="WXK29" s="144">
        <f t="shared" ref="WXK29:WXK30" si="10108">WXG29*(WXH29*0.15)</f>
        <v>314364.9375</v>
      </c>
      <c r="WXL29" s="109">
        <f t="shared" ref="WXL29:WXL30" si="10109">INT(WXG29*WXH29)</f>
        <v>2095766</v>
      </c>
      <c r="WXM29" s="145" t="s">
        <v>115</v>
      </c>
      <c r="WXN29" s="146" t="s">
        <v>35</v>
      </c>
      <c r="WXO29" s="133">
        <v>681550</v>
      </c>
      <c r="WXP29" s="147">
        <f t="shared" ref="WXP29:WXP30" si="10110">123*0.5/20</f>
        <v>3.0750000000000002</v>
      </c>
      <c r="WXQ29" s="140">
        <f t="shared" ref="WXQ29:WXQ30" si="10111">WXO29*(WXP29*0.28)</f>
        <v>586814.55000000005</v>
      </c>
      <c r="WXR29" s="140">
        <f t="shared" ref="WXR29:WXR30" si="10112">WXO29*(WXP29*0.57)</f>
        <v>1194586.7625</v>
      </c>
      <c r="WXS29" s="144">
        <f t="shared" ref="WXS29:WXS30" si="10113">WXO29*(WXP29*0.15)</f>
        <v>314364.9375</v>
      </c>
      <c r="WXT29" s="109">
        <f t="shared" ref="WXT29:WXT30" si="10114">INT(WXO29*WXP29)</f>
        <v>2095766</v>
      </c>
      <c r="WXU29" s="145" t="s">
        <v>115</v>
      </c>
      <c r="WXV29" s="146" t="s">
        <v>35</v>
      </c>
      <c r="WXW29" s="133">
        <v>681550</v>
      </c>
      <c r="WXX29" s="147">
        <f t="shared" ref="WXX29:WXX30" si="10115">123*0.5/20</f>
        <v>3.0750000000000002</v>
      </c>
      <c r="WXY29" s="140">
        <f t="shared" ref="WXY29:WXY30" si="10116">WXW29*(WXX29*0.28)</f>
        <v>586814.55000000005</v>
      </c>
      <c r="WXZ29" s="140">
        <f t="shared" ref="WXZ29:WXZ30" si="10117">WXW29*(WXX29*0.57)</f>
        <v>1194586.7625</v>
      </c>
      <c r="WYA29" s="144">
        <f t="shared" ref="WYA29:WYA30" si="10118">WXW29*(WXX29*0.15)</f>
        <v>314364.9375</v>
      </c>
      <c r="WYB29" s="109">
        <f t="shared" ref="WYB29:WYB30" si="10119">INT(WXW29*WXX29)</f>
        <v>2095766</v>
      </c>
      <c r="WYC29" s="145" t="s">
        <v>115</v>
      </c>
      <c r="WYD29" s="146" t="s">
        <v>35</v>
      </c>
      <c r="WYE29" s="133">
        <v>681550</v>
      </c>
      <c r="WYF29" s="147">
        <f t="shared" ref="WYF29:WYF30" si="10120">123*0.5/20</f>
        <v>3.0750000000000002</v>
      </c>
      <c r="WYG29" s="140">
        <f t="shared" ref="WYG29:WYG30" si="10121">WYE29*(WYF29*0.28)</f>
        <v>586814.55000000005</v>
      </c>
      <c r="WYH29" s="140">
        <f t="shared" ref="WYH29:WYH30" si="10122">WYE29*(WYF29*0.57)</f>
        <v>1194586.7625</v>
      </c>
      <c r="WYI29" s="144">
        <f t="shared" ref="WYI29:WYI30" si="10123">WYE29*(WYF29*0.15)</f>
        <v>314364.9375</v>
      </c>
      <c r="WYJ29" s="109">
        <f t="shared" ref="WYJ29:WYJ30" si="10124">INT(WYE29*WYF29)</f>
        <v>2095766</v>
      </c>
      <c r="WYK29" s="145" t="s">
        <v>115</v>
      </c>
      <c r="WYL29" s="146" t="s">
        <v>35</v>
      </c>
      <c r="WYM29" s="133">
        <v>681550</v>
      </c>
      <c r="WYN29" s="147">
        <f t="shared" ref="WYN29:WYN30" si="10125">123*0.5/20</f>
        <v>3.0750000000000002</v>
      </c>
      <c r="WYO29" s="140">
        <f t="shared" ref="WYO29:WYO30" si="10126">WYM29*(WYN29*0.28)</f>
        <v>586814.55000000005</v>
      </c>
      <c r="WYP29" s="140">
        <f t="shared" ref="WYP29:WYP30" si="10127">WYM29*(WYN29*0.57)</f>
        <v>1194586.7625</v>
      </c>
      <c r="WYQ29" s="144">
        <f t="shared" ref="WYQ29:WYQ30" si="10128">WYM29*(WYN29*0.15)</f>
        <v>314364.9375</v>
      </c>
      <c r="WYR29" s="109">
        <f t="shared" ref="WYR29:WYR30" si="10129">INT(WYM29*WYN29)</f>
        <v>2095766</v>
      </c>
      <c r="WYS29" s="145" t="s">
        <v>115</v>
      </c>
      <c r="WYT29" s="146" t="s">
        <v>35</v>
      </c>
      <c r="WYU29" s="133">
        <v>681550</v>
      </c>
      <c r="WYV29" s="147">
        <f t="shared" ref="WYV29:WYV30" si="10130">123*0.5/20</f>
        <v>3.0750000000000002</v>
      </c>
      <c r="WYW29" s="140">
        <f t="shared" ref="WYW29:WYW30" si="10131">WYU29*(WYV29*0.28)</f>
        <v>586814.55000000005</v>
      </c>
      <c r="WYX29" s="140">
        <f t="shared" ref="WYX29:WYX30" si="10132">WYU29*(WYV29*0.57)</f>
        <v>1194586.7625</v>
      </c>
      <c r="WYY29" s="144">
        <f t="shared" ref="WYY29:WYY30" si="10133">WYU29*(WYV29*0.15)</f>
        <v>314364.9375</v>
      </c>
      <c r="WYZ29" s="109">
        <f t="shared" ref="WYZ29:WYZ30" si="10134">INT(WYU29*WYV29)</f>
        <v>2095766</v>
      </c>
      <c r="WZA29" s="145" t="s">
        <v>115</v>
      </c>
      <c r="WZB29" s="146" t="s">
        <v>35</v>
      </c>
      <c r="WZC29" s="133">
        <v>681550</v>
      </c>
      <c r="WZD29" s="147">
        <f t="shared" ref="WZD29:WZD30" si="10135">123*0.5/20</f>
        <v>3.0750000000000002</v>
      </c>
      <c r="WZE29" s="140">
        <f t="shared" ref="WZE29:WZE30" si="10136">WZC29*(WZD29*0.28)</f>
        <v>586814.55000000005</v>
      </c>
      <c r="WZF29" s="140">
        <f t="shared" ref="WZF29:WZF30" si="10137">WZC29*(WZD29*0.57)</f>
        <v>1194586.7625</v>
      </c>
      <c r="WZG29" s="144">
        <f t="shared" ref="WZG29:WZG30" si="10138">WZC29*(WZD29*0.15)</f>
        <v>314364.9375</v>
      </c>
      <c r="WZH29" s="109">
        <f t="shared" ref="WZH29:WZH30" si="10139">INT(WZC29*WZD29)</f>
        <v>2095766</v>
      </c>
      <c r="WZI29" s="145" t="s">
        <v>115</v>
      </c>
      <c r="WZJ29" s="146" t="s">
        <v>35</v>
      </c>
      <c r="WZK29" s="133">
        <v>681550</v>
      </c>
      <c r="WZL29" s="147">
        <f t="shared" ref="WZL29:WZL30" si="10140">123*0.5/20</f>
        <v>3.0750000000000002</v>
      </c>
      <c r="WZM29" s="140">
        <f t="shared" ref="WZM29:WZM30" si="10141">WZK29*(WZL29*0.28)</f>
        <v>586814.55000000005</v>
      </c>
      <c r="WZN29" s="140">
        <f t="shared" ref="WZN29:WZN30" si="10142">WZK29*(WZL29*0.57)</f>
        <v>1194586.7625</v>
      </c>
      <c r="WZO29" s="144">
        <f t="shared" ref="WZO29:WZO30" si="10143">WZK29*(WZL29*0.15)</f>
        <v>314364.9375</v>
      </c>
      <c r="WZP29" s="109">
        <f t="shared" ref="WZP29:WZP30" si="10144">INT(WZK29*WZL29)</f>
        <v>2095766</v>
      </c>
      <c r="WZQ29" s="145" t="s">
        <v>115</v>
      </c>
      <c r="WZR29" s="146" t="s">
        <v>35</v>
      </c>
      <c r="WZS29" s="133">
        <v>681550</v>
      </c>
      <c r="WZT29" s="147">
        <f t="shared" ref="WZT29:WZT30" si="10145">123*0.5/20</f>
        <v>3.0750000000000002</v>
      </c>
      <c r="WZU29" s="140">
        <f t="shared" ref="WZU29:WZU30" si="10146">WZS29*(WZT29*0.28)</f>
        <v>586814.55000000005</v>
      </c>
      <c r="WZV29" s="140">
        <f t="shared" ref="WZV29:WZV30" si="10147">WZS29*(WZT29*0.57)</f>
        <v>1194586.7625</v>
      </c>
      <c r="WZW29" s="144">
        <f t="shared" ref="WZW29:WZW30" si="10148">WZS29*(WZT29*0.15)</f>
        <v>314364.9375</v>
      </c>
      <c r="WZX29" s="109">
        <f t="shared" ref="WZX29:WZX30" si="10149">INT(WZS29*WZT29)</f>
        <v>2095766</v>
      </c>
      <c r="WZY29" s="145" t="s">
        <v>115</v>
      </c>
      <c r="WZZ29" s="146" t="s">
        <v>35</v>
      </c>
      <c r="XAA29" s="133">
        <v>681550</v>
      </c>
      <c r="XAB29" s="147">
        <f t="shared" ref="XAB29:XAB30" si="10150">123*0.5/20</f>
        <v>3.0750000000000002</v>
      </c>
      <c r="XAC29" s="140">
        <f t="shared" ref="XAC29:XAC30" si="10151">XAA29*(XAB29*0.28)</f>
        <v>586814.55000000005</v>
      </c>
      <c r="XAD29" s="140">
        <f t="shared" ref="XAD29:XAD30" si="10152">XAA29*(XAB29*0.57)</f>
        <v>1194586.7625</v>
      </c>
      <c r="XAE29" s="144">
        <f t="shared" ref="XAE29:XAE30" si="10153">XAA29*(XAB29*0.15)</f>
        <v>314364.9375</v>
      </c>
      <c r="XAF29" s="109">
        <f t="shared" ref="XAF29:XAF30" si="10154">INT(XAA29*XAB29)</f>
        <v>2095766</v>
      </c>
      <c r="XAG29" s="145" t="s">
        <v>115</v>
      </c>
      <c r="XAH29" s="146" t="s">
        <v>35</v>
      </c>
      <c r="XAI29" s="133">
        <v>681550</v>
      </c>
      <c r="XAJ29" s="147">
        <f t="shared" ref="XAJ29:XAJ30" si="10155">123*0.5/20</f>
        <v>3.0750000000000002</v>
      </c>
      <c r="XAK29" s="140">
        <f t="shared" ref="XAK29:XAK30" si="10156">XAI29*(XAJ29*0.28)</f>
        <v>586814.55000000005</v>
      </c>
      <c r="XAL29" s="140">
        <f t="shared" ref="XAL29:XAL30" si="10157">XAI29*(XAJ29*0.57)</f>
        <v>1194586.7625</v>
      </c>
      <c r="XAM29" s="144">
        <f t="shared" ref="XAM29:XAM30" si="10158">XAI29*(XAJ29*0.15)</f>
        <v>314364.9375</v>
      </c>
      <c r="XAN29" s="109">
        <f t="shared" ref="XAN29:XAN30" si="10159">INT(XAI29*XAJ29)</f>
        <v>2095766</v>
      </c>
      <c r="XAO29" s="145" t="s">
        <v>115</v>
      </c>
      <c r="XAP29" s="146" t="s">
        <v>35</v>
      </c>
      <c r="XAQ29" s="133">
        <v>681550</v>
      </c>
      <c r="XAR29" s="147">
        <f t="shared" ref="XAR29:XAR30" si="10160">123*0.5/20</f>
        <v>3.0750000000000002</v>
      </c>
      <c r="XAS29" s="140">
        <f t="shared" ref="XAS29:XAS30" si="10161">XAQ29*(XAR29*0.28)</f>
        <v>586814.55000000005</v>
      </c>
      <c r="XAT29" s="140">
        <f t="shared" ref="XAT29:XAT30" si="10162">XAQ29*(XAR29*0.57)</f>
        <v>1194586.7625</v>
      </c>
      <c r="XAU29" s="144">
        <f t="shared" ref="XAU29:XAU30" si="10163">XAQ29*(XAR29*0.15)</f>
        <v>314364.9375</v>
      </c>
      <c r="XAV29" s="109">
        <f t="shared" ref="XAV29:XAV30" si="10164">INT(XAQ29*XAR29)</f>
        <v>2095766</v>
      </c>
      <c r="XAW29" s="145" t="s">
        <v>115</v>
      </c>
      <c r="XAX29" s="146" t="s">
        <v>35</v>
      </c>
      <c r="XAY29" s="133">
        <v>681550</v>
      </c>
      <c r="XAZ29" s="147">
        <f t="shared" ref="XAZ29:XAZ30" si="10165">123*0.5/20</f>
        <v>3.0750000000000002</v>
      </c>
      <c r="XBA29" s="140">
        <f t="shared" ref="XBA29:XBA30" si="10166">XAY29*(XAZ29*0.28)</f>
        <v>586814.55000000005</v>
      </c>
      <c r="XBB29" s="140">
        <f t="shared" ref="XBB29:XBB30" si="10167">XAY29*(XAZ29*0.57)</f>
        <v>1194586.7625</v>
      </c>
      <c r="XBC29" s="144">
        <f t="shared" ref="XBC29:XBC30" si="10168">XAY29*(XAZ29*0.15)</f>
        <v>314364.9375</v>
      </c>
      <c r="XBD29" s="109">
        <f t="shared" ref="XBD29:XBD30" si="10169">INT(XAY29*XAZ29)</f>
        <v>2095766</v>
      </c>
      <c r="XBE29" s="145" t="s">
        <v>115</v>
      </c>
      <c r="XBF29" s="146" t="s">
        <v>35</v>
      </c>
      <c r="XBG29" s="133">
        <v>681550</v>
      </c>
      <c r="XBH29" s="147">
        <f t="shared" ref="XBH29:XBH30" si="10170">123*0.5/20</f>
        <v>3.0750000000000002</v>
      </c>
      <c r="XBI29" s="140">
        <f t="shared" ref="XBI29:XBI30" si="10171">XBG29*(XBH29*0.28)</f>
        <v>586814.55000000005</v>
      </c>
      <c r="XBJ29" s="140">
        <f t="shared" ref="XBJ29:XBJ30" si="10172">XBG29*(XBH29*0.57)</f>
        <v>1194586.7625</v>
      </c>
      <c r="XBK29" s="144">
        <f t="shared" ref="XBK29:XBK30" si="10173">XBG29*(XBH29*0.15)</f>
        <v>314364.9375</v>
      </c>
      <c r="XBL29" s="109">
        <f t="shared" ref="XBL29:XBL30" si="10174">INT(XBG29*XBH29)</f>
        <v>2095766</v>
      </c>
      <c r="XBM29" s="145" t="s">
        <v>115</v>
      </c>
      <c r="XBN29" s="146" t="s">
        <v>35</v>
      </c>
      <c r="XBO29" s="133">
        <v>681550</v>
      </c>
      <c r="XBP29" s="147">
        <f t="shared" ref="XBP29:XBP30" si="10175">123*0.5/20</f>
        <v>3.0750000000000002</v>
      </c>
      <c r="XBQ29" s="140">
        <f t="shared" ref="XBQ29:XBQ30" si="10176">XBO29*(XBP29*0.28)</f>
        <v>586814.55000000005</v>
      </c>
      <c r="XBR29" s="140">
        <f t="shared" ref="XBR29:XBR30" si="10177">XBO29*(XBP29*0.57)</f>
        <v>1194586.7625</v>
      </c>
      <c r="XBS29" s="144">
        <f t="shared" ref="XBS29:XBS30" si="10178">XBO29*(XBP29*0.15)</f>
        <v>314364.9375</v>
      </c>
      <c r="XBT29" s="109">
        <f t="shared" ref="XBT29:XBT30" si="10179">INT(XBO29*XBP29)</f>
        <v>2095766</v>
      </c>
      <c r="XBU29" s="145" t="s">
        <v>115</v>
      </c>
      <c r="XBV29" s="146" t="s">
        <v>35</v>
      </c>
      <c r="XBW29" s="133">
        <v>681550</v>
      </c>
      <c r="XBX29" s="147">
        <f t="shared" ref="XBX29:XBX30" si="10180">123*0.5/20</f>
        <v>3.0750000000000002</v>
      </c>
      <c r="XBY29" s="140">
        <f t="shared" ref="XBY29:XBY30" si="10181">XBW29*(XBX29*0.28)</f>
        <v>586814.55000000005</v>
      </c>
      <c r="XBZ29" s="140">
        <f t="shared" ref="XBZ29:XBZ30" si="10182">XBW29*(XBX29*0.57)</f>
        <v>1194586.7625</v>
      </c>
      <c r="XCA29" s="144">
        <f t="shared" ref="XCA29:XCA30" si="10183">XBW29*(XBX29*0.15)</f>
        <v>314364.9375</v>
      </c>
      <c r="XCB29" s="109">
        <f t="shared" ref="XCB29:XCB30" si="10184">INT(XBW29*XBX29)</f>
        <v>2095766</v>
      </c>
      <c r="XCC29" s="145" t="s">
        <v>115</v>
      </c>
      <c r="XCD29" s="146" t="s">
        <v>35</v>
      </c>
      <c r="XCE29" s="133">
        <v>681550</v>
      </c>
      <c r="XCF29" s="147">
        <f t="shared" ref="XCF29:XCF30" si="10185">123*0.5/20</f>
        <v>3.0750000000000002</v>
      </c>
      <c r="XCG29" s="140">
        <f t="shared" ref="XCG29:XCG30" si="10186">XCE29*(XCF29*0.28)</f>
        <v>586814.55000000005</v>
      </c>
      <c r="XCH29" s="140">
        <f t="shared" ref="XCH29:XCH30" si="10187">XCE29*(XCF29*0.57)</f>
        <v>1194586.7625</v>
      </c>
      <c r="XCI29" s="144">
        <f t="shared" ref="XCI29:XCI30" si="10188">XCE29*(XCF29*0.15)</f>
        <v>314364.9375</v>
      </c>
      <c r="XCJ29" s="109">
        <f t="shared" ref="XCJ29:XCJ30" si="10189">INT(XCE29*XCF29)</f>
        <v>2095766</v>
      </c>
      <c r="XCK29" s="145" t="s">
        <v>115</v>
      </c>
      <c r="XCL29" s="146" t="s">
        <v>35</v>
      </c>
      <c r="XCM29" s="133">
        <v>681550</v>
      </c>
      <c r="XCN29" s="147">
        <f t="shared" ref="XCN29:XCN30" si="10190">123*0.5/20</f>
        <v>3.0750000000000002</v>
      </c>
      <c r="XCO29" s="140">
        <f t="shared" ref="XCO29:XCO30" si="10191">XCM29*(XCN29*0.28)</f>
        <v>586814.55000000005</v>
      </c>
      <c r="XCP29" s="140">
        <f t="shared" ref="XCP29:XCP30" si="10192">XCM29*(XCN29*0.57)</f>
        <v>1194586.7625</v>
      </c>
      <c r="XCQ29" s="144">
        <f t="shared" ref="XCQ29:XCQ30" si="10193">XCM29*(XCN29*0.15)</f>
        <v>314364.9375</v>
      </c>
      <c r="XCR29" s="109">
        <f t="shared" ref="XCR29:XCR30" si="10194">INT(XCM29*XCN29)</f>
        <v>2095766</v>
      </c>
      <c r="XCS29" s="145" t="s">
        <v>115</v>
      </c>
      <c r="XCT29" s="146" t="s">
        <v>35</v>
      </c>
      <c r="XCU29" s="133">
        <v>681550</v>
      </c>
      <c r="XCV29" s="147">
        <f t="shared" ref="XCV29:XCV30" si="10195">123*0.5/20</f>
        <v>3.0750000000000002</v>
      </c>
      <c r="XCW29" s="140">
        <f t="shared" ref="XCW29:XCW30" si="10196">XCU29*(XCV29*0.28)</f>
        <v>586814.55000000005</v>
      </c>
      <c r="XCX29" s="140">
        <f t="shared" ref="XCX29:XCX30" si="10197">XCU29*(XCV29*0.57)</f>
        <v>1194586.7625</v>
      </c>
      <c r="XCY29" s="144">
        <f t="shared" ref="XCY29:XCY30" si="10198">XCU29*(XCV29*0.15)</f>
        <v>314364.9375</v>
      </c>
      <c r="XCZ29" s="109">
        <f t="shared" ref="XCZ29:XCZ30" si="10199">INT(XCU29*XCV29)</f>
        <v>2095766</v>
      </c>
      <c r="XDA29" s="145" t="s">
        <v>115</v>
      </c>
      <c r="XDB29" s="146" t="s">
        <v>35</v>
      </c>
      <c r="XDC29" s="133">
        <v>681550</v>
      </c>
      <c r="XDD29" s="147">
        <f t="shared" ref="XDD29:XDD30" si="10200">123*0.5/20</f>
        <v>3.0750000000000002</v>
      </c>
      <c r="XDE29" s="140">
        <f t="shared" ref="XDE29:XDE30" si="10201">XDC29*(XDD29*0.28)</f>
        <v>586814.55000000005</v>
      </c>
      <c r="XDF29" s="140">
        <f t="shared" ref="XDF29:XDF30" si="10202">XDC29*(XDD29*0.57)</f>
        <v>1194586.7625</v>
      </c>
      <c r="XDG29" s="144">
        <f t="shared" ref="XDG29:XDG30" si="10203">XDC29*(XDD29*0.15)</f>
        <v>314364.9375</v>
      </c>
      <c r="XDH29" s="109">
        <f t="shared" ref="XDH29:XDH30" si="10204">INT(XDC29*XDD29)</f>
        <v>2095766</v>
      </c>
      <c r="XDI29" s="145" t="s">
        <v>115</v>
      </c>
      <c r="XDJ29" s="146" t="s">
        <v>35</v>
      </c>
      <c r="XDK29" s="133">
        <v>681550</v>
      </c>
      <c r="XDL29" s="147">
        <f t="shared" ref="XDL29:XDL30" si="10205">123*0.5/20</f>
        <v>3.0750000000000002</v>
      </c>
      <c r="XDM29" s="140">
        <f t="shared" ref="XDM29:XDM30" si="10206">XDK29*(XDL29*0.28)</f>
        <v>586814.55000000005</v>
      </c>
      <c r="XDN29" s="140">
        <f t="shared" ref="XDN29:XDN30" si="10207">XDK29*(XDL29*0.57)</f>
        <v>1194586.7625</v>
      </c>
      <c r="XDO29" s="144">
        <f t="shared" ref="XDO29:XDO30" si="10208">XDK29*(XDL29*0.15)</f>
        <v>314364.9375</v>
      </c>
      <c r="XDP29" s="109">
        <f t="shared" ref="XDP29:XDP30" si="10209">INT(XDK29*XDL29)</f>
        <v>2095766</v>
      </c>
      <c r="XDQ29" s="145" t="s">
        <v>115</v>
      </c>
      <c r="XDR29" s="146" t="s">
        <v>35</v>
      </c>
      <c r="XDS29" s="133">
        <v>681550</v>
      </c>
      <c r="XDT29" s="147">
        <f t="shared" ref="XDT29:XDT30" si="10210">123*0.5/20</f>
        <v>3.0750000000000002</v>
      </c>
      <c r="XDU29" s="140">
        <f t="shared" ref="XDU29:XDU30" si="10211">XDS29*(XDT29*0.28)</f>
        <v>586814.55000000005</v>
      </c>
      <c r="XDV29" s="140">
        <f t="shared" ref="XDV29:XDV30" si="10212">XDS29*(XDT29*0.57)</f>
        <v>1194586.7625</v>
      </c>
      <c r="XDW29" s="144">
        <f t="shared" ref="XDW29:XDW30" si="10213">XDS29*(XDT29*0.15)</f>
        <v>314364.9375</v>
      </c>
      <c r="XDX29" s="109">
        <f t="shared" ref="XDX29:XDX30" si="10214">INT(XDS29*XDT29)</f>
        <v>2095766</v>
      </c>
      <c r="XDY29" s="145" t="s">
        <v>115</v>
      </c>
      <c r="XDZ29" s="146" t="s">
        <v>35</v>
      </c>
      <c r="XEA29" s="133">
        <v>681550</v>
      </c>
      <c r="XEB29" s="147">
        <f t="shared" ref="XEB29:XEB30" si="10215">123*0.5/20</f>
        <v>3.0750000000000002</v>
      </c>
      <c r="XEC29" s="140">
        <f t="shared" ref="XEC29:XEC30" si="10216">XEA29*(XEB29*0.28)</f>
        <v>586814.55000000005</v>
      </c>
      <c r="XED29" s="140">
        <f t="shared" ref="XED29:XED30" si="10217">XEA29*(XEB29*0.57)</f>
        <v>1194586.7625</v>
      </c>
      <c r="XEE29" s="144">
        <f t="shared" ref="XEE29:XEE30" si="10218">XEA29*(XEB29*0.15)</f>
        <v>314364.9375</v>
      </c>
      <c r="XEF29" s="109">
        <f t="shared" ref="XEF29:XEF30" si="10219">INT(XEA29*XEB29)</f>
        <v>2095766</v>
      </c>
      <c r="XEG29" s="145" t="s">
        <v>115</v>
      </c>
      <c r="XEH29" s="146" t="s">
        <v>35</v>
      </c>
      <c r="XEI29" s="133">
        <v>681550</v>
      </c>
      <c r="XEJ29" s="147">
        <f t="shared" ref="XEJ29:XEJ30" si="10220">123*0.5/20</f>
        <v>3.0750000000000002</v>
      </c>
      <c r="XEK29" s="140">
        <f t="shared" ref="XEK29:XEK30" si="10221">XEI29*(XEJ29*0.28)</f>
        <v>586814.55000000005</v>
      </c>
      <c r="XEL29" s="140">
        <f t="shared" ref="XEL29:XEL30" si="10222">XEI29*(XEJ29*0.57)</f>
        <v>1194586.7625</v>
      </c>
      <c r="XEM29" s="144">
        <f t="shared" ref="XEM29:XEM30" si="10223">XEI29*(XEJ29*0.15)</f>
        <v>314364.9375</v>
      </c>
      <c r="XEN29" s="109">
        <f t="shared" ref="XEN29:XEN30" si="10224">INT(XEI29*XEJ29)</f>
        <v>2095766</v>
      </c>
      <c r="XEO29" s="145" t="s">
        <v>115</v>
      </c>
      <c r="XEP29" s="146" t="s">
        <v>35</v>
      </c>
      <c r="XEQ29" s="133">
        <v>681550</v>
      </c>
      <c r="XER29" s="147">
        <f t="shared" ref="XER29:XER30" si="10225">123*0.5/20</f>
        <v>3.0750000000000002</v>
      </c>
      <c r="XES29" s="140">
        <f t="shared" ref="XES29:XES30" si="10226">XEQ29*(XER29*0.28)</f>
        <v>586814.55000000005</v>
      </c>
      <c r="XET29" s="140">
        <f t="shared" ref="XET29:XET30" si="10227">XEQ29*(XER29*0.57)</f>
        <v>1194586.7625</v>
      </c>
      <c r="XEU29" s="144">
        <f t="shared" ref="XEU29:XEU30" si="10228">XEQ29*(XER29*0.15)</f>
        <v>314364.9375</v>
      </c>
      <c r="XEV29" s="109">
        <f t="shared" ref="XEV29:XEV30" si="10229">INT(XEQ29*XER29)</f>
        <v>2095766</v>
      </c>
      <c r="XEW29" s="145" t="s">
        <v>115</v>
      </c>
      <c r="XEX29" s="146" t="s">
        <v>35</v>
      </c>
      <c r="XEY29" s="133">
        <v>681550</v>
      </c>
      <c r="XEZ29" s="147">
        <f t="shared" ref="XEZ29:XEZ30" si="10230">123*0.5/20</f>
        <v>3.0750000000000002</v>
      </c>
      <c r="XFA29" s="140">
        <f t="shared" ref="XFA29:XFA30" si="10231">XEY29*(XEZ29*0.28)</f>
        <v>586814.55000000005</v>
      </c>
      <c r="XFB29" s="140">
        <f t="shared" ref="XFB29:XFB30" si="10232">XEY29*(XEZ29*0.57)</f>
        <v>1194586.7625</v>
      </c>
      <c r="XFC29" s="144">
        <f t="shared" ref="XFC29:XFC30" si="10233">XEY29*(XEZ29*0.15)</f>
        <v>314364.9375</v>
      </c>
      <c r="XFD29" s="109"/>
    </row>
    <row r="30" spans="1:16384" s="135" customFormat="1" ht="18" customHeight="1" thickBot="1" x14ac:dyDescent="0.25">
      <c r="A30" s="148"/>
      <c r="B30" s="230" t="s">
        <v>36</v>
      </c>
      <c r="C30" s="224">
        <v>497475</v>
      </c>
      <c r="D30" s="210">
        <f>140.1*0.8/20</f>
        <v>5.6040000000000001</v>
      </c>
      <c r="E30" s="210">
        <f t="shared" si="4"/>
        <v>780597.97200000007</v>
      </c>
      <c r="F30" s="210">
        <f t="shared" si="5"/>
        <v>1589074.4429999997</v>
      </c>
      <c r="G30" s="232">
        <f t="shared" si="6"/>
        <v>418177.48499999999</v>
      </c>
      <c r="H30" s="233">
        <f t="shared" si="7"/>
        <v>2787849</v>
      </c>
      <c r="I30" s="148"/>
      <c r="K30" s="136"/>
      <c r="L30" s="136"/>
      <c r="M30" s="136"/>
      <c r="N30" s="136"/>
      <c r="O30" s="136"/>
      <c r="P30" s="136"/>
      <c r="Q30" s="136"/>
      <c r="R30" s="136"/>
      <c r="S30" s="136"/>
      <c r="W30" s="149">
        <f t="shared" si="8"/>
        <v>0</v>
      </c>
      <c r="X30" s="150">
        <f t="shared" si="9"/>
        <v>0</v>
      </c>
      <c r="Y30" s="148"/>
      <c r="Z30" s="148" t="s">
        <v>36</v>
      </c>
      <c r="AA30" s="140">
        <v>497475</v>
      </c>
      <c r="AB30" s="106">
        <f t="shared" si="10"/>
        <v>3.0750000000000002</v>
      </c>
      <c r="AC30" s="133">
        <f t="shared" si="11"/>
        <v>428325.97500000003</v>
      </c>
      <c r="AD30" s="133">
        <f t="shared" si="12"/>
        <v>871949.30625000002</v>
      </c>
      <c r="AE30" s="149">
        <f t="shared" si="13"/>
        <v>229460.34375</v>
      </c>
      <c r="AF30" s="150">
        <f t="shared" si="14"/>
        <v>1529735</v>
      </c>
      <c r="AG30" s="148"/>
      <c r="AH30" s="148" t="s">
        <v>36</v>
      </c>
      <c r="AI30" s="140">
        <v>497475</v>
      </c>
      <c r="AJ30" s="106">
        <f t="shared" si="15"/>
        <v>3.0750000000000002</v>
      </c>
      <c r="AK30" s="133">
        <f t="shared" si="16"/>
        <v>428325.97500000003</v>
      </c>
      <c r="AL30" s="133">
        <f t="shared" si="17"/>
        <v>871949.30625000002</v>
      </c>
      <c r="AM30" s="149">
        <f t="shared" si="18"/>
        <v>229460.34375</v>
      </c>
      <c r="AN30" s="150">
        <f t="shared" si="19"/>
        <v>1529735</v>
      </c>
      <c r="AO30" s="148"/>
      <c r="AP30" s="148" t="s">
        <v>36</v>
      </c>
      <c r="AQ30" s="140">
        <v>497475</v>
      </c>
      <c r="AR30" s="106">
        <f t="shared" si="20"/>
        <v>3.0750000000000002</v>
      </c>
      <c r="AS30" s="133">
        <f t="shared" si="21"/>
        <v>428325.97500000003</v>
      </c>
      <c r="AT30" s="133">
        <f t="shared" si="22"/>
        <v>871949.30625000002</v>
      </c>
      <c r="AU30" s="149">
        <f t="shared" si="23"/>
        <v>229460.34375</v>
      </c>
      <c r="AV30" s="150">
        <f t="shared" si="24"/>
        <v>1529735</v>
      </c>
      <c r="AW30" s="148"/>
      <c r="AX30" s="148" t="s">
        <v>36</v>
      </c>
      <c r="AY30" s="140">
        <v>497475</v>
      </c>
      <c r="AZ30" s="106">
        <f t="shared" si="25"/>
        <v>3.0750000000000002</v>
      </c>
      <c r="BA30" s="133">
        <f t="shared" si="26"/>
        <v>428325.97500000003</v>
      </c>
      <c r="BB30" s="133">
        <f t="shared" si="27"/>
        <v>871949.30625000002</v>
      </c>
      <c r="BC30" s="149">
        <f t="shared" si="28"/>
        <v>229460.34375</v>
      </c>
      <c r="BD30" s="150">
        <f t="shared" si="29"/>
        <v>1529735</v>
      </c>
      <c r="BE30" s="148"/>
      <c r="BF30" s="148" t="s">
        <v>36</v>
      </c>
      <c r="BG30" s="140">
        <v>497475</v>
      </c>
      <c r="BH30" s="106">
        <f t="shared" si="30"/>
        <v>3.0750000000000002</v>
      </c>
      <c r="BI30" s="133">
        <f t="shared" si="31"/>
        <v>428325.97500000003</v>
      </c>
      <c r="BJ30" s="133">
        <f t="shared" si="32"/>
        <v>871949.30625000002</v>
      </c>
      <c r="BK30" s="149">
        <f t="shared" si="33"/>
        <v>229460.34375</v>
      </c>
      <c r="BL30" s="150">
        <f t="shared" si="34"/>
        <v>1529735</v>
      </c>
      <c r="BM30" s="148"/>
      <c r="BN30" s="148" t="s">
        <v>36</v>
      </c>
      <c r="BO30" s="140">
        <v>497475</v>
      </c>
      <c r="BP30" s="106">
        <f t="shared" si="35"/>
        <v>3.0750000000000002</v>
      </c>
      <c r="BQ30" s="133">
        <f t="shared" si="36"/>
        <v>428325.97500000003</v>
      </c>
      <c r="BR30" s="133">
        <f t="shared" si="37"/>
        <v>871949.30625000002</v>
      </c>
      <c r="BS30" s="149">
        <f t="shared" si="38"/>
        <v>229460.34375</v>
      </c>
      <c r="BT30" s="150">
        <f t="shared" si="39"/>
        <v>1529735</v>
      </c>
      <c r="BU30" s="148"/>
      <c r="BV30" s="148" t="s">
        <v>36</v>
      </c>
      <c r="BW30" s="140">
        <v>497475</v>
      </c>
      <c r="BX30" s="106">
        <f t="shared" si="40"/>
        <v>3.0750000000000002</v>
      </c>
      <c r="BY30" s="133">
        <f t="shared" si="41"/>
        <v>428325.97500000003</v>
      </c>
      <c r="BZ30" s="133">
        <f t="shared" si="42"/>
        <v>871949.30625000002</v>
      </c>
      <c r="CA30" s="149">
        <f t="shared" si="43"/>
        <v>229460.34375</v>
      </c>
      <c r="CB30" s="150">
        <f t="shared" si="44"/>
        <v>1529735</v>
      </c>
      <c r="CC30" s="148"/>
      <c r="CD30" s="148" t="s">
        <v>36</v>
      </c>
      <c r="CE30" s="140">
        <v>497475</v>
      </c>
      <c r="CF30" s="106">
        <f t="shared" si="45"/>
        <v>3.0750000000000002</v>
      </c>
      <c r="CG30" s="133">
        <f t="shared" si="46"/>
        <v>428325.97500000003</v>
      </c>
      <c r="CH30" s="133">
        <f t="shared" si="47"/>
        <v>871949.30625000002</v>
      </c>
      <c r="CI30" s="149">
        <f t="shared" si="48"/>
        <v>229460.34375</v>
      </c>
      <c r="CJ30" s="150">
        <f t="shared" si="49"/>
        <v>1529735</v>
      </c>
      <c r="CK30" s="148"/>
      <c r="CL30" s="148" t="s">
        <v>36</v>
      </c>
      <c r="CM30" s="140">
        <v>497475</v>
      </c>
      <c r="CN30" s="106">
        <f t="shared" si="50"/>
        <v>3.0750000000000002</v>
      </c>
      <c r="CO30" s="133">
        <f t="shared" si="51"/>
        <v>428325.97500000003</v>
      </c>
      <c r="CP30" s="133">
        <f t="shared" si="52"/>
        <v>871949.30625000002</v>
      </c>
      <c r="CQ30" s="149">
        <f t="shared" si="53"/>
        <v>229460.34375</v>
      </c>
      <c r="CR30" s="150">
        <f t="shared" si="54"/>
        <v>1529735</v>
      </c>
      <c r="CS30" s="148"/>
      <c r="CT30" s="148" t="s">
        <v>36</v>
      </c>
      <c r="CU30" s="140">
        <v>497475</v>
      </c>
      <c r="CV30" s="106">
        <f t="shared" si="55"/>
        <v>3.0750000000000002</v>
      </c>
      <c r="CW30" s="133">
        <f t="shared" si="56"/>
        <v>428325.97500000003</v>
      </c>
      <c r="CX30" s="133">
        <f t="shared" si="57"/>
        <v>871949.30625000002</v>
      </c>
      <c r="CY30" s="149">
        <f t="shared" si="58"/>
        <v>229460.34375</v>
      </c>
      <c r="CZ30" s="150">
        <f t="shared" si="59"/>
        <v>1529735</v>
      </c>
      <c r="DA30" s="148"/>
      <c r="DB30" s="148" t="s">
        <v>36</v>
      </c>
      <c r="DC30" s="140">
        <v>497475</v>
      </c>
      <c r="DD30" s="106">
        <f t="shared" si="60"/>
        <v>3.0750000000000002</v>
      </c>
      <c r="DE30" s="133">
        <f t="shared" si="61"/>
        <v>428325.97500000003</v>
      </c>
      <c r="DF30" s="133">
        <f t="shared" si="62"/>
        <v>871949.30625000002</v>
      </c>
      <c r="DG30" s="149">
        <f t="shared" si="63"/>
        <v>229460.34375</v>
      </c>
      <c r="DH30" s="150">
        <f t="shared" si="64"/>
        <v>1529735</v>
      </c>
      <c r="DI30" s="148"/>
      <c r="DJ30" s="148" t="s">
        <v>36</v>
      </c>
      <c r="DK30" s="140">
        <v>497475</v>
      </c>
      <c r="DL30" s="106">
        <f t="shared" si="65"/>
        <v>3.0750000000000002</v>
      </c>
      <c r="DM30" s="133">
        <f t="shared" si="66"/>
        <v>428325.97500000003</v>
      </c>
      <c r="DN30" s="133">
        <f t="shared" si="67"/>
        <v>871949.30625000002</v>
      </c>
      <c r="DO30" s="149">
        <f t="shared" si="68"/>
        <v>229460.34375</v>
      </c>
      <c r="DP30" s="150">
        <f t="shared" si="69"/>
        <v>1529735</v>
      </c>
      <c r="DQ30" s="148"/>
      <c r="DR30" s="148" t="s">
        <v>36</v>
      </c>
      <c r="DS30" s="140">
        <v>497475</v>
      </c>
      <c r="DT30" s="106">
        <f t="shared" si="70"/>
        <v>3.0750000000000002</v>
      </c>
      <c r="DU30" s="133">
        <f t="shared" si="71"/>
        <v>428325.97500000003</v>
      </c>
      <c r="DV30" s="133">
        <f t="shared" si="72"/>
        <v>871949.30625000002</v>
      </c>
      <c r="DW30" s="149">
        <f t="shared" si="73"/>
        <v>229460.34375</v>
      </c>
      <c r="DX30" s="150">
        <f t="shared" si="74"/>
        <v>1529735</v>
      </c>
      <c r="DY30" s="148"/>
      <c r="DZ30" s="148" t="s">
        <v>36</v>
      </c>
      <c r="EA30" s="140">
        <v>497475</v>
      </c>
      <c r="EB30" s="106">
        <f t="shared" si="75"/>
        <v>3.0750000000000002</v>
      </c>
      <c r="EC30" s="133">
        <f t="shared" si="76"/>
        <v>428325.97500000003</v>
      </c>
      <c r="ED30" s="133">
        <f t="shared" si="77"/>
        <v>871949.30625000002</v>
      </c>
      <c r="EE30" s="149">
        <f t="shared" si="78"/>
        <v>229460.34375</v>
      </c>
      <c r="EF30" s="150">
        <f t="shared" si="79"/>
        <v>1529735</v>
      </c>
      <c r="EG30" s="148"/>
      <c r="EH30" s="148" t="s">
        <v>36</v>
      </c>
      <c r="EI30" s="140">
        <v>497475</v>
      </c>
      <c r="EJ30" s="106">
        <f t="shared" si="80"/>
        <v>3.0750000000000002</v>
      </c>
      <c r="EK30" s="133">
        <f t="shared" si="81"/>
        <v>428325.97500000003</v>
      </c>
      <c r="EL30" s="133">
        <f t="shared" si="82"/>
        <v>871949.30625000002</v>
      </c>
      <c r="EM30" s="149">
        <f t="shared" si="83"/>
        <v>229460.34375</v>
      </c>
      <c r="EN30" s="150">
        <f t="shared" si="84"/>
        <v>1529735</v>
      </c>
      <c r="EO30" s="148"/>
      <c r="EP30" s="148" t="s">
        <v>36</v>
      </c>
      <c r="EQ30" s="140">
        <v>497475</v>
      </c>
      <c r="ER30" s="106">
        <f t="shared" si="85"/>
        <v>3.0750000000000002</v>
      </c>
      <c r="ES30" s="133">
        <f t="shared" si="86"/>
        <v>428325.97500000003</v>
      </c>
      <c r="ET30" s="133">
        <f t="shared" si="87"/>
        <v>871949.30625000002</v>
      </c>
      <c r="EU30" s="149">
        <f t="shared" si="88"/>
        <v>229460.34375</v>
      </c>
      <c r="EV30" s="150">
        <f t="shared" si="89"/>
        <v>1529735</v>
      </c>
      <c r="EW30" s="148"/>
      <c r="EX30" s="148" t="s">
        <v>36</v>
      </c>
      <c r="EY30" s="140">
        <v>497475</v>
      </c>
      <c r="EZ30" s="106">
        <f t="shared" si="90"/>
        <v>3.0750000000000002</v>
      </c>
      <c r="FA30" s="133">
        <f t="shared" si="91"/>
        <v>428325.97500000003</v>
      </c>
      <c r="FB30" s="133">
        <f t="shared" si="92"/>
        <v>871949.30625000002</v>
      </c>
      <c r="FC30" s="149">
        <f t="shared" si="93"/>
        <v>229460.34375</v>
      </c>
      <c r="FD30" s="150">
        <f t="shared" si="94"/>
        <v>1529735</v>
      </c>
      <c r="FE30" s="148"/>
      <c r="FF30" s="148" t="s">
        <v>36</v>
      </c>
      <c r="FG30" s="140">
        <v>497475</v>
      </c>
      <c r="FH30" s="106">
        <f t="shared" si="95"/>
        <v>3.0750000000000002</v>
      </c>
      <c r="FI30" s="133">
        <f t="shared" si="96"/>
        <v>428325.97500000003</v>
      </c>
      <c r="FJ30" s="133">
        <f t="shared" si="97"/>
        <v>871949.30625000002</v>
      </c>
      <c r="FK30" s="149">
        <f t="shared" si="98"/>
        <v>229460.34375</v>
      </c>
      <c r="FL30" s="150">
        <f t="shared" si="99"/>
        <v>1529735</v>
      </c>
      <c r="FM30" s="148"/>
      <c r="FN30" s="148" t="s">
        <v>36</v>
      </c>
      <c r="FO30" s="140">
        <v>497475</v>
      </c>
      <c r="FP30" s="106">
        <f t="shared" si="100"/>
        <v>3.0750000000000002</v>
      </c>
      <c r="FQ30" s="133">
        <f t="shared" si="101"/>
        <v>428325.97500000003</v>
      </c>
      <c r="FR30" s="133">
        <f t="shared" si="102"/>
        <v>871949.30625000002</v>
      </c>
      <c r="FS30" s="149">
        <f t="shared" si="103"/>
        <v>229460.34375</v>
      </c>
      <c r="FT30" s="150">
        <f t="shared" si="104"/>
        <v>1529735</v>
      </c>
      <c r="FU30" s="148"/>
      <c r="FV30" s="148" t="s">
        <v>36</v>
      </c>
      <c r="FW30" s="140">
        <v>497475</v>
      </c>
      <c r="FX30" s="106">
        <f t="shared" si="105"/>
        <v>3.0750000000000002</v>
      </c>
      <c r="FY30" s="133">
        <f t="shared" si="106"/>
        <v>428325.97500000003</v>
      </c>
      <c r="FZ30" s="133">
        <f t="shared" si="107"/>
        <v>871949.30625000002</v>
      </c>
      <c r="GA30" s="149">
        <f t="shared" si="108"/>
        <v>229460.34375</v>
      </c>
      <c r="GB30" s="150">
        <f t="shared" si="109"/>
        <v>1529735</v>
      </c>
      <c r="GC30" s="148"/>
      <c r="GD30" s="148" t="s">
        <v>36</v>
      </c>
      <c r="GE30" s="140">
        <v>497475</v>
      </c>
      <c r="GF30" s="106">
        <f t="shared" si="110"/>
        <v>3.0750000000000002</v>
      </c>
      <c r="GG30" s="133">
        <f t="shared" si="111"/>
        <v>428325.97500000003</v>
      </c>
      <c r="GH30" s="133">
        <f t="shared" si="112"/>
        <v>871949.30625000002</v>
      </c>
      <c r="GI30" s="149">
        <f t="shared" si="113"/>
        <v>229460.34375</v>
      </c>
      <c r="GJ30" s="150">
        <f t="shared" si="114"/>
        <v>1529735</v>
      </c>
      <c r="GK30" s="148"/>
      <c r="GL30" s="148" t="s">
        <v>36</v>
      </c>
      <c r="GM30" s="140">
        <v>497475</v>
      </c>
      <c r="GN30" s="106">
        <f t="shared" si="115"/>
        <v>3.0750000000000002</v>
      </c>
      <c r="GO30" s="133">
        <f t="shared" si="116"/>
        <v>428325.97500000003</v>
      </c>
      <c r="GP30" s="133">
        <f t="shared" si="117"/>
        <v>871949.30625000002</v>
      </c>
      <c r="GQ30" s="149">
        <f t="shared" si="118"/>
        <v>229460.34375</v>
      </c>
      <c r="GR30" s="150">
        <f t="shared" si="119"/>
        <v>1529735</v>
      </c>
      <c r="GS30" s="148"/>
      <c r="GT30" s="148" t="s">
        <v>36</v>
      </c>
      <c r="GU30" s="140">
        <v>497475</v>
      </c>
      <c r="GV30" s="106">
        <f t="shared" si="120"/>
        <v>3.0750000000000002</v>
      </c>
      <c r="GW30" s="133">
        <f t="shared" si="121"/>
        <v>428325.97500000003</v>
      </c>
      <c r="GX30" s="133">
        <f t="shared" si="122"/>
        <v>871949.30625000002</v>
      </c>
      <c r="GY30" s="149">
        <f t="shared" si="123"/>
        <v>229460.34375</v>
      </c>
      <c r="GZ30" s="150">
        <f t="shared" si="124"/>
        <v>1529735</v>
      </c>
      <c r="HA30" s="148"/>
      <c r="HB30" s="148" t="s">
        <v>36</v>
      </c>
      <c r="HC30" s="140">
        <v>497475</v>
      </c>
      <c r="HD30" s="106">
        <f t="shared" si="125"/>
        <v>3.0750000000000002</v>
      </c>
      <c r="HE30" s="133">
        <f t="shared" si="126"/>
        <v>428325.97500000003</v>
      </c>
      <c r="HF30" s="133">
        <f t="shared" si="127"/>
        <v>871949.30625000002</v>
      </c>
      <c r="HG30" s="149">
        <f t="shared" si="128"/>
        <v>229460.34375</v>
      </c>
      <c r="HH30" s="150">
        <f t="shared" si="129"/>
        <v>1529735</v>
      </c>
      <c r="HI30" s="148"/>
      <c r="HJ30" s="148" t="s">
        <v>36</v>
      </c>
      <c r="HK30" s="140">
        <v>497475</v>
      </c>
      <c r="HL30" s="106">
        <f t="shared" si="130"/>
        <v>3.0750000000000002</v>
      </c>
      <c r="HM30" s="133">
        <f t="shared" si="131"/>
        <v>428325.97500000003</v>
      </c>
      <c r="HN30" s="133">
        <f t="shared" si="132"/>
        <v>871949.30625000002</v>
      </c>
      <c r="HO30" s="149">
        <f t="shared" si="133"/>
        <v>229460.34375</v>
      </c>
      <c r="HP30" s="150">
        <f t="shared" si="134"/>
        <v>1529735</v>
      </c>
      <c r="HQ30" s="148"/>
      <c r="HR30" s="148" t="s">
        <v>36</v>
      </c>
      <c r="HS30" s="140">
        <v>497475</v>
      </c>
      <c r="HT30" s="106">
        <f t="shared" si="135"/>
        <v>3.0750000000000002</v>
      </c>
      <c r="HU30" s="133">
        <f t="shared" si="136"/>
        <v>428325.97500000003</v>
      </c>
      <c r="HV30" s="133">
        <f t="shared" si="137"/>
        <v>871949.30625000002</v>
      </c>
      <c r="HW30" s="149">
        <f t="shared" si="138"/>
        <v>229460.34375</v>
      </c>
      <c r="HX30" s="150">
        <f t="shared" si="139"/>
        <v>1529735</v>
      </c>
      <c r="HY30" s="148"/>
      <c r="HZ30" s="148" t="s">
        <v>36</v>
      </c>
      <c r="IA30" s="140">
        <v>497475</v>
      </c>
      <c r="IB30" s="106">
        <f t="shared" si="140"/>
        <v>3.0750000000000002</v>
      </c>
      <c r="IC30" s="133">
        <f t="shared" si="141"/>
        <v>428325.97500000003</v>
      </c>
      <c r="ID30" s="133">
        <f t="shared" si="142"/>
        <v>871949.30625000002</v>
      </c>
      <c r="IE30" s="149">
        <f t="shared" si="143"/>
        <v>229460.34375</v>
      </c>
      <c r="IF30" s="150">
        <f t="shared" si="144"/>
        <v>1529735</v>
      </c>
      <c r="IG30" s="148"/>
      <c r="IH30" s="148" t="s">
        <v>36</v>
      </c>
      <c r="II30" s="140">
        <v>497475</v>
      </c>
      <c r="IJ30" s="106">
        <f t="shared" si="145"/>
        <v>3.0750000000000002</v>
      </c>
      <c r="IK30" s="133">
        <f t="shared" si="146"/>
        <v>428325.97500000003</v>
      </c>
      <c r="IL30" s="133">
        <f t="shared" si="147"/>
        <v>871949.30625000002</v>
      </c>
      <c r="IM30" s="149">
        <f t="shared" si="148"/>
        <v>229460.34375</v>
      </c>
      <c r="IN30" s="150">
        <f t="shared" si="149"/>
        <v>1529735</v>
      </c>
      <c r="IO30" s="148"/>
      <c r="IP30" s="148" t="s">
        <v>36</v>
      </c>
      <c r="IQ30" s="140">
        <v>497475</v>
      </c>
      <c r="IR30" s="106">
        <f t="shared" si="150"/>
        <v>3.0750000000000002</v>
      </c>
      <c r="IS30" s="133">
        <f t="shared" si="151"/>
        <v>428325.97500000003</v>
      </c>
      <c r="IT30" s="133">
        <f t="shared" si="152"/>
        <v>871949.30625000002</v>
      </c>
      <c r="IU30" s="149">
        <f t="shared" si="153"/>
        <v>229460.34375</v>
      </c>
      <c r="IV30" s="150">
        <f t="shared" si="154"/>
        <v>1529735</v>
      </c>
      <c r="IW30" s="148"/>
      <c r="IX30" s="148" t="s">
        <v>36</v>
      </c>
      <c r="IY30" s="140">
        <v>497475</v>
      </c>
      <c r="IZ30" s="106">
        <f t="shared" si="155"/>
        <v>3.0750000000000002</v>
      </c>
      <c r="JA30" s="133">
        <f t="shared" si="156"/>
        <v>428325.97500000003</v>
      </c>
      <c r="JB30" s="133">
        <f t="shared" si="157"/>
        <v>871949.30625000002</v>
      </c>
      <c r="JC30" s="149">
        <f t="shared" si="158"/>
        <v>229460.34375</v>
      </c>
      <c r="JD30" s="150">
        <f t="shared" si="159"/>
        <v>1529735</v>
      </c>
      <c r="JE30" s="148"/>
      <c r="JF30" s="148" t="s">
        <v>36</v>
      </c>
      <c r="JG30" s="140">
        <v>497475</v>
      </c>
      <c r="JH30" s="106">
        <f t="shared" si="160"/>
        <v>3.0750000000000002</v>
      </c>
      <c r="JI30" s="133">
        <f t="shared" si="161"/>
        <v>428325.97500000003</v>
      </c>
      <c r="JJ30" s="133">
        <f t="shared" si="162"/>
        <v>871949.30625000002</v>
      </c>
      <c r="JK30" s="149">
        <f t="shared" si="163"/>
        <v>229460.34375</v>
      </c>
      <c r="JL30" s="150">
        <f t="shared" si="164"/>
        <v>1529735</v>
      </c>
      <c r="JM30" s="148"/>
      <c r="JN30" s="148" t="s">
        <v>36</v>
      </c>
      <c r="JO30" s="140">
        <v>497475</v>
      </c>
      <c r="JP30" s="106">
        <f t="shared" si="165"/>
        <v>3.0750000000000002</v>
      </c>
      <c r="JQ30" s="133">
        <f t="shared" si="166"/>
        <v>428325.97500000003</v>
      </c>
      <c r="JR30" s="133">
        <f t="shared" si="167"/>
        <v>871949.30625000002</v>
      </c>
      <c r="JS30" s="149">
        <f t="shared" si="168"/>
        <v>229460.34375</v>
      </c>
      <c r="JT30" s="150">
        <f t="shared" si="169"/>
        <v>1529735</v>
      </c>
      <c r="JU30" s="148"/>
      <c r="JV30" s="148" t="s">
        <v>36</v>
      </c>
      <c r="JW30" s="140">
        <v>497475</v>
      </c>
      <c r="JX30" s="106">
        <f t="shared" si="170"/>
        <v>3.0750000000000002</v>
      </c>
      <c r="JY30" s="133">
        <f t="shared" si="171"/>
        <v>428325.97500000003</v>
      </c>
      <c r="JZ30" s="133">
        <f t="shared" si="172"/>
        <v>871949.30625000002</v>
      </c>
      <c r="KA30" s="149">
        <f t="shared" si="173"/>
        <v>229460.34375</v>
      </c>
      <c r="KB30" s="150">
        <f t="shared" si="174"/>
        <v>1529735</v>
      </c>
      <c r="KC30" s="148"/>
      <c r="KD30" s="148" t="s">
        <v>36</v>
      </c>
      <c r="KE30" s="140">
        <v>497475</v>
      </c>
      <c r="KF30" s="106">
        <f t="shared" si="175"/>
        <v>3.0750000000000002</v>
      </c>
      <c r="KG30" s="133">
        <f t="shared" si="176"/>
        <v>428325.97500000003</v>
      </c>
      <c r="KH30" s="133">
        <f t="shared" si="177"/>
        <v>871949.30625000002</v>
      </c>
      <c r="KI30" s="149">
        <f t="shared" si="178"/>
        <v>229460.34375</v>
      </c>
      <c r="KJ30" s="150">
        <f t="shared" si="179"/>
        <v>1529735</v>
      </c>
      <c r="KK30" s="148"/>
      <c r="KL30" s="148" t="s">
        <v>36</v>
      </c>
      <c r="KM30" s="140">
        <v>497475</v>
      </c>
      <c r="KN30" s="106">
        <f t="shared" si="180"/>
        <v>3.0750000000000002</v>
      </c>
      <c r="KO30" s="133">
        <f t="shared" si="181"/>
        <v>428325.97500000003</v>
      </c>
      <c r="KP30" s="133">
        <f t="shared" si="182"/>
        <v>871949.30625000002</v>
      </c>
      <c r="KQ30" s="149">
        <f t="shared" si="183"/>
        <v>229460.34375</v>
      </c>
      <c r="KR30" s="150">
        <f t="shared" si="184"/>
        <v>1529735</v>
      </c>
      <c r="KS30" s="148"/>
      <c r="KT30" s="148" t="s">
        <v>36</v>
      </c>
      <c r="KU30" s="140">
        <v>497475</v>
      </c>
      <c r="KV30" s="106">
        <f t="shared" si="185"/>
        <v>3.0750000000000002</v>
      </c>
      <c r="KW30" s="133">
        <f t="shared" si="186"/>
        <v>428325.97500000003</v>
      </c>
      <c r="KX30" s="133">
        <f t="shared" si="187"/>
        <v>871949.30625000002</v>
      </c>
      <c r="KY30" s="149">
        <f t="shared" si="188"/>
        <v>229460.34375</v>
      </c>
      <c r="KZ30" s="150">
        <f t="shared" si="189"/>
        <v>1529735</v>
      </c>
      <c r="LA30" s="148"/>
      <c r="LB30" s="148" t="s">
        <v>36</v>
      </c>
      <c r="LC30" s="140">
        <v>497475</v>
      </c>
      <c r="LD30" s="106">
        <f t="shared" si="190"/>
        <v>3.0750000000000002</v>
      </c>
      <c r="LE30" s="133">
        <f t="shared" si="191"/>
        <v>428325.97500000003</v>
      </c>
      <c r="LF30" s="133">
        <f t="shared" si="192"/>
        <v>871949.30625000002</v>
      </c>
      <c r="LG30" s="149">
        <f t="shared" si="193"/>
        <v>229460.34375</v>
      </c>
      <c r="LH30" s="150">
        <f t="shared" si="194"/>
        <v>1529735</v>
      </c>
      <c r="LI30" s="148"/>
      <c r="LJ30" s="148" t="s">
        <v>36</v>
      </c>
      <c r="LK30" s="140">
        <v>497475</v>
      </c>
      <c r="LL30" s="106">
        <f t="shared" si="195"/>
        <v>3.0750000000000002</v>
      </c>
      <c r="LM30" s="133">
        <f t="shared" si="196"/>
        <v>428325.97500000003</v>
      </c>
      <c r="LN30" s="133">
        <f t="shared" si="197"/>
        <v>871949.30625000002</v>
      </c>
      <c r="LO30" s="149">
        <f t="shared" si="198"/>
        <v>229460.34375</v>
      </c>
      <c r="LP30" s="150">
        <f t="shared" si="199"/>
        <v>1529735</v>
      </c>
      <c r="LQ30" s="148"/>
      <c r="LR30" s="148" t="s">
        <v>36</v>
      </c>
      <c r="LS30" s="140">
        <v>497475</v>
      </c>
      <c r="LT30" s="106">
        <f t="shared" si="200"/>
        <v>3.0750000000000002</v>
      </c>
      <c r="LU30" s="133">
        <f t="shared" si="201"/>
        <v>428325.97500000003</v>
      </c>
      <c r="LV30" s="133">
        <f t="shared" si="202"/>
        <v>871949.30625000002</v>
      </c>
      <c r="LW30" s="149">
        <f t="shared" si="203"/>
        <v>229460.34375</v>
      </c>
      <c r="LX30" s="150">
        <f t="shared" si="204"/>
        <v>1529735</v>
      </c>
      <c r="LY30" s="148"/>
      <c r="LZ30" s="148" t="s">
        <v>36</v>
      </c>
      <c r="MA30" s="140">
        <v>497475</v>
      </c>
      <c r="MB30" s="106">
        <f t="shared" si="205"/>
        <v>3.0750000000000002</v>
      </c>
      <c r="MC30" s="133">
        <f t="shared" si="206"/>
        <v>428325.97500000003</v>
      </c>
      <c r="MD30" s="133">
        <f t="shared" si="207"/>
        <v>871949.30625000002</v>
      </c>
      <c r="ME30" s="149">
        <f t="shared" si="208"/>
        <v>229460.34375</v>
      </c>
      <c r="MF30" s="150">
        <f t="shared" si="209"/>
        <v>1529735</v>
      </c>
      <c r="MG30" s="148"/>
      <c r="MH30" s="148" t="s">
        <v>36</v>
      </c>
      <c r="MI30" s="140">
        <v>497475</v>
      </c>
      <c r="MJ30" s="106">
        <f t="shared" si="210"/>
        <v>3.0750000000000002</v>
      </c>
      <c r="MK30" s="133">
        <f t="shared" si="211"/>
        <v>428325.97500000003</v>
      </c>
      <c r="ML30" s="133">
        <f t="shared" si="212"/>
        <v>871949.30625000002</v>
      </c>
      <c r="MM30" s="149">
        <f t="shared" si="213"/>
        <v>229460.34375</v>
      </c>
      <c r="MN30" s="150">
        <f t="shared" si="214"/>
        <v>1529735</v>
      </c>
      <c r="MO30" s="148"/>
      <c r="MP30" s="148" t="s">
        <v>36</v>
      </c>
      <c r="MQ30" s="140">
        <v>497475</v>
      </c>
      <c r="MR30" s="106">
        <f t="shared" si="215"/>
        <v>3.0750000000000002</v>
      </c>
      <c r="MS30" s="133">
        <f t="shared" si="216"/>
        <v>428325.97500000003</v>
      </c>
      <c r="MT30" s="133">
        <f t="shared" si="217"/>
        <v>871949.30625000002</v>
      </c>
      <c r="MU30" s="149">
        <f t="shared" si="218"/>
        <v>229460.34375</v>
      </c>
      <c r="MV30" s="150">
        <f t="shared" si="219"/>
        <v>1529735</v>
      </c>
      <c r="MW30" s="148"/>
      <c r="MX30" s="148" t="s">
        <v>36</v>
      </c>
      <c r="MY30" s="140">
        <v>497475</v>
      </c>
      <c r="MZ30" s="106">
        <f t="shared" si="220"/>
        <v>3.0750000000000002</v>
      </c>
      <c r="NA30" s="133">
        <f t="shared" si="221"/>
        <v>428325.97500000003</v>
      </c>
      <c r="NB30" s="133">
        <f t="shared" si="222"/>
        <v>871949.30625000002</v>
      </c>
      <c r="NC30" s="149">
        <f t="shared" si="223"/>
        <v>229460.34375</v>
      </c>
      <c r="ND30" s="150">
        <f t="shared" si="224"/>
        <v>1529735</v>
      </c>
      <c r="NE30" s="148"/>
      <c r="NF30" s="148" t="s">
        <v>36</v>
      </c>
      <c r="NG30" s="140">
        <v>497475</v>
      </c>
      <c r="NH30" s="106">
        <f t="shared" si="225"/>
        <v>3.0750000000000002</v>
      </c>
      <c r="NI30" s="133">
        <f t="shared" si="226"/>
        <v>428325.97500000003</v>
      </c>
      <c r="NJ30" s="133">
        <f t="shared" si="227"/>
        <v>871949.30625000002</v>
      </c>
      <c r="NK30" s="149">
        <f t="shared" si="228"/>
        <v>229460.34375</v>
      </c>
      <c r="NL30" s="150">
        <f t="shared" si="229"/>
        <v>1529735</v>
      </c>
      <c r="NM30" s="148"/>
      <c r="NN30" s="148" t="s">
        <v>36</v>
      </c>
      <c r="NO30" s="140">
        <v>497475</v>
      </c>
      <c r="NP30" s="106">
        <f t="shared" si="230"/>
        <v>3.0750000000000002</v>
      </c>
      <c r="NQ30" s="133">
        <f t="shared" si="231"/>
        <v>428325.97500000003</v>
      </c>
      <c r="NR30" s="133">
        <f t="shared" si="232"/>
        <v>871949.30625000002</v>
      </c>
      <c r="NS30" s="149">
        <f t="shared" si="233"/>
        <v>229460.34375</v>
      </c>
      <c r="NT30" s="150">
        <f t="shared" si="234"/>
        <v>1529735</v>
      </c>
      <c r="NU30" s="148"/>
      <c r="NV30" s="148" t="s">
        <v>36</v>
      </c>
      <c r="NW30" s="140">
        <v>497475</v>
      </c>
      <c r="NX30" s="106">
        <f t="shared" si="235"/>
        <v>3.0750000000000002</v>
      </c>
      <c r="NY30" s="133">
        <f t="shared" si="236"/>
        <v>428325.97500000003</v>
      </c>
      <c r="NZ30" s="133">
        <f t="shared" si="237"/>
        <v>871949.30625000002</v>
      </c>
      <c r="OA30" s="149">
        <f t="shared" si="238"/>
        <v>229460.34375</v>
      </c>
      <c r="OB30" s="150">
        <f t="shared" si="239"/>
        <v>1529735</v>
      </c>
      <c r="OC30" s="148"/>
      <c r="OD30" s="148" t="s">
        <v>36</v>
      </c>
      <c r="OE30" s="140">
        <v>497475</v>
      </c>
      <c r="OF30" s="106">
        <f t="shared" si="240"/>
        <v>3.0750000000000002</v>
      </c>
      <c r="OG30" s="133">
        <f t="shared" si="241"/>
        <v>428325.97500000003</v>
      </c>
      <c r="OH30" s="133">
        <f t="shared" si="242"/>
        <v>871949.30625000002</v>
      </c>
      <c r="OI30" s="149">
        <f t="shared" si="243"/>
        <v>229460.34375</v>
      </c>
      <c r="OJ30" s="150">
        <f t="shared" si="244"/>
        <v>1529735</v>
      </c>
      <c r="OK30" s="148"/>
      <c r="OL30" s="148" t="s">
        <v>36</v>
      </c>
      <c r="OM30" s="140">
        <v>497475</v>
      </c>
      <c r="ON30" s="106">
        <f t="shared" si="245"/>
        <v>3.0750000000000002</v>
      </c>
      <c r="OO30" s="133">
        <f t="shared" si="246"/>
        <v>428325.97500000003</v>
      </c>
      <c r="OP30" s="133">
        <f t="shared" si="247"/>
        <v>871949.30625000002</v>
      </c>
      <c r="OQ30" s="149">
        <f t="shared" si="248"/>
        <v>229460.34375</v>
      </c>
      <c r="OR30" s="150">
        <f t="shared" si="249"/>
        <v>1529735</v>
      </c>
      <c r="OS30" s="148"/>
      <c r="OT30" s="148" t="s">
        <v>36</v>
      </c>
      <c r="OU30" s="140">
        <v>497475</v>
      </c>
      <c r="OV30" s="106">
        <f t="shared" si="250"/>
        <v>3.0750000000000002</v>
      </c>
      <c r="OW30" s="133">
        <f t="shared" si="251"/>
        <v>428325.97500000003</v>
      </c>
      <c r="OX30" s="133">
        <f t="shared" si="252"/>
        <v>871949.30625000002</v>
      </c>
      <c r="OY30" s="149">
        <f t="shared" si="253"/>
        <v>229460.34375</v>
      </c>
      <c r="OZ30" s="150">
        <f t="shared" si="254"/>
        <v>1529735</v>
      </c>
      <c r="PA30" s="148"/>
      <c r="PB30" s="148" t="s">
        <v>36</v>
      </c>
      <c r="PC30" s="140">
        <v>497475</v>
      </c>
      <c r="PD30" s="106">
        <f t="shared" si="255"/>
        <v>3.0750000000000002</v>
      </c>
      <c r="PE30" s="133">
        <f t="shared" si="256"/>
        <v>428325.97500000003</v>
      </c>
      <c r="PF30" s="133">
        <f t="shared" si="257"/>
        <v>871949.30625000002</v>
      </c>
      <c r="PG30" s="149">
        <f t="shared" si="258"/>
        <v>229460.34375</v>
      </c>
      <c r="PH30" s="150">
        <f t="shared" si="259"/>
        <v>1529735</v>
      </c>
      <c r="PI30" s="148"/>
      <c r="PJ30" s="148" t="s">
        <v>36</v>
      </c>
      <c r="PK30" s="140">
        <v>497475</v>
      </c>
      <c r="PL30" s="106">
        <f t="shared" si="260"/>
        <v>3.0750000000000002</v>
      </c>
      <c r="PM30" s="133">
        <f t="shared" si="261"/>
        <v>428325.97500000003</v>
      </c>
      <c r="PN30" s="133">
        <f t="shared" si="262"/>
        <v>871949.30625000002</v>
      </c>
      <c r="PO30" s="149">
        <f t="shared" si="263"/>
        <v>229460.34375</v>
      </c>
      <c r="PP30" s="150">
        <f t="shared" si="264"/>
        <v>1529735</v>
      </c>
      <c r="PQ30" s="148"/>
      <c r="PR30" s="148" t="s">
        <v>36</v>
      </c>
      <c r="PS30" s="140">
        <v>497475</v>
      </c>
      <c r="PT30" s="106">
        <f t="shared" si="265"/>
        <v>3.0750000000000002</v>
      </c>
      <c r="PU30" s="133">
        <f t="shared" si="266"/>
        <v>428325.97500000003</v>
      </c>
      <c r="PV30" s="133">
        <f t="shared" si="267"/>
        <v>871949.30625000002</v>
      </c>
      <c r="PW30" s="149">
        <f t="shared" si="268"/>
        <v>229460.34375</v>
      </c>
      <c r="PX30" s="150">
        <f t="shared" si="269"/>
        <v>1529735</v>
      </c>
      <c r="PY30" s="148"/>
      <c r="PZ30" s="148" t="s">
        <v>36</v>
      </c>
      <c r="QA30" s="140">
        <v>497475</v>
      </c>
      <c r="QB30" s="106">
        <f t="shared" si="270"/>
        <v>3.0750000000000002</v>
      </c>
      <c r="QC30" s="133">
        <f t="shared" si="271"/>
        <v>428325.97500000003</v>
      </c>
      <c r="QD30" s="133">
        <f t="shared" si="272"/>
        <v>871949.30625000002</v>
      </c>
      <c r="QE30" s="149">
        <f t="shared" si="273"/>
        <v>229460.34375</v>
      </c>
      <c r="QF30" s="150">
        <f t="shared" si="274"/>
        <v>1529735</v>
      </c>
      <c r="QG30" s="148"/>
      <c r="QH30" s="148" t="s">
        <v>36</v>
      </c>
      <c r="QI30" s="140">
        <v>497475</v>
      </c>
      <c r="QJ30" s="106">
        <f t="shared" si="275"/>
        <v>3.0750000000000002</v>
      </c>
      <c r="QK30" s="133">
        <f t="shared" si="276"/>
        <v>428325.97500000003</v>
      </c>
      <c r="QL30" s="133">
        <f t="shared" si="277"/>
        <v>871949.30625000002</v>
      </c>
      <c r="QM30" s="149">
        <f t="shared" si="278"/>
        <v>229460.34375</v>
      </c>
      <c r="QN30" s="150">
        <f t="shared" si="279"/>
        <v>1529735</v>
      </c>
      <c r="QO30" s="148"/>
      <c r="QP30" s="148" t="s">
        <v>36</v>
      </c>
      <c r="QQ30" s="140">
        <v>497475</v>
      </c>
      <c r="QR30" s="106">
        <f t="shared" si="280"/>
        <v>3.0750000000000002</v>
      </c>
      <c r="QS30" s="133">
        <f t="shared" si="281"/>
        <v>428325.97500000003</v>
      </c>
      <c r="QT30" s="133">
        <f t="shared" si="282"/>
        <v>871949.30625000002</v>
      </c>
      <c r="QU30" s="149">
        <f t="shared" si="283"/>
        <v>229460.34375</v>
      </c>
      <c r="QV30" s="150">
        <f t="shared" si="284"/>
        <v>1529735</v>
      </c>
      <c r="QW30" s="148"/>
      <c r="QX30" s="148" t="s">
        <v>36</v>
      </c>
      <c r="QY30" s="140">
        <v>497475</v>
      </c>
      <c r="QZ30" s="106">
        <f t="shared" si="285"/>
        <v>3.0750000000000002</v>
      </c>
      <c r="RA30" s="133">
        <f t="shared" si="286"/>
        <v>428325.97500000003</v>
      </c>
      <c r="RB30" s="133">
        <f t="shared" si="287"/>
        <v>871949.30625000002</v>
      </c>
      <c r="RC30" s="149">
        <f t="shared" si="288"/>
        <v>229460.34375</v>
      </c>
      <c r="RD30" s="150">
        <f t="shared" si="289"/>
        <v>1529735</v>
      </c>
      <c r="RE30" s="148"/>
      <c r="RF30" s="148" t="s">
        <v>36</v>
      </c>
      <c r="RG30" s="140">
        <v>497475</v>
      </c>
      <c r="RH30" s="106">
        <f t="shared" si="290"/>
        <v>3.0750000000000002</v>
      </c>
      <c r="RI30" s="133">
        <f t="shared" si="291"/>
        <v>428325.97500000003</v>
      </c>
      <c r="RJ30" s="133">
        <f t="shared" si="292"/>
        <v>871949.30625000002</v>
      </c>
      <c r="RK30" s="149">
        <f t="shared" si="293"/>
        <v>229460.34375</v>
      </c>
      <c r="RL30" s="150">
        <f t="shared" si="294"/>
        <v>1529735</v>
      </c>
      <c r="RM30" s="148"/>
      <c r="RN30" s="148" t="s">
        <v>36</v>
      </c>
      <c r="RO30" s="140">
        <v>497475</v>
      </c>
      <c r="RP30" s="106">
        <f t="shared" si="295"/>
        <v>3.0750000000000002</v>
      </c>
      <c r="RQ30" s="133">
        <f t="shared" si="296"/>
        <v>428325.97500000003</v>
      </c>
      <c r="RR30" s="133">
        <f t="shared" si="297"/>
        <v>871949.30625000002</v>
      </c>
      <c r="RS30" s="149">
        <f t="shared" si="298"/>
        <v>229460.34375</v>
      </c>
      <c r="RT30" s="150">
        <f t="shared" si="299"/>
        <v>1529735</v>
      </c>
      <c r="RU30" s="148"/>
      <c r="RV30" s="148" t="s">
        <v>36</v>
      </c>
      <c r="RW30" s="140">
        <v>497475</v>
      </c>
      <c r="RX30" s="106">
        <f t="shared" si="300"/>
        <v>3.0750000000000002</v>
      </c>
      <c r="RY30" s="133">
        <f t="shared" si="301"/>
        <v>428325.97500000003</v>
      </c>
      <c r="RZ30" s="133">
        <f t="shared" si="302"/>
        <v>871949.30625000002</v>
      </c>
      <c r="SA30" s="149">
        <f t="shared" si="303"/>
        <v>229460.34375</v>
      </c>
      <c r="SB30" s="150">
        <f t="shared" si="304"/>
        <v>1529735</v>
      </c>
      <c r="SC30" s="148"/>
      <c r="SD30" s="148" t="s">
        <v>36</v>
      </c>
      <c r="SE30" s="140">
        <v>497475</v>
      </c>
      <c r="SF30" s="106">
        <f t="shared" si="305"/>
        <v>3.0750000000000002</v>
      </c>
      <c r="SG30" s="133">
        <f t="shared" si="306"/>
        <v>428325.97500000003</v>
      </c>
      <c r="SH30" s="133">
        <f t="shared" si="307"/>
        <v>871949.30625000002</v>
      </c>
      <c r="SI30" s="149">
        <f t="shared" si="308"/>
        <v>229460.34375</v>
      </c>
      <c r="SJ30" s="150">
        <f t="shared" si="309"/>
        <v>1529735</v>
      </c>
      <c r="SK30" s="148"/>
      <c r="SL30" s="148" t="s">
        <v>36</v>
      </c>
      <c r="SM30" s="140">
        <v>497475</v>
      </c>
      <c r="SN30" s="106">
        <f t="shared" si="310"/>
        <v>3.0750000000000002</v>
      </c>
      <c r="SO30" s="133">
        <f t="shared" si="311"/>
        <v>428325.97500000003</v>
      </c>
      <c r="SP30" s="133">
        <f t="shared" si="312"/>
        <v>871949.30625000002</v>
      </c>
      <c r="SQ30" s="149">
        <f t="shared" si="313"/>
        <v>229460.34375</v>
      </c>
      <c r="SR30" s="150">
        <f t="shared" si="314"/>
        <v>1529735</v>
      </c>
      <c r="SS30" s="148"/>
      <c r="ST30" s="148" t="s">
        <v>36</v>
      </c>
      <c r="SU30" s="140">
        <v>497475</v>
      </c>
      <c r="SV30" s="106">
        <f t="shared" si="315"/>
        <v>3.0750000000000002</v>
      </c>
      <c r="SW30" s="133">
        <f t="shared" si="316"/>
        <v>428325.97500000003</v>
      </c>
      <c r="SX30" s="133">
        <f t="shared" si="317"/>
        <v>871949.30625000002</v>
      </c>
      <c r="SY30" s="149">
        <f t="shared" si="318"/>
        <v>229460.34375</v>
      </c>
      <c r="SZ30" s="150">
        <f t="shared" si="319"/>
        <v>1529735</v>
      </c>
      <c r="TA30" s="148"/>
      <c r="TB30" s="148" t="s">
        <v>36</v>
      </c>
      <c r="TC30" s="140">
        <v>497475</v>
      </c>
      <c r="TD30" s="106">
        <f t="shared" si="320"/>
        <v>3.0750000000000002</v>
      </c>
      <c r="TE30" s="133">
        <f t="shared" si="321"/>
        <v>428325.97500000003</v>
      </c>
      <c r="TF30" s="133">
        <f t="shared" si="322"/>
        <v>871949.30625000002</v>
      </c>
      <c r="TG30" s="149">
        <f t="shared" si="323"/>
        <v>229460.34375</v>
      </c>
      <c r="TH30" s="150">
        <f t="shared" si="324"/>
        <v>1529735</v>
      </c>
      <c r="TI30" s="148"/>
      <c r="TJ30" s="148" t="s">
        <v>36</v>
      </c>
      <c r="TK30" s="140">
        <v>497475</v>
      </c>
      <c r="TL30" s="106">
        <f t="shared" si="325"/>
        <v>3.0750000000000002</v>
      </c>
      <c r="TM30" s="133">
        <f t="shared" si="326"/>
        <v>428325.97500000003</v>
      </c>
      <c r="TN30" s="133">
        <f t="shared" si="327"/>
        <v>871949.30625000002</v>
      </c>
      <c r="TO30" s="149">
        <f t="shared" si="328"/>
        <v>229460.34375</v>
      </c>
      <c r="TP30" s="150">
        <f t="shared" si="329"/>
        <v>1529735</v>
      </c>
      <c r="TQ30" s="148"/>
      <c r="TR30" s="148" t="s">
        <v>36</v>
      </c>
      <c r="TS30" s="140">
        <v>497475</v>
      </c>
      <c r="TT30" s="106">
        <f t="shared" si="330"/>
        <v>3.0750000000000002</v>
      </c>
      <c r="TU30" s="133">
        <f t="shared" si="331"/>
        <v>428325.97500000003</v>
      </c>
      <c r="TV30" s="133">
        <f t="shared" si="332"/>
        <v>871949.30625000002</v>
      </c>
      <c r="TW30" s="149">
        <f t="shared" si="333"/>
        <v>229460.34375</v>
      </c>
      <c r="TX30" s="150">
        <f t="shared" si="334"/>
        <v>1529735</v>
      </c>
      <c r="TY30" s="148"/>
      <c r="TZ30" s="148" t="s">
        <v>36</v>
      </c>
      <c r="UA30" s="140">
        <v>497475</v>
      </c>
      <c r="UB30" s="106">
        <f t="shared" si="335"/>
        <v>3.0750000000000002</v>
      </c>
      <c r="UC30" s="133">
        <f t="shared" si="336"/>
        <v>428325.97500000003</v>
      </c>
      <c r="UD30" s="133">
        <f t="shared" si="337"/>
        <v>871949.30625000002</v>
      </c>
      <c r="UE30" s="149">
        <f t="shared" si="338"/>
        <v>229460.34375</v>
      </c>
      <c r="UF30" s="150">
        <f t="shared" si="339"/>
        <v>1529735</v>
      </c>
      <c r="UG30" s="148"/>
      <c r="UH30" s="148" t="s">
        <v>36</v>
      </c>
      <c r="UI30" s="140">
        <v>497475</v>
      </c>
      <c r="UJ30" s="106">
        <f t="shared" si="340"/>
        <v>3.0750000000000002</v>
      </c>
      <c r="UK30" s="133">
        <f t="shared" si="341"/>
        <v>428325.97500000003</v>
      </c>
      <c r="UL30" s="133">
        <f t="shared" si="342"/>
        <v>871949.30625000002</v>
      </c>
      <c r="UM30" s="149">
        <f t="shared" si="343"/>
        <v>229460.34375</v>
      </c>
      <c r="UN30" s="150">
        <f t="shared" si="344"/>
        <v>1529735</v>
      </c>
      <c r="UO30" s="148"/>
      <c r="UP30" s="148" t="s">
        <v>36</v>
      </c>
      <c r="UQ30" s="140">
        <v>497475</v>
      </c>
      <c r="UR30" s="106">
        <f t="shared" si="345"/>
        <v>3.0750000000000002</v>
      </c>
      <c r="US30" s="133">
        <f t="shared" si="346"/>
        <v>428325.97500000003</v>
      </c>
      <c r="UT30" s="133">
        <f t="shared" si="347"/>
        <v>871949.30625000002</v>
      </c>
      <c r="UU30" s="149">
        <f t="shared" si="348"/>
        <v>229460.34375</v>
      </c>
      <c r="UV30" s="150">
        <f t="shared" si="349"/>
        <v>1529735</v>
      </c>
      <c r="UW30" s="148"/>
      <c r="UX30" s="148" t="s">
        <v>36</v>
      </c>
      <c r="UY30" s="140">
        <v>497475</v>
      </c>
      <c r="UZ30" s="106">
        <f t="shared" si="350"/>
        <v>3.0750000000000002</v>
      </c>
      <c r="VA30" s="133">
        <f t="shared" si="351"/>
        <v>428325.97500000003</v>
      </c>
      <c r="VB30" s="133">
        <f t="shared" si="352"/>
        <v>871949.30625000002</v>
      </c>
      <c r="VC30" s="149">
        <f t="shared" si="353"/>
        <v>229460.34375</v>
      </c>
      <c r="VD30" s="150">
        <f t="shared" si="354"/>
        <v>1529735</v>
      </c>
      <c r="VE30" s="148"/>
      <c r="VF30" s="148" t="s">
        <v>36</v>
      </c>
      <c r="VG30" s="140">
        <v>497475</v>
      </c>
      <c r="VH30" s="106">
        <f t="shared" si="355"/>
        <v>3.0750000000000002</v>
      </c>
      <c r="VI30" s="133">
        <f t="shared" si="356"/>
        <v>428325.97500000003</v>
      </c>
      <c r="VJ30" s="133">
        <f t="shared" si="357"/>
        <v>871949.30625000002</v>
      </c>
      <c r="VK30" s="149">
        <f t="shared" si="358"/>
        <v>229460.34375</v>
      </c>
      <c r="VL30" s="150">
        <f t="shared" si="359"/>
        <v>1529735</v>
      </c>
      <c r="VM30" s="148"/>
      <c r="VN30" s="148" t="s">
        <v>36</v>
      </c>
      <c r="VO30" s="140">
        <v>497475</v>
      </c>
      <c r="VP30" s="106">
        <f t="shared" si="360"/>
        <v>3.0750000000000002</v>
      </c>
      <c r="VQ30" s="133">
        <f t="shared" si="361"/>
        <v>428325.97500000003</v>
      </c>
      <c r="VR30" s="133">
        <f t="shared" si="362"/>
        <v>871949.30625000002</v>
      </c>
      <c r="VS30" s="149">
        <f t="shared" si="363"/>
        <v>229460.34375</v>
      </c>
      <c r="VT30" s="150">
        <f t="shared" si="364"/>
        <v>1529735</v>
      </c>
      <c r="VU30" s="148"/>
      <c r="VV30" s="148" t="s">
        <v>36</v>
      </c>
      <c r="VW30" s="140">
        <v>497475</v>
      </c>
      <c r="VX30" s="106">
        <f t="shared" si="365"/>
        <v>3.0750000000000002</v>
      </c>
      <c r="VY30" s="133">
        <f t="shared" si="366"/>
        <v>428325.97500000003</v>
      </c>
      <c r="VZ30" s="133">
        <f t="shared" si="367"/>
        <v>871949.30625000002</v>
      </c>
      <c r="WA30" s="149">
        <f t="shared" si="368"/>
        <v>229460.34375</v>
      </c>
      <c r="WB30" s="150">
        <f t="shared" si="369"/>
        <v>1529735</v>
      </c>
      <c r="WC30" s="148"/>
      <c r="WD30" s="148" t="s">
        <v>36</v>
      </c>
      <c r="WE30" s="140">
        <v>497475</v>
      </c>
      <c r="WF30" s="106">
        <f t="shared" si="370"/>
        <v>3.0750000000000002</v>
      </c>
      <c r="WG30" s="133">
        <f t="shared" si="371"/>
        <v>428325.97500000003</v>
      </c>
      <c r="WH30" s="133">
        <f t="shared" si="372"/>
        <v>871949.30625000002</v>
      </c>
      <c r="WI30" s="149">
        <f t="shared" si="373"/>
        <v>229460.34375</v>
      </c>
      <c r="WJ30" s="150">
        <f t="shared" si="374"/>
        <v>1529735</v>
      </c>
      <c r="WK30" s="148"/>
      <c r="WL30" s="148" t="s">
        <v>36</v>
      </c>
      <c r="WM30" s="140">
        <v>497475</v>
      </c>
      <c r="WN30" s="106">
        <f t="shared" si="375"/>
        <v>3.0750000000000002</v>
      </c>
      <c r="WO30" s="133">
        <f t="shared" si="376"/>
        <v>428325.97500000003</v>
      </c>
      <c r="WP30" s="133">
        <f t="shared" si="377"/>
        <v>871949.30625000002</v>
      </c>
      <c r="WQ30" s="149">
        <f t="shared" si="378"/>
        <v>229460.34375</v>
      </c>
      <c r="WR30" s="150">
        <f t="shared" si="379"/>
        <v>1529735</v>
      </c>
      <c r="WS30" s="148"/>
      <c r="WT30" s="148" t="s">
        <v>36</v>
      </c>
      <c r="WU30" s="140">
        <v>497475</v>
      </c>
      <c r="WV30" s="106">
        <f t="shared" si="380"/>
        <v>3.0750000000000002</v>
      </c>
      <c r="WW30" s="133">
        <f t="shared" si="381"/>
        <v>428325.97500000003</v>
      </c>
      <c r="WX30" s="133">
        <f t="shared" si="382"/>
        <v>871949.30625000002</v>
      </c>
      <c r="WY30" s="149">
        <f t="shared" si="383"/>
        <v>229460.34375</v>
      </c>
      <c r="WZ30" s="150">
        <f t="shared" si="384"/>
        <v>1529735</v>
      </c>
      <c r="XA30" s="148"/>
      <c r="XB30" s="148" t="s">
        <v>36</v>
      </c>
      <c r="XC30" s="140">
        <v>497475</v>
      </c>
      <c r="XD30" s="106">
        <f t="shared" si="385"/>
        <v>3.0750000000000002</v>
      </c>
      <c r="XE30" s="133">
        <f t="shared" si="386"/>
        <v>428325.97500000003</v>
      </c>
      <c r="XF30" s="133">
        <f t="shared" si="387"/>
        <v>871949.30625000002</v>
      </c>
      <c r="XG30" s="149">
        <f t="shared" si="388"/>
        <v>229460.34375</v>
      </c>
      <c r="XH30" s="150">
        <f t="shared" si="389"/>
        <v>1529735</v>
      </c>
      <c r="XI30" s="148"/>
      <c r="XJ30" s="148" t="s">
        <v>36</v>
      </c>
      <c r="XK30" s="140">
        <v>497475</v>
      </c>
      <c r="XL30" s="106">
        <f t="shared" si="390"/>
        <v>3.0750000000000002</v>
      </c>
      <c r="XM30" s="133">
        <f t="shared" si="391"/>
        <v>428325.97500000003</v>
      </c>
      <c r="XN30" s="133">
        <f t="shared" si="392"/>
        <v>871949.30625000002</v>
      </c>
      <c r="XO30" s="149">
        <f t="shared" si="393"/>
        <v>229460.34375</v>
      </c>
      <c r="XP30" s="150">
        <f t="shared" si="394"/>
        <v>1529735</v>
      </c>
      <c r="XQ30" s="148"/>
      <c r="XR30" s="148" t="s">
        <v>36</v>
      </c>
      <c r="XS30" s="140">
        <v>497475</v>
      </c>
      <c r="XT30" s="106">
        <f t="shared" si="395"/>
        <v>3.0750000000000002</v>
      </c>
      <c r="XU30" s="133">
        <f t="shared" si="396"/>
        <v>428325.97500000003</v>
      </c>
      <c r="XV30" s="133">
        <f t="shared" si="397"/>
        <v>871949.30625000002</v>
      </c>
      <c r="XW30" s="149">
        <f t="shared" si="398"/>
        <v>229460.34375</v>
      </c>
      <c r="XX30" s="150">
        <f t="shared" si="399"/>
        <v>1529735</v>
      </c>
      <c r="XY30" s="148"/>
      <c r="XZ30" s="148" t="s">
        <v>36</v>
      </c>
      <c r="YA30" s="140">
        <v>497475</v>
      </c>
      <c r="YB30" s="106">
        <f t="shared" si="400"/>
        <v>3.0750000000000002</v>
      </c>
      <c r="YC30" s="133">
        <f t="shared" si="401"/>
        <v>428325.97500000003</v>
      </c>
      <c r="YD30" s="133">
        <f t="shared" si="402"/>
        <v>871949.30625000002</v>
      </c>
      <c r="YE30" s="149">
        <f t="shared" si="403"/>
        <v>229460.34375</v>
      </c>
      <c r="YF30" s="150">
        <f t="shared" si="404"/>
        <v>1529735</v>
      </c>
      <c r="YG30" s="148"/>
      <c r="YH30" s="148" t="s">
        <v>36</v>
      </c>
      <c r="YI30" s="140">
        <v>497475</v>
      </c>
      <c r="YJ30" s="106">
        <f t="shared" si="405"/>
        <v>3.0750000000000002</v>
      </c>
      <c r="YK30" s="133">
        <f t="shared" si="406"/>
        <v>428325.97500000003</v>
      </c>
      <c r="YL30" s="133">
        <f t="shared" si="407"/>
        <v>871949.30625000002</v>
      </c>
      <c r="YM30" s="149">
        <f t="shared" si="408"/>
        <v>229460.34375</v>
      </c>
      <c r="YN30" s="150">
        <f t="shared" si="409"/>
        <v>1529735</v>
      </c>
      <c r="YO30" s="148"/>
      <c r="YP30" s="148" t="s">
        <v>36</v>
      </c>
      <c r="YQ30" s="140">
        <v>497475</v>
      </c>
      <c r="YR30" s="106">
        <f t="shared" si="410"/>
        <v>3.0750000000000002</v>
      </c>
      <c r="YS30" s="133">
        <f t="shared" si="411"/>
        <v>428325.97500000003</v>
      </c>
      <c r="YT30" s="133">
        <f t="shared" si="412"/>
        <v>871949.30625000002</v>
      </c>
      <c r="YU30" s="149">
        <f t="shared" si="413"/>
        <v>229460.34375</v>
      </c>
      <c r="YV30" s="150">
        <f t="shared" si="414"/>
        <v>1529735</v>
      </c>
      <c r="YW30" s="148"/>
      <c r="YX30" s="148" t="s">
        <v>36</v>
      </c>
      <c r="YY30" s="140">
        <v>497475</v>
      </c>
      <c r="YZ30" s="106">
        <f t="shared" si="415"/>
        <v>3.0750000000000002</v>
      </c>
      <c r="ZA30" s="133">
        <f t="shared" si="416"/>
        <v>428325.97500000003</v>
      </c>
      <c r="ZB30" s="133">
        <f t="shared" si="417"/>
        <v>871949.30625000002</v>
      </c>
      <c r="ZC30" s="149">
        <f t="shared" si="418"/>
        <v>229460.34375</v>
      </c>
      <c r="ZD30" s="150">
        <f t="shared" si="419"/>
        <v>1529735</v>
      </c>
      <c r="ZE30" s="148"/>
      <c r="ZF30" s="148" t="s">
        <v>36</v>
      </c>
      <c r="ZG30" s="140">
        <v>497475</v>
      </c>
      <c r="ZH30" s="106">
        <f t="shared" si="420"/>
        <v>3.0750000000000002</v>
      </c>
      <c r="ZI30" s="133">
        <f t="shared" si="421"/>
        <v>428325.97500000003</v>
      </c>
      <c r="ZJ30" s="133">
        <f t="shared" si="422"/>
        <v>871949.30625000002</v>
      </c>
      <c r="ZK30" s="149">
        <f t="shared" si="423"/>
        <v>229460.34375</v>
      </c>
      <c r="ZL30" s="150">
        <f t="shared" si="424"/>
        <v>1529735</v>
      </c>
      <c r="ZM30" s="148"/>
      <c r="ZN30" s="148" t="s">
        <v>36</v>
      </c>
      <c r="ZO30" s="140">
        <v>497475</v>
      </c>
      <c r="ZP30" s="106">
        <f t="shared" si="425"/>
        <v>3.0750000000000002</v>
      </c>
      <c r="ZQ30" s="133">
        <f t="shared" si="426"/>
        <v>428325.97500000003</v>
      </c>
      <c r="ZR30" s="133">
        <f t="shared" si="427"/>
        <v>871949.30625000002</v>
      </c>
      <c r="ZS30" s="149">
        <f t="shared" si="428"/>
        <v>229460.34375</v>
      </c>
      <c r="ZT30" s="150">
        <f t="shared" si="429"/>
        <v>1529735</v>
      </c>
      <c r="ZU30" s="148"/>
      <c r="ZV30" s="148" t="s">
        <v>36</v>
      </c>
      <c r="ZW30" s="140">
        <v>497475</v>
      </c>
      <c r="ZX30" s="106">
        <f t="shared" si="430"/>
        <v>3.0750000000000002</v>
      </c>
      <c r="ZY30" s="133">
        <f t="shared" si="431"/>
        <v>428325.97500000003</v>
      </c>
      <c r="ZZ30" s="133">
        <f t="shared" si="432"/>
        <v>871949.30625000002</v>
      </c>
      <c r="AAA30" s="149">
        <f t="shared" si="433"/>
        <v>229460.34375</v>
      </c>
      <c r="AAB30" s="150">
        <f t="shared" si="434"/>
        <v>1529735</v>
      </c>
      <c r="AAC30" s="148"/>
      <c r="AAD30" s="148" t="s">
        <v>36</v>
      </c>
      <c r="AAE30" s="140">
        <v>497475</v>
      </c>
      <c r="AAF30" s="106">
        <f t="shared" si="435"/>
        <v>3.0750000000000002</v>
      </c>
      <c r="AAG30" s="133">
        <f t="shared" si="436"/>
        <v>428325.97500000003</v>
      </c>
      <c r="AAH30" s="133">
        <f t="shared" si="437"/>
        <v>871949.30625000002</v>
      </c>
      <c r="AAI30" s="149">
        <f t="shared" si="438"/>
        <v>229460.34375</v>
      </c>
      <c r="AAJ30" s="150">
        <f t="shared" si="439"/>
        <v>1529735</v>
      </c>
      <c r="AAK30" s="148"/>
      <c r="AAL30" s="148" t="s">
        <v>36</v>
      </c>
      <c r="AAM30" s="140">
        <v>497475</v>
      </c>
      <c r="AAN30" s="106">
        <f t="shared" si="440"/>
        <v>3.0750000000000002</v>
      </c>
      <c r="AAO30" s="133">
        <f t="shared" si="441"/>
        <v>428325.97500000003</v>
      </c>
      <c r="AAP30" s="133">
        <f t="shared" si="442"/>
        <v>871949.30625000002</v>
      </c>
      <c r="AAQ30" s="149">
        <f t="shared" si="443"/>
        <v>229460.34375</v>
      </c>
      <c r="AAR30" s="150">
        <f t="shared" si="444"/>
        <v>1529735</v>
      </c>
      <c r="AAS30" s="148"/>
      <c r="AAT30" s="148" t="s">
        <v>36</v>
      </c>
      <c r="AAU30" s="140">
        <v>497475</v>
      </c>
      <c r="AAV30" s="106">
        <f t="shared" si="445"/>
        <v>3.0750000000000002</v>
      </c>
      <c r="AAW30" s="133">
        <f t="shared" si="446"/>
        <v>428325.97500000003</v>
      </c>
      <c r="AAX30" s="133">
        <f t="shared" si="447"/>
        <v>871949.30625000002</v>
      </c>
      <c r="AAY30" s="149">
        <f t="shared" si="448"/>
        <v>229460.34375</v>
      </c>
      <c r="AAZ30" s="150">
        <f t="shared" si="449"/>
        <v>1529735</v>
      </c>
      <c r="ABA30" s="148"/>
      <c r="ABB30" s="148" t="s">
        <v>36</v>
      </c>
      <c r="ABC30" s="140">
        <v>497475</v>
      </c>
      <c r="ABD30" s="106">
        <f t="shared" si="450"/>
        <v>3.0750000000000002</v>
      </c>
      <c r="ABE30" s="133">
        <f t="shared" si="451"/>
        <v>428325.97500000003</v>
      </c>
      <c r="ABF30" s="133">
        <f t="shared" si="452"/>
        <v>871949.30625000002</v>
      </c>
      <c r="ABG30" s="149">
        <f t="shared" si="453"/>
        <v>229460.34375</v>
      </c>
      <c r="ABH30" s="150">
        <f t="shared" si="454"/>
        <v>1529735</v>
      </c>
      <c r="ABI30" s="148"/>
      <c r="ABJ30" s="148" t="s">
        <v>36</v>
      </c>
      <c r="ABK30" s="140">
        <v>497475</v>
      </c>
      <c r="ABL30" s="106">
        <f t="shared" si="455"/>
        <v>3.0750000000000002</v>
      </c>
      <c r="ABM30" s="133">
        <f t="shared" si="456"/>
        <v>428325.97500000003</v>
      </c>
      <c r="ABN30" s="133">
        <f t="shared" si="457"/>
        <v>871949.30625000002</v>
      </c>
      <c r="ABO30" s="149">
        <f t="shared" si="458"/>
        <v>229460.34375</v>
      </c>
      <c r="ABP30" s="150">
        <f t="shared" si="459"/>
        <v>1529735</v>
      </c>
      <c r="ABQ30" s="148"/>
      <c r="ABR30" s="148" t="s">
        <v>36</v>
      </c>
      <c r="ABS30" s="140">
        <v>497475</v>
      </c>
      <c r="ABT30" s="106">
        <f t="shared" si="460"/>
        <v>3.0750000000000002</v>
      </c>
      <c r="ABU30" s="133">
        <f t="shared" si="461"/>
        <v>428325.97500000003</v>
      </c>
      <c r="ABV30" s="133">
        <f t="shared" si="462"/>
        <v>871949.30625000002</v>
      </c>
      <c r="ABW30" s="149">
        <f t="shared" si="463"/>
        <v>229460.34375</v>
      </c>
      <c r="ABX30" s="150">
        <f t="shared" si="464"/>
        <v>1529735</v>
      </c>
      <c r="ABY30" s="148"/>
      <c r="ABZ30" s="148" t="s">
        <v>36</v>
      </c>
      <c r="ACA30" s="140">
        <v>497475</v>
      </c>
      <c r="ACB30" s="106">
        <f t="shared" si="465"/>
        <v>3.0750000000000002</v>
      </c>
      <c r="ACC30" s="133">
        <f t="shared" si="466"/>
        <v>428325.97500000003</v>
      </c>
      <c r="ACD30" s="133">
        <f t="shared" si="467"/>
        <v>871949.30625000002</v>
      </c>
      <c r="ACE30" s="149">
        <f t="shared" si="468"/>
        <v>229460.34375</v>
      </c>
      <c r="ACF30" s="150">
        <f t="shared" si="469"/>
        <v>1529735</v>
      </c>
      <c r="ACG30" s="148"/>
      <c r="ACH30" s="148" t="s">
        <v>36</v>
      </c>
      <c r="ACI30" s="140">
        <v>497475</v>
      </c>
      <c r="ACJ30" s="106">
        <f t="shared" si="470"/>
        <v>3.0750000000000002</v>
      </c>
      <c r="ACK30" s="133">
        <f t="shared" si="471"/>
        <v>428325.97500000003</v>
      </c>
      <c r="ACL30" s="133">
        <f t="shared" si="472"/>
        <v>871949.30625000002</v>
      </c>
      <c r="ACM30" s="149">
        <f t="shared" si="473"/>
        <v>229460.34375</v>
      </c>
      <c r="ACN30" s="150">
        <f t="shared" si="474"/>
        <v>1529735</v>
      </c>
      <c r="ACO30" s="148"/>
      <c r="ACP30" s="148" t="s">
        <v>36</v>
      </c>
      <c r="ACQ30" s="140">
        <v>497475</v>
      </c>
      <c r="ACR30" s="106">
        <f t="shared" si="475"/>
        <v>3.0750000000000002</v>
      </c>
      <c r="ACS30" s="133">
        <f t="shared" si="476"/>
        <v>428325.97500000003</v>
      </c>
      <c r="ACT30" s="133">
        <f t="shared" si="477"/>
        <v>871949.30625000002</v>
      </c>
      <c r="ACU30" s="149">
        <f t="shared" si="478"/>
        <v>229460.34375</v>
      </c>
      <c r="ACV30" s="150">
        <f t="shared" si="479"/>
        <v>1529735</v>
      </c>
      <c r="ACW30" s="148"/>
      <c r="ACX30" s="148" t="s">
        <v>36</v>
      </c>
      <c r="ACY30" s="140">
        <v>497475</v>
      </c>
      <c r="ACZ30" s="106">
        <f t="shared" si="480"/>
        <v>3.0750000000000002</v>
      </c>
      <c r="ADA30" s="133">
        <f t="shared" si="481"/>
        <v>428325.97500000003</v>
      </c>
      <c r="ADB30" s="133">
        <f t="shared" si="482"/>
        <v>871949.30625000002</v>
      </c>
      <c r="ADC30" s="149">
        <f t="shared" si="483"/>
        <v>229460.34375</v>
      </c>
      <c r="ADD30" s="150">
        <f t="shared" si="484"/>
        <v>1529735</v>
      </c>
      <c r="ADE30" s="148"/>
      <c r="ADF30" s="148" t="s">
        <v>36</v>
      </c>
      <c r="ADG30" s="140">
        <v>497475</v>
      </c>
      <c r="ADH30" s="106">
        <f t="shared" si="485"/>
        <v>3.0750000000000002</v>
      </c>
      <c r="ADI30" s="133">
        <f t="shared" si="486"/>
        <v>428325.97500000003</v>
      </c>
      <c r="ADJ30" s="133">
        <f t="shared" si="487"/>
        <v>871949.30625000002</v>
      </c>
      <c r="ADK30" s="149">
        <f t="shared" si="488"/>
        <v>229460.34375</v>
      </c>
      <c r="ADL30" s="150">
        <f t="shared" si="489"/>
        <v>1529735</v>
      </c>
      <c r="ADM30" s="148"/>
      <c r="ADN30" s="148" t="s">
        <v>36</v>
      </c>
      <c r="ADO30" s="140">
        <v>497475</v>
      </c>
      <c r="ADP30" s="106">
        <f t="shared" si="490"/>
        <v>3.0750000000000002</v>
      </c>
      <c r="ADQ30" s="133">
        <f t="shared" si="491"/>
        <v>428325.97500000003</v>
      </c>
      <c r="ADR30" s="133">
        <f t="shared" si="492"/>
        <v>871949.30625000002</v>
      </c>
      <c r="ADS30" s="149">
        <f t="shared" si="493"/>
        <v>229460.34375</v>
      </c>
      <c r="ADT30" s="150">
        <f t="shared" si="494"/>
        <v>1529735</v>
      </c>
      <c r="ADU30" s="148"/>
      <c r="ADV30" s="148" t="s">
        <v>36</v>
      </c>
      <c r="ADW30" s="140">
        <v>497475</v>
      </c>
      <c r="ADX30" s="106">
        <f t="shared" si="495"/>
        <v>3.0750000000000002</v>
      </c>
      <c r="ADY30" s="133">
        <f t="shared" si="496"/>
        <v>428325.97500000003</v>
      </c>
      <c r="ADZ30" s="133">
        <f t="shared" si="497"/>
        <v>871949.30625000002</v>
      </c>
      <c r="AEA30" s="149">
        <f t="shared" si="498"/>
        <v>229460.34375</v>
      </c>
      <c r="AEB30" s="150">
        <f t="shared" si="499"/>
        <v>1529735</v>
      </c>
      <c r="AEC30" s="148"/>
      <c r="AED30" s="148" t="s">
        <v>36</v>
      </c>
      <c r="AEE30" s="140">
        <v>497475</v>
      </c>
      <c r="AEF30" s="106">
        <f t="shared" si="500"/>
        <v>3.0750000000000002</v>
      </c>
      <c r="AEG30" s="133">
        <f t="shared" si="501"/>
        <v>428325.97500000003</v>
      </c>
      <c r="AEH30" s="133">
        <f t="shared" si="502"/>
        <v>871949.30625000002</v>
      </c>
      <c r="AEI30" s="149">
        <f t="shared" si="503"/>
        <v>229460.34375</v>
      </c>
      <c r="AEJ30" s="150">
        <f t="shared" si="504"/>
        <v>1529735</v>
      </c>
      <c r="AEK30" s="148"/>
      <c r="AEL30" s="148" t="s">
        <v>36</v>
      </c>
      <c r="AEM30" s="140">
        <v>497475</v>
      </c>
      <c r="AEN30" s="106">
        <f t="shared" si="505"/>
        <v>3.0750000000000002</v>
      </c>
      <c r="AEO30" s="133">
        <f t="shared" si="506"/>
        <v>428325.97500000003</v>
      </c>
      <c r="AEP30" s="133">
        <f t="shared" si="507"/>
        <v>871949.30625000002</v>
      </c>
      <c r="AEQ30" s="149">
        <f t="shared" si="508"/>
        <v>229460.34375</v>
      </c>
      <c r="AER30" s="150">
        <f t="shared" si="509"/>
        <v>1529735</v>
      </c>
      <c r="AES30" s="148"/>
      <c r="AET30" s="148" t="s">
        <v>36</v>
      </c>
      <c r="AEU30" s="140">
        <v>497475</v>
      </c>
      <c r="AEV30" s="106">
        <f t="shared" si="510"/>
        <v>3.0750000000000002</v>
      </c>
      <c r="AEW30" s="133">
        <f t="shared" si="511"/>
        <v>428325.97500000003</v>
      </c>
      <c r="AEX30" s="133">
        <f t="shared" si="512"/>
        <v>871949.30625000002</v>
      </c>
      <c r="AEY30" s="149">
        <f t="shared" si="513"/>
        <v>229460.34375</v>
      </c>
      <c r="AEZ30" s="150">
        <f t="shared" si="514"/>
        <v>1529735</v>
      </c>
      <c r="AFA30" s="148"/>
      <c r="AFB30" s="148" t="s">
        <v>36</v>
      </c>
      <c r="AFC30" s="140">
        <v>497475</v>
      </c>
      <c r="AFD30" s="106">
        <f t="shared" si="515"/>
        <v>3.0750000000000002</v>
      </c>
      <c r="AFE30" s="133">
        <f t="shared" si="516"/>
        <v>428325.97500000003</v>
      </c>
      <c r="AFF30" s="133">
        <f t="shared" si="517"/>
        <v>871949.30625000002</v>
      </c>
      <c r="AFG30" s="149">
        <f t="shared" si="518"/>
        <v>229460.34375</v>
      </c>
      <c r="AFH30" s="150">
        <f t="shared" si="519"/>
        <v>1529735</v>
      </c>
      <c r="AFI30" s="148"/>
      <c r="AFJ30" s="148" t="s">
        <v>36</v>
      </c>
      <c r="AFK30" s="140">
        <v>497475</v>
      </c>
      <c r="AFL30" s="106">
        <f t="shared" si="520"/>
        <v>3.0750000000000002</v>
      </c>
      <c r="AFM30" s="133">
        <f t="shared" si="521"/>
        <v>428325.97500000003</v>
      </c>
      <c r="AFN30" s="133">
        <f t="shared" si="522"/>
        <v>871949.30625000002</v>
      </c>
      <c r="AFO30" s="149">
        <f t="shared" si="523"/>
        <v>229460.34375</v>
      </c>
      <c r="AFP30" s="150">
        <f t="shared" si="524"/>
        <v>1529735</v>
      </c>
      <c r="AFQ30" s="148"/>
      <c r="AFR30" s="148" t="s">
        <v>36</v>
      </c>
      <c r="AFS30" s="140">
        <v>497475</v>
      </c>
      <c r="AFT30" s="106">
        <f t="shared" si="525"/>
        <v>3.0750000000000002</v>
      </c>
      <c r="AFU30" s="133">
        <f t="shared" si="526"/>
        <v>428325.97500000003</v>
      </c>
      <c r="AFV30" s="133">
        <f t="shared" si="527"/>
        <v>871949.30625000002</v>
      </c>
      <c r="AFW30" s="149">
        <f t="shared" si="528"/>
        <v>229460.34375</v>
      </c>
      <c r="AFX30" s="150">
        <f t="shared" si="529"/>
        <v>1529735</v>
      </c>
      <c r="AFY30" s="148"/>
      <c r="AFZ30" s="148" t="s">
        <v>36</v>
      </c>
      <c r="AGA30" s="140">
        <v>497475</v>
      </c>
      <c r="AGB30" s="106">
        <f t="shared" si="530"/>
        <v>3.0750000000000002</v>
      </c>
      <c r="AGC30" s="133">
        <f t="shared" si="531"/>
        <v>428325.97500000003</v>
      </c>
      <c r="AGD30" s="133">
        <f t="shared" si="532"/>
        <v>871949.30625000002</v>
      </c>
      <c r="AGE30" s="149">
        <f t="shared" si="533"/>
        <v>229460.34375</v>
      </c>
      <c r="AGF30" s="150">
        <f t="shared" si="534"/>
        <v>1529735</v>
      </c>
      <c r="AGG30" s="148"/>
      <c r="AGH30" s="148" t="s">
        <v>36</v>
      </c>
      <c r="AGI30" s="140">
        <v>497475</v>
      </c>
      <c r="AGJ30" s="106">
        <f t="shared" si="535"/>
        <v>3.0750000000000002</v>
      </c>
      <c r="AGK30" s="133">
        <f t="shared" si="536"/>
        <v>428325.97500000003</v>
      </c>
      <c r="AGL30" s="133">
        <f t="shared" si="537"/>
        <v>871949.30625000002</v>
      </c>
      <c r="AGM30" s="149">
        <f t="shared" si="538"/>
        <v>229460.34375</v>
      </c>
      <c r="AGN30" s="150">
        <f t="shared" si="539"/>
        <v>1529735</v>
      </c>
      <c r="AGO30" s="148"/>
      <c r="AGP30" s="148" t="s">
        <v>36</v>
      </c>
      <c r="AGQ30" s="140">
        <v>497475</v>
      </c>
      <c r="AGR30" s="106">
        <f t="shared" si="540"/>
        <v>3.0750000000000002</v>
      </c>
      <c r="AGS30" s="133">
        <f t="shared" si="541"/>
        <v>428325.97500000003</v>
      </c>
      <c r="AGT30" s="133">
        <f t="shared" si="542"/>
        <v>871949.30625000002</v>
      </c>
      <c r="AGU30" s="149">
        <f t="shared" si="543"/>
        <v>229460.34375</v>
      </c>
      <c r="AGV30" s="150">
        <f t="shared" si="544"/>
        <v>1529735</v>
      </c>
      <c r="AGW30" s="148"/>
      <c r="AGX30" s="148" t="s">
        <v>36</v>
      </c>
      <c r="AGY30" s="140">
        <v>497475</v>
      </c>
      <c r="AGZ30" s="106">
        <f t="shared" si="545"/>
        <v>3.0750000000000002</v>
      </c>
      <c r="AHA30" s="133">
        <f t="shared" si="546"/>
        <v>428325.97500000003</v>
      </c>
      <c r="AHB30" s="133">
        <f t="shared" si="547"/>
        <v>871949.30625000002</v>
      </c>
      <c r="AHC30" s="149">
        <f t="shared" si="548"/>
        <v>229460.34375</v>
      </c>
      <c r="AHD30" s="150">
        <f t="shared" si="549"/>
        <v>1529735</v>
      </c>
      <c r="AHE30" s="148"/>
      <c r="AHF30" s="148" t="s">
        <v>36</v>
      </c>
      <c r="AHG30" s="140">
        <v>497475</v>
      </c>
      <c r="AHH30" s="106">
        <f t="shared" si="550"/>
        <v>3.0750000000000002</v>
      </c>
      <c r="AHI30" s="133">
        <f t="shared" si="551"/>
        <v>428325.97500000003</v>
      </c>
      <c r="AHJ30" s="133">
        <f t="shared" si="552"/>
        <v>871949.30625000002</v>
      </c>
      <c r="AHK30" s="149">
        <f t="shared" si="553"/>
        <v>229460.34375</v>
      </c>
      <c r="AHL30" s="150">
        <f t="shared" si="554"/>
        <v>1529735</v>
      </c>
      <c r="AHM30" s="148"/>
      <c r="AHN30" s="148" t="s">
        <v>36</v>
      </c>
      <c r="AHO30" s="140">
        <v>497475</v>
      </c>
      <c r="AHP30" s="106">
        <f t="shared" si="555"/>
        <v>3.0750000000000002</v>
      </c>
      <c r="AHQ30" s="133">
        <f t="shared" si="556"/>
        <v>428325.97500000003</v>
      </c>
      <c r="AHR30" s="133">
        <f t="shared" si="557"/>
        <v>871949.30625000002</v>
      </c>
      <c r="AHS30" s="149">
        <f t="shared" si="558"/>
        <v>229460.34375</v>
      </c>
      <c r="AHT30" s="150">
        <f t="shared" si="559"/>
        <v>1529735</v>
      </c>
      <c r="AHU30" s="148"/>
      <c r="AHV30" s="148" t="s">
        <v>36</v>
      </c>
      <c r="AHW30" s="140">
        <v>497475</v>
      </c>
      <c r="AHX30" s="106">
        <f t="shared" si="560"/>
        <v>3.0750000000000002</v>
      </c>
      <c r="AHY30" s="133">
        <f t="shared" si="561"/>
        <v>428325.97500000003</v>
      </c>
      <c r="AHZ30" s="133">
        <f t="shared" si="562"/>
        <v>871949.30625000002</v>
      </c>
      <c r="AIA30" s="149">
        <f t="shared" si="563"/>
        <v>229460.34375</v>
      </c>
      <c r="AIB30" s="150">
        <f t="shared" si="564"/>
        <v>1529735</v>
      </c>
      <c r="AIC30" s="148"/>
      <c r="AID30" s="148" t="s">
        <v>36</v>
      </c>
      <c r="AIE30" s="140">
        <v>497475</v>
      </c>
      <c r="AIF30" s="106">
        <f t="shared" si="565"/>
        <v>3.0750000000000002</v>
      </c>
      <c r="AIG30" s="133">
        <f t="shared" si="566"/>
        <v>428325.97500000003</v>
      </c>
      <c r="AIH30" s="133">
        <f t="shared" si="567"/>
        <v>871949.30625000002</v>
      </c>
      <c r="AII30" s="149">
        <f t="shared" si="568"/>
        <v>229460.34375</v>
      </c>
      <c r="AIJ30" s="150">
        <f t="shared" si="569"/>
        <v>1529735</v>
      </c>
      <c r="AIK30" s="148"/>
      <c r="AIL30" s="148" t="s">
        <v>36</v>
      </c>
      <c r="AIM30" s="140">
        <v>497475</v>
      </c>
      <c r="AIN30" s="106">
        <f t="shared" si="570"/>
        <v>3.0750000000000002</v>
      </c>
      <c r="AIO30" s="133">
        <f t="shared" si="571"/>
        <v>428325.97500000003</v>
      </c>
      <c r="AIP30" s="133">
        <f t="shared" si="572"/>
        <v>871949.30625000002</v>
      </c>
      <c r="AIQ30" s="149">
        <f t="shared" si="573"/>
        <v>229460.34375</v>
      </c>
      <c r="AIR30" s="150">
        <f t="shared" si="574"/>
        <v>1529735</v>
      </c>
      <c r="AIS30" s="148"/>
      <c r="AIT30" s="148" t="s">
        <v>36</v>
      </c>
      <c r="AIU30" s="140">
        <v>497475</v>
      </c>
      <c r="AIV30" s="106">
        <f t="shared" si="575"/>
        <v>3.0750000000000002</v>
      </c>
      <c r="AIW30" s="133">
        <f t="shared" si="576"/>
        <v>428325.97500000003</v>
      </c>
      <c r="AIX30" s="133">
        <f t="shared" si="577"/>
        <v>871949.30625000002</v>
      </c>
      <c r="AIY30" s="149">
        <f t="shared" si="578"/>
        <v>229460.34375</v>
      </c>
      <c r="AIZ30" s="150">
        <f t="shared" si="579"/>
        <v>1529735</v>
      </c>
      <c r="AJA30" s="148"/>
      <c r="AJB30" s="148" t="s">
        <v>36</v>
      </c>
      <c r="AJC30" s="140">
        <v>497475</v>
      </c>
      <c r="AJD30" s="106">
        <f t="shared" si="580"/>
        <v>3.0750000000000002</v>
      </c>
      <c r="AJE30" s="133">
        <f t="shared" si="581"/>
        <v>428325.97500000003</v>
      </c>
      <c r="AJF30" s="133">
        <f t="shared" si="582"/>
        <v>871949.30625000002</v>
      </c>
      <c r="AJG30" s="149">
        <f t="shared" si="583"/>
        <v>229460.34375</v>
      </c>
      <c r="AJH30" s="150">
        <f t="shared" si="584"/>
        <v>1529735</v>
      </c>
      <c r="AJI30" s="148"/>
      <c r="AJJ30" s="148" t="s">
        <v>36</v>
      </c>
      <c r="AJK30" s="140">
        <v>497475</v>
      </c>
      <c r="AJL30" s="106">
        <f t="shared" si="585"/>
        <v>3.0750000000000002</v>
      </c>
      <c r="AJM30" s="133">
        <f t="shared" si="586"/>
        <v>428325.97500000003</v>
      </c>
      <c r="AJN30" s="133">
        <f t="shared" si="587"/>
        <v>871949.30625000002</v>
      </c>
      <c r="AJO30" s="149">
        <f t="shared" si="588"/>
        <v>229460.34375</v>
      </c>
      <c r="AJP30" s="150">
        <f t="shared" si="589"/>
        <v>1529735</v>
      </c>
      <c r="AJQ30" s="148"/>
      <c r="AJR30" s="148" t="s">
        <v>36</v>
      </c>
      <c r="AJS30" s="140">
        <v>497475</v>
      </c>
      <c r="AJT30" s="106">
        <f t="shared" si="590"/>
        <v>3.0750000000000002</v>
      </c>
      <c r="AJU30" s="133">
        <f t="shared" si="591"/>
        <v>428325.97500000003</v>
      </c>
      <c r="AJV30" s="133">
        <f t="shared" si="592"/>
        <v>871949.30625000002</v>
      </c>
      <c r="AJW30" s="149">
        <f t="shared" si="593"/>
        <v>229460.34375</v>
      </c>
      <c r="AJX30" s="150">
        <f t="shared" si="594"/>
        <v>1529735</v>
      </c>
      <c r="AJY30" s="148"/>
      <c r="AJZ30" s="148" t="s">
        <v>36</v>
      </c>
      <c r="AKA30" s="140">
        <v>497475</v>
      </c>
      <c r="AKB30" s="106">
        <f t="shared" si="595"/>
        <v>3.0750000000000002</v>
      </c>
      <c r="AKC30" s="133">
        <f t="shared" si="596"/>
        <v>428325.97500000003</v>
      </c>
      <c r="AKD30" s="133">
        <f t="shared" si="597"/>
        <v>871949.30625000002</v>
      </c>
      <c r="AKE30" s="149">
        <f t="shared" si="598"/>
        <v>229460.34375</v>
      </c>
      <c r="AKF30" s="150">
        <f t="shared" si="599"/>
        <v>1529735</v>
      </c>
      <c r="AKG30" s="148"/>
      <c r="AKH30" s="148" t="s">
        <v>36</v>
      </c>
      <c r="AKI30" s="140">
        <v>497475</v>
      </c>
      <c r="AKJ30" s="106">
        <f t="shared" si="600"/>
        <v>3.0750000000000002</v>
      </c>
      <c r="AKK30" s="133">
        <f t="shared" si="601"/>
        <v>428325.97500000003</v>
      </c>
      <c r="AKL30" s="133">
        <f t="shared" si="602"/>
        <v>871949.30625000002</v>
      </c>
      <c r="AKM30" s="149">
        <f t="shared" si="603"/>
        <v>229460.34375</v>
      </c>
      <c r="AKN30" s="150">
        <f t="shared" si="604"/>
        <v>1529735</v>
      </c>
      <c r="AKO30" s="148"/>
      <c r="AKP30" s="148" t="s">
        <v>36</v>
      </c>
      <c r="AKQ30" s="140">
        <v>497475</v>
      </c>
      <c r="AKR30" s="106">
        <f t="shared" si="605"/>
        <v>3.0750000000000002</v>
      </c>
      <c r="AKS30" s="133">
        <f t="shared" si="606"/>
        <v>428325.97500000003</v>
      </c>
      <c r="AKT30" s="133">
        <f t="shared" si="607"/>
        <v>871949.30625000002</v>
      </c>
      <c r="AKU30" s="149">
        <f t="shared" si="608"/>
        <v>229460.34375</v>
      </c>
      <c r="AKV30" s="150">
        <f t="shared" si="609"/>
        <v>1529735</v>
      </c>
      <c r="AKW30" s="148"/>
      <c r="AKX30" s="148" t="s">
        <v>36</v>
      </c>
      <c r="AKY30" s="140">
        <v>497475</v>
      </c>
      <c r="AKZ30" s="106">
        <f t="shared" si="610"/>
        <v>3.0750000000000002</v>
      </c>
      <c r="ALA30" s="133">
        <f t="shared" si="611"/>
        <v>428325.97500000003</v>
      </c>
      <c r="ALB30" s="133">
        <f t="shared" si="612"/>
        <v>871949.30625000002</v>
      </c>
      <c r="ALC30" s="149">
        <f t="shared" si="613"/>
        <v>229460.34375</v>
      </c>
      <c r="ALD30" s="150">
        <f t="shared" si="614"/>
        <v>1529735</v>
      </c>
      <c r="ALE30" s="148"/>
      <c r="ALF30" s="148" t="s">
        <v>36</v>
      </c>
      <c r="ALG30" s="140">
        <v>497475</v>
      </c>
      <c r="ALH30" s="106">
        <f t="shared" si="615"/>
        <v>3.0750000000000002</v>
      </c>
      <c r="ALI30" s="133">
        <f t="shared" si="616"/>
        <v>428325.97500000003</v>
      </c>
      <c r="ALJ30" s="133">
        <f t="shared" si="617"/>
        <v>871949.30625000002</v>
      </c>
      <c r="ALK30" s="149">
        <f t="shared" si="618"/>
        <v>229460.34375</v>
      </c>
      <c r="ALL30" s="150">
        <f t="shared" si="619"/>
        <v>1529735</v>
      </c>
      <c r="ALM30" s="148"/>
      <c r="ALN30" s="148" t="s">
        <v>36</v>
      </c>
      <c r="ALO30" s="140">
        <v>497475</v>
      </c>
      <c r="ALP30" s="106">
        <f t="shared" si="620"/>
        <v>3.0750000000000002</v>
      </c>
      <c r="ALQ30" s="133">
        <f t="shared" si="621"/>
        <v>428325.97500000003</v>
      </c>
      <c r="ALR30" s="133">
        <f t="shared" si="622"/>
        <v>871949.30625000002</v>
      </c>
      <c r="ALS30" s="149">
        <f t="shared" si="623"/>
        <v>229460.34375</v>
      </c>
      <c r="ALT30" s="150">
        <f t="shared" si="624"/>
        <v>1529735</v>
      </c>
      <c r="ALU30" s="148"/>
      <c r="ALV30" s="148" t="s">
        <v>36</v>
      </c>
      <c r="ALW30" s="140">
        <v>497475</v>
      </c>
      <c r="ALX30" s="106">
        <f t="shared" si="625"/>
        <v>3.0750000000000002</v>
      </c>
      <c r="ALY30" s="133">
        <f t="shared" si="626"/>
        <v>428325.97500000003</v>
      </c>
      <c r="ALZ30" s="133">
        <f t="shared" si="627"/>
        <v>871949.30625000002</v>
      </c>
      <c r="AMA30" s="149">
        <f t="shared" si="628"/>
        <v>229460.34375</v>
      </c>
      <c r="AMB30" s="150">
        <f t="shared" si="629"/>
        <v>1529735</v>
      </c>
      <c r="AMC30" s="148"/>
      <c r="AMD30" s="148" t="s">
        <v>36</v>
      </c>
      <c r="AME30" s="140">
        <v>497475</v>
      </c>
      <c r="AMF30" s="106">
        <f t="shared" si="630"/>
        <v>3.0750000000000002</v>
      </c>
      <c r="AMG30" s="133">
        <f t="shared" si="631"/>
        <v>428325.97500000003</v>
      </c>
      <c r="AMH30" s="133">
        <f t="shared" si="632"/>
        <v>871949.30625000002</v>
      </c>
      <c r="AMI30" s="149">
        <f t="shared" si="633"/>
        <v>229460.34375</v>
      </c>
      <c r="AMJ30" s="150">
        <f t="shared" si="634"/>
        <v>1529735</v>
      </c>
      <c r="AMK30" s="148"/>
      <c r="AML30" s="148" t="s">
        <v>36</v>
      </c>
      <c r="AMM30" s="140">
        <v>497475</v>
      </c>
      <c r="AMN30" s="106">
        <f t="shared" si="635"/>
        <v>3.0750000000000002</v>
      </c>
      <c r="AMO30" s="133">
        <f t="shared" si="636"/>
        <v>428325.97500000003</v>
      </c>
      <c r="AMP30" s="133">
        <f t="shared" si="637"/>
        <v>871949.30625000002</v>
      </c>
      <c r="AMQ30" s="149">
        <f t="shared" si="638"/>
        <v>229460.34375</v>
      </c>
      <c r="AMR30" s="150">
        <f t="shared" si="639"/>
        <v>1529735</v>
      </c>
      <c r="AMS30" s="148"/>
      <c r="AMT30" s="148" t="s">
        <v>36</v>
      </c>
      <c r="AMU30" s="140">
        <v>497475</v>
      </c>
      <c r="AMV30" s="106">
        <f t="shared" si="640"/>
        <v>3.0750000000000002</v>
      </c>
      <c r="AMW30" s="133">
        <f t="shared" si="641"/>
        <v>428325.97500000003</v>
      </c>
      <c r="AMX30" s="133">
        <f t="shared" si="642"/>
        <v>871949.30625000002</v>
      </c>
      <c r="AMY30" s="149">
        <f t="shared" si="643"/>
        <v>229460.34375</v>
      </c>
      <c r="AMZ30" s="150">
        <f t="shared" si="644"/>
        <v>1529735</v>
      </c>
      <c r="ANA30" s="148"/>
      <c r="ANB30" s="148" t="s">
        <v>36</v>
      </c>
      <c r="ANC30" s="140">
        <v>497475</v>
      </c>
      <c r="AND30" s="106">
        <f t="shared" si="645"/>
        <v>3.0750000000000002</v>
      </c>
      <c r="ANE30" s="133">
        <f t="shared" si="646"/>
        <v>428325.97500000003</v>
      </c>
      <c r="ANF30" s="133">
        <f t="shared" si="647"/>
        <v>871949.30625000002</v>
      </c>
      <c r="ANG30" s="149">
        <f t="shared" si="648"/>
        <v>229460.34375</v>
      </c>
      <c r="ANH30" s="150">
        <f t="shared" si="649"/>
        <v>1529735</v>
      </c>
      <c r="ANI30" s="148"/>
      <c r="ANJ30" s="148" t="s">
        <v>36</v>
      </c>
      <c r="ANK30" s="140">
        <v>497475</v>
      </c>
      <c r="ANL30" s="106">
        <f t="shared" si="650"/>
        <v>3.0750000000000002</v>
      </c>
      <c r="ANM30" s="133">
        <f t="shared" si="651"/>
        <v>428325.97500000003</v>
      </c>
      <c r="ANN30" s="133">
        <f t="shared" si="652"/>
        <v>871949.30625000002</v>
      </c>
      <c r="ANO30" s="149">
        <f t="shared" si="653"/>
        <v>229460.34375</v>
      </c>
      <c r="ANP30" s="150">
        <f t="shared" si="654"/>
        <v>1529735</v>
      </c>
      <c r="ANQ30" s="148"/>
      <c r="ANR30" s="148" t="s">
        <v>36</v>
      </c>
      <c r="ANS30" s="140">
        <v>497475</v>
      </c>
      <c r="ANT30" s="106">
        <f t="shared" si="655"/>
        <v>3.0750000000000002</v>
      </c>
      <c r="ANU30" s="133">
        <f t="shared" si="656"/>
        <v>428325.97500000003</v>
      </c>
      <c r="ANV30" s="133">
        <f t="shared" si="657"/>
        <v>871949.30625000002</v>
      </c>
      <c r="ANW30" s="149">
        <f t="shared" si="658"/>
        <v>229460.34375</v>
      </c>
      <c r="ANX30" s="150">
        <f t="shared" si="659"/>
        <v>1529735</v>
      </c>
      <c r="ANY30" s="148"/>
      <c r="ANZ30" s="148" t="s">
        <v>36</v>
      </c>
      <c r="AOA30" s="140">
        <v>497475</v>
      </c>
      <c r="AOB30" s="106">
        <f t="shared" si="660"/>
        <v>3.0750000000000002</v>
      </c>
      <c r="AOC30" s="133">
        <f t="shared" si="661"/>
        <v>428325.97500000003</v>
      </c>
      <c r="AOD30" s="133">
        <f t="shared" si="662"/>
        <v>871949.30625000002</v>
      </c>
      <c r="AOE30" s="149">
        <f t="shared" si="663"/>
        <v>229460.34375</v>
      </c>
      <c r="AOF30" s="150">
        <f t="shared" si="664"/>
        <v>1529735</v>
      </c>
      <c r="AOG30" s="148"/>
      <c r="AOH30" s="148" t="s">
        <v>36</v>
      </c>
      <c r="AOI30" s="140">
        <v>497475</v>
      </c>
      <c r="AOJ30" s="106">
        <f t="shared" si="665"/>
        <v>3.0750000000000002</v>
      </c>
      <c r="AOK30" s="133">
        <f t="shared" si="666"/>
        <v>428325.97500000003</v>
      </c>
      <c r="AOL30" s="133">
        <f t="shared" si="667"/>
        <v>871949.30625000002</v>
      </c>
      <c r="AOM30" s="149">
        <f t="shared" si="668"/>
        <v>229460.34375</v>
      </c>
      <c r="AON30" s="150">
        <f t="shared" si="669"/>
        <v>1529735</v>
      </c>
      <c r="AOO30" s="148"/>
      <c r="AOP30" s="148" t="s">
        <v>36</v>
      </c>
      <c r="AOQ30" s="140">
        <v>497475</v>
      </c>
      <c r="AOR30" s="106">
        <f t="shared" si="670"/>
        <v>3.0750000000000002</v>
      </c>
      <c r="AOS30" s="133">
        <f t="shared" si="671"/>
        <v>428325.97500000003</v>
      </c>
      <c r="AOT30" s="133">
        <f t="shared" si="672"/>
        <v>871949.30625000002</v>
      </c>
      <c r="AOU30" s="149">
        <f t="shared" si="673"/>
        <v>229460.34375</v>
      </c>
      <c r="AOV30" s="150">
        <f t="shared" si="674"/>
        <v>1529735</v>
      </c>
      <c r="AOW30" s="148"/>
      <c r="AOX30" s="148" t="s">
        <v>36</v>
      </c>
      <c r="AOY30" s="140">
        <v>497475</v>
      </c>
      <c r="AOZ30" s="106">
        <f t="shared" si="675"/>
        <v>3.0750000000000002</v>
      </c>
      <c r="APA30" s="133">
        <f t="shared" si="676"/>
        <v>428325.97500000003</v>
      </c>
      <c r="APB30" s="133">
        <f t="shared" si="677"/>
        <v>871949.30625000002</v>
      </c>
      <c r="APC30" s="149">
        <f t="shared" si="678"/>
        <v>229460.34375</v>
      </c>
      <c r="APD30" s="150">
        <f t="shared" si="679"/>
        <v>1529735</v>
      </c>
      <c r="APE30" s="148"/>
      <c r="APF30" s="148" t="s">
        <v>36</v>
      </c>
      <c r="APG30" s="140">
        <v>497475</v>
      </c>
      <c r="APH30" s="106">
        <f t="shared" si="680"/>
        <v>3.0750000000000002</v>
      </c>
      <c r="API30" s="133">
        <f t="shared" si="681"/>
        <v>428325.97500000003</v>
      </c>
      <c r="APJ30" s="133">
        <f t="shared" si="682"/>
        <v>871949.30625000002</v>
      </c>
      <c r="APK30" s="149">
        <f t="shared" si="683"/>
        <v>229460.34375</v>
      </c>
      <c r="APL30" s="150">
        <f t="shared" si="684"/>
        <v>1529735</v>
      </c>
      <c r="APM30" s="148"/>
      <c r="APN30" s="148" t="s">
        <v>36</v>
      </c>
      <c r="APO30" s="140">
        <v>497475</v>
      </c>
      <c r="APP30" s="106">
        <f t="shared" si="685"/>
        <v>3.0750000000000002</v>
      </c>
      <c r="APQ30" s="133">
        <f t="shared" si="686"/>
        <v>428325.97500000003</v>
      </c>
      <c r="APR30" s="133">
        <f t="shared" si="687"/>
        <v>871949.30625000002</v>
      </c>
      <c r="APS30" s="149">
        <f t="shared" si="688"/>
        <v>229460.34375</v>
      </c>
      <c r="APT30" s="150">
        <f t="shared" si="689"/>
        <v>1529735</v>
      </c>
      <c r="APU30" s="148"/>
      <c r="APV30" s="148" t="s">
        <v>36</v>
      </c>
      <c r="APW30" s="140">
        <v>497475</v>
      </c>
      <c r="APX30" s="106">
        <f t="shared" si="690"/>
        <v>3.0750000000000002</v>
      </c>
      <c r="APY30" s="133">
        <f t="shared" si="691"/>
        <v>428325.97500000003</v>
      </c>
      <c r="APZ30" s="133">
        <f t="shared" si="692"/>
        <v>871949.30625000002</v>
      </c>
      <c r="AQA30" s="149">
        <f t="shared" si="693"/>
        <v>229460.34375</v>
      </c>
      <c r="AQB30" s="150">
        <f t="shared" si="694"/>
        <v>1529735</v>
      </c>
      <c r="AQC30" s="148"/>
      <c r="AQD30" s="148" t="s">
        <v>36</v>
      </c>
      <c r="AQE30" s="140">
        <v>497475</v>
      </c>
      <c r="AQF30" s="106">
        <f t="shared" si="695"/>
        <v>3.0750000000000002</v>
      </c>
      <c r="AQG30" s="133">
        <f t="shared" si="696"/>
        <v>428325.97500000003</v>
      </c>
      <c r="AQH30" s="133">
        <f t="shared" si="697"/>
        <v>871949.30625000002</v>
      </c>
      <c r="AQI30" s="149">
        <f t="shared" si="698"/>
        <v>229460.34375</v>
      </c>
      <c r="AQJ30" s="150">
        <f t="shared" si="699"/>
        <v>1529735</v>
      </c>
      <c r="AQK30" s="148"/>
      <c r="AQL30" s="148" t="s">
        <v>36</v>
      </c>
      <c r="AQM30" s="140">
        <v>497475</v>
      </c>
      <c r="AQN30" s="106">
        <f t="shared" si="700"/>
        <v>3.0750000000000002</v>
      </c>
      <c r="AQO30" s="133">
        <f t="shared" si="701"/>
        <v>428325.97500000003</v>
      </c>
      <c r="AQP30" s="133">
        <f t="shared" si="702"/>
        <v>871949.30625000002</v>
      </c>
      <c r="AQQ30" s="149">
        <f t="shared" si="703"/>
        <v>229460.34375</v>
      </c>
      <c r="AQR30" s="150">
        <f t="shared" si="704"/>
        <v>1529735</v>
      </c>
      <c r="AQS30" s="148"/>
      <c r="AQT30" s="148" t="s">
        <v>36</v>
      </c>
      <c r="AQU30" s="140">
        <v>497475</v>
      </c>
      <c r="AQV30" s="106">
        <f t="shared" si="705"/>
        <v>3.0750000000000002</v>
      </c>
      <c r="AQW30" s="133">
        <f t="shared" si="706"/>
        <v>428325.97500000003</v>
      </c>
      <c r="AQX30" s="133">
        <f t="shared" si="707"/>
        <v>871949.30625000002</v>
      </c>
      <c r="AQY30" s="149">
        <f t="shared" si="708"/>
        <v>229460.34375</v>
      </c>
      <c r="AQZ30" s="150">
        <f t="shared" si="709"/>
        <v>1529735</v>
      </c>
      <c r="ARA30" s="148"/>
      <c r="ARB30" s="148" t="s">
        <v>36</v>
      </c>
      <c r="ARC30" s="140">
        <v>497475</v>
      </c>
      <c r="ARD30" s="106">
        <f t="shared" si="710"/>
        <v>3.0750000000000002</v>
      </c>
      <c r="ARE30" s="133">
        <f t="shared" si="711"/>
        <v>428325.97500000003</v>
      </c>
      <c r="ARF30" s="133">
        <f t="shared" si="712"/>
        <v>871949.30625000002</v>
      </c>
      <c r="ARG30" s="149">
        <f t="shared" si="713"/>
        <v>229460.34375</v>
      </c>
      <c r="ARH30" s="150">
        <f t="shared" si="714"/>
        <v>1529735</v>
      </c>
      <c r="ARI30" s="148"/>
      <c r="ARJ30" s="148" t="s">
        <v>36</v>
      </c>
      <c r="ARK30" s="140">
        <v>497475</v>
      </c>
      <c r="ARL30" s="106">
        <f t="shared" si="715"/>
        <v>3.0750000000000002</v>
      </c>
      <c r="ARM30" s="133">
        <f t="shared" si="716"/>
        <v>428325.97500000003</v>
      </c>
      <c r="ARN30" s="133">
        <f t="shared" si="717"/>
        <v>871949.30625000002</v>
      </c>
      <c r="ARO30" s="149">
        <f t="shared" si="718"/>
        <v>229460.34375</v>
      </c>
      <c r="ARP30" s="150">
        <f t="shared" si="719"/>
        <v>1529735</v>
      </c>
      <c r="ARQ30" s="148"/>
      <c r="ARR30" s="148" t="s">
        <v>36</v>
      </c>
      <c r="ARS30" s="140">
        <v>497475</v>
      </c>
      <c r="ART30" s="106">
        <f t="shared" si="720"/>
        <v>3.0750000000000002</v>
      </c>
      <c r="ARU30" s="133">
        <f t="shared" si="721"/>
        <v>428325.97500000003</v>
      </c>
      <c r="ARV30" s="133">
        <f t="shared" si="722"/>
        <v>871949.30625000002</v>
      </c>
      <c r="ARW30" s="149">
        <f t="shared" si="723"/>
        <v>229460.34375</v>
      </c>
      <c r="ARX30" s="150">
        <f t="shared" si="724"/>
        <v>1529735</v>
      </c>
      <c r="ARY30" s="148"/>
      <c r="ARZ30" s="148" t="s">
        <v>36</v>
      </c>
      <c r="ASA30" s="140">
        <v>497475</v>
      </c>
      <c r="ASB30" s="106">
        <f t="shared" si="725"/>
        <v>3.0750000000000002</v>
      </c>
      <c r="ASC30" s="133">
        <f t="shared" si="726"/>
        <v>428325.97500000003</v>
      </c>
      <c r="ASD30" s="133">
        <f t="shared" si="727"/>
        <v>871949.30625000002</v>
      </c>
      <c r="ASE30" s="149">
        <f t="shared" si="728"/>
        <v>229460.34375</v>
      </c>
      <c r="ASF30" s="150">
        <f t="shared" si="729"/>
        <v>1529735</v>
      </c>
      <c r="ASG30" s="148"/>
      <c r="ASH30" s="148" t="s">
        <v>36</v>
      </c>
      <c r="ASI30" s="140">
        <v>497475</v>
      </c>
      <c r="ASJ30" s="106">
        <f t="shared" si="730"/>
        <v>3.0750000000000002</v>
      </c>
      <c r="ASK30" s="133">
        <f t="shared" si="731"/>
        <v>428325.97500000003</v>
      </c>
      <c r="ASL30" s="133">
        <f t="shared" si="732"/>
        <v>871949.30625000002</v>
      </c>
      <c r="ASM30" s="149">
        <f t="shared" si="733"/>
        <v>229460.34375</v>
      </c>
      <c r="ASN30" s="150">
        <f t="shared" si="734"/>
        <v>1529735</v>
      </c>
      <c r="ASO30" s="148"/>
      <c r="ASP30" s="148" t="s">
        <v>36</v>
      </c>
      <c r="ASQ30" s="140">
        <v>497475</v>
      </c>
      <c r="ASR30" s="106">
        <f t="shared" si="735"/>
        <v>3.0750000000000002</v>
      </c>
      <c r="ASS30" s="133">
        <f t="shared" si="736"/>
        <v>428325.97500000003</v>
      </c>
      <c r="AST30" s="133">
        <f t="shared" si="737"/>
        <v>871949.30625000002</v>
      </c>
      <c r="ASU30" s="149">
        <f t="shared" si="738"/>
        <v>229460.34375</v>
      </c>
      <c r="ASV30" s="150">
        <f t="shared" si="739"/>
        <v>1529735</v>
      </c>
      <c r="ASW30" s="148"/>
      <c r="ASX30" s="148" t="s">
        <v>36</v>
      </c>
      <c r="ASY30" s="140">
        <v>497475</v>
      </c>
      <c r="ASZ30" s="106">
        <f t="shared" si="740"/>
        <v>3.0750000000000002</v>
      </c>
      <c r="ATA30" s="133">
        <f t="shared" si="741"/>
        <v>428325.97500000003</v>
      </c>
      <c r="ATB30" s="133">
        <f t="shared" si="742"/>
        <v>871949.30625000002</v>
      </c>
      <c r="ATC30" s="149">
        <f t="shared" si="743"/>
        <v>229460.34375</v>
      </c>
      <c r="ATD30" s="150">
        <f t="shared" si="744"/>
        <v>1529735</v>
      </c>
      <c r="ATE30" s="148"/>
      <c r="ATF30" s="148" t="s">
        <v>36</v>
      </c>
      <c r="ATG30" s="140">
        <v>497475</v>
      </c>
      <c r="ATH30" s="106">
        <f t="shared" si="745"/>
        <v>3.0750000000000002</v>
      </c>
      <c r="ATI30" s="133">
        <f t="shared" si="746"/>
        <v>428325.97500000003</v>
      </c>
      <c r="ATJ30" s="133">
        <f t="shared" si="747"/>
        <v>871949.30625000002</v>
      </c>
      <c r="ATK30" s="149">
        <f t="shared" si="748"/>
        <v>229460.34375</v>
      </c>
      <c r="ATL30" s="150">
        <f t="shared" si="749"/>
        <v>1529735</v>
      </c>
      <c r="ATM30" s="148"/>
      <c r="ATN30" s="148" t="s">
        <v>36</v>
      </c>
      <c r="ATO30" s="140">
        <v>497475</v>
      </c>
      <c r="ATP30" s="106">
        <f t="shared" si="750"/>
        <v>3.0750000000000002</v>
      </c>
      <c r="ATQ30" s="133">
        <f t="shared" si="751"/>
        <v>428325.97500000003</v>
      </c>
      <c r="ATR30" s="133">
        <f t="shared" si="752"/>
        <v>871949.30625000002</v>
      </c>
      <c r="ATS30" s="149">
        <f t="shared" si="753"/>
        <v>229460.34375</v>
      </c>
      <c r="ATT30" s="150">
        <f t="shared" si="754"/>
        <v>1529735</v>
      </c>
      <c r="ATU30" s="148"/>
      <c r="ATV30" s="148" t="s">
        <v>36</v>
      </c>
      <c r="ATW30" s="140">
        <v>497475</v>
      </c>
      <c r="ATX30" s="106">
        <f t="shared" si="755"/>
        <v>3.0750000000000002</v>
      </c>
      <c r="ATY30" s="133">
        <f t="shared" si="756"/>
        <v>428325.97500000003</v>
      </c>
      <c r="ATZ30" s="133">
        <f t="shared" si="757"/>
        <v>871949.30625000002</v>
      </c>
      <c r="AUA30" s="149">
        <f t="shared" si="758"/>
        <v>229460.34375</v>
      </c>
      <c r="AUB30" s="150">
        <f t="shared" si="759"/>
        <v>1529735</v>
      </c>
      <c r="AUC30" s="148"/>
      <c r="AUD30" s="148" t="s">
        <v>36</v>
      </c>
      <c r="AUE30" s="140">
        <v>497475</v>
      </c>
      <c r="AUF30" s="106">
        <f t="shared" si="760"/>
        <v>3.0750000000000002</v>
      </c>
      <c r="AUG30" s="133">
        <f t="shared" si="761"/>
        <v>428325.97500000003</v>
      </c>
      <c r="AUH30" s="133">
        <f t="shared" si="762"/>
        <v>871949.30625000002</v>
      </c>
      <c r="AUI30" s="149">
        <f t="shared" si="763"/>
        <v>229460.34375</v>
      </c>
      <c r="AUJ30" s="150">
        <f t="shared" si="764"/>
        <v>1529735</v>
      </c>
      <c r="AUK30" s="148"/>
      <c r="AUL30" s="148" t="s">
        <v>36</v>
      </c>
      <c r="AUM30" s="140">
        <v>497475</v>
      </c>
      <c r="AUN30" s="106">
        <f t="shared" si="765"/>
        <v>3.0750000000000002</v>
      </c>
      <c r="AUO30" s="133">
        <f t="shared" si="766"/>
        <v>428325.97500000003</v>
      </c>
      <c r="AUP30" s="133">
        <f t="shared" si="767"/>
        <v>871949.30625000002</v>
      </c>
      <c r="AUQ30" s="149">
        <f t="shared" si="768"/>
        <v>229460.34375</v>
      </c>
      <c r="AUR30" s="150">
        <f t="shared" si="769"/>
        <v>1529735</v>
      </c>
      <c r="AUS30" s="148"/>
      <c r="AUT30" s="148" t="s">
        <v>36</v>
      </c>
      <c r="AUU30" s="140">
        <v>497475</v>
      </c>
      <c r="AUV30" s="106">
        <f t="shared" si="770"/>
        <v>3.0750000000000002</v>
      </c>
      <c r="AUW30" s="133">
        <f t="shared" si="771"/>
        <v>428325.97500000003</v>
      </c>
      <c r="AUX30" s="133">
        <f t="shared" si="772"/>
        <v>871949.30625000002</v>
      </c>
      <c r="AUY30" s="149">
        <f t="shared" si="773"/>
        <v>229460.34375</v>
      </c>
      <c r="AUZ30" s="150">
        <f t="shared" si="774"/>
        <v>1529735</v>
      </c>
      <c r="AVA30" s="148"/>
      <c r="AVB30" s="148" t="s">
        <v>36</v>
      </c>
      <c r="AVC30" s="140">
        <v>497475</v>
      </c>
      <c r="AVD30" s="106">
        <f t="shared" si="775"/>
        <v>3.0750000000000002</v>
      </c>
      <c r="AVE30" s="133">
        <f t="shared" si="776"/>
        <v>428325.97500000003</v>
      </c>
      <c r="AVF30" s="133">
        <f t="shared" si="777"/>
        <v>871949.30625000002</v>
      </c>
      <c r="AVG30" s="149">
        <f t="shared" si="778"/>
        <v>229460.34375</v>
      </c>
      <c r="AVH30" s="150">
        <f t="shared" si="779"/>
        <v>1529735</v>
      </c>
      <c r="AVI30" s="148"/>
      <c r="AVJ30" s="148" t="s">
        <v>36</v>
      </c>
      <c r="AVK30" s="140">
        <v>497475</v>
      </c>
      <c r="AVL30" s="106">
        <f t="shared" si="780"/>
        <v>3.0750000000000002</v>
      </c>
      <c r="AVM30" s="133">
        <f t="shared" si="781"/>
        <v>428325.97500000003</v>
      </c>
      <c r="AVN30" s="133">
        <f t="shared" si="782"/>
        <v>871949.30625000002</v>
      </c>
      <c r="AVO30" s="149">
        <f t="shared" si="783"/>
        <v>229460.34375</v>
      </c>
      <c r="AVP30" s="150">
        <f t="shared" si="784"/>
        <v>1529735</v>
      </c>
      <c r="AVQ30" s="148"/>
      <c r="AVR30" s="148" t="s">
        <v>36</v>
      </c>
      <c r="AVS30" s="140">
        <v>497475</v>
      </c>
      <c r="AVT30" s="106">
        <f t="shared" si="785"/>
        <v>3.0750000000000002</v>
      </c>
      <c r="AVU30" s="133">
        <f t="shared" si="786"/>
        <v>428325.97500000003</v>
      </c>
      <c r="AVV30" s="133">
        <f t="shared" si="787"/>
        <v>871949.30625000002</v>
      </c>
      <c r="AVW30" s="149">
        <f t="shared" si="788"/>
        <v>229460.34375</v>
      </c>
      <c r="AVX30" s="150">
        <f t="shared" si="789"/>
        <v>1529735</v>
      </c>
      <c r="AVY30" s="148"/>
      <c r="AVZ30" s="148" t="s">
        <v>36</v>
      </c>
      <c r="AWA30" s="140">
        <v>497475</v>
      </c>
      <c r="AWB30" s="106">
        <f t="shared" si="790"/>
        <v>3.0750000000000002</v>
      </c>
      <c r="AWC30" s="133">
        <f t="shared" si="791"/>
        <v>428325.97500000003</v>
      </c>
      <c r="AWD30" s="133">
        <f t="shared" si="792"/>
        <v>871949.30625000002</v>
      </c>
      <c r="AWE30" s="149">
        <f t="shared" si="793"/>
        <v>229460.34375</v>
      </c>
      <c r="AWF30" s="150">
        <f t="shared" si="794"/>
        <v>1529735</v>
      </c>
      <c r="AWG30" s="148"/>
      <c r="AWH30" s="148" t="s">
        <v>36</v>
      </c>
      <c r="AWI30" s="140">
        <v>497475</v>
      </c>
      <c r="AWJ30" s="106">
        <f t="shared" si="795"/>
        <v>3.0750000000000002</v>
      </c>
      <c r="AWK30" s="133">
        <f t="shared" si="796"/>
        <v>428325.97500000003</v>
      </c>
      <c r="AWL30" s="133">
        <f t="shared" si="797"/>
        <v>871949.30625000002</v>
      </c>
      <c r="AWM30" s="149">
        <f t="shared" si="798"/>
        <v>229460.34375</v>
      </c>
      <c r="AWN30" s="150">
        <f t="shared" si="799"/>
        <v>1529735</v>
      </c>
      <c r="AWO30" s="148"/>
      <c r="AWP30" s="148" t="s">
        <v>36</v>
      </c>
      <c r="AWQ30" s="140">
        <v>497475</v>
      </c>
      <c r="AWR30" s="106">
        <f t="shared" si="800"/>
        <v>3.0750000000000002</v>
      </c>
      <c r="AWS30" s="133">
        <f t="shared" si="801"/>
        <v>428325.97500000003</v>
      </c>
      <c r="AWT30" s="133">
        <f t="shared" si="802"/>
        <v>871949.30625000002</v>
      </c>
      <c r="AWU30" s="149">
        <f t="shared" si="803"/>
        <v>229460.34375</v>
      </c>
      <c r="AWV30" s="150">
        <f t="shared" si="804"/>
        <v>1529735</v>
      </c>
      <c r="AWW30" s="148"/>
      <c r="AWX30" s="148" t="s">
        <v>36</v>
      </c>
      <c r="AWY30" s="140">
        <v>497475</v>
      </c>
      <c r="AWZ30" s="106">
        <f t="shared" si="805"/>
        <v>3.0750000000000002</v>
      </c>
      <c r="AXA30" s="133">
        <f t="shared" si="806"/>
        <v>428325.97500000003</v>
      </c>
      <c r="AXB30" s="133">
        <f t="shared" si="807"/>
        <v>871949.30625000002</v>
      </c>
      <c r="AXC30" s="149">
        <f t="shared" si="808"/>
        <v>229460.34375</v>
      </c>
      <c r="AXD30" s="150">
        <f t="shared" si="809"/>
        <v>1529735</v>
      </c>
      <c r="AXE30" s="148"/>
      <c r="AXF30" s="148" t="s">
        <v>36</v>
      </c>
      <c r="AXG30" s="140">
        <v>497475</v>
      </c>
      <c r="AXH30" s="106">
        <f t="shared" si="810"/>
        <v>3.0750000000000002</v>
      </c>
      <c r="AXI30" s="133">
        <f t="shared" si="811"/>
        <v>428325.97500000003</v>
      </c>
      <c r="AXJ30" s="133">
        <f t="shared" si="812"/>
        <v>871949.30625000002</v>
      </c>
      <c r="AXK30" s="149">
        <f t="shared" si="813"/>
        <v>229460.34375</v>
      </c>
      <c r="AXL30" s="150">
        <f t="shared" si="814"/>
        <v>1529735</v>
      </c>
      <c r="AXM30" s="148"/>
      <c r="AXN30" s="148" t="s">
        <v>36</v>
      </c>
      <c r="AXO30" s="140">
        <v>497475</v>
      </c>
      <c r="AXP30" s="106">
        <f t="shared" si="815"/>
        <v>3.0750000000000002</v>
      </c>
      <c r="AXQ30" s="133">
        <f t="shared" si="816"/>
        <v>428325.97500000003</v>
      </c>
      <c r="AXR30" s="133">
        <f t="shared" si="817"/>
        <v>871949.30625000002</v>
      </c>
      <c r="AXS30" s="149">
        <f t="shared" si="818"/>
        <v>229460.34375</v>
      </c>
      <c r="AXT30" s="150">
        <f t="shared" si="819"/>
        <v>1529735</v>
      </c>
      <c r="AXU30" s="148"/>
      <c r="AXV30" s="148" t="s">
        <v>36</v>
      </c>
      <c r="AXW30" s="140">
        <v>497475</v>
      </c>
      <c r="AXX30" s="106">
        <f t="shared" si="820"/>
        <v>3.0750000000000002</v>
      </c>
      <c r="AXY30" s="133">
        <f t="shared" si="821"/>
        <v>428325.97500000003</v>
      </c>
      <c r="AXZ30" s="133">
        <f t="shared" si="822"/>
        <v>871949.30625000002</v>
      </c>
      <c r="AYA30" s="149">
        <f t="shared" si="823"/>
        <v>229460.34375</v>
      </c>
      <c r="AYB30" s="150">
        <f t="shared" si="824"/>
        <v>1529735</v>
      </c>
      <c r="AYC30" s="148"/>
      <c r="AYD30" s="148" t="s">
        <v>36</v>
      </c>
      <c r="AYE30" s="140">
        <v>497475</v>
      </c>
      <c r="AYF30" s="106">
        <f t="shared" si="825"/>
        <v>3.0750000000000002</v>
      </c>
      <c r="AYG30" s="133">
        <f t="shared" si="826"/>
        <v>428325.97500000003</v>
      </c>
      <c r="AYH30" s="133">
        <f t="shared" si="827"/>
        <v>871949.30625000002</v>
      </c>
      <c r="AYI30" s="149">
        <f t="shared" si="828"/>
        <v>229460.34375</v>
      </c>
      <c r="AYJ30" s="150">
        <f t="shared" si="829"/>
        <v>1529735</v>
      </c>
      <c r="AYK30" s="148"/>
      <c r="AYL30" s="148" t="s">
        <v>36</v>
      </c>
      <c r="AYM30" s="140">
        <v>497475</v>
      </c>
      <c r="AYN30" s="106">
        <f t="shared" si="830"/>
        <v>3.0750000000000002</v>
      </c>
      <c r="AYO30" s="133">
        <f t="shared" si="831"/>
        <v>428325.97500000003</v>
      </c>
      <c r="AYP30" s="133">
        <f t="shared" si="832"/>
        <v>871949.30625000002</v>
      </c>
      <c r="AYQ30" s="149">
        <f t="shared" si="833"/>
        <v>229460.34375</v>
      </c>
      <c r="AYR30" s="150">
        <f t="shared" si="834"/>
        <v>1529735</v>
      </c>
      <c r="AYS30" s="148"/>
      <c r="AYT30" s="148" t="s">
        <v>36</v>
      </c>
      <c r="AYU30" s="140">
        <v>497475</v>
      </c>
      <c r="AYV30" s="106">
        <f t="shared" si="835"/>
        <v>3.0750000000000002</v>
      </c>
      <c r="AYW30" s="133">
        <f t="shared" si="836"/>
        <v>428325.97500000003</v>
      </c>
      <c r="AYX30" s="133">
        <f t="shared" si="837"/>
        <v>871949.30625000002</v>
      </c>
      <c r="AYY30" s="149">
        <f t="shared" si="838"/>
        <v>229460.34375</v>
      </c>
      <c r="AYZ30" s="150">
        <f t="shared" si="839"/>
        <v>1529735</v>
      </c>
      <c r="AZA30" s="148"/>
      <c r="AZB30" s="148" t="s">
        <v>36</v>
      </c>
      <c r="AZC30" s="140">
        <v>497475</v>
      </c>
      <c r="AZD30" s="106">
        <f t="shared" si="840"/>
        <v>3.0750000000000002</v>
      </c>
      <c r="AZE30" s="133">
        <f t="shared" si="841"/>
        <v>428325.97500000003</v>
      </c>
      <c r="AZF30" s="133">
        <f t="shared" si="842"/>
        <v>871949.30625000002</v>
      </c>
      <c r="AZG30" s="149">
        <f t="shared" si="843"/>
        <v>229460.34375</v>
      </c>
      <c r="AZH30" s="150">
        <f t="shared" si="844"/>
        <v>1529735</v>
      </c>
      <c r="AZI30" s="148"/>
      <c r="AZJ30" s="148" t="s">
        <v>36</v>
      </c>
      <c r="AZK30" s="140">
        <v>497475</v>
      </c>
      <c r="AZL30" s="106">
        <f t="shared" si="845"/>
        <v>3.0750000000000002</v>
      </c>
      <c r="AZM30" s="133">
        <f t="shared" si="846"/>
        <v>428325.97500000003</v>
      </c>
      <c r="AZN30" s="133">
        <f t="shared" si="847"/>
        <v>871949.30625000002</v>
      </c>
      <c r="AZO30" s="149">
        <f t="shared" si="848"/>
        <v>229460.34375</v>
      </c>
      <c r="AZP30" s="150">
        <f t="shared" si="849"/>
        <v>1529735</v>
      </c>
      <c r="AZQ30" s="148"/>
      <c r="AZR30" s="148" t="s">
        <v>36</v>
      </c>
      <c r="AZS30" s="140">
        <v>497475</v>
      </c>
      <c r="AZT30" s="106">
        <f t="shared" si="850"/>
        <v>3.0750000000000002</v>
      </c>
      <c r="AZU30" s="133">
        <f t="shared" si="851"/>
        <v>428325.97500000003</v>
      </c>
      <c r="AZV30" s="133">
        <f t="shared" si="852"/>
        <v>871949.30625000002</v>
      </c>
      <c r="AZW30" s="149">
        <f t="shared" si="853"/>
        <v>229460.34375</v>
      </c>
      <c r="AZX30" s="150">
        <f t="shared" si="854"/>
        <v>1529735</v>
      </c>
      <c r="AZY30" s="148"/>
      <c r="AZZ30" s="148" t="s">
        <v>36</v>
      </c>
      <c r="BAA30" s="140">
        <v>497475</v>
      </c>
      <c r="BAB30" s="106">
        <f t="shared" si="855"/>
        <v>3.0750000000000002</v>
      </c>
      <c r="BAC30" s="133">
        <f t="shared" si="856"/>
        <v>428325.97500000003</v>
      </c>
      <c r="BAD30" s="133">
        <f t="shared" si="857"/>
        <v>871949.30625000002</v>
      </c>
      <c r="BAE30" s="149">
        <f t="shared" si="858"/>
        <v>229460.34375</v>
      </c>
      <c r="BAF30" s="150">
        <f t="shared" si="859"/>
        <v>1529735</v>
      </c>
      <c r="BAG30" s="148"/>
      <c r="BAH30" s="148" t="s">
        <v>36</v>
      </c>
      <c r="BAI30" s="140">
        <v>497475</v>
      </c>
      <c r="BAJ30" s="106">
        <f t="shared" si="860"/>
        <v>3.0750000000000002</v>
      </c>
      <c r="BAK30" s="133">
        <f t="shared" si="861"/>
        <v>428325.97500000003</v>
      </c>
      <c r="BAL30" s="133">
        <f t="shared" si="862"/>
        <v>871949.30625000002</v>
      </c>
      <c r="BAM30" s="149">
        <f t="shared" si="863"/>
        <v>229460.34375</v>
      </c>
      <c r="BAN30" s="150">
        <f t="shared" si="864"/>
        <v>1529735</v>
      </c>
      <c r="BAO30" s="148"/>
      <c r="BAP30" s="148" t="s">
        <v>36</v>
      </c>
      <c r="BAQ30" s="140">
        <v>497475</v>
      </c>
      <c r="BAR30" s="106">
        <f t="shared" si="865"/>
        <v>3.0750000000000002</v>
      </c>
      <c r="BAS30" s="133">
        <f t="shared" si="866"/>
        <v>428325.97500000003</v>
      </c>
      <c r="BAT30" s="133">
        <f t="shared" si="867"/>
        <v>871949.30625000002</v>
      </c>
      <c r="BAU30" s="149">
        <f t="shared" si="868"/>
        <v>229460.34375</v>
      </c>
      <c r="BAV30" s="150">
        <f t="shared" si="869"/>
        <v>1529735</v>
      </c>
      <c r="BAW30" s="148"/>
      <c r="BAX30" s="148" t="s">
        <v>36</v>
      </c>
      <c r="BAY30" s="140">
        <v>497475</v>
      </c>
      <c r="BAZ30" s="106">
        <f t="shared" si="870"/>
        <v>3.0750000000000002</v>
      </c>
      <c r="BBA30" s="133">
        <f t="shared" si="871"/>
        <v>428325.97500000003</v>
      </c>
      <c r="BBB30" s="133">
        <f t="shared" si="872"/>
        <v>871949.30625000002</v>
      </c>
      <c r="BBC30" s="149">
        <f t="shared" si="873"/>
        <v>229460.34375</v>
      </c>
      <c r="BBD30" s="150">
        <f t="shared" si="874"/>
        <v>1529735</v>
      </c>
      <c r="BBE30" s="148"/>
      <c r="BBF30" s="148" t="s">
        <v>36</v>
      </c>
      <c r="BBG30" s="140">
        <v>497475</v>
      </c>
      <c r="BBH30" s="106">
        <f t="shared" si="875"/>
        <v>3.0750000000000002</v>
      </c>
      <c r="BBI30" s="133">
        <f t="shared" si="876"/>
        <v>428325.97500000003</v>
      </c>
      <c r="BBJ30" s="133">
        <f t="shared" si="877"/>
        <v>871949.30625000002</v>
      </c>
      <c r="BBK30" s="149">
        <f t="shared" si="878"/>
        <v>229460.34375</v>
      </c>
      <c r="BBL30" s="150">
        <f t="shared" si="879"/>
        <v>1529735</v>
      </c>
      <c r="BBM30" s="148"/>
      <c r="BBN30" s="148" t="s">
        <v>36</v>
      </c>
      <c r="BBO30" s="140">
        <v>497475</v>
      </c>
      <c r="BBP30" s="106">
        <f t="shared" si="880"/>
        <v>3.0750000000000002</v>
      </c>
      <c r="BBQ30" s="133">
        <f t="shared" si="881"/>
        <v>428325.97500000003</v>
      </c>
      <c r="BBR30" s="133">
        <f t="shared" si="882"/>
        <v>871949.30625000002</v>
      </c>
      <c r="BBS30" s="149">
        <f t="shared" si="883"/>
        <v>229460.34375</v>
      </c>
      <c r="BBT30" s="150">
        <f t="shared" si="884"/>
        <v>1529735</v>
      </c>
      <c r="BBU30" s="148"/>
      <c r="BBV30" s="148" t="s">
        <v>36</v>
      </c>
      <c r="BBW30" s="140">
        <v>497475</v>
      </c>
      <c r="BBX30" s="106">
        <f t="shared" si="885"/>
        <v>3.0750000000000002</v>
      </c>
      <c r="BBY30" s="133">
        <f t="shared" si="886"/>
        <v>428325.97500000003</v>
      </c>
      <c r="BBZ30" s="133">
        <f t="shared" si="887"/>
        <v>871949.30625000002</v>
      </c>
      <c r="BCA30" s="149">
        <f t="shared" si="888"/>
        <v>229460.34375</v>
      </c>
      <c r="BCB30" s="150">
        <f t="shared" si="889"/>
        <v>1529735</v>
      </c>
      <c r="BCC30" s="148"/>
      <c r="BCD30" s="148" t="s">
        <v>36</v>
      </c>
      <c r="BCE30" s="140">
        <v>497475</v>
      </c>
      <c r="BCF30" s="106">
        <f t="shared" si="890"/>
        <v>3.0750000000000002</v>
      </c>
      <c r="BCG30" s="133">
        <f t="shared" si="891"/>
        <v>428325.97500000003</v>
      </c>
      <c r="BCH30" s="133">
        <f t="shared" si="892"/>
        <v>871949.30625000002</v>
      </c>
      <c r="BCI30" s="149">
        <f t="shared" si="893"/>
        <v>229460.34375</v>
      </c>
      <c r="BCJ30" s="150">
        <f t="shared" si="894"/>
        <v>1529735</v>
      </c>
      <c r="BCK30" s="148"/>
      <c r="BCL30" s="148" t="s">
        <v>36</v>
      </c>
      <c r="BCM30" s="140">
        <v>497475</v>
      </c>
      <c r="BCN30" s="106">
        <f t="shared" si="895"/>
        <v>3.0750000000000002</v>
      </c>
      <c r="BCO30" s="133">
        <f t="shared" si="896"/>
        <v>428325.97500000003</v>
      </c>
      <c r="BCP30" s="133">
        <f t="shared" si="897"/>
        <v>871949.30625000002</v>
      </c>
      <c r="BCQ30" s="149">
        <f t="shared" si="898"/>
        <v>229460.34375</v>
      </c>
      <c r="BCR30" s="150">
        <f t="shared" si="899"/>
        <v>1529735</v>
      </c>
      <c r="BCS30" s="148"/>
      <c r="BCT30" s="148" t="s">
        <v>36</v>
      </c>
      <c r="BCU30" s="140">
        <v>497475</v>
      </c>
      <c r="BCV30" s="106">
        <f t="shared" si="900"/>
        <v>3.0750000000000002</v>
      </c>
      <c r="BCW30" s="133">
        <f t="shared" si="901"/>
        <v>428325.97500000003</v>
      </c>
      <c r="BCX30" s="133">
        <f t="shared" si="902"/>
        <v>871949.30625000002</v>
      </c>
      <c r="BCY30" s="149">
        <f t="shared" si="903"/>
        <v>229460.34375</v>
      </c>
      <c r="BCZ30" s="150">
        <f t="shared" si="904"/>
        <v>1529735</v>
      </c>
      <c r="BDA30" s="148"/>
      <c r="BDB30" s="148" t="s">
        <v>36</v>
      </c>
      <c r="BDC30" s="140">
        <v>497475</v>
      </c>
      <c r="BDD30" s="106">
        <f t="shared" si="905"/>
        <v>3.0750000000000002</v>
      </c>
      <c r="BDE30" s="133">
        <f t="shared" si="906"/>
        <v>428325.97500000003</v>
      </c>
      <c r="BDF30" s="133">
        <f t="shared" si="907"/>
        <v>871949.30625000002</v>
      </c>
      <c r="BDG30" s="149">
        <f t="shared" si="908"/>
        <v>229460.34375</v>
      </c>
      <c r="BDH30" s="150">
        <f t="shared" si="909"/>
        <v>1529735</v>
      </c>
      <c r="BDI30" s="148"/>
      <c r="BDJ30" s="148" t="s">
        <v>36</v>
      </c>
      <c r="BDK30" s="140">
        <v>497475</v>
      </c>
      <c r="BDL30" s="106">
        <f t="shared" si="910"/>
        <v>3.0750000000000002</v>
      </c>
      <c r="BDM30" s="133">
        <f t="shared" si="911"/>
        <v>428325.97500000003</v>
      </c>
      <c r="BDN30" s="133">
        <f t="shared" si="912"/>
        <v>871949.30625000002</v>
      </c>
      <c r="BDO30" s="149">
        <f t="shared" si="913"/>
        <v>229460.34375</v>
      </c>
      <c r="BDP30" s="150">
        <f t="shared" si="914"/>
        <v>1529735</v>
      </c>
      <c r="BDQ30" s="148"/>
      <c r="BDR30" s="148" t="s">
        <v>36</v>
      </c>
      <c r="BDS30" s="140">
        <v>497475</v>
      </c>
      <c r="BDT30" s="106">
        <f t="shared" si="915"/>
        <v>3.0750000000000002</v>
      </c>
      <c r="BDU30" s="133">
        <f t="shared" si="916"/>
        <v>428325.97500000003</v>
      </c>
      <c r="BDV30" s="133">
        <f t="shared" si="917"/>
        <v>871949.30625000002</v>
      </c>
      <c r="BDW30" s="149">
        <f t="shared" si="918"/>
        <v>229460.34375</v>
      </c>
      <c r="BDX30" s="150">
        <f t="shared" si="919"/>
        <v>1529735</v>
      </c>
      <c r="BDY30" s="148"/>
      <c r="BDZ30" s="148" t="s">
        <v>36</v>
      </c>
      <c r="BEA30" s="140">
        <v>497475</v>
      </c>
      <c r="BEB30" s="106">
        <f t="shared" si="920"/>
        <v>3.0750000000000002</v>
      </c>
      <c r="BEC30" s="133">
        <f t="shared" si="921"/>
        <v>428325.97500000003</v>
      </c>
      <c r="BED30" s="133">
        <f t="shared" si="922"/>
        <v>871949.30625000002</v>
      </c>
      <c r="BEE30" s="149">
        <f t="shared" si="923"/>
        <v>229460.34375</v>
      </c>
      <c r="BEF30" s="150">
        <f t="shared" si="924"/>
        <v>1529735</v>
      </c>
      <c r="BEG30" s="148"/>
      <c r="BEH30" s="148" t="s">
        <v>36</v>
      </c>
      <c r="BEI30" s="140">
        <v>497475</v>
      </c>
      <c r="BEJ30" s="106">
        <f t="shared" si="925"/>
        <v>3.0750000000000002</v>
      </c>
      <c r="BEK30" s="133">
        <f t="shared" si="926"/>
        <v>428325.97500000003</v>
      </c>
      <c r="BEL30" s="133">
        <f t="shared" si="927"/>
        <v>871949.30625000002</v>
      </c>
      <c r="BEM30" s="149">
        <f t="shared" si="928"/>
        <v>229460.34375</v>
      </c>
      <c r="BEN30" s="150">
        <f t="shared" si="929"/>
        <v>1529735</v>
      </c>
      <c r="BEO30" s="148"/>
      <c r="BEP30" s="148" t="s">
        <v>36</v>
      </c>
      <c r="BEQ30" s="140">
        <v>497475</v>
      </c>
      <c r="BER30" s="106">
        <f t="shared" si="930"/>
        <v>3.0750000000000002</v>
      </c>
      <c r="BES30" s="133">
        <f t="shared" si="931"/>
        <v>428325.97500000003</v>
      </c>
      <c r="BET30" s="133">
        <f t="shared" si="932"/>
        <v>871949.30625000002</v>
      </c>
      <c r="BEU30" s="149">
        <f t="shared" si="933"/>
        <v>229460.34375</v>
      </c>
      <c r="BEV30" s="150">
        <f t="shared" si="934"/>
        <v>1529735</v>
      </c>
      <c r="BEW30" s="148"/>
      <c r="BEX30" s="148" t="s">
        <v>36</v>
      </c>
      <c r="BEY30" s="140">
        <v>497475</v>
      </c>
      <c r="BEZ30" s="106">
        <f t="shared" si="935"/>
        <v>3.0750000000000002</v>
      </c>
      <c r="BFA30" s="133">
        <f t="shared" si="936"/>
        <v>428325.97500000003</v>
      </c>
      <c r="BFB30" s="133">
        <f t="shared" si="937"/>
        <v>871949.30625000002</v>
      </c>
      <c r="BFC30" s="149">
        <f t="shared" si="938"/>
        <v>229460.34375</v>
      </c>
      <c r="BFD30" s="150">
        <f t="shared" si="939"/>
        <v>1529735</v>
      </c>
      <c r="BFE30" s="148"/>
      <c r="BFF30" s="148" t="s">
        <v>36</v>
      </c>
      <c r="BFG30" s="140">
        <v>497475</v>
      </c>
      <c r="BFH30" s="106">
        <f t="shared" si="940"/>
        <v>3.0750000000000002</v>
      </c>
      <c r="BFI30" s="133">
        <f t="shared" si="941"/>
        <v>428325.97500000003</v>
      </c>
      <c r="BFJ30" s="133">
        <f t="shared" si="942"/>
        <v>871949.30625000002</v>
      </c>
      <c r="BFK30" s="149">
        <f t="shared" si="943"/>
        <v>229460.34375</v>
      </c>
      <c r="BFL30" s="150">
        <f t="shared" si="944"/>
        <v>1529735</v>
      </c>
      <c r="BFM30" s="148"/>
      <c r="BFN30" s="148" t="s">
        <v>36</v>
      </c>
      <c r="BFO30" s="140">
        <v>497475</v>
      </c>
      <c r="BFP30" s="106">
        <f t="shared" si="945"/>
        <v>3.0750000000000002</v>
      </c>
      <c r="BFQ30" s="133">
        <f t="shared" si="946"/>
        <v>428325.97500000003</v>
      </c>
      <c r="BFR30" s="133">
        <f t="shared" si="947"/>
        <v>871949.30625000002</v>
      </c>
      <c r="BFS30" s="149">
        <f t="shared" si="948"/>
        <v>229460.34375</v>
      </c>
      <c r="BFT30" s="150">
        <f t="shared" si="949"/>
        <v>1529735</v>
      </c>
      <c r="BFU30" s="148"/>
      <c r="BFV30" s="148" t="s">
        <v>36</v>
      </c>
      <c r="BFW30" s="140">
        <v>497475</v>
      </c>
      <c r="BFX30" s="106">
        <f t="shared" si="950"/>
        <v>3.0750000000000002</v>
      </c>
      <c r="BFY30" s="133">
        <f t="shared" si="951"/>
        <v>428325.97500000003</v>
      </c>
      <c r="BFZ30" s="133">
        <f t="shared" si="952"/>
        <v>871949.30625000002</v>
      </c>
      <c r="BGA30" s="149">
        <f t="shared" si="953"/>
        <v>229460.34375</v>
      </c>
      <c r="BGB30" s="150">
        <f t="shared" si="954"/>
        <v>1529735</v>
      </c>
      <c r="BGC30" s="148"/>
      <c r="BGD30" s="148" t="s">
        <v>36</v>
      </c>
      <c r="BGE30" s="140">
        <v>497475</v>
      </c>
      <c r="BGF30" s="106">
        <f t="shared" si="955"/>
        <v>3.0750000000000002</v>
      </c>
      <c r="BGG30" s="133">
        <f t="shared" si="956"/>
        <v>428325.97500000003</v>
      </c>
      <c r="BGH30" s="133">
        <f t="shared" si="957"/>
        <v>871949.30625000002</v>
      </c>
      <c r="BGI30" s="149">
        <f t="shared" si="958"/>
        <v>229460.34375</v>
      </c>
      <c r="BGJ30" s="150">
        <f t="shared" si="959"/>
        <v>1529735</v>
      </c>
      <c r="BGK30" s="148"/>
      <c r="BGL30" s="148" t="s">
        <v>36</v>
      </c>
      <c r="BGM30" s="140">
        <v>497475</v>
      </c>
      <c r="BGN30" s="106">
        <f t="shared" si="960"/>
        <v>3.0750000000000002</v>
      </c>
      <c r="BGO30" s="133">
        <f t="shared" si="961"/>
        <v>428325.97500000003</v>
      </c>
      <c r="BGP30" s="133">
        <f t="shared" si="962"/>
        <v>871949.30625000002</v>
      </c>
      <c r="BGQ30" s="149">
        <f t="shared" si="963"/>
        <v>229460.34375</v>
      </c>
      <c r="BGR30" s="150">
        <f t="shared" si="964"/>
        <v>1529735</v>
      </c>
      <c r="BGS30" s="148"/>
      <c r="BGT30" s="148" t="s">
        <v>36</v>
      </c>
      <c r="BGU30" s="140">
        <v>497475</v>
      </c>
      <c r="BGV30" s="106">
        <f t="shared" si="965"/>
        <v>3.0750000000000002</v>
      </c>
      <c r="BGW30" s="133">
        <f t="shared" si="966"/>
        <v>428325.97500000003</v>
      </c>
      <c r="BGX30" s="133">
        <f t="shared" si="967"/>
        <v>871949.30625000002</v>
      </c>
      <c r="BGY30" s="149">
        <f t="shared" si="968"/>
        <v>229460.34375</v>
      </c>
      <c r="BGZ30" s="150">
        <f t="shared" si="969"/>
        <v>1529735</v>
      </c>
      <c r="BHA30" s="148"/>
      <c r="BHB30" s="148" t="s">
        <v>36</v>
      </c>
      <c r="BHC30" s="140">
        <v>497475</v>
      </c>
      <c r="BHD30" s="106">
        <f t="shared" si="970"/>
        <v>3.0750000000000002</v>
      </c>
      <c r="BHE30" s="133">
        <f t="shared" si="971"/>
        <v>428325.97500000003</v>
      </c>
      <c r="BHF30" s="133">
        <f t="shared" si="972"/>
        <v>871949.30625000002</v>
      </c>
      <c r="BHG30" s="149">
        <f t="shared" si="973"/>
        <v>229460.34375</v>
      </c>
      <c r="BHH30" s="150">
        <f t="shared" si="974"/>
        <v>1529735</v>
      </c>
      <c r="BHI30" s="148"/>
      <c r="BHJ30" s="148" t="s">
        <v>36</v>
      </c>
      <c r="BHK30" s="140">
        <v>497475</v>
      </c>
      <c r="BHL30" s="106">
        <f t="shared" si="975"/>
        <v>3.0750000000000002</v>
      </c>
      <c r="BHM30" s="133">
        <f t="shared" si="976"/>
        <v>428325.97500000003</v>
      </c>
      <c r="BHN30" s="133">
        <f t="shared" si="977"/>
        <v>871949.30625000002</v>
      </c>
      <c r="BHO30" s="149">
        <f t="shared" si="978"/>
        <v>229460.34375</v>
      </c>
      <c r="BHP30" s="150">
        <f t="shared" si="979"/>
        <v>1529735</v>
      </c>
      <c r="BHQ30" s="148"/>
      <c r="BHR30" s="148" t="s">
        <v>36</v>
      </c>
      <c r="BHS30" s="140">
        <v>497475</v>
      </c>
      <c r="BHT30" s="106">
        <f t="shared" si="980"/>
        <v>3.0750000000000002</v>
      </c>
      <c r="BHU30" s="133">
        <f t="shared" si="981"/>
        <v>428325.97500000003</v>
      </c>
      <c r="BHV30" s="133">
        <f t="shared" si="982"/>
        <v>871949.30625000002</v>
      </c>
      <c r="BHW30" s="149">
        <f t="shared" si="983"/>
        <v>229460.34375</v>
      </c>
      <c r="BHX30" s="150">
        <f t="shared" si="984"/>
        <v>1529735</v>
      </c>
      <c r="BHY30" s="148"/>
      <c r="BHZ30" s="148" t="s">
        <v>36</v>
      </c>
      <c r="BIA30" s="140">
        <v>497475</v>
      </c>
      <c r="BIB30" s="106">
        <f t="shared" si="985"/>
        <v>3.0750000000000002</v>
      </c>
      <c r="BIC30" s="133">
        <f t="shared" si="986"/>
        <v>428325.97500000003</v>
      </c>
      <c r="BID30" s="133">
        <f t="shared" si="987"/>
        <v>871949.30625000002</v>
      </c>
      <c r="BIE30" s="149">
        <f t="shared" si="988"/>
        <v>229460.34375</v>
      </c>
      <c r="BIF30" s="150">
        <f t="shared" si="989"/>
        <v>1529735</v>
      </c>
      <c r="BIG30" s="148"/>
      <c r="BIH30" s="148" t="s">
        <v>36</v>
      </c>
      <c r="BII30" s="140">
        <v>497475</v>
      </c>
      <c r="BIJ30" s="106">
        <f t="shared" si="990"/>
        <v>3.0750000000000002</v>
      </c>
      <c r="BIK30" s="133">
        <f t="shared" si="991"/>
        <v>428325.97500000003</v>
      </c>
      <c r="BIL30" s="133">
        <f t="shared" si="992"/>
        <v>871949.30625000002</v>
      </c>
      <c r="BIM30" s="149">
        <f t="shared" si="993"/>
        <v>229460.34375</v>
      </c>
      <c r="BIN30" s="150">
        <f t="shared" si="994"/>
        <v>1529735</v>
      </c>
      <c r="BIO30" s="148"/>
      <c r="BIP30" s="148" t="s">
        <v>36</v>
      </c>
      <c r="BIQ30" s="140">
        <v>497475</v>
      </c>
      <c r="BIR30" s="106">
        <f t="shared" si="995"/>
        <v>3.0750000000000002</v>
      </c>
      <c r="BIS30" s="133">
        <f t="shared" si="996"/>
        <v>428325.97500000003</v>
      </c>
      <c r="BIT30" s="133">
        <f t="shared" si="997"/>
        <v>871949.30625000002</v>
      </c>
      <c r="BIU30" s="149">
        <f t="shared" si="998"/>
        <v>229460.34375</v>
      </c>
      <c r="BIV30" s="150">
        <f t="shared" si="999"/>
        <v>1529735</v>
      </c>
      <c r="BIW30" s="148"/>
      <c r="BIX30" s="148" t="s">
        <v>36</v>
      </c>
      <c r="BIY30" s="140">
        <v>497475</v>
      </c>
      <c r="BIZ30" s="106">
        <f t="shared" si="1000"/>
        <v>3.0750000000000002</v>
      </c>
      <c r="BJA30" s="133">
        <f t="shared" si="1001"/>
        <v>428325.97500000003</v>
      </c>
      <c r="BJB30" s="133">
        <f t="shared" si="1002"/>
        <v>871949.30625000002</v>
      </c>
      <c r="BJC30" s="149">
        <f t="shared" si="1003"/>
        <v>229460.34375</v>
      </c>
      <c r="BJD30" s="150">
        <f t="shared" si="1004"/>
        <v>1529735</v>
      </c>
      <c r="BJE30" s="148"/>
      <c r="BJF30" s="148" t="s">
        <v>36</v>
      </c>
      <c r="BJG30" s="140">
        <v>497475</v>
      </c>
      <c r="BJH30" s="106">
        <f t="shared" si="1005"/>
        <v>3.0750000000000002</v>
      </c>
      <c r="BJI30" s="133">
        <f t="shared" si="1006"/>
        <v>428325.97500000003</v>
      </c>
      <c r="BJJ30" s="133">
        <f t="shared" si="1007"/>
        <v>871949.30625000002</v>
      </c>
      <c r="BJK30" s="149">
        <f t="shared" si="1008"/>
        <v>229460.34375</v>
      </c>
      <c r="BJL30" s="150">
        <f t="shared" si="1009"/>
        <v>1529735</v>
      </c>
      <c r="BJM30" s="148"/>
      <c r="BJN30" s="148" t="s">
        <v>36</v>
      </c>
      <c r="BJO30" s="140">
        <v>497475</v>
      </c>
      <c r="BJP30" s="106">
        <f t="shared" si="1010"/>
        <v>3.0750000000000002</v>
      </c>
      <c r="BJQ30" s="133">
        <f t="shared" si="1011"/>
        <v>428325.97500000003</v>
      </c>
      <c r="BJR30" s="133">
        <f t="shared" si="1012"/>
        <v>871949.30625000002</v>
      </c>
      <c r="BJS30" s="149">
        <f t="shared" si="1013"/>
        <v>229460.34375</v>
      </c>
      <c r="BJT30" s="150">
        <f t="shared" si="1014"/>
        <v>1529735</v>
      </c>
      <c r="BJU30" s="148"/>
      <c r="BJV30" s="148" t="s">
        <v>36</v>
      </c>
      <c r="BJW30" s="140">
        <v>497475</v>
      </c>
      <c r="BJX30" s="106">
        <f t="shared" si="1015"/>
        <v>3.0750000000000002</v>
      </c>
      <c r="BJY30" s="133">
        <f t="shared" si="1016"/>
        <v>428325.97500000003</v>
      </c>
      <c r="BJZ30" s="133">
        <f t="shared" si="1017"/>
        <v>871949.30625000002</v>
      </c>
      <c r="BKA30" s="149">
        <f t="shared" si="1018"/>
        <v>229460.34375</v>
      </c>
      <c r="BKB30" s="150">
        <f t="shared" si="1019"/>
        <v>1529735</v>
      </c>
      <c r="BKC30" s="148"/>
      <c r="BKD30" s="148" t="s">
        <v>36</v>
      </c>
      <c r="BKE30" s="140">
        <v>497475</v>
      </c>
      <c r="BKF30" s="106">
        <f t="shared" si="1020"/>
        <v>3.0750000000000002</v>
      </c>
      <c r="BKG30" s="133">
        <f t="shared" si="1021"/>
        <v>428325.97500000003</v>
      </c>
      <c r="BKH30" s="133">
        <f t="shared" si="1022"/>
        <v>871949.30625000002</v>
      </c>
      <c r="BKI30" s="149">
        <f t="shared" si="1023"/>
        <v>229460.34375</v>
      </c>
      <c r="BKJ30" s="150">
        <f t="shared" si="1024"/>
        <v>1529735</v>
      </c>
      <c r="BKK30" s="148"/>
      <c r="BKL30" s="148" t="s">
        <v>36</v>
      </c>
      <c r="BKM30" s="140">
        <v>497475</v>
      </c>
      <c r="BKN30" s="106">
        <f t="shared" si="1025"/>
        <v>3.0750000000000002</v>
      </c>
      <c r="BKO30" s="133">
        <f t="shared" si="1026"/>
        <v>428325.97500000003</v>
      </c>
      <c r="BKP30" s="133">
        <f t="shared" si="1027"/>
        <v>871949.30625000002</v>
      </c>
      <c r="BKQ30" s="149">
        <f t="shared" si="1028"/>
        <v>229460.34375</v>
      </c>
      <c r="BKR30" s="150">
        <f t="shared" si="1029"/>
        <v>1529735</v>
      </c>
      <c r="BKS30" s="148"/>
      <c r="BKT30" s="148" t="s">
        <v>36</v>
      </c>
      <c r="BKU30" s="140">
        <v>497475</v>
      </c>
      <c r="BKV30" s="106">
        <f t="shared" si="1030"/>
        <v>3.0750000000000002</v>
      </c>
      <c r="BKW30" s="133">
        <f t="shared" si="1031"/>
        <v>428325.97500000003</v>
      </c>
      <c r="BKX30" s="133">
        <f t="shared" si="1032"/>
        <v>871949.30625000002</v>
      </c>
      <c r="BKY30" s="149">
        <f t="shared" si="1033"/>
        <v>229460.34375</v>
      </c>
      <c r="BKZ30" s="150">
        <f t="shared" si="1034"/>
        <v>1529735</v>
      </c>
      <c r="BLA30" s="148"/>
      <c r="BLB30" s="148" t="s">
        <v>36</v>
      </c>
      <c r="BLC30" s="140">
        <v>497475</v>
      </c>
      <c r="BLD30" s="106">
        <f t="shared" si="1035"/>
        <v>3.0750000000000002</v>
      </c>
      <c r="BLE30" s="133">
        <f t="shared" si="1036"/>
        <v>428325.97500000003</v>
      </c>
      <c r="BLF30" s="133">
        <f t="shared" si="1037"/>
        <v>871949.30625000002</v>
      </c>
      <c r="BLG30" s="149">
        <f t="shared" si="1038"/>
        <v>229460.34375</v>
      </c>
      <c r="BLH30" s="150">
        <f t="shared" si="1039"/>
        <v>1529735</v>
      </c>
      <c r="BLI30" s="148"/>
      <c r="BLJ30" s="148" t="s">
        <v>36</v>
      </c>
      <c r="BLK30" s="140">
        <v>497475</v>
      </c>
      <c r="BLL30" s="106">
        <f t="shared" si="1040"/>
        <v>3.0750000000000002</v>
      </c>
      <c r="BLM30" s="133">
        <f t="shared" si="1041"/>
        <v>428325.97500000003</v>
      </c>
      <c r="BLN30" s="133">
        <f t="shared" si="1042"/>
        <v>871949.30625000002</v>
      </c>
      <c r="BLO30" s="149">
        <f t="shared" si="1043"/>
        <v>229460.34375</v>
      </c>
      <c r="BLP30" s="150">
        <f t="shared" si="1044"/>
        <v>1529735</v>
      </c>
      <c r="BLQ30" s="148"/>
      <c r="BLR30" s="148" t="s">
        <v>36</v>
      </c>
      <c r="BLS30" s="140">
        <v>497475</v>
      </c>
      <c r="BLT30" s="106">
        <f t="shared" si="1045"/>
        <v>3.0750000000000002</v>
      </c>
      <c r="BLU30" s="133">
        <f t="shared" si="1046"/>
        <v>428325.97500000003</v>
      </c>
      <c r="BLV30" s="133">
        <f t="shared" si="1047"/>
        <v>871949.30625000002</v>
      </c>
      <c r="BLW30" s="149">
        <f t="shared" si="1048"/>
        <v>229460.34375</v>
      </c>
      <c r="BLX30" s="150">
        <f t="shared" si="1049"/>
        <v>1529735</v>
      </c>
      <c r="BLY30" s="148"/>
      <c r="BLZ30" s="148" t="s">
        <v>36</v>
      </c>
      <c r="BMA30" s="140">
        <v>497475</v>
      </c>
      <c r="BMB30" s="106">
        <f t="shared" si="1050"/>
        <v>3.0750000000000002</v>
      </c>
      <c r="BMC30" s="133">
        <f t="shared" si="1051"/>
        <v>428325.97500000003</v>
      </c>
      <c r="BMD30" s="133">
        <f t="shared" si="1052"/>
        <v>871949.30625000002</v>
      </c>
      <c r="BME30" s="149">
        <f t="shared" si="1053"/>
        <v>229460.34375</v>
      </c>
      <c r="BMF30" s="150">
        <f t="shared" si="1054"/>
        <v>1529735</v>
      </c>
      <c r="BMG30" s="148"/>
      <c r="BMH30" s="148" t="s">
        <v>36</v>
      </c>
      <c r="BMI30" s="140">
        <v>497475</v>
      </c>
      <c r="BMJ30" s="106">
        <f t="shared" si="1055"/>
        <v>3.0750000000000002</v>
      </c>
      <c r="BMK30" s="133">
        <f t="shared" si="1056"/>
        <v>428325.97500000003</v>
      </c>
      <c r="BML30" s="133">
        <f t="shared" si="1057"/>
        <v>871949.30625000002</v>
      </c>
      <c r="BMM30" s="149">
        <f t="shared" si="1058"/>
        <v>229460.34375</v>
      </c>
      <c r="BMN30" s="150">
        <f t="shared" si="1059"/>
        <v>1529735</v>
      </c>
      <c r="BMO30" s="148"/>
      <c r="BMP30" s="148" t="s">
        <v>36</v>
      </c>
      <c r="BMQ30" s="140">
        <v>497475</v>
      </c>
      <c r="BMR30" s="106">
        <f t="shared" si="1060"/>
        <v>3.0750000000000002</v>
      </c>
      <c r="BMS30" s="133">
        <f t="shared" si="1061"/>
        <v>428325.97500000003</v>
      </c>
      <c r="BMT30" s="133">
        <f t="shared" si="1062"/>
        <v>871949.30625000002</v>
      </c>
      <c r="BMU30" s="149">
        <f t="shared" si="1063"/>
        <v>229460.34375</v>
      </c>
      <c r="BMV30" s="150">
        <f t="shared" si="1064"/>
        <v>1529735</v>
      </c>
      <c r="BMW30" s="148"/>
      <c r="BMX30" s="148" t="s">
        <v>36</v>
      </c>
      <c r="BMY30" s="140">
        <v>497475</v>
      </c>
      <c r="BMZ30" s="106">
        <f t="shared" si="1065"/>
        <v>3.0750000000000002</v>
      </c>
      <c r="BNA30" s="133">
        <f t="shared" si="1066"/>
        <v>428325.97500000003</v>
      </c>
      <c r="BNB30" s="133">
        <f t="shared" si="1067"/>
        <v>871949.30625000002</v>
      </c>
      <c r="BNC30" s="149">
        <f t="shared" si="1068"/>
        <v>229460.34375</v>
      </c>
      <c r="BND30" s="150">
        <f t="shared" si="1069"/>
        <v>1529735</v>
      </c>
      <c r="BNE30" s="148"/>
      <c r="BNF30" s="148" t="s">
        <v>36</v>
      </c>
      <c r="BNG30" s="140">
        <v>497475</v>
      </c>
      <c r="BNH30" s="106">
        <f t="shared" si="1070"/>
        <v>3.0750000000000002</v>
      </c>
      <c r="BNI30" s="133">
        <f t="shared" si="1071"/>
        <v>428325.97500000003</v>
      </c>
      <c r="BNJ30" s="133">
        <f t="shared" si="1072"/>
        <v>871949.30625000002</v>
      </c>
      <c r="BNK30" s="149">
        <f t="shared" si="1073"/>
        <v>229460.34375</v>
      </c>
      <c r="BNL30" s="150">
        <f t="shared" si="1074"/>
        <v>1529735</v>
      </c>
      <c r="BNM30" s="148"/>
      <c r="BNN30" s="148" t="s">
        <v>36</v>
      </c>
      <c r="BNO30" s="140">
        <v>497475</v>
      </c>
      <c r="BNP30" s="106">
        <f t="shared" si="1075"/>
        <v>3.0750000000000002</v>
      </c>
      <c r="BNQ30" s="133">
        <f t="shared" si="1076"/>
        <v>428325.97500000003</v>
      </c>
      <c r="BNR30" s="133">
        <f t="shared" si="1077"/>
        <v>871949.30625000002</v>
      </c>
      <c r="BNS30" s="149">
        <f t="shared" si="1078"/>
        <v>229460.34375</v>
      </c>
      <c r="BNT30" s="150">
        <f t="shared" si="1079"/>
        <v>1529735</v>
      </c>
      <c r="BNU30" s="148"/>
      <c r="BNV30" s="148" t="s">
        <v>36</v>
      </c>
      <c r="BNW30" s="140">
        <v>497475</v>
      </c>
      <c r="BNX30" s="106">
        <f t="shared" si="1080"/>
        <v>3.0750000000000002</v>
      </c>
      <c r="BNY30" s="133">
        <f t="shared" si="1081"/>
        <v>428325.97500000003</v>
      </c>
      <c r="BNZ30" s="133">
        <f t="shared" si="1082"/>
        <v>871949.30625000002</v>
      </c>
      <c r="BOA30" s="149">
        <f t="shared" si="1083"/>
        <v>229460.34375</v>
      </c>
      <c r="BOB30" s="150">
        <f t="shared" si="1084"/>
        <v>1529735</v>
      </c>
      <c r="BOC30" s="148"/>
      <c r="BOD30" s="148" t="s">
        <v>36</v>
      </c>
      <c r="BOE30" s="140">
        <v>497475</v>
      </c>
      <c r="BOF30" s="106">
        <f t="shared" si="1085"/>
        <v>3.0750000000000002</v>
      </c>
      <c r="BOG30" s="133">
        <f t="shared" si="1086"/>
        <v>428325.97500000003</v>
      </c>
      <c r="BOH30" s="133">
        <f t="shared" si="1087"/>
        <v>871949.30625000002</v>
      </c>
      <c r="BOI30" s="149">
        <f t="shared" si="1088"/>
        <v>229460.34375</v>
      </c>
      <c r="BOJ30" s="150">
        <f t="shared" si="1089"/>
        <v>1529735</v>
      </c>
      <c r="BOK30" s="148"/>
      <c r="BOL30" s="148" t="s">
        <v>36</v>
      </c>
      <c r="BOM30" s="140">
        <v>497475</v>
      </c>
      <c r="BON30" s="106">
        <f t="shared" si="1090"/>
        <v>3.0750000000000002</v>
      </c>
      <c r="BOO30" s="133">
        <f t="shared" si="1091"/>
        <v>428325.97500000003</v>
      </c>
      <c r="BOP30" s="133">
        <f t="shared" si="1092"/>
        <v>871949.30625000002</v>
      </c>
      <c r="BOQ30" s="149">
        <f t="shared" si="1093"/>
        <v>229460.34375</v>
      </c>
      <c r="BOR30" s="150">
        <f t="shared" si="1094"/>
        <v>1529735</v>
      </c>
      <c r="BOS30" s="148"/>
      <c r="BOT30" s="148" t="s">
        <v>36</v>
      </c>
      <c r="BOU30" s="140">
        <v>497475</v>
      </c>
      <c r="BOV30" s="106">
        <f t="shared" si="1095"/>
        <v>3.0750000000000002</v>
      </c>
      <c r="BOW30" s="133">
        <f t="shared" si="1096"/>
        <v>428325.97500000003</v>
      </c>
      <c r="BOX30" s="133">
        <f t="shared" si="1097"/>
        <v>871949.30625000002</v>
      </c>
      <c r="BOY30" s="149">
        <f t="shared" si="1098"/>
        <v>229460.34375</v>
      </c>
      <c r="BOZ30" s="150">
        <f t="shared" si="1099"/>
        <v>1529735</v>
      </c>
      <c r="BPA30" s="148"/>
      <c r="BPB30" s="148" t="s">
        <v>36</v>
      </c>
      <c r="BPC30" s="140">
        <v>497475</v>
      </c>
      <c r="BPD30" s="106">
        <f t="shared" si="1100"/>
        <v>3.0750000000000002</v>
      </c>
      <c r="BPE30" s="133">
        <f t="shared" si="1101"/>
        <v>428325.97500000003</v>
      </c>
      <c r="BPF30" s="133">
        <f t="shared" si="1102"/>
        <v>871949.30625000002</v>
      </c>
      <c r="BPG30" s="149">
        <f t="shared" si="1103"/>
        <v>229460.34375</v>
      </c>
      <c r="BPH30" s="150">
        <f t="shared" si="1104"/>
        <v>1529735</v>
      </c>
      <c r="BPI30" s="148"/>
      <c r="BPJ30" s="148" t="s">
        <v>36</v>
      </c>
      <c r="BPK30" s="140">
        <v>497475</v>
      </c>
      <c r="BPL30" s="106">
        <f t="shared" si="1105"/>
        <v>3.0750000000000002</v>
      </c>
      <c r="BPM30" s="133">
        <f t="shared" si="1106"/>
        <v>428325.97500000003</v>
      </c>
      <c r="BPN30" s="133">
        <f t="shared" si="1107"/>
        <v>871949.30625000002</v>
      </c>
      <c r="BPO30" s="149">
        <f t="shared" si="1108"/>
        <v>229460.34375</v>
      </c>
      <c r="BPP30" s="150">
        <f t="shared" si="1109"/>
        <v>1529735</v>
      </c>
      <c r="BPQ30" s="148"/>
      <c r="BPR30" s="148" t="s">
        <v>36</v>
      </c>
      <c r="BPS30" s="140">
        <v>497475</v>
      </c>
      <c r="BPT30" s="106">
        <f t="shared" si="1110"/>
        <v>3.0750000000000002</v>
      </c>
      <c r="BPU30" s="133">
        <f t="shared" si="1111"/>
        <v>428325.97500000003</v>
      </c>
      <c r="BPV30" s="133">
        <f t="shared" si="1112"/>
        <v>871949.30625000002</v>
      </c>
      <c r="BPW30" s="149">
        <f t="shared" si="1113"/>
        <v>229460.34375</v>
      </c>
      <c r="BPX30" s="150">
        <f t="shared" si="1114"/>
        <v>1529735</v>
      </c>
      <c r="BPY30" s="148"/>
      <c r="BPZ30" s="148" t="s">
        <v>36</v>
      </c>
      <c r="BQA30" s="140">
        <v>497475</v>
      </c>
      <c r="BQB30" s="106">
        <f t="shared" si="1115"/>
        <v>3.0750000000000002</v>
      </c>
      <c r="BQC30" s="133">
        <f t="shared" si="1116"/>
        <v>428325.97500000003</v>
      </c>
      <c r="BQD30" s="133">
        <f t="shared" si="1117"/>
        <v>871949.30625000002</v>
      </c>
      <c r="BQE30" s="149">
        <f t="shared" si="1118"/>
        <v>229460.34375</v>
      </c>
      <c r="BQF30" s="150">
        <f t="shared" si="1119"/>
        <v>1529735</v>
      </c>
      <c r="BQG30" s="148"/>
      <c r="BQH30" s="148" t="s">
        <v>36</v>
      </c>
      <c r="BQI30" s="140">
        <v>497475</v>
      </c>
      <c r="BQJ30" s="106">
        <f t="shared" si="1120"/>
        <v>3.0750000000000002</v>
      </c>
      <c r="BQK30" s="133">
        <f t="shared" si="1121"/>
        <v>428325.97500000003</v>
      </c>
      <c r="BQL30" s="133">
        <f t="shared" si="1122"/>
        <v>871949.30625000002</v>
      </c>
      <c r="BQM30" s="149">
        <f t="shared" si="1123"/>
        <v>229460.34375</v>
      </c>
      <c r="BQN30" s="150">
        <f t="shared" si="1124"/>
        <v>1529735</v>
      </c>
      <c r="BQO30" s="148"/>
      <c r="BQP30" s="148" t="s">
        <v>36</v>
      </c>
      <c r="BQQ30" s="140">
        <v>497475</v>
      </c>
      <c r="BQR30" s="106">
        <f t="shared" si="1125"/>
        <v>3.0750000000000002</v>
      </c>
      <c r="BQS30" s="133">
        <f t="shared" si="1126"/>
        <v>428325.97500000003</v>
      </c>
      <c r="BQT30" s="133">
        <f t="shared" si="1127"/>
        <v>871949.30625000002</v>
      </c>
      <c r="BQU30" s="149">
        <f t="shared" si="1128"/>
        <v>229460.34375</v>
      </c>
      <c r="BQV30" s="150">
        <f t="shared" si="1129"/>
        <v>1529735</v>
      </c>
      <c r="BQW30" s="148"/>
      <c r="BQX30" s="148" t="s">
        <v>36</v>
      </c>
      <c r="BQY30" s="140">
        <v>497475</v>
      </c>
      <c r="BQZ30" s="106">
        <f t="shared" si="1130"/>
        <v>3.0750000000000002</v>
      </c>
      <c r="BRA30" s="133">
        <f t="shared" si="1131"/>
        <v>428325.97500000003</v>
      </c>
      <c r="BRB30" s="133">
        <f t="shared" si="1132"/>
        <v>871949.30625000002</v>
      </c>
      <c r="BRC30" s="149">
        <f t="shared" si="1133"/>
        <v>229460.34375</v>
      </c>
      <c r="BRD30" s="150">
        <f t="shared" si="1134"/>
        <v>1529735</v>
      </c>
      <c r="BRE30" s="148"/>
      <c r="BRF30" s="148" t="s">
        <v>36</v>
      </c>
      <c r="BRG30" s="140">
        <v>497475</v>
      </c>
      <c r="BRH30" s="106">
        <f t="shared" si="1135"/>
        <v>3.0750000000000002</v>
      </c>
      <c r="BRI30" s="133">
        <f t="shared" si="1136"/>
        <v>428325.97500000003</v>
      </c>
      <c r="BRJ30" s="133">
        <f t="shared" si="1137"/>
        <v>871949.30625000002</v>
      </c>
      <c r="BRK30" s="149">
        <f t="shared" si="1138"/>
        <v>229460.34375</v>
      </c>
      <c r="BRL30" s="150">
        <f t="shared" si="1139"/>
        <v>1529735</v>
      </c>
      <c r="BRM30" s="148"/>
      <c r="BRN30" s="148" t="s">
        <v>36</v>
      </c>
      <c r="BRO30" s="140">
        <v>497475</v>
      </c>
      <c r="BRP30" s="106">
        <f t="shared" si="1140"/>
        <v>3.0750000000000002</v>
      </c>
      <c r="BRQ30" s="133">
        <f t="shared" si="1141"/>
        <v>428325.97500000003</v>
      </c>
      <c r="BRR30" s="133">
        <f t="shared" si="1142"/>
        <v>871949.30625000002</v>
      </c>
      <c r="BRS30" s="149">
        <f t="shared" si="1143"/>
        <v>229460.34375</v>
      </c>
      <c r="BRT30" s="150">
        <f t="shared" si="1144"/>
        <v>1529735</v>
      </c>
      <c r="BRU30" s="148"/>
      <c r="BRV30" s="148" t="s">
        <v>36</v>
      </c>
      <c r="BRW30" s="140">
        <v>497475</v>
      </c>
      <c r="BRX30" s="106">
        <f t="shared" si="1145"/>
        <v>3.0750000000000002</v>
      </c>
      <c r="BRY30" s="133">
        <f t="shared" si="1146"/>
        <v>428325.97500000003</v>
      </c>
      <c r="BRZ30" s="133">
        <f t="shared" si="1147"/>
        <v>871949.30625000002</v>
      </c>
      <c r="BSA30" s="149">
        <f t="shared" si="1148"/>
        <v>229460.34375</v>
      </c>
      <c r="BSB30" s="150">
        <f t="shared" si="1149"/>
        <v>1529735</v>
      </c>
      <c r="BSC30" s="148"/>
      <c r="BSD30" s="148" t="s">
        <v>36</v>
      </c>
      <c r="BSE30" s="140">
        <v>497475</v>
      </c>
      <c r="BSF30" s="106">
        <f t="shared" si="1150"/>
        <v>3.0750000000000002</v>
      </c>
      <c r="BSG30" s="133">
        <f t="shared" si="1151"/>
        <v>428325.97500000003</v>
      </c>
      <c r="BSH30" s="133">
        <f t="shared" si="1152"/>
        <v>871949.30625000002</v>
      </c>
      <c r="BSI30" s="149">
        <f t="shared" si="1153"/>
        <v>229460.34375</v>
      </c>
      <c r="BSJ30" s="150">
        <f t="shared" si="1154"/>
        <v>1529735</v>
      </c>
      <c r="BSK30" s="148"/>
      <c r="BSL30" s="148" t="s">
        <v>36</v>
      </c>
      <c r="BSM30" s="140">
        <v>497475</v>
      </c>
      <c r="BSN30" s="106">
        <f t="shared" si="1155"/>
        <v>3.0750000000000002</v>
      </c>
      <c r="BSO30" s="133">
        <f t="shared" si="1156"/>
        <v>428325.97500000003</v>
      </c>
      <c r="BSP30" s="133">
        <f t="shared" si="1157"/>
        <v>871949.30625000002</v>
      </c>
      <c r="BSQ30" s="149">
        <f t="shared" si="1158"/>
        <v>229460.34375</v>
      </c>
      <c r="BSR30" s="150">
        <f t="shared" si="1159"/>
        <v>1529735</v>
      </c>
      <c r="BSS30" s="148"/>
      <c r="BST30" s="148" t="s">
        <v>36</v>
      </c>
      <c r="BSU30" s="140">
        <v>497475</v>
      </c>
      <c r="BSV30" s="106">
        <f t="shared" si="1160"/>
        <v>3.0750000000000002</v>
      </c>
      <c r="BSW30" s="133">
        <f t="shared" si="1161"/>
        <v>428325.97500000003</v>
      </c>
      <c r="BSX30" s="133">
        <f t="shared" si="1162"/>
        <v>871949.30625000002</v>
      </c>
      <c r="BSY30" s="149">
        <f t="shared" si="1163"/>
        <v>229460.34375</v>
      </c>
      <c r="BSZ30" s="150">
        <f t="shared" si="1164"/>
        <v>1529735</v>
      </c>
      <c r="BTA30" s="148"/>
      <c r="BTB30" s="148" t="s">
        <v>36</v>
      </c>
      <c r="BTC30" s="140">
        <v>497475</v>
      </c>
      <c r="BTD30" s="106">
        <f t="shared" si="1165"/>
        <v>3.0750000000000002</v>
      </c>
      <c r="BTE30" s="133">
        <f t="shared" si="1166"/>
        <v>428325.97500000003</v>
      </c>
      <c r="BTF30" s="133">
        <f t="shared" si="1167"/>
        <v>871949.30625000002</v>
      </c>
      <c r="BTG30" s="149">
        <f t="shared" si="1168"/>
        <v>229460.34375</v>
      </c>
      <c r="BTH30" s="150">
        <f t="shared" si="1169"/>
        <v>1529735</v>
      </c>
      <c r="BTI30" s="148"/>
      <c r="BTJ30" s="148" t="s">
        <v>36</v>
      </c>
      <c r="BTK30" s="140">
        <v>497475</v>
      </c>
      <c r="BTL30" s="106">
        <f t="shared" si="1170"/>
        <v>3.0750000000000002</v>
      </c>
      <c r="BTM30" s="133">
        <f t="shared" si="1171"/>
        <v>428325.97500000003</v>
      </c>
      <c r="BTN30" s="133">
        <f t="shared" si="1172"/>
        <v>871949.30625000002</v>
      </c>
      <c r="BTO30" s="149">
        <f t="shared" si="1173"/>
        <v>229460.34375</v>
      </c>
      <c r="BTP30" s="150">
        <f t="shared" si="1174"/>
        <v>1529735</v>
      </c>
      <c r="BTQ30" s="148"/>
      <c r="BTR30" s="148" t="s">
        <v>36</v>
      </c>
      <c r="BTS30" s="140">
        <v>497475</v>
      </c>
      <c r="BTT30" s="106">
        <f t="shared" si="1175"/>
        <v>3.0750000000000002</v>
      </c>
      <c r="BTU30" s="133">
        <f t="shared" si="1176"/>
        <v>428325.97500000003</v>
      </c>
      <c r="BTV30" s="133">
        <f t="shared" si="1177"/>
        <v>871949.30625000002</v>
      </c>
      <c r="BTW30" s="149">
        <f t="shared" si="1178"/>
        <v>229460.34375</v>
      </c>
      <c r="BTX30" s="150">
        <f t="shared" si="1179"/>
        <v>1529735</v>
      </c>
      <c r="BTY30" s="148"/>
      <c r="BTZ30" s="148" t="s">
        <v>36</v>
      </c>
      <c r="BUA30" s="140">
        <v>497475</v>
      </c>
      <c r="BUB30" s="106">
        <f t="shared" si="1180"/>
        <v>3.0750000000000002</v>
      </c>
      <c r="BUC30" s="133">
        <f t="shared" si="1181"/>
        <v>428325.97500000003</v>
      </c>
      <c r="BUD30" s="133">
        <f t="shared" si="1182"/>
        <v>871949.30625000002</v>
      </c>
      <c r="BUE30" s="149">
        <f t="shared" si="1183"/>
        <v>229460.34375</v>
      </c>
      <c r="BUF30" s="150">
        <f t="shared" si="1184"/>
        <v>1529735</v>
      </c>
      <c r="BUG30" s="148"/>
      <c r="BUH30" s="148" t="s">
        <v>36</v>
      </c>
      <c r="BUI30" s="140">
        <v>497475</v>
      </c>
      <c r="BUJ30" s="106">
        <f t="shared" si="1185"/>
        <v>3.0750000000000002</v>
      </c>
      <c r="BUK30" s="133">
        <f t="shared" si="1186"/>
        <v>428325.97500000003</v>
      </c>
      <c r="BUL30" s="133">
        <f t="shared" si="1187"/>
        <v>871949.30625000002</v>
      </c>
      <c r="BUM30" s="149">
        <f t="shared" si="1188"/>
        <v>229460.34375</v>
      </c>
      <c r="BUN30" s="150">
        <f t="shared" si="1189"/>
        <v>1529735</v>
      </c>
      <c r="BUO30" s="148"/>
      <c r="BUP30" s="148" t="s">
        <v>36</v>
      </c>
      <c r="BUQ30" s="140">
        <v>497475</v>
      </c>
      <c r="BUR30" s="106">
        <f t="shared" si="1190"/>
        <v>3.0750000000000002</v>
      </c>
      <c r="BUS30" s="133">
        <f t="shared" si="1191"/>
        <v>428325.97500000003</v>
      </c>
      <c r="BUT30" s="133">
        <f t="shared" si="1192"/>
        <v>871949.30625000002</v>
      </c>
      <c r="BUU30" s="149">
        <f t="shared" si="1193"/>
        <v>229460.34375</v>
      </c>
      <c r="BUV30" s="150">
        <f t="shared" si="1194"/>
        <v>1529735</v>
      </c>
      <c r="BUW30" s="148"/>
      <c r="BUX30" s="148" t="s">
        <v>36</v>
      </c>
      <c r="BUY30" s="140">
        <v>497475</v>
      </c>
      <c r="BUZ30" s="106">
        <f t="shared" si="1195"/>
        <v>3.0750000000000002</v>
      </c>
      <c r="BVA30" s="133">
        <f t="shared" si="1196"/>
        <v>428325.97500000003</v>
      </c>
      <c r="BVB30" s="133">
        <f t="shared" si="1197"/>
        <v>871949.30625000002</v>
      </c>
      <c r="BVC30" s="149">
        <f t="shared" si="1198"/>
        <v>229460.34375</v>
      </c>
      <c r="BVD30" s="150">
        <f t="shared" si="1199"/>
        <v>1529735</v>
      </c>
      <c r="BVE30" s="148"/>
      <c r="BVF30" s="148" t="s">
        <v>36</v>
      </c>
      <c r="BVG30" s="140">
        <v>497475</v>
      </c>
      <c r="BVH30" s="106">
        <f t="shared" si="1200"/>
        <v>3.0750000000000002</v>
      </c>
      <c r="BVI30" s="133">
        <f t="shared" si="1201"/>
        <v>428325.97500000003</v>
      </c>
      <c r="BVJ30" s="133">
        <f t="shared" si="1202"/>
        <v>871949.30625000002</v>
      </c>
      <c r="BVK30" s="149">
        <f t="shared" si="1203"/>
        <v>229460.34375</v>
      </c>
      <c r="BVL30" s="150">
        <f t="shared" si="1204"/>
        <v>1529735</v>
      </c>
      <c r="BVM30" s="148"/>
      <c r="BVN30" s="148" t="s">
        <v>36</v>
      </c>
      <c r="BVO30" s="140">
        <v>497475</v>
      </c>
      <c r="BVP30" s="106">
        <f t="shared" si="1205"/>
        <v>3.0750000000000002</v>
      </c>
      <c r="BVQ30" s="133">
        <f t="shared" si="1206"/>
        <v>428325.97500000003</v>
      </c>
      <c r="BVR30" s="133">
        <f t="shared" si="1207"/>
        <v>871949.30625000002</v>
      </c>
      <c r="BVS30" s="149">
        <f t="shared" si="1208"/>
        <v>229460.34375</v>
      </c>
      <c r="BVT30" s="150">
        <f t="shared" si="1209"/>
        <v>1529735</v>
      </c>
      <c r="BVU30" s="148"/>
      <c r="BVV30" s="148" t="s">
        <v>36</v>
      </c>
      <c r="BVW30" s="140">
        <v>497475</v>
      </c>
      <c r="BVX30" s="106">
        <f t="shared" si="1210"/>
        <v>3.0750000000000002</v>
      </c>
      <c r="BVY30" s="133">
        <f t="shared" si="1211"/>
        <v>428325.97500000003</v>
      </c>
      <c r="BVZ30" s="133">
        <f t="shared" si="1212"/>
        <v>871949.30625000002</v>
      </c>
      <c r="BWA30" s="149">
        <f t="shared" si="1213"/>
        <v>229460.34375</v>
      </c>
      <c r="BWB30" s="150">
        <f t="shared" si="1214"/>
        <v>1529735</v>
      </c>
      <c r="BWC30" s="148"/>
      <c r="BWD30" s="148" t="s">
        <v>36</v>
      </c>
      <c r="BWE30" s="140">
        <v>497475</v>
      </c>
      <c r="BWF30" s="106">
        <f t="shared" si="1215"/>
        <v>3.0750000000000002</v>
      </c>
      <c r="BWG30" s="133">
        <f t="shared" si="1216"/>
        <v>428325.97500000003</v>
      </c>
      <c r="BWH30" s="133">
        <f t="shared" si="1217"/>
        <v>871949.30625000002</v>
      </c>
      <c r="BWI30" s="149">
        <f t="shared" si="1218"/>
        <v>229460.34375</v>
      </c>
      <c r="BWJ30" s="150">
        <f t="shared" si="1219"/>
        <v>1529735</v>
      </c>
      <c r="BWK30" s="148"/>
      <c r="BWL30" s="148" t="s">
        <v>36</v>
      </c>
      <c r="BWM30" s="140">
        <v>497475</v>
      </c>
      <c r="BWN30" s="106">
        <f t="shared" si="1220"/>
        <v>3.0750000000000002</v>
      </c>
      <c r="BWO30" s="133">
        <f t="shared" si="1221"/>
        <v>428325.97500000003</v>
      </c>
      <c r="BWP30" s="133">
        <f t="shared" si="1222"/>
        <v>871949.30625000002</v>
      </c>
      <c r="BWQ30" s="149">
        <f t="shared" si="1223"/>
        <v>229460.34375</v>
      </c>
      <c r="BWR30" s="150">
        <f t="shared" si="1224"/>
        <v>1529735</v>
      </c>
      <c r="BWS30" s="148"/>
      <c r="BWT30" s="148" t="s">
        <v>36</v>
      </c>
      <c r="BWU30" s="140">
        <v>497475</v>
      </c>
      <c r="BWV30" s="106">
        <f t="shared" si="1225"/>
        <v>3.0750000000000002</v>
      </c>
      <c r="BWW30" s="133">
        <f t="shared" si="1226"/>
        <v>428325.97500000003</v>
      </c>
      <c r="BWX30" s="133">
        <f t="shared" si="1227"/>
        <v>871949.30625000002</v>
      </c>
      <c r="BWY30" s="149">
        <f t="shared" si="1228"/>
        <v>229460.34375</v>
      </c>
      <c r="BWZ30" s="150">
        <f t="shared" si="1229"/>
        <v>1529735</v>
      </c>
      <c r="BXA30" s="148"/>
      <c r="BXB30" s="148" t="s">
        <v>36</v>
      </c>
      <c r="BXC30" s="140">
        <v>497475</v>
      </c>
      <c r="BXD30" s="106">
        <f t="shared" si="1230"/>
        <v>3.0750000000000002</v>
      </c>
      <c r="BXE30" s="133">
        <f t="shared" si="1231"/>
        <v>428325.97500000003</v>
      </c>
      <c r="BXF30" s="133">
        <f t="shared" si="1232"/>
        <v>871949.30625000002</v>
      </c>
      <c r="BXG30" s="149">
        <f t="shared" si="1233"/>
        <v>229460.34375</v>
      </c>
      <c r="BXH30" s="150">
        <f t="shared" si="1234"/>
        <v>1529735</v>
      </c>
      <c r="BXI30" s="148"/>
      <c r="BXJ30" s="148" t="s">
        <v>36</v>
      </c>
      <c r="BXK30" s="140">
        <v>497475</v>
      </c>
      <c r="BXL30" s="106">
        <f t="shared" si="1235"/>
        <v>3.0750000000000002</v>
      </c>
      <c r="BXM30" s="133">
        <f t="shared" si="1236"/>
        <v>428325.97500000003</v>
      </c>
      <c r="BXN30" s="133">
        <f t="shared" si="1237"/>
        <v>871949.30625000002</v>
      </c>
      <c r="BXO30" s="149">
        <f t="shared" si="1238"/>
        <v>229460.34375</v>
      </c>
      <c r="BXP30" s="150">
        <f t="shared" si="1239"/>
        <v>1529735</v>
      </c>
      <c r="BXQ30" s="148"/>
      <c r="BXR30" s="148" t="s">
        <v>36</v>
      </c>
      <c r="BXS30" s="140">
        <v>497475</v>
      </c>
      <c r="BXT30" s="106">
        <f t="shared" si="1240"/>
        <v>3.0750000000000002</v>
      </c>
      <c r="BXU30" s="133">
        <f t="shared" si="1241"/>
        <v>428325.97500000003</v>
      </c>
      <c r="BXV30" s="133">
        <f t="shared" si="1242"/>
        <v>871949.30625000002</v>
      </c>
      <c r="BXW30" s="149">
        <f t="shared" si="1243"/>
        <v>229460.34375</v>
      </c>
      <c r="BXX30" s="150">
        <f t="shared" si="1244"/>
        <v>1529735</v>
      </c>
      <c r="BXY30" s="148"/>
      <c r="BXZ30" s="148" t="s">
        <v>36</v>
      </c>
      <c r="BYA30" s="140">
        <v>497475</v>
      </c>
      <c r="BYB30" s="106">
        <f t="shared" si="1245"/>
        <v>3.0750000000000002</v>
      </c>
      <c r="BYC30" s="133">
        <f t="shared" si="1246"/>
        <v>428325.97500000003</v>
      </c>
      <c r="BYD30" s="133">
        <f t="shared" si="1247"/>
        <v>871949.30625000002</v>
      </c>
      <c r="BYE30" s="149">
        <f t="shared" si="1248"/>
        <v>229460.34375</v>
      </c>
      <c r="BYF30" s="150">
        <f t="shared" si="1249"/>
        <v>1529735</v>
      </c>
      <c r="BYG30" s="148"/>
      <c r="BYH30" s="148" t="s">
        <v>36</v>
      </c>
      <c r="BYI30" s="140">
        <v>497475</v>
      </c>
      <c r="BYJ30" s="106">
        <f t="shared" si="1250"/>
        <v>3.0750000000000002</v>
      </c>
      <c r="BYK30" s="133">
        <f t="shared" si="1251"/>
        <v>428325.97500000003</v>
      </c>
      <c r="BYL30" s="133">
        <f t="shared" si="1252"/>
        <v>871949.30625000002</v>
      </c>
      <c r="BYM30" s="149">
        <f t="shared" si="1253"/>
        <v>229460.34375</v>
      </c>
      <c r="BYN30" s="150">
        <f t="shared" si="1254"/>
        <v>1529735</v>
      </c>
      <c r="BYO30" s="148"/>
      <c r="BYP30" s="148" t="s">
        <v>36</v>
      </c>
      <c r="BYQ30" s="140">
        <v>497475</v>
      </c>
      <c r="BYR30" s="106">
        <f t="shared" si="1255"/>
        <v>3.0750000000000002</v>
      </c>
      <c r="BYS30" s="133">
        <f t="shared" si="1256"/>
        <v>428325.97500000003</v>
      </c>
      <c r="BYT30" s="133">
        <f t="shared" si="1257"/>
        <v>871949.30625000002</v>
      </c>
      <c r="BYU30" s="149">
        <f t="shared" si="1258"/>
        <v>229460.34375</v>
      </c>
      <c r="BYV30" s="150">
        <f t="shared" si="1259"/>
        <v>1529735</v>
      </c>
      <c r="BYW30" s="148"/>
      <c r="BYX30" s="148" t="s">
        <v>36</v>
      </c>
      <c r="BYY30" s="140">
        <v>497475</v>
      </c>
      <c r="BYZ30" s="106">
        <f t="shared" si="1260"/>
        <v>3.0750000000000002</v>
      </c>
      <c r="BZA30" s="133">
        <f t="shared" si="1261"/>
        <v>428325.97500000003</v>
      </c>
      <c r="BZB30" s="133">
        <f t="shared" si="1262"/>
        <v>871949.30625000002</v>
      </c>
      <c r="BZC30" s="149">
        <f t="shared" si="1263"/>
        <v>229460.34375</v>
      </c>
      <c r="BZD30" s="150">
        <f t="shared" si="1264"/>
        <v>1529735</v>
      </c>
      <c r="BZE30" s="148"/>
      <c r="BZF30" s="148" t="s">
        <v>36</v>
      </c>
      <c r="BZG30" s="140">
        <v>497475</v>
      </c>
      <c r="BZH30" s="106">
        <f t="shared" si="1265"/>
        <v>3.0750000000000002</v>
      </c>
      <c r="BZI30" s="133">
        <f t="shared" si="1266"/>
        <v>428325.97500000003</v>
      </c>
      <c r="BZJ30" s="133">
        <f t="shared" si="1267"/>
        <v>871949.30625000002</v>
      </c>
      <c r="BZK30" s="149">
        <f t="shared" si="1268"/>
        <v>229460.34375</v>
      </c>
      <c r="BZL30" s="150">
        <f t="shared" si="1269"/>
        <v>1529735</v>
      </c>
      <c r="BZM30" s="148"/>
      <c r="BZN30" s="148" t="s">
        <v>36</v>
      </c>
      <c r="BZO30" s="140">
        <v>497475</v>
      </c>
      <c r="BZP30" s="106">
        <f t="shared" si="1270"/>
        <v>3.0750000000000002</v>
      </c>
      <c r="BZQ30" s="133">
        <f t="shared" si="1271"/>
        <v>428325.97500000003</v>
      </c>
      <c r="BZR30" s="133">
        <f t="shared" si="1272"/>
        <v>871949.30625000002</v>
      </c>
      <c r="BZS30" s="149">
        <f t="shared" si="1273"/>
        <v>229460.34375</v>
      </c>
      <c r="BZT30" s="150">
        <f t="shared" si="1274"/>
        <v>1529735</v>
      </c>
      <c r="BZU30" s="148"/>
      <c r="BZV30" s="148" t="s">
        <v>36</v>
      </c>
      <c r="BZW30" s="140">
        <v>497475</v>
      </c>
      <c r="BZX30" s="106">
        <f t="shared" si="1275"/>
        <v>3.0750000000000002</v>
      </c>
      <c r="BZY30" s="133">
        <f t="shared" si="1276"/>
        <v>428325.97500000003</v>
      </c>
      <c r="BZZ30" s="133">
        <f t="shared" si="1277"/>
        <v>871949.30625000002</v>
      </c>
      <c r="CAA30" s="149">
        <f t="shared" si="1278"/>
        <v>229460.34375</v>
      </c>
      <c r="CAB30" s="150">
        <f t="shared" si="1279"/>
        <v>1529735</v>
      </c>
      <c r="CAC30" s="148"/>
      <c r="CAD30" s="148" t="s">
        <v>36</v>
      </c>
      <c r="CAE30" s="140">
        <v>497475</v>
      </c>
      <c r="CAF30" s="106">
        <f t="shared" si="1280"/>
        <v>3.0750000000000002</v>
      </c>
      <c r="CAG30" s="133">
        <f t="shared" si="1281"/>
        <v>428325.97500000003</v>
      </c>
      <c r="CAH30" s="133">
        <f t="shared" si="1282"/>
        <v>871949.30625000002</v>
      </c>
      <c r="CAI30" s="149">
        <f t="shared" si="1283"/>
        <v>229460.34375</v>
      </c>
      <c r="CAJ30" s="150">
        <f t="shared" si="1284"/>
        <v>1529735</v>
      </c>
      <c r="CAK30" s="148"/>
      <c r="CAL30" s="148" t="s">
        <v>36</v>
      </c>
      <c r="CAM30" s="140">
        <v>497475</v>
      </c>
      <c r="CAN30" s="106">
        <f t="shared" si="1285"/>
        <v>3.0750000000000002</v>
      </c>
      <c r="CAO30" s="133">
        <f t="shared" si="1286"/>
        <v>428325.97500000003</v>
      </c>
      <c r="CAP30" s="133">
        <f t="shared" si="1287"/>
        <v>871949.30625000002</v>
      </c>
      <c r="CAQ30" s="149">
        <f t="shared" si="1288"/>
        <v>229460.34375</v>
      </c>
      <c r="CAR30" s="150">
        <f t="shared" si="1289"/>
        <v>1529735</v>
      </c>
      <c r="CAS30" s="148"/>
      <c r="CAT30" s="148" t="s">
        <v>36</v>
      </c>
      <c r="CAU30" s="140">
        <v>497475</v>
      </c>
      <c r="CAV30" s="106">
        <f t="shared" si="1290"/>
        <v>3.0750000000000002</v>
      </c>
      <c r="CAW30" s="133">
        <f t="shared" si="1291"/>
        <v>428325.97500000003</v>
      </c>
      <c r="CAX30" s="133">
        <f t="shared" si="1292"/>
        <v>871949.30625000002</v>
      </c>
      <c r="CAY30" s="149">
        <f t="shared" si="1293"/>
        <v>229460.34375</v>
      </c>
      <c r="CAZ30" s="150">
        <f t="shared" si="1294"/>
        <v>1529735</v>
      </c>
      <c r="CBA30" s="148"/>
      <c r="CBB30" s="148" t="s">
        <v>36</v>
      </c>
      <c r="CBC30" s="140">
        <v>497475</v>
      </c>
      <c r="CBD30" s="106">
        <f t="shared" si="1295"/>
        <v>3.0750000000000002</v>
      </c>
      <c r="CBE30" s="133">
        <f t="shared" si="1296"/>
        <v>428325.97500000003</v>
      </c>
      <c r="CBF30" s="133">
        <f t="shared" si="1297"/>
        <v>871949.30625000002</v>
      </c>
      <c r="CBG30" s="149">
        <f t="shared" si="1298"/>
        <v>229460.34375</v>
      </c>
      <c r="CBH30" s="150">
        <f t="shared" si="1299"/>
        <v>1529735</v>
      </c>
      <c r="CBI30" s="148"/>
      <c r="CBJ30" s="148" t="s">
        <v>36</v>
      </c>
      <c r="CBK30" s="140">
        <v>497475</v>
      </c>
      <c r="CBL30" s="106">
        <f t="shared" si="1300"/>
        <v>3.0750000000000002</v>
      </c>
      <c r="CBM30" s="133">
        <f t="shared" si="1301"/>
        <v>428325.97500000003</v>
      </c>
      <c r="CBN30" s="133">
        <f t="shared" si="1302"/>
        <v>871949.30625000002</v>
      </c>
      <c r="CBO30" s="149">
        <f t="shared" si="1303"/>
        <v>229460.34375</v>
      </c>
      <c r="CBP30" s="150">
        <f t="shared" si="1304"/>
        <v>1529735</v>
      </c>
      <c r="CBQ30" s="148"/>
      <c r="CBR30" s="148" t="s">
        <v>36</v>
      </c>
      <c r="CBS30" s="140">
        <v>497475</v>
      </c>
      <c r="CBT30" s="106">
        <f t="shared" si="1305"/>
        <v>3.0750000000000002</v>
      </c>
      <c r="CBU30" s="133">
        <f t="shared" si="1306"/>
        <v>428325.97500000003</v>
      </c>
      <c r="CBV30" s="133">
        <f t="shared" si="1307"/>
        <v>871949.30625000002</v>
      </c>
      <c r="CBW30" s="149">
        <f t="shared" si="1308"/>
        <v>229460.34375</v>
      </c>
      <c r="CBX30" s="150">
        <f t="shared" si="1309"/>
        <v>1529735</v>
      </c>
      <c r="CBY30" s="148"/>
      <c r="CBZ30" s="148" t="s">
        <v>36</v>
      </c>
      <c r="CCA30" s="140">
        <v>497475</v>
      </c>
      <c r="CCB30" s="106">
        <f t="shared" si="1310"/>
        <v>3.0750000000000002</v>
      </c>
      <c r="CCC30" s="133">
        <f t="shared" si="1311"/>
        <v>428325.97500000003</v>
      </c>
      <c r="CCD30" s="133">
        <f t="shared" si="1312"/>
        <v>871949.30625000002</v>
      </c>
      <c r="CCE30" s="149">
        <f t="shared" si="1313"/>
        <v>229460.34375</v>
      </c>
      <c r="CCF30" s="150">
        <f t="shared" si="1314"/>
        <v>1529735</v>
      </c>
      <c r="CCG30" s="148"/>
      <c r="CCH30" s="148" t="s">
        <v>36</v>
      </c>
      <c r="CCI30" s="140">
        <v>497475</v>
      </c>
      <c r="CCJ30" s="106">
        <f t="shared" si="1315"/>
        <v>3.0750000000000002</v>
      </c>
      <c r="CCK30" s="133">
        <f t="shared" si="1316"/>
        <v>428325.97500000003</v>
      </c>
      <c r="CCL30" s="133">
        <f t="shared" si="1317"/>
        <v>871949.30625000002</v>
      </c>
      <c r="CCM30" s="149">
        <f t="shared" si="1318"/>
        <v>229460.34375</v>
      </c>
      <c r="CCN30" s="150">
        <f t="shared" si="1319"/>
        <v>1529735</v>
      </c>
      <c r="CCO30" s="148"/>
      <c r="CCP30" s="148" t="s">
        <v>36</v>
      </c>
      <c r="CCQ30" s="140">
        <v>497475</v>
      </c>
      <c r="CCR30" s="106">
        <f t="shared" si="1320"/>
        <v>3.0750000000000002</v>
      </c>
      <c r="CCS30" s="133">
        <f t="shared" si="1321"/>
        <v>428325.97500000003</v>
      </c>
      <c r="CCT30" s="133">
        <f t="shared" si="1322"/>
        <v>871949.30625000002</v>
      </c>
      <c r="CCU30" s="149">
        <f t="shared" si="1323"/>
        <v>229460.34375</v>
      </c>
      <c r="CCV30" s="150">
        <f t="shared" si="1324"/>
        <v>1529735</v>
      </c>
      <c r="CCW30" s="148"/>
      <c r="CCX30" s="148" t="s">
        <v>36</v>
      </c>
      <c r="CCY30" s="140">
        <v>497475</v>
      </c>
      <c r="CCZ30" s="106">
        <f t="shared" si="1325"/>
        <v>3.0750000000000002</v>
      </c>
      <c r="CDA30" s="133">
        <f t="shared" si="1326"/>
        <v>428325.97500000003</v>
      </c>
      <c r="CDB30" s="133">
        <f t="shared" si="1327"/>
        <v>871949.30625000002</v>
      </c>
      <c r="CDC30" s="149">
        <f t="shared" si="1328"/>
        <v>229460.34375</v>
      </c>
      <c r="CDD30" s="150">
        <f t="shared" si="1329"/>
        <v>1529735</v>
      </c>
      <c r="CDE30" s="148"/>
      <c r="CDF30" s="148" t="s">
        <v>36</v>
      </c>
      <c r="CDG30" s="140">
        <v>497475</v>
      </c>
      <c r="CDH30" s="106">
        <f t="shared" si="1330"/>
        <v>3.0750000000000002</v>
      </c>
      <c r="CDI30" s="133">
        <f t="shared" si="1331"/>
        <v>428325.97500000003</v>
      </c>
      <c r="CDJ30" s="133">
        <f t="shared" si="1332"/>
        <v>871949.30625000002</v>
      </c>
      <c r="CDK30" s="149">
        <f t="shared" si="1333"/>
        <v>229460.34375</v>
      </c>
      <c r="CDL30" s="150">
        <f t="shared" si="1334"/>
        <v>1529735</v>
      </c>
      <c r="CDM30" s="148"/>
      <c r="CDN30" s="148" t="s">
        <v>36</v>
      </c>
      <c r="CDO30" s="140">
        <v>497475</v>
      </c>
      <c r="CDP30" s="106">
        <f t="shared" si="1335"/>
        <v>3.0750000000000002</v>
      </c>
      <c r="CDQ30" s="133">
        <f t="shared" si="1336"/>
        <v>428325.97500000003</v>
      </c>
      <c r="CDR30" s="133">
        <f t="shared" si="1337"/>
        <v>871949.30625000002</v>
      </c>
      <c r="CDS30" s="149">
        <f t="shared" si="1338"/>
        <v>229460.34375</v>
      </c>
      <c r="CDT30" s="150">
        <f t="shared" si="1339"/>
        <v>1529735</v>
      </c>
      <c r="CDU30" s="148"/>
      <c r="CDV30" s="148" t="s">
        <v>36</v>
      </c>
      <c r="CDW30" s="140">
        <v>497475</v>
      </c>
      <c r="CDX30" s="106">
        <f t="shared" si="1340"/>
        <v>3.0750000000000002</v>
      </c>
      <c r="CDY30" s="133">
        <f t="shared" si="1341"/>
        <v>428325.97500000003</v>
      </c>
      <c r="CDZ30" s="133">
        <f t="shared" si="1342"/>
        <v>871949.30625000002</v>
      </c>
      <c r="CEA30" s="149">
        <f t="shared" si="1343"/>
        <v>229460.34375</v>
      </c>
      <c r="CEB30" s="150">
        <f t="shared" si="1344"/>
        <v>1529735</v>
      </c>
      <c r="CEC30" s="148"/>
      <c r="CED30" s="148" t="s">
        <v>36</v>
      </c>
      <c r="CEE30" s="140">
        <v>497475</v>
      </c>
      <c r="CEF30" s="106">
        <f t="shared" si="1345"/>
        <v>3.0750000000000002</v>
      </c>
      <c r="CEG30" s="133">
        <f t="shared" si="1346"/>
        <v>428325.97500000003</v>
      </c>
      <c r="CEH30" s="133">
        <f t="shared" si="1347"/>
        <v>871949.30625000002</v>
      </c>
      <c r="CEI30" s="149">
        <f t="shared" si="1348"/>
        <v>229460.34375</v>
      </c>
      <c r="CEJ30" s="150">
        <f t="shared" si="1349"/>
        <v>1529735</v>
      </c>
      <c r="CEK30" s="148"/>
      <c r="CEL30" s="148" t="s">
        <v>36</v>
      </c>
      <c r="CEM30" s="140">
        <v>497475</v>
      </c>
      <c r="CEN30" s="106">
        <f t="shared" si="1350"/>
        <v>3.0750000000000002</v>
      </c>
      <c r="CEO30" s="133">
        <f t="shared" si="1351"/>
        <v>428325.97500000003</v>
      </c>
      <c r="CEP30" s="133">
        <f t="shared" si="1352"/>
        <v>871949.30625000002</v>
      </c>
      <c r="CEQ30" s="149">
        <f t="shared" si="1353"/>
        <v>229460.34375</v>
      </c>
      <c r="CER30" s="150">
        <f t="shared" si="1354"/>
        <v>1529735</v>
      </c>
      <c r="CES30" s="148"/>
      <c r="CET30" s="148" t="s">
        <v>36</v>
      </c>
      <c r="CEU30" s="140">
        <v>497475</v>
      </c>
      <c r="CEV30" s="106">
        <f t="shared" si="1355"/>
        <v>3.0750000000000002</v>
      </c>
      <c r="CEW30" s="133">
        <f t="shared" si="1356"/>
        <v>428325.97500000003</v>
      </c>
      <c r="CEX30" s="133">
        <f t="shared" si="1357"/>
        <v>871949.30625000002</v>
      </c>
      <c r="CEY30" s="149">
        <f t="shared" si="1358"/>
        <v>229460.34375</v>
      </c>
      <c r="CEZ30" s="150">
        <f t="shared" si="1359"/>
        <v>1529735</v>
      </c>
      <c r="CFA30" s="148"/>
      <c r="CFB30" s="148" t="s">
        <v>36</v>
      </c>
      <c r="CFC30" s="140">
        <v>497475</v>
      </c>
      <c r="CFD30" s="106">
        <f t="shared" si="1360"/>
        <v>3.0750000000000002</v>
      </c>
      <c r="CFE30" s="133">
        <f t="shared" si="1361"/>
        <v>428325.97500000003</v>
      </c>
      <c r="CFF30" s="133">
        <f t="shared" si="1362"/>
        <v>871949.30625000002</v>
      </c>
      <c r="CFG30" s="149">
        <f t="shared" si="1363"/>
        <v>229460.34375</v>
      </c>
      <c r="CFH30" s="150">
        <f t="shared" si="1364"/>
        <v>1529735</v>
      </c>
      <c r="CFI30" s="148"/>
      <c r="CFJ30" s="148" t="s">
        <v>36</v>
      </c>
      <c r="CFK30" s="140">
        <v>497475</v>
      </c>
      <c r="CFL30" s="106">
        <f t="shared" si="1365"/>
        <v>3.0750000000000002</v>
      </c>
      <c r="CFM30" s="133">
        <f t="shared" si="1366"/>
        <v>428325.97500000003</v>
      </c>
      <c r="CFN30" s="133">
        <f t="shared" si="1367"/>
        <v>871949.30625000002</v>
      </c>
      <c r="CFO30" s="149">
        <f t="shared" si="1368"/>
        <v>229460.34375</v>
      </c>
      <c r="CFP30" s="150">
        <f t="shared" si="1369"/>
        <v>1529735</v>
      </c>
      <c r="CFQ30" s="148"/>
      <c r="CFR30" s="148" t="s">
        <v>36</v>
      </c>
      <c r="CFS30" s="140">
        <v>497475</v>
      </c>
      <c r="CFT30" s="106">
        <f t="shared" si="1370"/>
        <v>3.0750000000000002</v>
      </c>
      <c r="CFU30" s="133">
        <f t="shared" si="1371"/>
        <v>428325.97500000003</v>
      </c>
      <c r="CFV30" s="133">
        <f t="shared" si="1372"/>
        <v>871949.30625000002</v>
      </c>
      <c r="CFW30" s="149">
        <f t="shared" si="1373"/>
        <v>229460.34375</v>
      </c>
      <c r="CFX30" s="150">
        <f t="shared" si="1374"/>
        <v>1529735</v>
      </c>
      <c r="CFY30" s="148"/>
      <c r="CFZ30" s="148" t="s">
        <v>36</v>
      </c>
      <c r="CGA30" s="140">
        <v>497475</v>
      </c>
      <c r="CGB30" s="106">
        <f t="shared" si="1375"/>
        <v>3.0750000000000002</v>
      </c>
      <c r="CGC30" s="133">
        <f t="shared" si="1376"/>
        <v>428325.97500000003</v>
      </c>
      <c r="CGD30" s="133">
        <f t="shared" si="1377"/>
        <v>871949.30625000002</v>
      </c>
      <c r="CGE30" s="149">
        <f t="shared" si="1378"/>
        <v>229460.34375</v>
      </c>
      <c r="CGF30" s="150">
        <f t="shared" si="1379"/>
        <v>1529735</v>
      </c>
      <c r="CGG30" s="148"/>
      <c r="CGH30" s="148" t="s">
        <v>36</v>
      </c>
      <c r="CGI30" s="140">
        <v>497475</v>
      </c>
      <c r="CGJ30" s="106">
        <f t="shared" si="1380"/>
        <v>3.0750000000000002</v>
      </c>
      <c r="CGK30" s="133">
        <f t="shared" si="1381"/>
        <v>428325.97500000003</v>
      </c>
      <c r="CGL30" s="133">
        <f t="shared" si="1382"/>
        <v>871949.30625000002</v>
      </c>
      <c r="CGM30" s="149">
        <f t="shared" si="1383"/>
        <v>229460.34375</v>
      </c>
      <c r="CGN30" s="150">
        <f t="shared" si="1384"/>
        <v>1529735</v>
      </c>
      <c r="CGO30" s="148"/>
      <c r="CGP30" s="148" t="s">
        <v>36</v>
      </c>
      <c r="CGQ30" s="140">
        <v>497475</v>
      </c>
      <c r="CGR30" s="106">
        <f t="shared" si="1385"/>
        <v>3.0750000000000002</v>
      </c>
      <c r="CGS30" s="133">
        <f t="shared" si="1386"/>
        <v>428325.97500000003</v>
      </c>
      <c r="CGT30" s="133">
        <f t="shared" si="1387"/>
        <v>871949.30625000002</v>
      </c>
      <c r="CGU30" s="149">
        <f t="shared" si="1388"/>
        <v>229460.34375</v>
      </c>
      <c r="CGV30" s="150">
        <f t="shared" si="1389"/>
        <v>1529735</v>
      </c>
      <c r="CGW30" s="148"/>
      <c r="CGX30" s="148" t="s">
        <v>36</v>
      </c>
      <c r="CGY30" s="140">
        <v>497475</v>
      </c>
      <c r="CGZ30" s="106">
        <f t="shared" si="1390"/>
        <v>3.0750000000000002</v>
      </c>
      <c r="CHA30" s="133">
        <f t="shared" si="1391"/>
        <v>428325.97500000003</v>
      </c>
      <c r="CHB30" s="133">
        <f t="shared" si="1392"/>
        <v>871949.30625000002</v>
      </c>
      <c r="CHC30" s="149">
        <f t="shared" si="1393"/>
        <v>229460.34375</v>
      </c>
      <c r="CHD30" s="150">
        <f t="shared" si="1394"/>
        <v>1529735</v>
      </c>
      <c r="CHE30" s="148"/>
      <c r="CHF30" s="148" t="s">
        <v>36</v>
      </c>
      <c r="CHG30" s="140">
        <v>497475</v>
      </c>
      <c r="CHH30" s="106">
        <f t="shared" si="1395"/>
        <v>3.0750000000000002</v>
      </c>
      <c r="CHI30" s="133">
        <f t="shared" si="1396"/>
        <v>428325.97500000003</v>
      </c>
      <c r="CHJ30" s="133">
        <f t="shared" si="1397"/>
        <v>871949.30625000002</v>
      </c>
      <c r="CHK30" s="149">
        <f t="shared" si="1398"/>
        <v>229460.34375</v>
      </c>
      <c r="CHL30" s="150">
        <f t="shared" si="1399"/>
        <v>1529735</v>
      </c>
      <c r="CHM30" s="148"/>
      <c r="CHN30" s="148" t="s">
        <v>36</v>
      </c>
      <c r="CHO30" s="140">
        <v>497475</v>
      </c>
      <c r="CHP30" s="106">
        <f t="shared" si="1400"/>
        <v>3.0750000000000002</v>
      </c>
      <c r="CHQ30" s="133">
        <f t="shared" si="1401"/>
        <v>428325.97500000003</v>
      </c>
      <c r="CHR30" s="133">
        <f t="shared" si="1402"/>
        <v>871949.30625000002</v>
      </c>
      <c r="CHS30" s="149">
        <f t="shared" si="1403"/>
        <v>229460.34375</v>
      </c>
      <c r="CHT30" s="150">
        <f t="shared" si="1404"/>
        <v>1529735</v>
      </c>
      <c r="CHU30" s="148"/>
      <c r="CHV30" s="148" t="s">
        <v>36</v>
      </c>
      <c r="CHW30" s="140">
        <v>497475</v>
      </c>
      <c r="CHX30" s="106">
        <f t="shared" si="1405"/>
        <v>3.0750000000000002</v>
      </c>
      <c r="CHY30" s="133">
        <f t="shared" si="1406"/>
        <v>428325.97500000003</v>
      </c>
      <c r="CHZ30" s="133">
        <f t="shared" si="1407"/>
        <v>871949.30625000002</v>
      </c>
      <c r="CIA30" s="149">
        <f t="shared" si="1408"/>
        <v>229460.34375</v>
      </c>
      <c r="CIB30" s="150">
        <f t="shared" si="1409"/>
        <v>1529735</v>
      </c>
      <c r="CIC30" s="148"/>
      <c r="CID30" s="148" t="s">
        <v>36</v>
      </c>
      <c r="CIE30" s="140">
        <v>497475</v>
      </c>
      <c r="CIF30" s="106">
        <f t="shared" si="1410"/>
        <v>3.0750000000000002</v>
      </c>
      <c r="CIG30" s="133">
        <f t="shared" si="1411"/>
        <v>428325.97500000003</v>
      </c>
      <c r="CIH30" s="133">
        <f t="shared" si="1412"/>
        <v>871949.30625000002</v>
      </c>
      <c r="CII30" s="149">
        <f t="shared" si="1413"/>
        <v>229460.34375</v>
      </c>
      <c r="CIJ30" s="150">
        <f t="shared" si="1414"/>
        <v>1529735</v>
      </c>
      <c r="CIK30" s="148"/>
      <c r="CIL30" s="148" t="s">
        <v>36</v>
      </c>
      <c r="CIM30" s="140">
        <v>497475</v>
      </c>
      <c r="CIN30" s="106">
        <f t="shared" si="1415"/>
        <v>3.0750000000000002</v>
      </c>
      <c r="CIO30" s="133">
        <f t="shared" si="1416"/>
        <v>428325.97500000003</v>
      </c>
      <c r="CIP30" s="133">
        <f t="shared" si="1417"/>
        <v>871949.30625000002</v>
      </c>
      <c r="CIQ30" s="149">
        <f t="shared" si="1418"/>
        <v>229460.34375</v>
      </c>
      <c r="CIR30" s="150">
        <f t="shared" si="1419"/>
        <v>1529735</v>
      </c>
      <c r="CIS30" s="148"/>
      <c r="CIT30" s="148" t="s">
        <v>36</v>
      </c>
      <c r="CIU30" s="140">
        <v>497475</v>
      </c>
      <c r="CIV30" s="106">
        <f t="shared" si="1420"/>
        <v>3.0750000000000002</v>
      </c>
      <c r="CIW30" s="133">
        <f t="shared" si="1421"/>
        <v>428325.97500000003</v>
      </c>
      <c r="CIX30" s="133">
        <f t="shared" si="1422"/>
        <v>871949.30625000002</v>
      </c>
      <c r="CIY30" s="149">
        <f t="shared" si="1423"/>
        <v>229460.34375</v>
      </c>
      <c r="CIZ30" s="150">
        <f t="shared" si="1424"/>
        <v>1529735</v>
      </c>
      <c r="CJA30" s="148"/>
      <c r="CJB30" s="148" t="s">
        <v>36</v>
      </c>
      <c r="CJC30" s="140">
        <v>497475</v>
      </c>
      <c r="CJD30" s="106">
        <f t="shared" si="1425"/>
        <v>3.0750000000000002</v>
      </c>
      <c r="CJE30" s="133">
        <f t="shared" si="1426"/>
        <v>428325.97500000003</v>
      </c>
      <c r="CJF30" s="133">
        <f t="shared" si="1427"/>
        <v>871949.30625000002</v>
      </c>
      <c r="CJG30" s="149">
        <f t="shared" si="1428"/>
        <v>229460.34375</v>
      </c>
      <c r="CJH30" s="150">
        <f t="shared" si="1429"/>
        <v>1529735</v>
      </c>
      <c r="CJI30" s="148"/>
      <c r="CJJ30" s="148" t="s">
        <v>36</v>
      </c>
      <c r="CJK30" s="140">
        <v>497475</v>
      </c>
      <c r="CJL30" s="106">
        <f t="shared" si="1430"/>
        <v>3.0750000000000002</v>
      </c>
      <c r="CJM30" s="133">
        <f t="shared" si="1431"/>
        <v>428325.97500000003</v>
      </c>
      <c r="CJN30" s="133">
        <f t="shared" si="1432"/>
        <v>871949.30625000002</v>
      </c>
      <c r="CJO30" s="149">
        <f t="shared" si="1433"/>
        <v>229460.34375</v>
      </c>
      <c r="CJP30" s="150">
        <f t="shared" si="1434"/>
        <v>1529735</v>
      </c>
      <c r="CJQ30" s="148"/>
      <c r="CJR30" s="148" t="s">
        <v>36</v>
      </c>
      <c r="CJS30" s="140">
        <v>497475</v>
      </c>
      <c r="CJT30" s="106">
        <f t="shared" si="1435"/>
        <v>3.0750000000000002</v>
      </c>
      <c r="CJU30" s="133">
        <f t="shared" si="1436"/>
        <v>428325.97500000003</v>
      </c>
      <c r="CJV30" s="133">
        <f t="shared" si="1437"/>
        <v>871949.30625000002</v>
      </c>
      <c r="CJW30" s="149">
        <f t="shared" si="1438"/>
        <v>229460.34375</v>
      </c>
      <c r="CJX30" s="150">
        <f t="shared" si="1439"/>
        <v>1529735</v>
      </c>
      <c r="CJY30" s="148"/>
      <c r="CJZ30" s="148" t="s">
        <v>36</v>
      </c>
      <c r="CKA30" s="140">
        <v>497475</v>
      </c>
      <c r="CKB30" s="106">
        <f t="shared" si="1440"/>
        <v>3.0750000000000002</v>
      </c>
      <c r="CKC30" s="133">
        <f t="shared" si="1441"/>
        <v>428325.97500000003</v>
      </c>
      <c r="CKD30" s="133">
        <f t="shared" si="1442"/>
        <v>871949.30625000002</v>
      </c>
      <c r="CKE30" s="149">
        <f t="shared" si="1443"/>
        <v>229460.34375</v>
      </c>
      <c r="CKF30" s="150">
        <f t="shared" si="1444"/>
        <v>1529735</v>
      </c>
      <c r="CKG30" s="148"/>
      <c r="CKH30" s="148" t="s">
        <v>36</v>
      </c>
      <c r="CKI30" s="140">
        <v>497475</v>
      </c>
      <c r="CKJ30" s="106">
        <f t="shared" si="1445"/>
        <v>3.0750000000000002</v>
      </c>
      <c r="CKK30" s="133">
        <f t="shared" si="1446"/>
        <v>428325.97500000003</v>
      </c>
      <c r="CKL30" s="133">
        <f t="shared" si="1447"/>
        <v>871949.30625000002</v>
      </c>
      <c r="CKM30" s="149">
        <f t="shared" si="1448"/>
        <v>229460.34375</v>
      </c>
      <c r="CKN30" s="150">
        <f t="shared" si="1449"/>
        <v>1529735</v>
      </c>
      <c r="CKO30" s="148"/>
      <c r="CKP30" s="148" t="s">
        <v>36</v>
      </c>
      <c r="CKQ30" s="140">
        <v>497475</v>
      </c>
      <c r="CKR30" s="106">
        <f t="shared" si="1450"/>
        <v>3.0750000000000002</v>
      </c>
      <c r="CKS30" s="133">
        <f t="shared" si="1451"/>
        <v>428325.97500000003</v>
      </c>
      <c r="CKT30" s="133">
        <f t="shared" si="1452"/>
        <v>871949.30625000002</v>
      </c>
      <c r="CKU30" s="149">
        <f t="shared" si="1453"/>
        <v>229460.34375</v>
      </c>
      <c r="CKV30" s="150">
        <f t="shared" si="1454"/>
        <v>1529735</v>
      </c>
      <c r="CKW30" s="148"/>
      <c r="CKX30" s="148" t="s">
        <v>36</v>
      </c>
      <c r="CKY30" s="140">
        <v>497475</v>
      </c>
      <c r="CKZ30" s="106">
        <f t="shared" si="1455"/>
        <v>3.0750000000000002</v>
      </c>
      <c r="CLA30" s="133">
        <f t="shared" si="1456"/>
        <v>428325.97500000003</v>
      </c>
      <c r="CLB30" s="133">
        <f t="shared" si="1457"/>
        <v>871949.30625000002</v>
      </c>
      <c r="CLC30" s="149">
        <f t="shared" si="1458"/>
        <v>229460.34375</v>
      </c>
      <c r="CLD30" s="150">
        <f t="shared" si="1459"/>
        <v>1529735</v>
      </c>
      <c r="CLE30" s="148"/>
      <c r="CLF30" s="148" t="s">
        <v>36</v>
      </c>
      <c r="CLG30" s="140">
        <v>497475</v>
      </c>
      <c r="CLH30" s="106">
        <f t="shared" si="1460"/>
        <v>3.0750000000000002</v>
      </c>
      <c r="CLI30" s="133">
        <f t="shared" si="1461"/>
        <v>428325.97500000003</v>
      </c>
      <c r="CLJ30" s="133">
        <f t="shared" si="1462"/>
        <v>871949.30625000002</v>
      </c>
      <c r="CLK30" s="149">
        <f t="shared" si="1463"/>
        <v>229460.34375</v>
      </c>
      <c r="CLL30" s="150">
        <f t="shared" si="1464"/>
        <v>1529735</v>
      </c>
      <c r="CLM30" s="148"/>
      <c r="CLN30" s="148" t="s">
        <v>36</v>
      </c>
      <c r="CLO30" s="140">
        <v>497475</v>
      </c>
      <c r="CLP30" s="106">
        <f t="shared" si="1465"/>
        <v>3.0750000000000002</v>
      </c>
      <c r="CLQ30" s="133">
        <f t="shared" si="1466"/>
        <v>428325.97500000003</v>
      </c>
      <c r="CLR30" s="133">
        <f t="shared" si="1467"/>
        <v>871949.30625000002</v>
      </c>
      <c r="CLS30" s="149">
        <f t="shared" si="1468"/>
        <v>229460.34375</v>
      </c>
      <c r="CLT30" s="150">
        <f t="shared" si="1469"/>
        <v>1529735</v>
      </c>
      <c r="CLU30" s="148"/>
      <c r="CLV30" s="148" t="s">
        <v>36</v>
      </c>
      <c r="CLW30" s="140">
        <v>497475</v>
      </c>
      <c r="CLX30" s="106">
        <f t="shared" si="1470"/>
        <v>3.0750000000000002</v>
      </c>
      <c r="CLY30" s="133">
        <f t="shared" si="1471"/>
        <v>428325.97500000003</v>
      </c>
      <c r="CLZ30" s="133">
        <f t="shared" si="1472"/>
        <v>871949.30625000002</v>
      </c>
      <c r="CMA30" s="149">
        <f t="shared" si="1473"/>
        <v>229460.34375</v>
      </c>
      <c r="CMB30" s="150">
        <f t="shared" si="1474"/>
        <v>1529735</v>
      </c>
      <c r="CMC30" s="148"/>
      <c r="CMD30" s="148" t="s">
        <v>36</v>
      </c>
      <c r="CME30" s="140">
        <v>497475</v>
      </c>
      <c r="CMF30" s="106">
        <f t="shared" si="1475"/>
        <v>3.0750000000000002</v>
      </c>
      <c r="CMG30" s="133">
        <f t="shared" si="1476"/>
        <v>428325.97500000003</v>
      </c>
      <c r="CMH30" s="133">
        <f t="shared" si="1477"/>
        <v>871949.30625000002</v>
      </c>
      <c r="CMI30" s="149">
        <f t="shared" si="1478"/>
        <v>229460.34375</v>
      </c>
      <c r="CMJ30" s="150">
        <f t="shared" si="1479"/>
        <v>1529735</v>
      </c>
      <c r="CMK30" s="148"/>
      <c r="CML30" s="148" t="s">
        <v>36</v>
      </c>
      <c r="CMM30" s="140">
        <v>497475</v>
      </c>
      <c r="CMN30" s="106">
        <f t="shared" si="1480"/>
        <v>3.0750000000000002</v>
      </c>
      <c r="CMO30" s="133">
        <f t="shared" si="1481"/>
        <v>428325.97500000003</v>
      </c>
      <c r="CMP30" s="133">
        <f t="shared" si="1482"/>
        <v>871949.30625000002</v>
      </c>
      <c r="CMQ30" s="149">
        <f t="shared" si="1483"/>
        <v>229460.34375</v>
      </c>
      <c r="CMR30" s="150">
        <f t="shared" si="1484"/>
        <v>1529735</v>
      </c>
      <c r="CMS30" s="148"/>
      <c r="CMT30" s="148" t="s">
        <v>36</v>
      </c>
      <c r="CMU30" s="140">
        <v>497475</v>
      </c>
      <c r="CMV30" s="106">
        <f t="shared" si="1485"/>
        <v>3.0750000000000002</v>
      </c>
      <c r="CMW30" s="133">
        <f t="shared" si="1486"/>
        <v>428325.97500000003</v>
      </c>
      <c r="CMX30" s="133">
        <f t="shared" si="1487"/>
        <v>871949.30625000002</v>
      </c>
      <c r="CMY30" s="149">
        <f t="shared" si="1488"/>
        <v>229460.34375</v>
      </c>
      <c r="CMZ30" s="150">
        <f t="shared" si="1489"/>
        <v>1529735</v>
      </c>
      <c r="CNA30" s="148"/>
      <c r="CNB30" s="148" t="s">
        <v>36</v>
      </c>
      <c r="CNC30" s="140">
        <v>497475</v>
      </c>
      <c r="CND30" s="106">
        <f t="shared" si="1490"/>
        <v>3.0750000000000002</v>
      </c>
      <c r="CNE30" s="133">
        <f t="shared" si="1491"/>
        <v>428325.97500000003</v>
      </c>
      <c r="CNF30" s="133">
        <f t="shared" si="1492"/>
        <v>871949.30625000002</v>
      </c>
      <c r="CNG30" s="149">
        <f t="shared" si="1493"/>
        <v>229460.34375</v>
      </c>
      <c r="CNH30" s="150">
        <f t="shared" si="1494"/>
        <v>1529735</v>
      </c>
      <c r="CNI30" s="148"/>
      <c r="CNJ30" s="148" t="s">
        <v>36</v>
      </c>
      <c r="CNK30" s="140">
        <v>497475</v>
      </c>
      <c r="CNL30" s="106">
        <f t="shared" si="1495"/>
        <v>3.0750000000000002</v>
      </c>
      <c r="CNM30" s="133">
        <f t="shared" si="1496"/>
        <v>428325.97500000003</v>
      </c>
      <c r="CNN30" s="133">
        <f t="shared" si="1497"/>
        <v>871949.30625000002</v>
      </c>
      <c r="CNO30" s="149">
        <f t="shared" si="1498"/>
        <v>229460.34375</v>
      </c>
      <c r="CNP30" s="150">
        <f t="shared" si="1499"/>
        <v>1529735</v>
      </c>
      <c r="CNQ30" s="148"/>
      <c r="CNR30" s="148" t="s">
        <v>36</v>
      </c>
      <c r="CNS30" s="140">
        <v>497475</v>
      </c>
      <c r="CNT30" s="106">
        <f t="shared" si="1500"/>
        <v>3.0750000000000002</v>
      </c>
      <c r="CNU30" s="133">
        <f t="shared" si="1501"/>
        <v>428325.97500000003</v>
      </c>
      <c r="CNV30" s="133">
        <f t="shared" si="1502"/>
        <v>871949.30625000002</v>
      </c>
      <c r="CNW30" s="149">
        <f t="shared" si="1503"/>
        <v>229460.34375</v>
      </c>
      <c r="CNX30" s="150">
        <f t="shared" si="1504"/>
        <v>1529735</v>
      </c>
      <c r="CNY30" s="148"/>
      <c r="CNZ30" s="148" t="s">
        <v>36</v>
      </c>
      <c r="COA30" s="140">
        <v>497475</v>
      </c>
      <c r="COB30" s="106">
        <f t="shared" si="1505"/>
        <v>3.0750000000000002</v>
      </c>
      <c r="COC30" s="133">
        <f t="shared" si="1506"/>
        <v>428325.97500000003</v>
      </c>
      <c r="COD30" s="133">
        <f t="shared" si="1507"/>
        <v>871949.30625000002</v>
      </c>
      <c r="COE30" s="149">
        <f t="shared" si="1508"/>
        <v>229460.34375</v>
      </c>
      <c r="COF30" s="150">
        <f t="shared" si="1509"/>
        <v>1529735</v>
      </c>
      <c r="COG30" s="148"/>
      <c r="COH30" s="148" t="s">
        <v>36</v>
      </c>
      <c r="COI30" s="140">
        <v>497475</v>
      </c>
      <c r="COJ30" s="106">
        <f t="shared" si="1510"/>
        <v>3.0750000000000002</v>
      </c>
      <c r="COK30" s="133">
        <f t="shared" si="1511"/>
        <v>428325.97500000003</v>
      </c>
      <c r="COL30" s="133">
        <f t="shared" si="1512"/>
        <v>871949.30625000002</v>
      </c>
      <c r="COM30" s="149">
        <f t="shared" si="1513"/>
        <v>229460.34375</v>
      </c>
      <c r="CON30" s="150">
        <f t="shared" si="1514"/>
        <v>1529735</v>
      </c>
      <c r="COO30" s="148"/>
      <c r="COP30" s="148" t="s">
        <v>36</v>
      </c>
      <c r="COQ30" s="140">
        <v>497475</v>
      </c>
      <c r="COR30" s="106">
        <f t="shared" si="1515"/>
        <v>3.0750000000000002</v>
      </c>
      <c r="COS30" s="133">
        <f t="shared" si="1516"/>
        <v>428325.97500000003</v>
      </c>
      <c r="COT30" s="133">
        <f t="shared" si="1517"/>
        <v>871949.30625000002</v>
      </c>
      <c r="COU30" s="149">
        <f t="shared" si="1518"/>
        <v>229460.34375</v>
      </c>
      <c r="COV30" s="150">
        <f t="shared" si="1519"/>
        <v>1529735</v>
      </c>
      <c r="COW30" s="148"/>
      <c r="COX30" s="148" t="s">
        <v>36</v>
      </c>
      <c r="COY30" s="140">
        <v>497475</v>
      </c>
      <c r="COZ30" s="106">
        <f t="shared" si="1520"/>
        <v>3.0750000000000002</v>
      </c>
      <c r="CPA30" s="133">
        <f t="shared" si="1521"/>
        <v>428325.97500000003</v>
      </c>
      <c r="CPB30" s="133">
        <f t="shared" si="1522"/>
        <v>871949.30625000002</v>
      </c>
      <c r="CPC30" s="149">
        <f t="shared" si="1523"/>
        <v>229460.34375</v>
      </c>
      <c r="CPD30" s="150">
        <f t="shared" si="1524"/>
        <v>1529735</v>
      </c>
      <c r="CPE30" s="148"/>
      <c r="CPF30" s="148" t="s">
        <v>36</v>
      </c>
      <c r="CPG30" s="140">
        <v>497475</v>
      </c>
      <c r="CPH30" s="106">
        <f t="shared" si="1525"/>
        <v>3.0750000000000002</v>
      </c>
      <c r="CPI30" s="133">
        <f t="shared" si="1526"/>
        <v>428325.97500000003</v>
      </c>
      <c r="CPJ30" s="133">
        <f t="shared" si="1527"/>
        <v>871949.30625000002</v>
      </c>
      <c r="CPK30" s="149">
        <f t="shared" si="1528"/>
        <v>229460.34375</v>
      </c>
      <c r="CPL30" s="150">
        <f t="shared" si="1529"/>
        <v>1529735</v>
      </c>
      <c r="CPM30" s="148"/>
      <c r="CPN30" s="148" t="s">
        <v>36</v>
      </c>
      <c r="CPO30" s="140">
        <v>497475</v>
      </c>
      <c r="CPP30" s="106">
        <f t="shared" si="1530"/>
        <v>3.0750000000000002</v>
      </c>
      <c r="CPQ30" s="133">
        <f t="shared" si="1531"/>
        <v>428325.97500000003</v>
      </c>
      <c r="CPR30" s="133">
        <f t="shared" si="1532"/>
        <v>871949.30625000002</v>
      </c>
      <c r="CPS30" s="149">
        <f t="shared" si="1533"/>
        <v>229460.34375</v>
      </c>
      <c r="CPT30" s="150">
        <f t="shared" si="1534"/>
        <v>1529735</v>
      </c>
      <c r="CPU30" s="148"/>
      <c r="CPV30" s="148" t="s">
        <v>36</v>
      </c>
      <c r="CPW30" s="140">
        <v>497475</v>
      </c>
      <c r="CPX30" s="106">
        <f t="shared" si="1535"/>
        <v>3.0750000000000002</v>
      </c>
      <c r="CPY30" s="133">
        <f t="shared" si="1536"/>
        <v>428325.97500000003</v>
      </c>
      <c r="CPZ30" s="133">
        <f t="shared" si="1537"/>
        <v>871949.30625000002</v>
      </c>
      <c r="CQA30" s="149">
        <f t="shared" si="1538"/>
        <v>229460.34375</v>
      </c>
      <c r="CQB30" s="150">
        <f t="shared" si="1539"/>
        <v>1529735</v>
      </c>
      <c r="CQC30" s="148"/>
      <c r="CQD30" s="148" t="s">
        <v>36</v>
      </c>
      <c r="CQE30" s="140">
        <v>497475</v>
      </c>
      <c r="CQF30" s="106">
        <f t="shared" si="1540"/>
        <v>3.0750000000000002</v>
      </c>
      <c r="CQG30" s="133">
        <f t="shared" si="1541"/>
        <v>428325.97500000003</v>
      </c>
      <c r="CQH30" s="133">
        <f t="shared" si="1542"/>
        <v>871949.30625000002</v>
      </c>
      <c r="CQI30" s="149">
        <f t="shared" si="1543"/>
        <v>229460.34375</v>
      </c>
      <c r="CQJ30" s="150">
        <f t="shared" si="1544"/>
        <v>1529735</v>
      </c>
      <c r="CQK30" s="148"/>
      <c r="CQL30" s="148" t="s">
        <v>36</v>
      </c>
      <c r="CQM30" s="140">
        <v>497475</v>
      </c>
      <c r="CQN30" s="106">
        <f t="shared" si="1545"/>
        <v>3.0750000000000002</v>
      </c>
      <c r="CQO30" s="133">
        <f t="shared" si="1546"/>
        <v>428325.97500000003</v>
      </c>
      <c r="CQP30" s="133">
        <f t="shared" si="1547"/>
        <v>871949.30625000002</v>
      </c>
      <c r="CQQ30" s="149">
        <f t="shared" si="1548"/>
        <v>229460.34375</v>
      </c>
      <c r="CQR30" s="150">
        <f t="shared" si="1549"/>
        <v>1529735</v>
      </c>
      <c r="CQS30" s="148"/>
      <c r="CQT30" s="148" t="s">
        <v>36</v>
      </c>
      <c r="CQU30" s="140">
        <v>497475</v>
      </c>
      <c r="CQV30" s="106">
        <f t="shared" si="1550"/>
        <v>3.0750000000000002</v>
      </c>
      <c r="CQW30" s="133">
        <f t="shared" si="1551"/>
        <v>428325.97500000003</v>
      </c>
      <c r="CQX30" s="133">
        <f t="shared" si="1552"/>
        <v>871949.30625000002</v>
      </c>
      <c r="CQY30" s="149">
        <f t="shared" si="1553"/>
        <v>229460.34375</v>
      </c>
      <c r="CQZ30" s="150">
        <f t="shared" si="1554"/>
        <v>1529735</v>
      </c>
      <c r="CRA30" s="148"/>
      <c r="CRB30" s="148" t="s">
        <v>36</v>
      </c>
      <c r="CRC30" s="140">
        <v>497475</v>
      </c>
      <c r="CRD30" s="106">
        <f t="shared" si="1555"/>
        <v>3.0750000000000002</v>
      </c>
      <c r="CRE30" s="133">
        <f t="shared" si="1556"/>
        <v>428325.97500000003</v>
      </c>
      <c r="CRF30" s="133">
        <f t="shared" si="1557"/>
        <v>871949.30625000002</v>
      </c>
      <c r="CRG30" s="149">
        <f t="shared" si="1558"/>
        <v>229460.34375</v>
      </c>
      <c r="CRH30" s="150">
        <f t="shared" si="1559"/>
        <v>1529735</v>
      </c>
      <c r="CRI30" s="148"/>
      <c r="CRJ30" s="148" t="s">
        <v>36</v>
      </c>
      <c r="CRK30" s="140">
        <v>497475</v>
      </c>
      <c r="CRL30" s="106">
        <f t="shared" si="1560"/>
        <v>3.0750000000000002</v>
      </c>
      <c r="CRM30" s="133">
        <f t="shared" si="1561"/>
        <v>428325.97500000003</v>
      </c>
      <c r="CRN30" s="133">
        <f t="shared" si="1562"/>
        <v>871949.30625000002</v>
      </c>
      <c r="CRO30" s="149">
        <f t="shared" si="1563"/>
        <v>229460.34375</v>
      </c>
      <c r="CRP30" s="150">
        <f t="shared" si="1564"/>
        <v>1529735</v>
      </c>
      <c r="CRQ30" s="148"/>
      <c r="CRR30" s="148" t="s">
        <v>36</v>
      </c>
      <c r="CRS30" s="140">
        <v>497475</v>
      </c>
      <c r="CRT30" s="106">
        <f t="shared" si="1565"/>
        <v>3.0750000000000002</v>
      </c>
      <c r="CRU30" s="133">
        <f t="shared" si="1566"/>
        <v>428325.97500000003</v>
      </c>
      <c r="CRV30" s="133">
        <f t="shared" si="1567"/>
        <v>871949.30625000002</v>
      </c>
      <c r="CRW30" s="149">
        <f t="shared" si="1568"/>
        <v>229460.34375</v>
      </c>
      <c r="CRX30" s="150">
        <f t="shared" si="1569"/>
        <v>1529735</v>
      </c>
      <c r="CRY30" s="148"/>
      <c r="CRZ30" s="148" t="s">
        <v>36</v>
      </c>
      <c r="CSA30" s="140">
        <v>497475</v>
      </c>
      <c r="CSB30" s="106">
        <f t="shared" si="1570"/>
        <v>3.0750000000000002</v>
      </c>
      <c r="CSC30" s="133">
        <f t="shared" si="1571"/>
        <v>428325.97500000003</v>
      </c>
      <c r="CSD30" s="133">
        <f t="shared" si="1572"/>
        <v>871949.30625000002</v>
      </c>
      <c r="CSE30" s="149">
        <f t="shared" si="1573"/>
        <v>229460.34375</v>
      </c>
      <c r="CSF30" s="150">
        <f t="shared" si="1574"/>
        <v>1529735</v>
      </c>
      <c r="CSG30" s="148"/>
      <c r="CSH30" s="148" t="s">
        <v>36</v>
      </c>
      <c r="CSI30" s="140">
        <v>497475</v>
      </c>
      <c r="CSJ30" s="106">
        <f t="shared" si="1575"/>
        <v>3.0750000000000002</v>
      </c>
      <c r="CSK30" s="133">
        <f t="shared" si="1576"/>
        <v>428325.97500000003</v>
      </c>
      <c r="CSL30" s="133">
        <f t="shared" si="1577"/>
        <v>871949.30625000002</v>
      </c>
      <c r="CSM30" s="149">
        <f t="shared" si="1578"/>
        <v>229460.34375</v>
      </c>
      <c r="CSN30" s="150">
        <f t="shared" si="1579"/>
        <v>1529735</v>
      </c>
      <c r="CSO30" s="148"/>
      <c r="CSP30" s="148" t="s">
        <v>36</v>
      </c>
      <c r="CSQ30" s="140">
        <v>497475</v>
      </c>
      <c r="CSR30" s="106">
        <f t="shared" si="1580"/>
        <v>3.0750000000000002</v>
      </c>
      <c r="CSS30" s="133">
        <f t="shared" si="1581"/>
        <v>428325.97500000003</v>
      </c>
      <c r="CST30" s="133">
        <f t="shared" si="1582"/>
        <v>871949.30625000002</v>
      </c>
      <c r="CSU30" s="149">
        <f t="shared" si="1583"/>
        <v>229460.34375</v>
      </c>
      <c r="CSV30" s="150">
        <f t="shared" si="1584"/>
        <v>1529735</v>
      </c>
      <c r="CSW30" s="148"/>
      <c r="CSX30" s="148" t="s">
        <v>36</v>
      </c>
      <c r="CSY30" s="140">
        <v>497475</v>
      </c>
      <c r="CSZ30" s="106">
        <f t="shared" si="1585"/>
        <v>3.0750000000000002</v>
      </c>
      <c r="CTA30" s="133">
        <f t="shared" si="1586"/>
        <v>428325.97500000003</v>
      </c>
      <c r="CTB30" s="133">
        <f t="shared" si="1587"/>
        <v>871949.30625000002</v>
      </c>
      <c r="CTC30" s="149">
        <f t="shared" si="1588"/>
        <v>229460.34375</v>
      </c>
      <c r="CTD30" s="150">
        <f t="shared" si="1589"/>
        <v>1529735</v>
      </c>
      <c r="CTE30" s="148"/>
      <c r="CTF30" s="148" t="s">
        <v>36</v>
      </c>
      <c r="CTG30" s="140">
        <v>497475</v>
      </c>
      <c r="CTH30" s="106">
        <f t="shared" si="1590"/>
        <v>3.0750000000000002</v>
      </c>
      <c r="CTI30" s="133">
        <f t="shared" si="1591"/>
        <v>428325.97500000003</v>
      </c>
      <c r="CTJ30" s="133">
        <f t="shared" si="1592"/>
        <v>871949.30625000002</v>
      </c>
      <c r="CTK30" s="149">
        <f t="shared" si="1593"/>
        <v>229460.34375</v>
      </c>
      <c r="CTL30" s="150">
        <f t="shared" si="1594"/>
        <v>1529735</v>
      </c>
      <c r="CTM30" s="148"/>
      <c r="CTN30" s="148" t="s">
        <v>36</v>
      </c>
      <c r="CTO30" s="140">
        <v>497475</v>
      </c>
      <c r="CTP30" s="106">
        <f t="shared" si="1595"/>
        <v>3.0750000000000002</v>
      </c>
      <c r="CTQ30" s="133">
        <f t="shared" si="1596"/>
        <v>428325.97500000003</v>
      </c>
      <c r="CTR30" s="133">
        <f t="shared" si="1597"/>
        <v>871949.30625000002</v>
      </c>
      <c r="CTS30" s="149">
        <f t="shared" si="1598"/>
        <v>229460.34375</v>
      </c>
      <c r="CTT30" s="150">
        <f t="shared" si="1599"/>
        <v>1529735</v>
      </c>
      <c r="CTU30" s="148"/>
      <c r="CTV30" s="148" t="s">
        <v>36</v>
      </c>
      <c r="CTW30" s="140">
        <v>497475</v>
      </c>
      <c r="CTX30" s="106">
        <f t="shared" si="1600"/>
        <v>3.0750000000000002</v>
      </c>
      <c r="CTY30" s="133">
        <f t="shared" si="1601"/>
        <v>428325.97500000003</v>
      </c>
      <c r="CTZ30" s="133">
        <f t="shared" si="1602"/>
        <v>871949.30625000002</v>
      </c>
      <c r="CUA30" s="149">
        <f t="shared" si="1603"/>
        <v>229460.34375</v>
      </c>
      <c r="CUB30" s="150">
        <f t="shared" si="1604"/>
        <v>1529735</v>
      </c>
      <c r="CUC30" s="148"/>
      <c r="CUD30" s="148" t="s">
        <v>36</v>
      </c>
      <c r="CUE30" s="140">
        <v>497475</v>
      </c>
      <c r="CUF30" s="106">
        <f t="shared" si="1605"/>
        <v>3.0750000000000002</v>
      </c>
      <c r="CUG30" s="133">
        <f t="shared" si="1606"/>
        <v>428325.97500000003</v>
      </c>
      <c r="CUH30" s="133">
        <f t="shared" si="1607"/>
        <v>871949.30625000002</v>
      </c>
      <c r="CUI30" s="149">
        <f t="shared" si="1608"/>
        <v>229460.34375</v>
      </c>
      <c r="CUJ30" s="150">
        <f t="shared" si="1609"/>
        <v>1529735</v>
      </c>
      <c r="CUK30" s="148"/>
      <c r="CUL30" s="148" t="s">
        <v>36</v>
      </c>
      <c r="CUM30" s="140">
        <v>497475</v>
      </c>
      <c r="CUN30" s="106">
        <f t="shared" si="1610"/>
        <v>3.0750000000000002</v>
      </c>
      <c r="CUO30" s="133">
        <f t="shared" si="1611"/>
        <v>428325.97500000003</v>
      </c>
      <c r="CUP30" s="133">
        <f t="shared" si="1612"/>
        <v>871949.30625000002</v>
      </c>
      <c r="CUQ30" s="149">
        <f t="shared" si="1613"/>
        <v>229460.34375</v>
      </c>
      <c r="CUR30" s="150">
        <f t="shared" si="1614"/>
        <v>1529735</v>
      </c>
      <c r="CUS30" s="148"/>
      <c r="CUT30" s="148" t="s">
        <v>36</v>
      </c>
      <c r="CUU30" s="140">
        <v>497475</v>
      </c>
      <c r="CUV30" s="106">
        <f t="shared" si="1615"/>
        <v>3.0750000000000002</v>
      </c>
      <c r="CUW30" s="133">
        <f t="shared" si="1616"/>
        <v>428325.97500000003</v>
      </c>
      <c r="CUX30" s="133">
        <f t="shared" si="1617"/>
        <v>871949.30625000002</v>
      </c>
      <c r="CUY30" s="149">
        <f t="shared" si="1618"/>
        <v>229460.34375</v>
      </c>
      <c r="CUZ30" s="150">
        <f t="shared" si="1619"/>
        <v>1529735</v>
      </c>
      <c r="CVA30" s="148"/>
      <c r="CVB30" s="148" t="s">
        <v>36</v>
      </c>
      <c r="CVC30" s="140">
        <v>497475</v>
      </c>
      <c r="CVD30" s="106">
        <f t="shared" si="1620"/>
        <v>3.0750000000000002</v>
      </c>
      <c r="CVE30" s="133">
        <f t="shared" si="1621"/>
        <v>428325.97500000003</v>
      </c>
      <c r="CVF30" s="133">
        <f t="shared" si="1622"/>
        <v>871949.30625000002</v>
      </c>
      <c r="CVG30" s="149">
        <f t="shared" si="1623"/>
        <v>229460.34375</v>
      </c>
      <c r="CVH30" s="150">
        <f t="shared" si="1624"/>
        <v>1529735</v>
      </c>
      <c r="CVI30" s="148"/>
      <c r="CVJ30" s="148" t="s">
        <v>36</v>
      </c>
      <c r="CVK30" s="140">
        <v>497475</v>
      </c>
      <c r="CVL30" s="106">
        <f t="shared" si="1625"/>
        <v>3.0750000000000002</v>
      </c>
      <c r="CVM30" s="133">
        <f t="shared" si="1626"/>
        <v>428325.97500000003</v>
      </c>
      <c r="CVN30" s="133">
        <f t="shared" si="1627"/>
        <v>871949.30625000002</v>
      </c>
      <c r="CVO30" s="149">
        <f t="shared" si="1628"/>
        <v>229460.34375</v>
      </c>
      <c r="CVP30" s="150">
        <f t="shared" si="1629"/>
        <v>1529735</v>
      </c>
      <c r="CVQ30" s="148"/>
      <c r="CVR30" s="148" t="s">
        <v>36</v>
      </c>
      <c r="CVS30" s="140">
        <v>497475</v>
      </c>
      <c r="CVT30" s="106">
        <f t="shared" si="1630"/>
        <v>3.0750000000000002</v>
      </c>
      <c r="CVU30" s="133">
        <f t="shared" si="1631"/>
        <v>428325.97500000003</v>
      </c>
      <c r="CVV30" s="133">
        <f t="shared" si="1632"/>
        <v>871949.30625000002</v>
      </c>
      <c r="CVW30" s="149">
        <f t="shared" si="1633"/>
        <v>229460.34375</v>
      </c>
      <c r="CVX30" s="150">
        <f t="shared" si="1634"/>
        <v>1529735</v>
      </c>
      <c r="CVY30" s="148"/>
      <c r="CVZ30" s="148" t="s">
        <v>36</v>
      </c>
      <c r="CWA30" s="140">
        <v>497475</v>
      </c>
      <c r="CWB30" s="106">
        <f t="shared" si="1635"/>
        <v>3.0750000000000002</v>
      </c>
      <c r="CWC30" s="133">
        <f t="shared" si="1636"/>
        <v>428325.97500000003</v>
      </c>
      <c r="CWD30" s="133">
        <f t="shared" si="1637"/>
        <v>871949.30625000002</v>
      </c>
      <c r="CWE30" s="149">
        <f t="shared" si="1638"/>
        <v>229460.34375</v>
      </c>
      <c r="CWF30" s="150">
        <f t="shared" si="1639"/>
        <v>1529735</v>
      </c>
      <c r="CWG30" s="148"/>
      <c r="CWH30" s="148" t="s">
        <v>36</v>
      </c>
      <c r="CWI30" s="140">
        <v>497475</v>
      </c>
      <c r="CWJ30" s="106">
        <f t="shared" si="1640"/>
        <v>3.0750000000000002</v>
      </c>
      <c r="CWK30" s="133">
        <f t="shared" si="1641"/>
        <v>428325.97500000003</v>
      </c>
      <c r="CWL30" s="133">
        <f t="shared" si="1642"/>
        <v>871949.30625000002</v>
      </c>
      <c r="CWM30" s="149">
        <f t="shared" si="1643"/>
        <v>229460.34375</v>
      </c>
      <c r="CWN30" s="150">
        <f t="shared" si="1644"/>
        <v>1529735</v>
      </c>
      <c r="CWO30" s="148"/>
      <c r="CWP30" s="148" t="s">
        <v>36</v>
      </c>
      <c r="CWQ30" s="140">
        <v>497475</v>
      </c>
      <c r="CWR30" s="106">
        <f t="shared" si="1645"/>
        <v>3.0750000000000002</v>
      </c>
      <c r="CWS30" s="133">
        <f t="shared" si="1646"/>
        <v>428325.97500000003</v>
      </c>
      <c r="CWT30" s="133">
        <f t="shared" si="1647"/>
        <v>871949.30625000002</v>
      </c>
      <c r="CWU30" s="149">
        <f t="shared" si="1648"/>
        <v>229460.34375</v>
      </c>
      <c r="CWV30" s="150">
        <f t="shared" si="1649"/>
        <v>1529735</v>
      </c>
      <c r="CWW30" s="148"/>
      <c r="CWX30" s="148" t="s">
        <v>36</v>
      </c>
      <c r="CWY30" s="140">
        <v>497475</v>
      </c>
      <c r="CWZ30" s="106">
        <f t="shared" si="1650"/>
        <v>3.0750000000000002</v>
      </c>
      <c r="CXA30" s="133">
        <f t="shared" si="1651"/>
        <v>428325.97500000003</v>
      </c>
      <c r="CXB30" s="133">
        <f t="shared" si="1652"/>
        <v>871949.30625000002</v>
      </c>
      <c r="CXC30" s="149">
        <f t="shared" si="1653"/>
        <v>229460.34375</v>
      </c>
      <c r="CXD30" s="150">
        <f t="shared" si="1654"/>
        <v>1529735</v>
      </c>
      <c r="CXE30" s="148"/>
      <c r="CXF30" s="148" t="s">
        <v>36</v>
      </c>
      <c r="CXG30" s="140">
        <v>497475</v>
      </c>
      <c r="CXH30" s="106">
        <f t="shared" si="1655"/>
        <v>3.0750000000000002</v>
      </c>
      <c r="CXI30" s="133">
        <f t="shared" si="1656"/>
        <v>428325.97500000003</v>
      </c>
      <c r="CXJ30" s="133">
        <f t="shared" si="1657"/>
        <v>871949.30625000002</v>
      </c>
      <c r="CXK30" s="149">
        <f t="shared" si="1658"/>
        <v>229460.34375</v>
      </c>
      <c r="CXL30" s="150">
        <f t="shared" si="1659"/>
        <v>1529735</v>
      </c>
      <c r="CXM30" s="148"/>
      <c r="CXN30" s="148" t="s">
        <v>36</v>
      </c>
      <c r="CXO30" s="140">
        <v>497475</v>
      </c>
      <c r="CXP30" s="106">
        <f t="shared" si="1660"/>
        <v>3.0750000000000002</v>
      </c>
      <c r="CXQ30" s="133">
        <f t="shared" si="1661"/>
        <v>428325.97500000003</v>
      </c>
      <c r="CXR30" s="133">
        <f t="shared" si="1662"/>
        <v>871949.30625000002</v>
      </c>
      <c r="CXS30" s="149">
        <f t="shared" si="1663"/>
        <v>229460.34375</v>
      </c>
      <c r="CXT30" s="150">
        <f t="shared" si="1664"/>
        <v>1529735</v>
      </c>
      <c r="CXU30" s="148"/>
      <c r="CXV30" s="148" t="s">
        <v>36</v>
      </c>
      <c r="CXW30" s="140">
        <v>497475</v>
      </c>
      <c r="CXX30" s="106">
        <f t="shared" si="1665"/>
        <v>3.0750000000000002</v>
      </c>
      <c r="CXY30" s="133">
        <f t="shared" si="1666"/>
        <v>428325.97500000003</v>
      </c>
      <c r="CXZ30" s="133">
        <f t="shared" si="1667"/>
        <v>871949.30625000002</v>
      </c>
      <c r="CYA30" s="149">
        <f t="shared" si="1668"/>
        <v>229460.34375</v>
      </c>
      <c r="CYB30" s="150">
        <f t="shared" si="1669"/>
        <v>1529735</v>
      </c>
      <c r="CYC30" s="148"/>
      <c r="CYD30" s="148" t="s">
        <v>36</v>
      </c>
      <c r="CYE30" s="140">
        <v>497475</v>
      </c>
      <c r="CYF30" s="106">
        <f t="shared" si="1670"/>
        <v>3.0750000000000002</v>
      </c>
      <c r="CYG30" s="133">
        <f t="shared" si="1671"/>
        <v>428325.97500000003</v>
      </c>
      <c r="CYH30" s="133">
        <f t="shared" si="1672"/>
        <v>871949.30625000002</v>
      </c>
      <c r="CYI30" s="149">
        <f t="shared" si="1673"/>
        <v>229460.34375</v>
      </c>
      <c r="CYJ30" s="150">
        <f t="shared" si="1674"/>
        <v>1529735</v>
      </c>
      <c r="CYK30" s="148"/>
      <c r="CYL30" s="148" t="s">
        <v>36</v>
      </c>
      <c r="CYM30" s="140">
        <v>497475</v>
      </c>
      <c r="CYN30" s="106">
        <f t="shared" si="1675"/>
        <v>3.0750000000000002</v>
      </c>
      <c r="CYO30" s="133">
        <f t="shared" si="1676"/>
        <v>428325.97500000003</v>
      </c>
      <c r="CYP30" s="133">
        <f t="shared" si="1677"/>
        <v>871949.30625000002</v>
      </c>
      <c r="CYQ30" s="149">
        <f t="shared" si="1678"/>
        <v>229460.34375</v>
      </c>
      <c r="CYR30" s="150">
        <f t="shared" si="1679"/>
        <v>1529735</v>
      </c>
      <c r="CYS30" s="148"/>
      <c r="CYT30" s="148" t="s">
        <v>36</v>
      </c>
      <c r="CYU30" s="140">
        <v>497475</v>
      </c>
      <c r="CYV30" s="106">
        <f t="shared" si="1680"/>
        <v>3.0750000000000002</v>
      </c>
      <c r="CYW30" s="133">
        <f t="shared" si="1681"/>
        <v>428325.97500000003</v>
      </c>
      <c r="CYX30" s="133">
        <f t="shared" si="1682"/>
        <v>871949.30625000002</v>
      </c>
      <c r="CYY30" s="149">
        <f t="shared" si="1683"/>
        <v>229460.34375</v>
      </c>
      <c r="CYZ30" s="150">
        <f t="shared" si="1684"/>
        <v>1529735</v>
      </c>
      <c r="CZA30" s="148"/>
      <c r="CZB30" s="148" t="s">
        <v>36</v>
      </c>
      <c r="CZC30" s="140">
        <v>497475</v>
      </c>
      <c r="CZD30" s="106">
        <f t="shared" si="1685"/>
        <v>3.0750000000000002</v>
      </c>
      <c r="CZE30" s="133">
        <f t="shared" si="1686"/>
        <v>428325.97500000003</v>
      </c>
      <c r="CZF30" s="133">
        <f t="shared" si="1687"/>
        <v>871949.30625000002</v>
      </c>
      <c r="CZG30" s="149">
        <f t="shared" si="1688"/>
        <v>229460.34375</v>
      </c>
      <c r="CZH30" s="150">
        <f t="shared" si="1689"/>
        <v>1529735</v>
      </c>
      <c r="CZI30" s="148"/>
      <c r="CZJ30" s="148" t="s">
        <v>36</v>
      </c>
      <c r="CZK30" s="140">
        <v>497475</v>
      </c>
      <c r="CZL30" s="106">
        <f t="shared" si="1690"/>
        <v>3.0750000000000002</v>
      </c>
      <c r="CZM30" s="133">
        <f t="shared" si="1691"/>
        <v>428325.97500000003</v>
      </c>
      <c r="CZN30" s="133">
        <f t="shared" si="1692"/>
        <v>871949.30625000002</v>
      </c>
      <c r="CZO30" s="149">
        <f t="shared" si="1693"/>
        <v>229460.34375</v>
      </c>
      <c r="CZP30" s="150">
        <f t="shared" si="1694"/>
        <v>1529735</v>
      </c>
      <c r="CZQ30" s="148"/>
      <c r="CZR30" s="148" t="s">
        <v>36</v>
      </c>
      <c r="CZS30" s="140">
        <v>497475</v>
      </c>
      <c r="CZT30" s="106">
        <f t="shared" si="1695"/>
        <v>3.0750000000000002</v>
      </c>
      <c r="CZU30" s="133">
        <f t="shared" si="1696"/>
        <v>428325.97500000003</v>
      </c>
      <c r="CZV30" s="133">
        <f t="shared" si="1697"/>
        <v>871949.30625000002</v>
      </c>
      <c r="CZW30" s="149">
        <f t="shared" si="1698"/>
        <v>229460.34375</v>
      </c>
      <c r="CZX30" s="150">
        <f t="shared" si="1699"/>
        <v>1529735</v>
      </c>
      <c r="CZY30" s="148"/>
      <c r="CZZ30" s="148" t="s">
        <v>36</v>
      </c>
      <c r="DAA30" s="140">
        <v>497475</v>
      </c>
      <c r="DAB30" s="106">
        <f t="shared" si="1700"/>
        <v>3.0750000000000002</v>
      </c>
      <c r="DAC30" s="133">
        <f t="shared" si="1701"/>
        <v>428325.97500000003</v>
      </c>
      <c r="DAD30" s="133">
        <f t="shared" si="1702"/>
        <v>871949.30625000002</v>
      </c>
      <c r="DAE30" s="149">
        <f t="shared" si="1703"/>
        <v>229460.34375</v>
      </c>
      <c r="DAF30" s="150">
        <f t="shared" si="1704"/>
        <v>1529735</v>
      </c>
      <c r="DAG30" s="148"/>
      <c r="DAH30" s="148" t="s">
        <v>36</v>
      </c>
      <c r="DAI30" s="140">
        <v>497475</v>
      </c>
      <c r="DAJ30" s="106">
        <f t="shared" si="1705"/>
        <v>3.0750000000000002</v>
      </c>
      <c r="DAK30" s="133">
        <f t="shared" si="1706"/>
        <v>428325.97500000003</v>
      </c>
      <c r="DAL30" s="133">
        <f t="shared" si="1707"/>
        <v>871949.30625000002</v>
      </c>
      <c r="DAM30" s="149">
        <f t="shared" si="1708"/>
        <v>229460.34375</v>
      </c>
      <c r="DAN30" s="150">
        <f t="shared" si="1709"/>
        <v>1529735</v>
      </c>
      <c r="DAO30" s="148"/>
      <c r="DAP30" s="148" t="s">
        <v>36</v>
      </c>
      <c r="DAQ30" s="140">
        <v>497475</v>
      </c>
      <c r="DAR30" s="106">
        <f t="shared" si="1710"/>
        <v>3.0750000000000002</v>
      </c>
      <c r="DAS30" s="133">
        <f t="shared" si="1711"/>
        <v>428325.97500000003</v>
      </c>
      <c r="DAT30" s="133">
        <f t="shared" si="1712"/>
        <v>871949.30625000002</v>
      </c>
      <c r="DAU30" s="149">
        <f t="shared" si="1713"/>
        <v>229460.34375</v>
      </c>
      <c r="DAV30" s="150">
        <f t="shared" si="1714"/>
        <v>1529735</v>
      </c>
      <c r="DAW30" s="148"/>
      <c r="DAX30" s="148" t="s">
        <v>36</v>
      </c>
      <c r="DAY30" s="140">
        <v>497475</v>
      </c>
      <c r="DAZ30" s="106">
        <f t="shared" si="1715"/>
        <v>3.0750000000000002</v>
      </c>
      <c r="DBA30" s="133">
        <f t="shared" si="1716"/>
        <v>428325.97500000003</v>
      </c>
      <c r="DBB30" s="133">
        <f t="shared" si="1717"/>
        <v>871949.30625000002</v>
      </c>
      <c r="DBC30" s="149">
        <f t="shared" si="1718"/>
        <v>229460.34375</v>
      </c>
      <c r="DBD30" s="150">
        <f t="shared" si="1719"/>
        <v>1529735</v>
      </c>
      <c r="DBE30" s="148"/>
      <c r="DBF30" s="148" t="s">
        <v>36</v>
      </c>
      <c r="DBG30" s="140">
        <v>497475</v>
      </c>
      <c r="DBH30" s="106">
        <f t="shared" si="1720"/>
        <v>3.0750000000000002</v>
      </c>
      <c r="DBI30" s="133">
        <f t="shared" si="1721"/>
        <v>428325.97500000003</v>
      </c>
      <c r="DBJ30" s="133">
        <f t="shared" si="1722"/>
        <v>871949.30625000002</v>
      </c>
      <c r="DBK30" s="149">
        <f t="shared" si="1723"/>
        <v>229460.34375</v>
      </c>
      <c r="DBL30" s="150">
        <f t="shared" si="1724"/>
        <v>1529735</v>
      </c>
      <c r="DBM30" s="148"/>
      <c r="DBN30" s="148" t="s">
        <v>36</v>
      </c>
      <c r="DBO30" s="140">
        <v>497475</v>
      </c>
      <c r="DBP30" s="106">
        <f t="shared" si="1725"/>
        <v>3.0750000000000002</v>
      </c>
      <c r="DBQ30" s="133">
        <f t="shared" si="1726"/>
        <v>428325.97500000003</v>
      </c>
      <c r="DBR30" s="133">
        <f t="shared" si="1727"/>
        <v>871949.30625000002</v>
      </c>
      <c r="DBS30" s="149">
        <f t="shared" si="1728"/>
        <v>229460.34375</v>
      </c>
      <c r="DBT30" s="150">
        <f t="shared" si="1729"/>
        <v>1529735</v>
      </c>
      <c r="DBU30" s="148"/>
      <c r="DBV30" s="148" t="s">
        <v>36</v>
      </c>
      <c r="DBW30" s="140">
        <v>497475</v>
      </c>
      <c r="DBX30" s="106">
        <f t="shared" si="1730"/>
        <v>3.0750000000000002</v>
      </c>
      <c r="DBY30" s="133">
        <f t="shared" si="1731"/>
        <v>428325.97500000003</v>
      </c>
      <c r="DBZ30" s="133">
        <f t="shared" si="1732"/>
        <v>871949.30625000002</v>
      </c>
      <c r="DCA30" s="149">
        <f t="shared" si="1733"/>
        <v>229460.34375</v>
      </c>
      <c r="DCB30" s="150">
        <f t="shared" si="1734"/>
        <v>1529735</v>
      </c>
      <c r="DCC30" s="148"/>
      <c r="DCD30" s="148" t="s">
        <v>36</v>
      </c>
      <c r="DCE30" s="140">
        <v>497475</v>
      </c>
      <c r="DCF30" s="106">
        <f t="shared" si="1735"/>
        <v>3.0750000000000002</v>
      </c>
      <c r="DCG30" s="133">
        <f t="shared" si="1736"/>
        <v>428325.97500000003</v>
      </c>
      <c r="DCH30" s="133">
        <f t="shared" si="1737"/>
        <v>871949.30625000002</v>
      </c>
      <c r="DCI30" s="149">
        <f t="shared" si="1738"/>
        <v>229460.34375</v>
      </c>
      <c r="DCJ30" s="150">
        <f t="shared" si="1739"/>
        <v>1529735</v>
      </c>
      <c r="DCK30" s="148"/>
      <c r="DCL30" s="148" t="s">
        <v>36</v>
      </c>
      <c r="DCM30" s="140">
        <v>497475</v>
      </c>
      <c r="DCN30" s="106">
        <f t="shared" si="1740"/>
        <v>3.0750000000000002</v>
      </c>
      <c r="DCO30" s="133">
        <f t="shared" si="1741"/>
        <v>428325.97500000003</v>
      </c>
      <c r="DCP30" s="133">
        <f t="shared" si="1742"/>
        <v>871949.30625000002</v>
      </c>
      <c r="DCQ30" s="149">
        <f t="shared" si="1743"/>
        <v>229460.34375</v>
      </c>
      <c r="DCR30" s="150">
        <f t="shared" si="1744"/>
        <v>1529735</v>
      </c>
      <c r="DCS30" s="148"/>
      <c r="DCT30" s="148" t="s">
        <v>36</v>
      </c>
      <c r="DCU30" s="140">
        <v>497475</v>
      </c>
      <c r="DCV30" s="106">
        <f t="shared" si="1745"/>
        <v>3.0750000000000002</v>
      </c>
      <c r="DCW30" s="133">
        <f t="shared" si="1746"/>
        <v>428325.97500000003</v>
      </c>
      <c r="DCX30" s="133">
        <f t="shared" si="1747"/>
        <v>871949.30625000002</v>
      </c>
      <c r="DCY30" s="149">
        <f t="shared" si="1748"/>
        <v>229460.34375</v>
      </c>
      <c r="DCZ30" s="150">
        <f t="shared" si="1749"/>
        <v>1529735</v>
      </c>
      <c r="DDA30" s="148"/>
      <c r="DDB30" s="148" t="s">
        <v>36</v>
      </c>
      <c r="DDC30" s="140">
        <v>497475</v>
      </c>
      <c r="DDD30" s="106">
        <f t="shared" si="1750"/>
        <v>3.0750000000000002</v>
      </c>
      <c r="DDE30" s="133">
        <f t="shared" si="1751"/>
        <v>428325.97500000003</v>
      </c>
      <c r="DDF30" s="133">
        <f t="shared" si="1752"/>
        <v>871949.30625000002</v>
      </c>
      <c r="DDG30" s="149">
        <f t="shared" si="1753"/>
        <v>229460.34375</v>
      </c>
      <c r="DDH30" s="150">
        <f t="shared" si="1754"/>
        <v>1529735</v>
      </c>
      <c r="DDI30" s="148"/>
      <c r="DDJ30" s="148" t="s">
        <v>36</v>
      </c>
      <c r="DDK30" s="140">
        <v>497475</v>
      </c>
      <c r="DDL30" s="106">
        <f t="shared" si="1755"/>
        <v>3.0750000000000002</v>
      </c>
      <c r="DDM30" s="133">
        <f t="shared" si="1756"/>
        <v>428325.97500000003</v>
      </c>
      <c r="DDN30" s="133">
        <f t="shared" si="1757"/>
        <v>871949.30625000002</v>
      </c>
      <c r="DDO30" s="149">
        <f t="shared" si="1758"/>
        <v>229460.34375</v>
      </c>
      <c r="DDP30" s="150">
        <f t="shared" si="1759"/>
        <v>1529735</v>
      </c>
      <c r="DDQ30" s="148"/>
      <c r="DDR30" s="148" t="s">
        <v>36</v>
      </c>
      <c r="DDS30" s="140">
        <v>497475</v>
      </c>
      <c r="DDT30" s="106">
        <f t="shared" si="1760"/>
        <v>3.0750000000000002</v>
      </c>
      <c r="DDU30" s="133">
        <f t="shared" si="1761"/>
        <v>428325.97500000003</v>
      </c>
      <c r="DDV30" s="133">
        <f t="shared" si="1762"/>
        <v>871949.30625000002</v>
      </c>
      <c r="DDW30" s="149">
        <f t="shared" si="1763"/>
        <v>229460.34375</v>
      </c>
      <c r="DDX30" s="150">
        <f t="shared" si="1764"/>
        <v>1529735</v>
      </c>
      <c r="DDY30" s="148"/>
      <c r="DDZ30" s="148" t="s">
        <v>36</v>
      </c>
      <c r="DEA30" s="140">
        <v>497475</v>
      </c>
      <c r="DEB30" s="106">
        <f t="shared" si="1765"/>
        <v>3.0750000000000002</v>
      </c>
      <c r="DEC30" s="133">
        <f t="shared" si="1766"/>
        <v>428325.97500000003</v>
      </c>
      <c r="DED30" s="133">
        <f t="shared" si="1767"/>
        <v>871949.30625000002</v>
      </c>
      <c r="DEE30" s="149">
        <f t="shared" si="1768"/>
        <v>229460.34375</v>
      </c>
      <c r="DEF30" s="150">
        <f t="shared" si="1769"/>
        <v>1529735</v>
      </c>
      <c r="DEG30" s="148"/>
      <c r="DEH30" s="148" t="s">
        <v>36</v>
      </c>
      <c r="DEI30" s="140">
        <v>497475</v>
      </c>
      <c r="DEJ30" s="106">
        <f t="shared" si="1770"/>
        <v>3.0750000000000002</v>
      </c>
      <c r="DEK30" s="133">
        <f t="shared" si="1771"/>
        <v>428325.97500000003</v>
      </c>
      <c r="DEL30" s="133">
        <f t="shared" si="1772"/>
        <v>871949.30625000002</v>
      </c>
      <c r="DEM30" s="149">
        <f t="shared" si="1773"/>
        <v>229460.34375</v>
      </c>
      <c r="DEN30" s="150">
        <f t="shared" si="1774"/>
        <v>1529735</v>
      </c>
      <c r="DEO30" s="148"/>
      <c r="DEP30" s="148" t="s">
        <v>36</v>
      </c>
      <c r="DEQ30" s="140">
        <v>497475</v>
      </c>
      <c r="DER30" s="106">
        <f t="shared" si="1775"/>
        <v>3.0750000000000002</v>
      </c>
      <c r="DES30" s="133">
        <f t="shared" si="1776"/>
        <v>428325.97500000003</v>
      </c>
      <c r="DET30" s="133">
        <f t="shared" si="1777"/>
        <v>871949.30625000002</v>
      </c>
      <c r="DEU30" s="149">
        <f t="shared" si="1778"/>
        <v>229460.34375</v>
      </c>
      <c r="DEV30" s="150">
        <f t="shared" si="1779"/>
        <v>1529735</v>
      </c>
      <c r="DEW30" s="148"/>
      <c r="DEX30" s="148" t="s">
        <v>36</v>
      </c>
      <c r="DEY30" s="140">
        <v>497475</v>
      </c>
      <c r="DEZ30" s="106">
        <f t="shared" si="1780"/>
        <v>3.0750000000000002</v>
      </c>
      <c r="DFA30" s="133">
        <f t="shared" si="1781"/>
        <v>428325.97500000003</v>
      </c>
      <c r="DFB30" s="133">
        <f t="shared" si="1782"/>
        <v>871949.30625000002</v>
      </c>
      <c r="DFC30" s="149">
        <f t="shared" si="1783"/>
        <v>229460.34375</v>
      </c>
      <c r="DFD30" s="150">
        <f t="shared" si="1784"/>
        <v>1529735</v>
      </c>
      <c r="DFE30" s="148"/>
      <c r="DFF30" s="148" t="s">
        <v>36</v>
      </c>
      <c r="DFG30" s="140">
        <v>497475</v>
      </c>
      <c r="DFH30" s="106">
        <f t="shared" si="1785"/>
        <v>3.0750000000000002</v>
      </c>
      <c r="DFI30" s="133">
        <f t="shared" si="1786"/>
        <v>428325.97500000003</v>
      </c>
      <c r="DFJ30" s="133">
        <f t="shared" si="1787"/>
        <v>871949.30625000002</v>
      </c>
      <c r="DFK30" s="149">
        <f t="shared" si="1788"/>
        <v>229460.34375</v>
      </c>
      <c r="DFL30" s="150">
        <f t="shared" si="1789"/>
        <v>1529735</v>
      </c>
      <c r="DFM30" s="148"/>
      <c r="DFN30" s="148" t="s">
        <v>36</v>
      </c>
      <c r="DFO30" s="140">
        <v>497475</v>
      </c>
      <c r="DFP30" s="106">
        <f t="shared" si="1790"/>
        <v>3.0750000000000002</v>
      </c>
      <c r="DFQ30" s="133">
        <f t="shared" si="1791"/>
        <v>428325.97500000003</v>
      </c>
      <c r="DFR30" s="133">
        <f t="shared" si="1792"/>
        <v>871949.30625000002</v>
      </c>
      <c r="DFS30" s="149">
        <f t="shared" si="1793"/>
        <v>229460.34375</v>
      </c>
      <c r="DFT30" s="150">
        <f t="shared" si="1794"/>
        <v>1529735</v>
      </c>
      <c r="DFU30" s="148"/>
      <c r="DFV30" s="148" t="s">
        <v>36</v>
      </c>
      <c r="DFW30" s="140">
        <v>497475</v>
      </c>
      <c r="DFX30" s="106">
        <f t="shared" si="1795"/>
        <v>3.0750000000000002</v>
      </c>
      <c r="DFY30" s="133">
        <f t="shared" si="1796"/>
        <v>428325.97500000003</v>
      </c>
      <c r="DFZ30" s="133">
        <f t="shared" si="1797"/>
        <v>871949.30625000002</v>
      </c>
      <c r="DGA30" s="149">
        <f t="shared" si="1798"/>
        <v>229460.34375</v>
      </c>
      <c r="DGB30" s="150">
        <f t="shared" si="1799"/>
        <v>1529735</v>
      </c>
      <c r="DGC30" s="148"/>
      <c r="DGD30" s="148" t="s">
        <v>36</v>
      </c>
      <c r="DGE30" s="140">
        <v>497475</v>
      </c>
      <c r="DGF30" s="106">
        <f t="shared" si="1800"/>
        <v>3.0750000000000002</v>
      </c>
      <c r="DGG30" s="133">
        <f t="shared" si="1801"/>
        <v>428325.97500000003</v>
      </c>
      <c r="DGH30" s="133">
        <f t="shared" si="1802"/>
        <v>871949.30625000002</v>
      </c>
      <c r="DGI30" s="149">
        <f t="shared" si="1803"/>
        <v>229460.34375</v>
      </c>
      <c r="DGJ30" s="150">
        <f t="shared" si="1804"/>
        <v>1529735</v>
      </c>
      <c r="DGK30" s="148"/>
      <c r="DGL30" s="148" t="s">
        <v>36</v>
      </c>
      <c r="DGM30" s="140">
        <v>497475</v>
      </c>
      <c r="DGN30" s="106">
        <f t="shared" si="1805"/>
        <v>3.0750000000000002</v>
      </c>
      <c r="DGO30" s="133">
        <f t="shared" si="1806"/>
        <v>428325.97500000003</v>
      </c>
      <c r="DGP30" s="133">
        <f t="shared" si="1807"/>
        <v>871949.30625000002</v>
      </c>
      <c r="DGQ30" s="149">
        <f t="shared" si="1808"/>
        <v>229460.34375</v>
      </c>
      <c r="DGR30" s="150">
        <f t="shared" si="1809"/>
        <v>1529735</v>
      </c>
      <c r="DGS30" s="148"/>
      <c r="DGT30" s="148" t="s">
        <v>36</v>
      </c>
      <c r="DGU30" s="140">
        <v>497475</v>
      </c>
      <c r="DGV30" s="106">
        <f t="shared" si="1810"/>
        <v>3.0750000000000002</v>
      </c>
      <c r="DGW30" s="133">
        <f t="shared" si="1811"/>
        <v>428325.97500000003</v>
      </c>
      <c r="DGX30" s="133">
        <f t="shared" si="1812"/>
        <v>871949.30625000002</v>
      </c>
      <c r="DGY30" s="149">
        <f t="shared" si="1813"/>
        <v>229460.34375</v>
      </c>
      <c r="DGZ30" s="150">
        <f t="shared" si="1814"/>
        <v>1529735</v>
      </c>
      <c r="DHA30" s="148"/>
      <c r="DHB30" s="148" t="s">
        <v>36</v>
      </c>
      <c r="DHC30" s="140">
        <v>497475</v>
      </c>
      <c r="DHD30" s="106">
        <f t="shared" si="1815"/>
        <v>3.0750000000000002</v>
      </c>
      <c r="DHE30" s="133">
        <f t="shared" si="1816"/>
        <v>428325.97500000003</v>
      </c>
      <c r="DHF30" s="133">
        <f t="shared" si="1817"/>
        <v>871949.30625000002</v>
      </c>
      <c r="DHG30" s="149">
        <f t="shared" si="1818"/>
        <v>229460.34375</v>
      </c>
      <c r="DHH30" s="150">
        <f t="shared" si="1819"/>
        <v>1529735</v>
      </c>
      <c r="DHI30" s="148"/>
      <c r="DHJ30" s="148" t="s">
        <v>36</v>
      </c>
      <c r="DHK30" s="140">
        <v>497475</v>
      </c>
      <c r="DHL30" s="106">
        <f t="shared" si="1820"/>
        <v>3.0750000000000002</v>
      </c>
      <c r="DHM30" s="133">
        <f t="shared" si="1821"/>
        <v>428325.97500000003</v>
      </c>
      <c r="DHN30" s="133">
        <f t="shared" si="1822"/>
        <v>871949.30625000002</v>
      </c>
      <c r="DHO30" s="149">
        <f t="shared" si="1823"/>
        <v>229460.34375</v>
      </c>
      <c r="DHP30" s="150">
        <f t="shared" si="1824"/>
        <v>1529735</v>
      </c>
      <c r="DHQ30" s="148"/>
      <c r="DHR30" s="148" t="s">
        <v>36</v>
      </c>
      <c r="DHS30" s="140">
        <v>497475</v>
      </c>
      <c r="DHT30" s="106">
        <f t="shared" si="1825"/>
        <v>3.0750000000000002</v>
      </c>
      <c r="DHU30" s="133">
        <f t="shared" si="1826"/>
        <v>428325.97500000003</v>
      </c>
      <c r="DHV30" s="133">
        <f t="shared" si="1827"/>
        <v>871949.30625000002</v>
      </c>
      <c r="DHW30" s="149">
        <f t="shared" si="1828"/>
        <v>229460.34375</v>
      </c>
      <c r="DHX30" s="150">
        <f t="shared" si="1829"/>
        <v>1529735</v>
      </c>
      <c r="DHY30" s="148"/>
      <c r="DHZ30" s="148" t="s">
        <v>36</v>
      </c>
      <c r="DIA30" s="140">
        <v>497475</v>
      </c>
      <c r="DIB30" s="106">
        <f t="shared" si="1830"/>
        <v>3.0750000000000002</v>
      </c>
      <c r="DIC30" s="133">
        <f t="shared" si="1831"/>
        <v>428325.97500000003</v>
      </c>
      <c r="DID30" s="133">
        <f t="shared" si="1832"/>
        <v>871949.30625000002</v>
      </c>
      <c r="DIE30" s="149">
        <f t="shared" si="1833"/>
        <v>229460.34375</v>
      </c>
      <c r="DIF30" s="150">
        <f t="shared" si="1834"/>
        <v>1529735</v>
      </c>
      <c r="DIG30" s="148"/>
      <c r="DIH30" s="148" t="s">
        <v>36</v>
      </c>
      <c r="DII30" s="140">
        <v>497475</v>
      </c>
      <c r="DIJ30" s="106">
        <f t="shared" si="1835"/>
        <v>3.0750000000000002</v>
      </c>
      <c r="DIK30" s="133">
        <f t="shared" si="1836"/>
        <v>428325.97500000003</v>
      </c>
      <c r="DIL30" s="133">
        <f t="shared" si="1837"/>
        <v>871949.30625000002</v>
      </c>
      <c r="DIM30" s="149">
        <f t="shared" si="1838"/>
        <v>229460.34375</v>
      </c>
      <c r="DIN30" s="150">
        <f t="shared" si="1839"/>
        <v>1529735</v>
      </c>
      <c r="DIO30" s="148"/>
      <c r="DIP30" s="148" t="s">
        <v>36</v>
      </c>
      <c r="DIQ30" s="140">
        <v>497475</v>
      </c>
      <c r="DIR30" s="106">
        <f t="shared" si="1840"/>
        <v>3.0750000000000002</v>
      </c>
      <c r="DIS30" s="133">
        <f t="shared" si="1841"/>
        <v>428325.97500000003</v>
      </c>
      <c r="DIT30" s="133">
        <f t="shared" si="1842"/>
        <v>871949.30625000002</v>
      </c>
      <c r="DIU30" s="149">
        <f t="shared" si="1843"/>
        <v>229460.34375</v>
      </c>
      <c r="DIV30" s="150">
        <f t="shared" si="1844"/>
        <v>1529735</v>
      </c>
      <c r="DIW30" s="148"/>
      <c r="DIX30" s="148" t="s">
        <v>36</v>
      </c>
      <c r="DIY30" s="140">
        <v>497475</v>
      </c>
      <c r="DIZ30" s="106">
        <f t="shared" si="1845"/>
        <v>3.0750000000000002</v>
      </c>
      <c r="DJA30" s="133">
        <f t="shared" si="1846"/>
        <v>428325.97500000003</v>
      </c>
      <c r="DJB30" s="133">
        <f t="shared" si="1847"/>
        <v>871949.30625000002</v>
      </c>
      <c r="DJC30" s="149">
        <f t="shared" si="1848"/>
        <v>229460.34375</v>
      </c>
      <c r="DJD30" s="150">
        <f t="shared" si="1849"/>
        <v>1529735</v>
      </c>
      <c r="DJE30" s="148"/>
      <c r="DJF30" s="148" t="s">
        <v>36</v>
      </c>
      <c r="DJG30" s="140">
        <v>497475</v>
      </c>
      <c r="DJH30" s="106">
        <f t="shared" si="1850"/>
        <v>3.0750000000000002</v>
      </c>
      <c r="DJI30" s="133">
        <f t="shared" si="1851"/>
        <v>428325.97500000003</v>
      </c>
      <c r="DJJ30" s="133">
        <f t="shared" si="1852"/>
        <v>871949.30625000002</v>
      </c>
      <c r="DJK30" s="149">
        <f t="shared" si="1853"/>
        <v>229460.34375</v>
      </c>
      <c r="DJL30" s="150">
        <f t="shared" si="1854"/>
        <v>1529735</v>
      </c>
      <c r="DJM30" s="148"/>
      <c r="DJN30" s="148" t="s">
        <v>36</v>
      </c>
      <c r="DJO30" s="140">
        <v>497475</v>
      </c>
      <c r="DJP30" s="106">
        <f t="shared" si="1855"/>
        <v>3.0750000000000002</v>
      </c>
      <c r="DJQ30" s="133">
        <f t="shared" si="1856"/>
        <v>428325.97500000003</v>
      </c>
      <c r="DJR30" s="133">
        <f t="shared" si="1857"/>
        <v>871949.30625000002</v>
      </c>
      <c r="DJS30" s="149">
        <f t="shared" si="1858"/>
        <v>229460.34375</v>
      </c>
      <c r="DJT30" s="150">
        <f t="shared" si="1859"/>
        <v>1529735</v>
      </c>
      <c r="DJU30" s="148"/>
      <c r="DJV30" s="148" t="s">
        <v>36</v>
      </c>
      <c r="DJW30" s="140">
        <v>497475</v>
      </c>
      <c r="DJX30" s="106">
        <f t="shared" si="1860"/>
        <v>3.0750000000000002</v>
      </c>
      <c r="DJY30" s="133">
        <f t="shared" si="1861"/>
        <v>428325.97500000003</v>
      </c>
      <c r="DJZ30" s="133">
        <f t="shared" si="1862"/>
        <v>871949.30625000002</v>
      </c>
      <c r="DKA30" s="149">
        <f t="shared" si="1863"/>
        <v>229460.34375</v>
      </c>
      <c r="DKB30" s="150">
        <f t="shared" si="1864"/>
        <v>1529735</v>
      </c>
      <c r="DKC30" s="148"/>
      <c r="DKD30" s="148" t="s">
        <v>36</v>
      </c>
      <c r="DKE30" s="140">
        <v>497475</v>
      </c>
      <c r="DKF30" s="106">
        <f t="shared" si="1865"/>
        <v>3.0750000000000002</v>
      </c>
      <c r="DKG30" s="133">
        <f t="shared" si="1866"/>
        <v>428325.97500000003</v>
      </c>
      <c r="DKH30" s="133">
        <f t="shared" si="1867"/>
        <v>871949.30625000002</v>
      </c>
      <c r="DKI30" s="149">
        <f t="shared" si="1868"/>
        <v>229460.34375</v>
      </c>
      <c r="DKJ30" s="150">
        <f t="shared" si="1869"/>
        <v>1529735</v>
      </c>
      <c r="DKK30" s="148"/>
      <c r="DKL30" s="148" t="s">
        <v>36</v>
      </c>
      <c r="DKM30" s="140">
        <v>497475</v>
      </c>
      <c r="DKN30" s="106">
        <f t="shared" si="1870"/>
        <v>3.0750000000000002</v>
      </c>
      <c r="DKO30" s="133">
        <f t="shared" si="1871"/>
        <v>428325.97500000003</v>
      </c>
      <c r="DKP30" s="133">
        <f t="shared" si="1872"/>
        <v>871949.30625000002</v>
      </c>
      <c r="DKQ30" s="149">
        <f t="shared" si="1873"/>
        <v>229460.34375</v>
      </c>
      <c r="DKR30" s="150">
        <f t="shared" si="1874"/>
        <v>1529735</v>
      </c>
      <c r="DKS30" s="148"/>
      <c r="DKT30" s="148" t="s">
        <v>36</v>
      </c>
      <c r="DKU30" s="140">
        <v>497475</v>
      </c>
      <c r="DKV30" s="106">
        <f t="shared" si="1875"/>
        <v>3.0750000000000002</v>
      </c>
      <c r="DKW30" s="133">
        <f t="shared" si="1876"/>
        <v>428325.97500000003</v>
      </c>
      <c r="DKX30" s="133">
        <f t="shared" si="1877"/>
        <v>871949.30625000002</v>
      </c>
      <c r="DKY30" s="149">
        <f t="shared" si="1878"/>
        <v>229460.34375</v>
      </c>
      <c r="DKZ30" s="150">
        <f t="shared" si="1879"/>
        <v>1529735</v>
      </c>
      <c r="DLA30" s="148"/>
      <c r="DLB30" s="148" t="s">
        <v>36</v>
      </c>
      <c r="DLC30" s="140">
        <v>497475</v>
      </c>
      <c r="DLD30" s="106">
        <f t="shared" si="1880"/>
        <v>3.0750000000000002</v>
      </c>
      <c r="DLE30" s="133">
        <f t="shared" si="1881"/>
        <v>428325.97500000003</v>
      </c>
      <c r="DLF30" s="133">
        <f t="shared" si="1882"/>
        <v>871949.30625000002</v>
      </c>
      <c r="DLG30" s="149">
        <f t="shared" si="1883"/>
        <v>229460.34375</v>
      </c>
      <c r="DLH30" s="150">
        <f t="shared" si="1884"/>
        <v>1529735</v>
      </c>
      <c r="DLI30" s="148"/>
      <c r="DLJ30" s="148" t="s">
        <v>36</v>
      </c>
      <c r="DLK30" s="140">
        <v>497475</v>
      </c>
      <c r="DLL30" s="106">
        <f t="shared" si="1885"/>
        <v>3.0750000000000002</v>
      </c>
      <c r="DLM30" s="133">
        <f t="shared" si="1886"/>
        <v>428325.97500000003</v>
      </c>
      <c r="DLN30" s="133">
        <f t="shared" si="1887"/>
        <v>871949.30625000002</v>
      </c>
      <c r="DLO30" s="149">
        <f t="shared" si="1888"/>
        <v>229460.34375</v>
      </c>
      <c r="DLP30" s="150">
        <f t="shared" si="1889"/>
        <v>1529735</v>
      </c>
      <c r="DLQ30" s="148"/>
      <c r="DLR30" s="148" t="s">
        <v>36</v>
      </c>
      <c r="DLS30" s="140">
        <v>497475</v>
      </c>
      <c r="DLT30" s="106">
        <f t="shared" si="1890"/>
        <v>3.0750000000000002</v>
      </c>
      <c r="DLU30" s="133">
        <f t="shared" si="1891"/>
        <v>428325.97500000003</v>
      </c>
      <c r="DLV30" s="133">
        <f t="shared" si="1892"/>
        <v>871949.30625000002</v>
      </c>
      <c r="DLW30" s="149">
        <f t="shared" si="1893"/>
        <v>229460.34375</v>
      </c>
      <c r="DLX30" s="150">
        <f t="shared" si="1894"/>
        <v>1529735</v>
      </c>
      <c r="DLY30" s="148"/>
      <c r="DLZ30" s="148" t="s">
        <v>36</v>
      </c>
      <c r="DMA30" s="140">
        <v>497475</v>
      </c>
      <c r="DMB30" s="106">
        <f t="shared" si="1895"/>
        <v>3.0750000000000002</v>
      </c>
      <c r="DMC30" s="133">
        <f t="shared" si="1896"/>
        <v>428325.97500000003</v>
      </c>
      <c r="DMD30" s="133">
        <f t="shared" si="1897"/>
        <v>871949.30625000002</v>
      </c>
      <c r="DME30" s="149">
        <f t="shared" si="1898"/>
        <v>229460.34375</v>
      </c>
      <c r="DMF30" s="150">
        <f t="shared" si="1899"/>
        <v>1529735</v>
      </c>
      <c r="DMG30" s="148"/>
      <c r="DMH30" s="148" t="s">
        <v>36</v>
      </c>
      <c r="DMI30" s="140">
        <v>497475</v>
      </c>
      <c r="DMJ30" s="106">
        <f t="shared" si="1900"/>
        <v>3.0750000000000002</v>
      </c>
      <c r="DMK30" s="133">
        <f t="shared" si="1901"/>
        <v>428325.97500000003</v>
      </c>
      <c r="DML30" s="133">
        <f t="shared" si="1902"/>
        <v>871949.30625000002</v>
      </c>
      <c r="DMM30" s="149">
        <f t="shared" si="1903"/>
        <v>229460.34375</v>
      </c>
      <c r="DMN30" s="150">
        <f t="shared" si="1904"/>
        <v>1529735</v>
      </c>
      <c r="DMO30" s="148"/>
      <c r="DMP30" s="148" t="s">
        <v>36</v>
      </c>
      <c r="DMQ30" s="140">
        <v>497475</v>
      </c>
      <c r="DMR30" s="106">
        <f t="shared" si="1905"/>
        <v>3.0750000000000002</v>
      </c>
      <c r="DMS30" s="133">
        <f t="shared" si="1906"/>
        <v>428325.97500000003</v>
      </c>
      <c r="DMT30" s="133">
        <f t="shared" si="1907"/>
        <v>871949.30625000002</v>
      </c>
      <c r="DMU30" s="149">
        <f t="shared" si="1908"/>
        <v>229460.34375</v>
      </c>
      <c r="DMV30" s="150">
        <f t="shared" si="1909"/>
        <v>1529735</v>
      </c>
      <c r="DMW30" s="148"/>
      <c r="DMX30" s="148" t="s">
        <v>36</v>
      </c>
      <c r="DMY30" s="140">
        <v>497475</v>
      </c>
      <c r="DMZ30" s="106">
        <f t="shared" si="1910"/>
        <v>3.0750000000000002</v>
      </c>
      <c r="DNA30" s="133">
        <f t="shared" si="1911"/>
        <v>428325.97500000003</v>
      </c>
      <c r="DNB30" s="133">
        <f t="shared" si="1912"/>
        <v>871949.30625000002</v>
      </c>
      <c r="DNC30" s="149">
        <f t="shared" si="1913"/>
        <v>229460.34375</v>
      </c>
      <c r="DND30" s="150">
        <f t="shared" si="1914"/>
        <v>1529735</v>
      </c>
      <c r="DNE30" s="148"/>
      <c r="DNF30" s="148" t="s">
        <v>36</v>
      </c>
      <c r="DNG30" s="140">
        <v>497475</v>
      </c>
      <c r="DNH30" s="106">
        <f t="shared" si="1915"/>
        <v>3.0750000000000002</v>
      </c>
      <c r="DNI30" s="133">
        <f t="shared" si="1916"/>
        <v>428325.97500000003</v>
      </c>
      <c r="DNJ30" s="133">
        <f t="shared" si="1917"/>
        <v>871949.30625000002</v>
      </c>
      <c r="DNK30" s="149">
        <f t="shared" si="1918"/>
        <v>229460.34375</v>
      </c>
      <c r="DNL30" s="150">
        <f t="shared" si="1919"/>
        <v>1529735</v>
      </c>
      <c r="DNM30" s="148"/>
      <c r="DNN30" s="148" t="s">
        <v>36</v>
      </c>
      <c r="DNO30" s="140">
        <v>497475</v>
      </c>
      <c r="DNP30" s="106">
        <f t="shared" si="1920"/>
        <v>3.0750000000000002</v>
      </c>
      <c r="DNQ30" s="133">
        <f t="shared" si="1921"/>
        <v>428325.97500000003</v>
      </c>
      <c r="DNR30" s="133">
        <f t="shared" si="1922"/>
        <v>871949.30625000002</v>
      </c>
      <c r="DNS30" s="149">
        <f t="shared" si="1923"/>
        <v>229460.34375</v>
      </c>
      <c r="DNT30" s="150">
        <f t="shared" si="1924"/>
        <v>1529735</v>
      </c>
      <c r="DNU30" s="148"/>
      <c r="DNV30" s="148" t="s">
        <v>36</v>
      </c>
      <c r="DNW30" s="140">
        <v>497475</v>
      </c>
      <c r="DNX30" s="106">
        <f t="shared" si="1925"/>
        <v>3.0750000000000002</v>
      </c>
      <c r="DNY30" s="133">
        <f t="shared" si="1926"/>
        <v>428325.97500000003</v>
      </c>
      <c r="DNZ30" s="133">
        <f t="shared" si="1927"/>
        <v>871949.30625000002</v>
      </c>
      <c r="DOA30" s="149">
        <f t="shared" si="1928"/>
        <v>229460.34375</v>
      </c>
      <c r="DOB30" s="150">
        <f t="shared" si="1929"/>
        <v>1529735</v>
      </c>
      <c r="DOC30" s="148"/>
      <c r="DOD30" s="148" t="s">
        <v>36</v>
      </c>
      <c r="DOE30" s="140">
        <v>497475</v>
      </c>
      <c r="DOF30" s="106">
        <f t="shared" si="1930"/>
        <v>3.0750000000000002</v>
      </c>
      <c r="DOG30" s="133">
        <f t="shared" si="1931"/>
        <v>428325.97500000003</v>
      </c>
      <c r="DOH30" s="133">
        <f t="shared" si="1932"/>
        <v>871949.30625000002</v>
      </c>
      <c r="DOI30" s="149">
        <f t="shared" si="1933"/>
        <v>229460.34375</v>
      </c>
      <c r="DOJ30" s="150">
        <f t="shared" si="1934"/>
        <v>1529735</v>
      </c>
      <c r="DOK30" s="148"/>
      <c r="DOL30" s="148" t="s">
        <v>36</v>
      </c>
      <c r="DOM30" s="140">
        <v>497475</v>
      </c>
      <c r="DON30" s="106">
        <f t="shared" si="1935"/>
        <v>3.0750000000000002</v>
      </c>
      <c r="DOO30" s="133">
        <f t="shared" si="1936"/>
        <v>428325.97500000003</v>
      </c>
      <c r="DOP30" s="133">
        <f t="shared" si="1937"/>
        <v>871949.30625000002</v>
      </c>
      <c r="DOQ30" s="149">
        <f t="shared" si="1938"/>
        <v>229460.34375</v>
      </c>
      <c r="DOR30" s="150">
        <f t="shared" si="1939"/>
        <v>1529735</v>
      </c>
      <c r="DOS30" s="148"/>
      <c r="DOT30" s="148" t="s">
        <v>36</v>
      </c>
      <c r="DOU30" s="140">
        <v>497475</v>
      </c>
      <c r="DOV30" s="106">
        <f t="shared" si="1940"/>
        <v>3.0750000000000002</v>
      </c>
      <c r="DOW30" s="133">
        <f t="shared" si="1941"/>
        <v>428325.97500000003</v>
      </c>
      <c r="DOX30" s="133">
        <f t="shared" si="1942"/>
        <v>871949.30625000002</v>
      </c>
      <c r="DOY30" s="149">
        <f t="shared" si="1943"/>
        <v>229460.34375</v>
      </c>
      <c r="DOZ30" s="150">
        <f t="shared" si="1944"/>
        <v>1529735</v>
      </c>
      <c r="DPA30" s="148"/>
      <c r="DPB30" s="148" t="s">
        <v>36</v>
      </c>
      <c r="DPC30" s="140">
        <v>497475</v>
      </c>
      <c r="DPD30" s="106">
        <f t="shared" si="1945"/>
        <v>3.0750000000000002</v>
      </c>
      <c r="DPE30" s="133">
        <f t="shared" si="1946"/>
        <v>428325.97500000003</v>
      </c>
      <c r="DPF30" s="133">
        <f t="shared" si="1947"/>
        <v>871949.30625000002</v>
      </c>
      <c r="DPG30" s="149">
        <f t="shared" si="1948"/>
        <v>229460.34375</v>
      </c>
      <c r="DPH30" s="150">
        <f t="shared" si="1949"/>
        <v>1529735</v>
      </c>
      <c r="DPI30" s="148"/>
      <c r="DPJ30" s="148" t="s">
        <v>36</v>
      </c>
      <c r="DPK30" s="140">
        <v>497475</v>
      </c>
      <c r="DPL30" s="106">
        <f t="shared" si="1950"/>
        <v>3.0750000000000002</v>
      </c>
      <c r="DPM30" s="133">
        <f t="shared" si="1951"/>
        <v>428325.97500000003</v>
      </c>
      <c r="DPN30" s="133">
        <f t="shared" si="1952"/>
        <v>871949.30625000002</v>
      </c>
      <c r="DPO30" s="149">
        <f t="shared" si="1953"/>
        <v>229460.34375</v>
      </c>
      <c r="DPP30" s="150">
        <f t="shared" si="1954"/>
        <v>1529735</v>
      </c>
      <c r="DPQ30" s="148"/>
      <c r="DPR30" s="148" t="s">
        <v>36</v>
      </c>
      <c r="DPS30" s="140">
        <v>497475</v>
      </c>
      <c r="DPT30" s="106">
        <f t="shared" si="1955"/>
        <v>3.0750000000000002</v>
      </c>
      <c r="DPU30" s="133">
        <f t="shared" si="1956"/>
        <v>428325.97500000003</v>
      </c>
      <c r="DPV30" s="133">
        <f t="shared" si="1957"/>
        <v>871949.30625000002</v>
      </c>
      <c r="DPW30" s="149">
        <f t="shared" si="1958"/>
        <v>229460.34375</v>
      </c>
      <c r="DPX30" s="150">
        <f t="shared" si="1959"/>
        <v>1529735</v>
      </c>
      <c r="DPY30" s="148"/>
      <c r="DPZ30" s="148" t="s">
        <v>36</v>
      </c>
      <c r="DQA30" s="140">
        <v>497475</v>
      </c>
      <c r="DQB30" s="106">
        <f t="shared" si="1960"/>
        <v>3.0750000000000002</v>
      </c>
      <c r="DQC30" s="133">
        <f t="shared" si="1961"/>
        <v>428325.97500000003</v>
      </c>
      <c r="DQD30" s="133">
        <f t="shared" si="1962"/>
        <v>871949.30625000002</v>
      </c>
      <c r="DQE30" s="149">
        <f t="shared" si="1963"/>
        <v>229460.34375</v>
      </c>
      <c r="DQF30" s="150">
        <f t="shared" si="1964"/>
        <v>1529735</v>
      </c>
      <c r="DQG30" s="148"/>
      <c r="DQH30" s="148" t="s">
        <v>36</v>
      </c>
      <c r="DQI30" s="140">
        <v>497475</v>
      </c>
      <c r="DQJ30" s="106">
        <f t="shared" si="1965"/>
        <v>3.0750000000000002</v>
      </c>
      <c r="DQK30" s="133">
        <f t="shared" si="1966"/>
        <v>428325.97500000003</v>
      </c>
      <c r="DQL30" s="133">
        <f t="shared" si="1967"/>
        <v>871949.30625000002</v>
      </c>
      <c r="DQM30" s="149">
        <f t="shared" si="1968"/>
        <v>229460.34375</v>
      </c>
      <c r="DQN30" s="150">
        <f t="shared" si="1969"/>
        <v>1529735</v>
      </c>
      <c r="DQO30" s="148"/>
      <c r="DQP30" s="148" t="s">
        <v>36</v>
      </c>
      <c r="DQQ30" s="140">
        <v>497475</v>
      </c>
      <c r="DQR30" s="106">
        <f t="shared" si="1970"/>
        <v>3.0750000000000002</v>
      </c>
      <c r="DQS30" s="133">
        <f t="shared" si="1971"/>
        <v>428325.97500000003</v>
      </c>
      <c r="DQT30" s="133">
        <f t="shared" si="1972"/>
        <v>871949.30625000002</v>
      </c>
      <c r="DQU30" s="149">
        <f t="shared" si="1973"/>
        <v>229460.34375</v>
      </c>
      <c r="DQV30" s="150">
        <f t="shared" si="1974"/>
        <v>1529735</v>
      </c>
      <c r="DQW30" s="148"/>
      <c r="DQX30" s="148" t="s">
        <v>36</v>
      </c>
      <c r="DQY30" s="140">
        <v>497475</v>
      </c>
      <c r="DQZ30" s="106">
        <f t="shared" si="1975"/>
        <v>3.0750000000000002</v>
      </c>
      <c r="DRA30" s="133">
        <f t="shared" si="1976"/>
        <v>428325.97500000003</v>
      </c>
      <c r="DRB30" s="133">
        <f t="shared" si="1977"/>
        <v>871949.30625000002</v>
      </c>
      <c r="DRC30" s="149">
        <f t="shared" si="1978"/>
        <v>229460.34375</v>
      </c>
      <c r="DRD30" s="150">
        <f t="shared" si="1979"/>
        <v>1529735</v>
      </c>
      <c r="DRE30" s="148"/>
      <c r="DRF30" s="148" t="s">
        <v>36</v>
      </c>
      <c r="DRG30" s="140">
        <v>497475</v>
      </c>
      <c r="DRH30" s="106">
        <f t="shared" si="1980"/>
        <v>3.0750000000000002</v>
      </c>
      <c r="DRI30" s="133">
        <f t="shared" si="1981"/>
        <v>428325.97500000003</v>
      </c>
      <c r="DRJ30" s="133">
        <f t="shared" si="1982"/>
        <v>871949.30625000002</v>
      </c>
      <c r="DRK30" s="149">
        <f t="shared" si="1983"/>
        <v>229460.34375</v>
      </c>
      <c r="DRL30" s="150">
        <f t="shared" si="1984"/>
        <v>1529735</v>
      </c>
      <c r="DRM30" s="148"/>
      <c r="DRN30" s="148" t="s">
        <v>36</v>
      </c>
      <c r="DRO30" s="140">
        <v>497475</v>
      </c>
      <c r="DRP30" s="106">
        <f t="shared" si="1985"/>
        <v>3.0750000000000002</v>
      </c>
      <c r="DRQ30" s="133">
        <f t="shared" si="1986"/>
        <v>428325.97500000003</v>
      </c>
      <c r="DRR30" s="133">
        <f t="shared" si="1987"/>
        <v>871949.30625000002</v>
      </c>
      <c r="DRS30" s="149">
        <f t="shared" si="1988"/>
        <v>229460.34375</v>
      </c>
      <c r="DRT30" s="150">
        <f t="shared" si="1989"/>
        <v>1529735</v>
      </c>
      <c r="DRU30" s="148"/>
      <c r="DRV30" s="148" t="s">
        <v>36</v>
      </c>
      <c r="DRW30" s="140">
        <v>497475</v>
      </c>
      <c r="DRX30" s="106">
        <f t="shared" si="1990"/>
        <v>3.0750000000000002</v>
      </c>
      <c r="DRY30" s="133">
        <f t="shared" si="1991"/>
        <v>428325.97500000003</v>
      </c>
      <c r="DRZ30" s="133">
        <f t="shared" si="1992"/>
        <v>871949.30625000002</v>
      </c>
      <c r="DSA30" s="149">
        <f t="shared" si="1993"/>
        <v>229460.34375</v>
      </c>
      <c r="DSB30" s="150">
        <f t="shared" si="1994"/>
        <v>1529735</v>
      </c>
      <c r="DSC30" s="148"/>
      <c r="DSD30" s="148" t="s">
        <v>36</v>
      </c>
      <c r="DSE30" s="140">
        <v>497475</v>
      </c>
      <c r="DSF30" s="106">
        <f t="shared" si="1995"/>
        <v>3.0750000000000002</v>
      </c>
      <c r="DSG30" s="133">
        <f t="shared" si="1996"/>
        <v>428325.97500000003</v>
      </c>
      <c r="DSH30" s="133">
        <f t="shared" si="1997"/>
        <v>871949.30625000002</v>
      </c>
      <c r="DSI30" s="149">
        <f t="shared" si="1998"/>
        <v>229460.34375</v>
      </c>
      <c r="DSJ30" s="150">
        <f t="shared" si="1999"/>
        <v>1529735</v>
      </c>
      <c r="DSK30" s="148"/>
      <c r="DSL30" s="148" t="s">
        <v>36</v>
      </c>
      <c r="DSM30" s="140">
        <v>497475</v>
      </c>
      <c r="DSN30" s="106">
        <f t="shared" si="2000"/>
        <v>3.0750000000000002</v>
      </c>
      <c r="DSO30" s="133">
        <f t="shared" si="2001"/>
        <v>428325.97500000003</v>
      </c>
      <c r="DSP30" s="133">
        <f t="shared" si="2002"/>
        <v>871949.30625000002</v>
      </c>
      <c r="DSQ30" s="149">
        <f t="shared" si="2003"/>
        <v>229460.34375</v>
      </c>
      <c r="DSR30" s="150">
        <f t="shared" si="2004"/>
        <v>1529735</v>
      </c>
      <c r="DSS30" s="148"/>
      <c r="DST30" s="148" t="s">
        <v>36</v>
      </c>
      <c r="DSU30" s="140">
        <v>497475</v>
      </c>
      <c r="DSV30" s="106">
        <f t="shared" si="2005"/>
        <v>3.0750000000000002</v>
      </c>
      <c r="DSW30" s="133">
        <f t="shared" si="2006"/>
        <v>428325.97500000003</v>
      </c>
      <c r="DSX30" s="133">
        <f t="shared" si="2007"/>
        <v>871949.30625000002</v>
      </c>
      <c r="DSY30" s="149">
        <f t="shared" si="2008"/>
        <v>229460.34375</v>
      </c>
      <c r="DSZ30" s="150">
        <f t="shared" si="2009"/>
        <v>1529735</v>
      </c>
      <c r="DTA30" s="148"/>
      <c r="DTB30" s="148" t="s">
        <v>36</v>
      </c>
      <c r="DTC30" s="140">
        <v>497475</v>
      </c>
      <c r="DTD30" s="106">
        <f t="shared" si="2010"/>
        <v>3.0750000000000002</v>
      </c>
      <c r="DTE30" s="133">
        <f t="shared" si="2011"/>
        <v>428325.97500000003</v>
      </c>
      <c r="DTF30" s="133">
        <f t="shared" si="2012"/>
        <v>871949.30625000002</v>
      </c>
      <c r="DTG30" s="149">
        <f t="shared" si="2013"/>
        <v>229460.34375</v>
      </c>
      <c r="DTH30" s="150">
        <f t="shared" si="2014"/>
        <v>1529735</v>
      </c>
      <c r="DTI30" s="148"/>
      <c r="DTJ30" s="148" t="s">
        <v>36</v>
      </c>
      <c r="DTK30" s="140">
        <v>497475</v>
      </c>
      <c r="DTL30" s="106">
        <f t="shared" si="2015"/>
        <v>3.0750000000000002</v>
      </c>
      <c r="DTM30" s="133">
        <f t="shared" si="2016"/>
        <v>428325.97500000003</v>
      </c>
      <c r="DTN30" s="133">
        <f t="shared" si="2017"/>
        <v>871949.30625000002</v>
      </c>
      <c r="DTO30" s="149">
        <f t="shared" si="2018"/>
        <v>229460.34375</v>
      </c>
      <c r="DTP30" s="150">
        <f t="shared" si="2019"/>
        <v>1529735</v>
      </c>
      <c r="DTQ30" s="148"/>
      <c r="DTR30" s="148" t="s">
        <v>36</v>
      </c>
      <c r="DTS30" s="140">
        <v>497475</v>
      </c>
      <c r="DTT30" s="106">
        <f t="shared" si="2020"/>
        <v>3.0750000000000002</v>
      </c>
      <c r="DTU30" s="133">
        <f t="shared" si="2021"/>
        <v>428325.97500000003</v>
      </c>
      <c r="DTV30" s="133">
        <f t="shared" si="2022"/>
        <v>871949.30625000002</v>
      </c>
      <c r="DTW30" s="149">
        <f t="shared" si="2023"/>
        <v>229460.34375</v>
      </c>
      <c r="DTX30" s="150">
        <f t="shared" si="2024"/>
        <v>1529735</v>
      </c>
      <c r="DTY30" s="148"/>
      <c r="DTZ30" s="148" t="s">
        <v>36</v>
      </c>
      <c r="DUA30" s="140">
        <v>497475</v>
      </c>
      <c r="DUB30" s="106">
        <f t="shared" si="2025"/>
        <v>3.0750000000000002</v>
      </c>
      <c r="DUC30" s="133">
        <f t="shared" si="2026"/>
        <v>428325.97500000003</v>
      </c>
      <c r="DUD30" s="133">
        <f t="shared" si="2027"/>
        <v>871949.30625000002</v>
      </c>
      <c r="DUE30" s="149">
        <f t="shared" si="2028"/>
        <v>229460.34375</v>
      </c>
      <c r="DUF30" s="150">
        <f t="shared" si="2029"/>
        <v>1529735</v>
      </c>
      <c r="DUG30" s="148"/>
      <c r="DUH30" s="148" t="s">
        <v>36</v>
      </c>
      <c r="DUI30" s="140">
        <v>497475</v>
      </c>
      <c r="DUJ30" s="106">
        <f t="shared" si="2030"/>
        <v>3.0750000000000002</v>
      </c>
      <c r="DUK30" s="133">
        <f t="shared" si="2031"/>
        <v>428325.97500000003</v>
      </c>
      <c r="DUL30" s="133">
        <f t="shared" si="2032"/>
        <v>871949.30625000002</v>
      </c>
      <c r="DUM30" s="149">
        <f t="shared" si="2033"/>
        <v>229460.34375</v>
      </c>
      <c r="DUN30" s="150">
        <f t="shared" si="2034"/>
        <v>1529735</v>
      </c>
      <c r="DUO30" s="148"/>
      <c r="DUP30" s="148" t="s">
        <v>36</v>
      </c>
      <c r="DUQ30" s="140">
        <v>497475</v>
      </c>
      <c r="DUR30" s="106">
        <f t="shared" si="2035"/>
        <v>3.0750000000000002</v>
      </c>
      <c r="DUS30" s="133">
        <f t="shared" si="2036"/>
        <v>428325.97500000003</v>
      </c>
      <c r="DUT30" s="133">
        <f t="shared" si="2037"/>
        <v>871949.30625000002</v>
      </c>
      <c r="DUU30" s="149">
        <f t="shared" si="2038"/>
        <v>229460.34375</v>
      </c>
      <c r="DUV30" s="150">
        <f t="shared" si="2039"/>
        <v>1529735</v>
      </c>
      <c r="DUW30" s="148"/>
      <c r="DUX30" s="148" t="s">
        <v>36</v>
      </c>
      <c r="DUY30" s="140">
        <v>497475</v>
      </c>
      <c r="DUZ30" s="106">
        <f t="shared" si="2040"/>
        <v>3.0750000000000002</v>
      </c>
      <c r="DVA30" s="133">
        <f t="shared" si="2041"/>
        <v>428325.97500000003</v>
      </c>
      <c r="DVB30" s="133">
        <f t="shared" si="2042"/>
        <v>871949.30625000002</v>
      </c>
      <c r="DVC30" s="149">
        <f t="shared" si="2043"/>
        <v>229460.34375</v>
      </c>
      <c r="DVD30" s="150">
        <f t="shared" si="2044"/>
        <v>1529735</v>
      </c>
      <c r="DVE30" s="148"/>
      <c r="DVF30" s="148" t="s">
        <v>36</v>
      </c>
      <c r="DVG30" s="140">
        <v>497475</v>
      </c>
      <c r="DVH30" s="106">
        <f t="shared" si="2045"/>
        <v>3.0750000000000002</v>
      </c>
      <c r="DVI30" s="133">
        <f t="shared" si="2046"/>
        <v>428325.97500000003</v>
      </c>
      <c r="DVJ30" s="133">
        <f t="shared" si="2047"/>
        <v>871949.30625000002</v>
      </c>
      <c r="DVK30" s="149">
        <f t="shared" si="2048"/>
        <v>229460.34375</v>
      </c>
      <c r="DVL30" s="150">
        <f t="shared" si="2049"/>
        <v>1529735</v>
      </c>
      <c r="DVM30" s="148"/>
      <c r="DVN30" s="148" t="s">
        <v>36</v>
      </c>
      <c r="DVO30" s="140">
        <v>497475</v>
      </c>
      <c r="DVP30" s="106">
        <f t="shared" si="2050"/>
        <v>3.0750000000000002</v>
      </c>
      <c r="DVQ30" s="133">
        <f t="shared" si="2051"/>
        <v>428325.97500000003</v>
      </c>
      <c r="DVR30" s="133">
        <f t="shared" si="2052"/>
        <v>871949.30625000002</v>
      </c>
      <c r="DVS30" s="149">
        <f t="shared" si="2053"/>
        <v>229460.34375</v>
      </c>
      <c r="DVT30" s="150">
        <f t="shared" si="2054"/>
        <v>1529735</v>
      </c>
      <c r="DVU30" s="148"/>
      <c r="DVV30" s="148" t="s">
        <v>36</v>
      </c>
      <c r="DVW30" s="140">
        <v>497475</v>
      </c>
      <c r="DVX30" s="106">
        <f t="shared" si="2055"/>
        <v>3.0750000000000002</v>
      </c>
      <c r="DVY30" s="133">
        <f t="shared" si="2056"/>
        <v>428325.97500000003</v>
      </c>
      <c r="DVZ30" s="133">
        <f t="shared" si="2057"/>
        <v>871949.30625000002</v>
      </c>
      <c r="DWA30" s="149">
        <f t="shared" si="2058"/>
        <v>229460.34375</v>
      </c>
      <c r="DWB30" s="150">
        <f t="shared" si="2059"/>
        <v>1529735</v>
      </c>
      <c r="DWC30" s="148"/>
      <c r="DWD30" s="148" t="s">
        <v>36</v>
      </c>
      <c r="DWE30" s="140">
        <v>497475</v>
      </c>
      <c r="DWF30" s="106">
        <f t="shared" si="2060"/>
        <v>3.0750000000000002</v>
      </c>
      <c r="DWG30" s="133">
        <f t="shared" si="2061"/>
        <v>428325.97500000003</v>
      </c>
      <c r="DWH30" s="133">
        <f t="shared" si="2062"/>
        <v>871949.30625000002</v>
      </c>
      <c r="DWI30" s="149">
        <f t="shared" si="2063"/>
        <v>229460.34375</v>
      </c>
      <c r="DWJ30" s="150">
        <f t="shared" si="2064"/>
        <v>1529735</v>
      </c>
      <c r="DWK30" s="148"/>
      <c r="DWL30" s="148" t="s">
        <v>36</v>
      </c>
      <c r="DWM30" s="140">
        <v>497475</v>
      </c>
      <c r="DWN30" s="106">
        <f t="shared" si="2065"/>
        <v>3.0750000000000002</v>
      </c>
      <c r="DWO30" s="133">
        <f t="shared" si="2066"/>
        <v>428325.97500000003</v>
      </c>
      <c r="DWP30" s="133">
        <f t="shared" si="2067"/>
        <v>871949.30625000002</v>
      </c>
      <c r="DWQ30" s="149">
        <f t="shared" si="2068"/>
        <v>229460.34375</v>
      </c>
      <c r="DWR30" s="150">
        <f t="shared" si="2069"/>
        <v>1529735</v>
      </c>
      <c r="DWS30" s="148"/>
      <c r="DWT30" s="148" t="s">
        <v>36</v>
      </c>
      <c r="DWU30" s="140">
        <v>497475</v>
      </c>
      <c r="DWV30" s="106">
        <f t="shared" si="2070"/>
        <v>3.0750000000000002</v>
      </c>
      <c r="DWW30" s="133">
        <f t="shared" si="2071"/>
        <v>428325.97500000003</v>
      </c>
      <c r="DWX30" s="133">
        <f t="shared" si="2072"/>
        <v>871949.30625000002</v>
      </c>
      <c r="DWY30" s="149">
        <f t="shared" si="2073"/>
        <v>229460.34375</v>
      </c>
      <c r="DWZ30" s="150">
        <f t="shared" si="2074"/>
        <v>1529735</v>
      </c>
      <c r="DXA30" s="148"/>
      <c r="DXB30" s="148" t="s">
        <v>36</v>
      </c>
      <c r="DXC30" s="140">
        <v>497475</v>
      </c>
      <c r="DXD30" s="106">
        <f t="shared" si="2075"/>
        <v>3.0750000000000002</v>
      </c>
      <c r="DXE30" s="133">
        <f t="shared" si="2076"/>
        <v>428325.97500000003</v>
      </c>
      <c r="DXF30" s="133">
        <f t="shared" si="2077"/>
        <v>871949.30625000002</v>
      </c>
      <c r="DXG30" s="149">
        <f t="shared" si="2078"/>
        <v>229460.34375</v>
      </c>
      <c r="DXH30" s="150">
        <f t="shared" si="2079"/>
        <v>1529735</v>
      </c>
      <c r="DXI30" s="148"/>
      <c r="DXJ30" s="148" t="s">
        <v>36</v>
      </c>
      <c r="DXK30" s="140">
        <v>497475</v>
      </c>
      <c r="DXL30" s="106">
        <f t="shared" si="2080"/>
        <v>3.0750000000000002</v>
      </c>
      <c r="DXM30" s="133">
        <f t="shared" si="2081"/>
        <v>428325.97500000003</v>
      </c>
      <c r="DXN30" s="133">
        <f t="shared" si="2082"/>
        <v>871949.30625000002</v>
      </c>
      <c r="DXO30" s="149">
        <f t="shared" si="2083"/>
        <v>229460.34375</v>
      </c>
      <c r="DXP30" s="150">
        <f t="shared" si="2084"/>
        <v>1529735</v>
      </c>
      <c r="DXQ30" s="148"/>
      <c r="DXR30" s="148" t="s">
        <v>36</v>
      </c>
      <c r="DXS30" s="140">
        <v>497475</v>
      </c>
      <c r="DXT30" s="106">
        <f t="shared" si="2085"/>
        <v>3.0750000000000002</v>
      </c>
      <c r="DXU30" s="133">
        <f t="shared" si="2086"/>
        <v>428325.97500000003</v>
      </c>
      <c r="DXV30" s="133">
        <f t="shared" si="2087"/>
        <v>871949.30625000002</v>
      </c>
      <c r="DXW30" s="149">
        <f t="shared" si="2088"/>
        <v>229460.34375</v>
      </c>
      <c r="DXX30" s="150">
        <f t="shared" si="2089"/>
        <v>1529735</v>
      </c>
      <c r="DXY30" s="148"/>
      <c r="DXZ30" s="148" t="s">
        <v>36</v>
      </c>
      <c r="DYA30" s="140">
        <v>497475</v>
      </c>
      <c r="DYB30" s="106">
        <f t="shared" si="2090"/>
        <v>3.0750000000000002</v>
      </c>
      <c r="DYC30" s="133">
        <f t="shared" si="2091"/>
        <v>428325.97500000003</v>
      </c>
      <c r="DYD30" s="133">
        <f t="shared" si="2092"/>
        <v>871949.30625000002</v>
      </c>
      <c r="DYE30" s="149">
        <f t="shared" si="2093"/>
        <v>229460.34375</v>
      </c>
      <c r="DYF30" s="150">
        <f t="shared" si="2094"/>
        <v>1529735</v>
      </c>
      <c r="DYG30" s="148"/>
      <c r="DYH30" s="148" t="s">
        <v>36</v>
      </c>
      <c r="DYI30" s="140">
        <v>497475</v>
      </c>
      <c r="DYJ30" s="106">
        <f t="shared" si="2095"/>
        <v>3.0750000000000002</v>
      </c>
      <c r="DYK30" s="133">
        <f t="shared" si="2096"/>
        <v>428325.97500000003</v>
      </c>
      <c r="DYL30" s="133">
        <f t="shared" si="2097"/>
        <v>871949.30625000002</v>
      </c>
      <c r="DYM30" s="149">
        <f t="shared" si="2098"/>
        <v>229460.34375</v>
      </c>
      <c r="DYN30" s="150">
        <f t="shared" si="2099"/>
        <v>1529735</v>
      </c>
      <c r="DYO30" s="148"/>
      <c r="DYP30" s="148" t="s">
        <v>36</v>
      </c>
      <c r="DYQ30" s="140">
        <v>497475</v>
      </c>
      <c r="DYR30" s="106">
        <f t="shared" si="2100"/>
        <v>3.0750000000000002</v>
      </c>
      <c r="DYS30" s="133">
        <f t="shared" si="2101"/>
        <v>428325.97500000003</v>
      </c>
      <c r="DYT30" s="133">
        <f t="shared" si="2102"/>
        <v>871949.30625000002</v>
      </c>
      <c r="DYU30" s="149">
        <f t="shared" si="2103"/>
        <v>229460.34375</v>
      </c>
      <c r="DYV30" s="150">
        <f t="shared" si="2104"/>
        <v>1529735</v>
      </c>
      <c r="DYW30" s="148"/>
      <c r="DYX30" s="148" t="s">
        <v>36</v>
      </c>
      <c r="DYY30" s="140">
        <v>497475</v>
      </c>
      <c r="DYZ30" s="106">
        <f t="shared" si="2105"/>
        <v>3.0750000000000002</v>
      </c>
      <c r="DZA30" s="133">
        <f t="shared" si="2106"/>
        <v>428325.97500000003</v>
      </c>
      <c r="DZB30" s="133">
        <f t="shared" si="2107"/>
        <v>871949.30625000002</v>
      </c>
      <c r="DZC30" s="149">
        <f t="shared" si="2108"/>
        <v>229460.34375</v>
      </c>
      <c r="DZD30" s="150">
        <f t="shared" si="2109"/>
        <v>1529735</v>
      </c>
      <c r="DZE30" s="148"/>
      <c r="DZF30" s="148" t="s">
        <v>36</v>
      </c>
      <c r="DZG30" s="140">
        <v>497475</v>
      </c>
      <c r="DZH30" s="106">
        <f t="shared" si="2110"/>
        <v>3.0750000000000002</v>
      </c>
      <c r="DZI30" s="133">
        <f t="shared" si="2111"/>
        <v>428325.97500000003</v>
      </c>
      <c r="DZJ30" s="133">
        <f t="shared" si="2112"/>
        <v>871949.30625000002</v>
      </c>
      <c r="DZK30" s="149">
        <f t="shared" si="2113"/>
        <v>229460.34375</v>
      </c>
      <c r="DZL30" s="150">
        <f t="shared" si="2114"/>
        <v>1529735</v>
      </c>
      <c r="DZM30" s="148"/>
      <c r="DZN30" s="148" t="s">
        <v>36</v>
      </c>
      <c r="DZO30" s="140">
        <v>497475</v>
      </c>
      <c r="DZP30" s="106">
        <f t="shared" si="2115"/>
        <v>3.0750000000000002</v>
      </c>
      <c r="DZQ30" s="133">
        <f t="shared" si="2116"/>
        <v>428325.97500000003</v>
      </c>
      <c r="DZR30" s="133">
        <f t="shared" si="2117"/>
        <v>871949.30625000002</v>
      </c>
      <c r="DZS30" s="149">
        <f t="shared" si="2118"/>
        <v>229460.34375</v>
      </c>
      <c r="DZT30" s="150">
        <f t="shared" si="2119"/>
        <v>1529735</v>
      </c>
      <c r="DZU30" s="148"/>
      <c r="DZV30" s="148" t="s">
        <v>36</v>
      </c>
      <c r="DZW30" s="140">
        <v>497475</v>
      </c>
      <c r="DZX30" s="106">
        <f t="shared" si="2120"/>
        <v>3.0750000000000002</v>
      </c>
      <c r="DZY30" s="133">
        <f t="shared" si="2121"/>
        <v>428325.97500000003</v>
      </c>
      <c r="DZZ30" s="133">
        <f t="shared" si="2122"/>
        <v>871949.30625000002</v>
      </c>
      <c r="EAA30" s="149">
        <f t="shared" si="2123"/>
        <v>229460.34375</v>
      </c>
      <c r="EAB30" s="150">
        <f t="shared" si="2124"/>
        <v>1529735</v>
      </c>
      <c r="EAC30" s="148"/>
      <c r="EAD30" s="148" t="s">
        <v>36</v>
      </c>
      <c r="EAE30" s="140">
        <v>497475</v>
      </c>
      <c r="EAF30" s="106">
        <f t="shared" si="2125"/>
        <v>3.0750000000000002</v>
      </c>
      <c r="EAG30" s="133">
        <f t="shared" si="2126"/>
        <v>428325.97500000003</v>
      </c>
      <c r="EAH30" s="133">
        <f t="shared" si="2127"/>
        <v>871949.30625000002</v>
      </c>
      <c r="EAI30" s="149">
        <f t="shared" si="2128"/>
        <v>229460.34375</v>
      </c>
      <c r="EAJ30" s="150">
        <f t="shared" si="2129"/>
        <v>1529735</v>
      </c>
      <c r="EAK30" s="148"/>
      <c r="EAL30" s="148" t="s">
        <v>36</v>
      </c>
      <c r="EAM30" s="140">
        <v>497475</v>
      </c>
      <c r="EAN30" s="106">
        <f t="shared" si="2130"/>
        <v>3.0750000000000002</v>
      </c>
      <c r="EAO30" s="133">
        <f t="shared" si="2131"/>
        <v>428325.97500000003</v>
      </c>
      <c r="EAP30" s="133">
        <f t="shared" si="2132"/>
        <v>871949.30625000002</v>
      </c>
      <c r="EAQ30" s="149">
        <f t="shared" si="2133"/>
        <v>229460.34375</v>
      </c>
      <c r="EAR30" s="150">
        <f t="shared" si="2134"/>
        <v>1529735</v>
      </c>
      <c r="EAS30" s="148"/>
      <c r="EAT30" s="148" t="s">
        <v>36</v>
      </c>
      <c r="EAU30" s="140">
        <v>497475</v>
      </c>
      <c r="EAV30" s="106">
        <f t="shared" si="2135"/>
        <v>3.0750000000000002</v>
      </c>
      <c r="EAW30" s="133">
        <f t="shared" si="2136"/>
        <v>428325.97500000003</v>
      </c>
      <c r="EAX30" s="133">
        <f t="shared" si="2137"/>
        <v>871949.30625000002</v>
      </c>
      <c r="EAY30" s="149">
        <f t="shared" si="2138"/>
        <v>229460.34375</v>
      </c>
      <c r="EAZ30" s="150">
        <f t="shared" si="2139"/>
        <v>1529735</v>
      </c>
      <c r="EBA30" s="148"/>
      <c r="EBB30" s="148" t="s">
        <v>36</v>
      </c>
      <c r="EBC30" s="140">
        <v>497475</v>
      </c>
      <c r="EBD30" s="106">
        <f t="shared" si="2140"/>
        <v>3.0750000000000002</v>
      </c>
      <c r="EBE30" s="133">
        <f t="shared" si="2141"/>
        <v>428325.97500000003</v>
      </c>
      <c r="EBF30" s="133">
        <f t="shared" si="2142"/>
        <v>871949.30625000002</v>
      </c>
      <c r="EBG30" s="149">
        <f t="shared" si="2143"/>
        <v>229460.34375</v>
      </c>
      <c r="EBH30" s="150">
        <f t="shared" si="2144"/>
        <v>1529735</v>
      </c>
      <c r="EBI30" s="148"/>
      <c r="EBJ30" s="148" t="s">
        <v>36</v>
      </c>
      <c r="EBK30" s="140">
        <v>497475</v>
      </c>
      <c r="EBL30" s="106">
        <f t="shared" si="2145"/>
        <v>3.0750000000000002</v>
      </c>
      <c r="EBM30" s="133">
        <f t="shared" si="2146"/>
        <v>428325.97500000003</v>
      </c>
      <c r="EBN30" s="133">
        <f t="shared" si="2147"/>
        <v>871949.30625000002</v>
      </c>
      <c r="EBO30" s="149">
        <f t="shared" si="2148"/>
        <v>229460.34375</v>
      </c>
      <c r="EBP30" s="150">
        <f t="shared" si="2149"/>
        <v>1529735</v>
      </c>
      <c r="EBQ30" s="148"/>
      <c r="EBR30" s="148" t="s">
        <v>36</v>
      </c>
      <c r="EBS30" s="140">
        <v>497475</v>
      </c>
      <c r="EBT30" s="106">
        <f t="shared" si="2150"/>
        <v>3.0750000000000002</v>
      </c>
      <c r="EBU30" s="133">
        <f t="shared" si="2151"/>
        <v>428325.97500000003</v>
      </c>
      <c r="EBV30" s="133">
        <f t="shared" si="2152"/>
        <v>871949.30625000002</v>
      </c>
      <c r="EBW30" s="149">
        <f t="shared" si="2153"/>
        <v>229460.34375</v>
      </c>
      <c r="EBX30" s="150">
        <f t="shared" si="2154"/>
        <v>1529735</v>
      </c>
      <c r="EBY30" s="148"/>
      <c r="EBZ30" s="148" t="s">
        <v>36</v>
      </c>
      <c r="ECA30" s="140">
        <v>497475</v>
      </c>
      <c r="ECB30" s="106">
        <f t="shared" si="2155"/>
        <v>3.0750000000000002</v>
      </c>
      <c r="ECC30" s="133">
        <f t="shared" si="2156"/>
        <v>428325.97500000003</v>
      </c>
      <c r="ECD30" s="133">
        <f t="shared" si="2157"/>
        <v>871949.30625000002</v>
      </c>
      <c r="ECE30" s="149">
        <f t="shared" si="2158"/>
        <v>229460.34375</v>
      </c>
      <c r="ECF30" s="150">
        <f t="shared" si="2159"/>
        <v>1529735</v>
      </c>
      <c r="ECG30" s="148"/>
      <c r="ECH30" s="148" t="s">
        <v>36</v>
      </c>
      <c r="ECI30" s="140">
        <v>497475</v>
      </c>
      <c r="ECJ30" s="106">
        <f t="shared" si="2160"/>
        <v>3.0750000000000002</v>
      </c>
      <c r="ECK30" s="133">
        <f t="shared" si="2161"/>
        <v>428325.97500000003</v>
      </c>
      <c r="ECL30" s="133">
        <f t="shared" si="2162"/>
        <v>871949.30625000002</v>
      </c>
      <c r="ECM30" s="149">
        <f t="shared" si="2163"/>
        <v>229460.34375</v>
      </c>
      <c r="ECN30" s="150">
        <f t="shared" si="2164"/>
        <v>1529735</v>
      </c>
      <c r="ECO30" s="148"/>
      <c r="ECP30" s="148" t="s">
        <v>36</v>
      </c>
      <c r="ECQ30" s="140">
        <v>497475</v>
      </c>
      <c r="ECR30" s="106">
        <f t="shared" si="2165"/>
        <v>3.0750000000000002</v>
      </c>
      <c r="ECS30" s="133">
        <f t="shared" si="2166"/>
        <v>428325.97500000003</v>
      </c>
      <c r="ECT30" s="133">
        <f t="shared" si="2167"/>
        <v>871949.30625000002</v>
      </c>
      <c r="ECU30" s="149">
        <f t="shared" si="2168"/>
        <v>229460.34375</v>
      </c>
      <c r="ECV30" s="150">
        <f t="shared" si="2169"/>
        <v>1529735</v>
      </c>
      <c r="ECW30" s="148"/>
      <c r="ECX30" s="148" t="s">
        <v>36</v>
      </c>
      <c r="ECY30" s="140">
        <v>497475</v>
      </c>
      <c r="ECZ30" s="106">
        <f t="shared" si="2170"/>
        <v>3.0750000000000002</v>
      </c>
      <c r="EDA30" s="133">
        <f t="shared" si="2171"/>
        <v>428325.97500000003</v>
      </c>
      <c r="EDB30" s="133">
        <f t="shared" si="2172"/>
        <v>871949.30625000002</v>
      </c>
      <c r="EDC30" s="149">
        <f t="shared" si="2173"/>
        <v>229460.34375</v>
      </c>
      <c r="EDD30" s="150">
        <f t="shared" si="2174"/>
        <v>1529735</v>
      </c>
      <c r="EDE30" s="148"/>
      <c r="EDF30" s="148" t="s">
        <v>36</v>
      </c>
      <c r="EDG30" s="140">
        <v>497475</v>
      </c>
      <c r="EDH30" s="106">
        <f t="shared" si="2175"/>
        <v>3.0750000000000002</v>
      </c>
      <c r="EDI30" s="133">
        <f t="shared" si="2176"/>
        <v>428325.97500000003</v>
      </c>
      <c r="EDJ30" s="133">
        <f t="shared" si="2177"/>
        <v>871949.30625000002</v>
      </c>
      <c r="EDK30" s="149">
        <f t="shared" si="2178"/>
        <v>229460.34375</v>
      </c>
      <c r="EDL30" s="150">
        <f t="shared" si="2179"/>
        <v>1529735</v>
      </c>
      <c r="EDM30" s="148"/>
      <c r="EDN30" s="148" t="s">
        <v>36</v>
      </c>
      <c r="EDO30" s="140">
        <v>497475</v>
      </c>
      <c r="EDP30" s="106">
        <f t="shared" si="2180"/>
        <v>3.0750000000000002</v>
      </c>
      <c r="EDQ30" s="133">
        <f t="shared" si="2181"/>
        <v>428325.97500000003</v>
      </c>
      <c r="EDR30" s="133">
        <f t="shared" si="2182"/>
        <v>871949.30625000002</v>
      </c>
      <c r="EDS30" s="149">
        <f t="shared" si="2183"/>
        <v>229460.34375</v>
      </c>
      <c r="EDT30" s="150">
        <f t="shared" si="2184"/>
        <v>1529735</v>
      </c>
      <c r="EDU30" s="148"/>
      <c r="EDV30" s="148" t="s">
        <v>36</v>
      </c>
      <c r="EDW30" s="140">
        <v>497475</v>
      </c>
      <c r="EDX30" s="106">
        <f t="shared" si="2185"/>
        <v>3.0750000000000002</v>
      </c>
      <c r="EDY30" s="133">
        <f t="shared" si="2186"/>
        <v>428325.97500000003</v>
      </c>
      <c r="EDZ30" s="133">
        <f t="shared" si="2187"/>
        <v>871949.30625000002</v>
      </c>
      <c r="EEA30" s="149">
        <f t="shared" si="2188"/>
        <v>229460.34375</v>
      </c>
      <c r="EEB30" s="150">
        <f t="shared" si="2189"/>
        <v>1529735</v>
      </c>
      <c r="EEC30" s="148"/>
      <c r="EED30" s="148" t="s">
        <v>36</v>
      </c>
      <c r="EEE30" s="140">
        <v>497475</v>
      </c>
      <c r="EEF30" s="106">
        <f t="shared" si="2190"/>
        <v>3.0750000000000002</v>
      </c>
      <c r="EEG30" s="133">
        <f t="shared" si="2191"/>
        <v>428325.97500000003</v>
      </c>
      <c r="EEH30" s="133">
        <f t="shared" si="2192"/>
        <v>871949.30625000002</v>
      </c>
      <c r="EEI30" s="149">
        <f t="shared" si="2193"/>
        <v>229460.34375</v>
      </c>
      <c r="EEJ30" s="150">
        <f t="shared" si="2194"/>
        <v>1529735</v>
      </c>
      <c r="EEK30" s="148"/>
      <c r="EEL30" s="148" t="s">
        <v>36</v>
      </c>
      <c r="EEM30" s="140">
        <v>497475</v>
      </c>
      <c r="EEN30" s="106">
        <f t="shared" si="2195"/>
        <v>3.0750000000000002</v>
      </c>
      <c r="EEO30" s="133">
        <f t="shared" si="2196"/>
        <v>428325.97500000003</v>
      </c>
      <c r="EEP30" s="133">
        <f t="shared" si="2197"/>
        <v>871949.30625000002</v>
      </c>
      <c r="EEQ30" s="149">
        <f t="shared" si="2198"/>
        <v>229460.34375</v>
      </c>
      <c r="EER30" s="150">
        <f t="shared" si="2199"/>
        <v>1529735</v>
      </c>
      <c r="EES30" s="148"/>
      <c r="EET30" s="148" t="s">
        <v>36</v>
      </c>
      <c r="EEU30" s="140">
        <v>497475</v>
      </c>
      <c r="EEV30" s="106">
        <f t="shared" si="2200"/>
        <v>3.0750000000000002</v>
      </c>
      <c r="EEW30" s="133">
        <f t="shared" si="2201"/>
        <v>428325.97500000003</v>
      </c>
      <c r="EEX30" s="133">
        <f t="shared" si="2202"/>
        <v>871949.30625000002</v>
      </c>
      <c r="EEY30" s="149">
        <f t="shared" si="2203"/>
        <v>229460.34375</v>
      </c>
      <c r="EEZ30" s="150">
        <f t="shared" si="2204"/>
        <v>1529735</v>
      </c>
      <c r="EFA30" s="148"/>
      <c r="EFB30" s="148" t="s">
        <v>36</v>
      </c>
      <c r="EFC30" s="140">
        <v>497475</v>
      </c>
      <c r="EFD30" s="106">
        <f t="shared" si="2205"/>
        <v>3.0750000000000002</v>
      </c>
      <c r="EFE30" s="133">
        <f t="shared" si="2206"/>
        <v>428325.97500000003</v>
      </c>
      <c r="EFF30" s="133">
        <f t="shared" si="2207"/>
        <v>871949.30625000002</v>
      </c>
      <c r="EFG30" s="149">
        <f t="shared" si="2208"/>
        <v>229460.34375</v>
      </c>
      <c r="EFH30" s="150">
        <f t="shared" si="2209"/>
        <v>1529735</v>
      </c>
      <c r="EFI30" s="148"/>
      <c r="EFJ30" s="148" t="s">
        <v>36</v>
      </c>
      <c r="EFK30" s="140">
        <v>497475</v>
      </c>
      <c r="EFL30" s="106">
        <f t="shared" si="2210"/>
        <v>3.0750000000000002</v>
      </c>
      <c r="EFM30" s="133">
        <f t="shared" si="2211"/>
        <v>428325.97500000003</v>
      </c>
      <c r="EFN30" s="133">
        <f t="shared" si="2212"/>
        <v>871949.30625000002</v>
      </c>
      <c r="EFO30" s="149">
        <f t="shared" si="2213"/>
        <v>229460.34375</v>
      </c>
      <c r="EFP30" s="150">
        <f t="shared" si="2214"/>
        <v>1529735</v>
      </c>
      <c r="EFQ30" s="148"/>
      <c r="EFR30" s="148" t="s">
        <v>36</v>
      </c>
      <c r="EFS30" s="140">
        <v>497475</v>
      </c>
      <c r="EFT30" s="106">
        <f t="shared" si="2215"/>
        <v>3.0750000000000002</v>
      </c>
      <c r="EFU30" s="133">
        <f t="shared" si="2216"/>
        <v>428325.97500000003</v>
      </c>
      <c r="EFV30" s="133">
        <f t="shared" si="2217"/>
        <v>871949.30625000002</v>
      </c>
      <c r="EFW30" s="149">
        <f t="shared" si="2218"/>
        <v>229460.34375</v>
      </c>
      <c r="EFX30" s="150">
        <f t="shared" si="2219"/>
        <v>1529735</v>
      </c>
      <c r="EFY30" s="148"/>
      <c r="EFZ30" s="148" t="s">
        <v>36</v>
      </c>
      <c r="EGA30" s="140">
        <v>497475</v>
      </c>
      <c r="EGB30" s="106">
        <f t="shared" si="2220"/>
        <v>3.0750000000000002</v>
      </c>
      <c r="EGC30" s="133">
        <f t="shared" si="2221"/>
        <v>428325.97500000003</v>
      </c>
      <c r="EGD30" s="133">
        <f t="shared" si="2222"/>
        <v>871949.30625000002</v>
      </c>
      <c r="EGE30" s="149">
        <f t="shared" si="2223"/>
        <v>229460.34375</v>
      </c>
      <c r="EGF30" s="150">
        <f t="shared" si="2224"/>
        <v>1529735</v>
      </c>
      <c r="EGG30" s="148"/>
      <c r="EGH30" s="148" t="s">
        <v>36</v>
      </c>
      <c r="EGI30" s="140">
        <v>497475</v>
      </c>
      <c r="EGJ30" s="106">
        <f t="shared" si="2225"/>
        <v>3.0750000000000002</v>
      </c>
      <c r="EGK30" s="133">
        <f t="shared" si="2226"/>
        <v>428325.97500000003</v>
      </c>
      <c r="EGL30" s="133">
        <f t="shared" si="2227"/>
        <v>871949.30625000002</v>
      </c>
      <c r="EGM30" s="149">
        <f t="shared" si="2228"/>
        <v>229460.34375</v>
      </c>
      <c r="EGN30" s="150">
        <f t="shared" si="2229"/>
        <v>1529735</v>
      </c>
      <c r="EGO30" s="148"/>
      <c r="EGP30" s="148" t="s">
        <v>36</v>
      </c>
      <c r="EGQ30" s="140">
        <v>497475</v>
      </c>
      <c r="EGR30" s="106">
        <f t="shared" si="2230"/>
        <v>3.0750000000000002</v>
      </c>
      <c r="EGS30" s="133">
        <f t="shared" si="2231"/>
        <v>428325.97500000003</v>
      </c>
      <c r="EGT30" s="133">
        <f t="shared" si="2232"/>
        <v>871949.30625000002</v>
      </c>
      <c r="EGU30" s="149">
        <f t="shared" si="2233"/>
        <v>229460.34375</v>
      </c>
      <c r="EGV30" s="150">
        <f t="shared" si="2234"/>
        <v>1529735</v>
      </c>
      <c r="EGW30" s="148"/>
      <c r="EGX30" s="148" t="s">
        <v>36</v>
      </c>
      <c r="EGY30" s="140">
        <v>497475</v>
      </c>
      <c r="EGZ30" s="106">
        <f t="shared" si="2235"/>
        <v>3.0750000000000002</v>
      </c>
      <c r="EHA30" s="133">
        <f t="shared" si="2236"/>
        <v>428325.97500000003</v>
      </c>
      <c r="EHB30" s="133">
        <f t="shared" si="2237"/>
        <v>871949.30625000002</v>
      </c>
      <c r="EHC30" s="149">
        <f t="shared" si="2238"/>
        <v>229460.34375</v>
      </c>
      <c r="EHD30" s="150">
        <f t="shared" si="2239"/>
        <v>1529735</v>
      </c>
      <c r="EHE30" s="148"/>
      <c r="EHF30" s="148" t="s">
        <v>36</v>
      </c>
      <c r="EHG30" s="140">
        <v>497475</v>
      </c>
      <c r="EHH30" s="106">
        <f t="shared" si="2240"/>
        <v>3.0750000000000002</v>
      </c>
      <c r="EHI30" s="133">
        <f t="shared" si="2241"/>
        <v>428325.97500000003</v>
      </c>
      <c r="EHJ30" s="133">
        <f t="shared" si="2242"/>
        <v>871949.30625000002</v>
      </c>
      <c r="EHK30" s="149">
        <f t="shared" si="2243"/>
        <v>229460.34375</v>
      </c>
      <c r="EHL30" s="150">
        <f t="shared" si="2244"/>
        <v>1529735</v>
      </c>
      <c r="EHM30" s="148"/>
      <c r="EHN30" s="148" t="s">
        <v>36</v>
      </c>
      <c r="EHO30" s="140">
        <v>497475</v>
      </c>
      <c r="EHP30" s="106">
        <f t="shared" si="2245"/>
        <v>3.0750000000000002</v>
      </c>
      <c r="EHQ30" s="133">
        <f t="shared" si="2246"/>
        <v>428325.97500000003</v>
      </c>
      <c r="EHR30" s="133">
        <f t="shared" si="2247"/>
        <v>871949.30625000002</v>
      </c>
      <c r="EHS30" s="149">
        <f t="shared" si="2248"/>
        <v>229460.34375</v>
      </c>
      <c r="EHT30" s="150">
        <f t="shared" si="2249"/>
        <v>1529735</v>
      </c>
      <c r="EHU30" s="148"/>
      <c r="EHV30" s="148" t="s">
        <v>36</v>
      </c>
      <c r="EHW30" s="140">
        <v>497475</v>
      </c>
      <c r="EHX30" s="106">
        <f t="shared" si="2250"/>
        <v>3.0750000000000002</v>
      </c>
      <c r="EHY30" s="133">
        <f t="shared" si="2251"/>
        <v>428325.97500000003</v>
      </c>
      <c r="EHZ30" s="133">
        <f t="shared" si="2252"/>
        <v>871949.30625000002</v>
      </c>
      <c r="EIA30" s="149">
        <f t="shared" si="2253"/>
        <v>229460.34375</v>
      </c>
      <c r="EIB30" s="150">
        <f t="shared" si="2254"/>
        <v>1529735</v>
      </c>
      <c r="EIC30" s="148"/>
      <c r="EID30" s="148" t="s">
        <v>36</v>
      </c>
      <c r="EIE30" s="140">
        <v>497475</v>
      </c>
      <c r="EIF30" s="106">
        <f t="shared" si="2255"/>
        <v>3.0750000000000002</v>
      </c>
      <c r="EIG30" s="133">
        <f t="shared" si="2256"/>
        <v>428325.97500000003</v>
      </c>
      <c r="EIH30" s="133">
        <f t="shared" si="2257"/>
        <v>871949.30625000002</v>
      </c>
      <c r="EII30" s="149">
        <f t="shared" si="2258"/>
        <v>229460.34375</v>
      </c>
      <c r="EIJ30" s="150">
        <f t="shared" si="2259"/>
        <v>1529735</v>
      </c>
      <c r="EIK30" s="148"/>
      <c r="EIL30" s="148" t="s">
        <v>36</v>
      </c>
      <c r="EIM30" s="140">
        <v>497475</v>
      </c>
      <c r="EIN30" s="106">
        <f t="shared" si="2260"/>
        <v>3.0750000000000002</v>
      </c>
      <c r="EIO30" s="133">
        <f t="shared" si="2261"/>
        <v>428325.97500000003</v>
      </c>
      <c r="EIP30" s="133">
        <f t="shared" si="2262"/>
        <v>871949.30625000002</v>
      </c>
      <c r="EIQ30" s="149">
        <f t="shared" si="2263"/>
        <v>229460.34375</v>
      </c>
      <c r="EIR30" s="150">
        <f t="shared" si="2264"/>
        <v>1529735</v>
      </c>
      <c r="EIS30" s="148"/>
      <c r="EIT30" s="148" t="s">
        <v>36</v>
      </c>
      <c r="EIU30" s="140">
        <v>497475</v>
      </c>
      <c r="EIV30" s="106">
        <f t="shared" si="2265"/>
        <v>3.0750000000000002</v>
      </c>
      <c r="EIW30" s="133">
        <f t="shared" si="2266"/>
        <v>428325.97500000003</v>
      </c>
      <c r="EIX30" s="133">
        <f t="shared" si="2267"/>
        <v>871949.30625000002</v>
      </c>
      <c r="EIY30" s="149">
        <f t="shared" si="2268"/>
        <v>229460.34375</v>
      </c>
      <c r="EIZ30" s="150">
        <f t="shared" si="2269"/>
        <v>1529735</v>
      </c>
      <c r="EJA30" s="148"/>
      <c r="EJB30" s="148" t="s">
        <v>36</v>
      </c>
      <c r="EJC30" s="140">
        <v>497475</v>
      </c>
      <c r="EJD30" s="106">
        <f t="shared" si="2270"/>
        <v>3.0750000000000002</v>
      </c>
      <c r="EJE30" s="133">
        <f t="shared" si="2271"/>
        <v>428325.97500000003</v>
      </c>
      <c r="EJF30" s="133">
        <f t="shared" si="2272"/>
        <v>871949.30625000002</v>
      </c>
      <c r="EJG30" s="149">
        <f t="shared" si="2273"/>
        <v>229460.34375</v>
      </c>
      <c r="EJH30" s="150">
        <f t="shared" si="2274"/>
        <v>1529735</v>
      </c>
      <c r="EJI30" s="148"/>
      <c r="EJJ30" s="148" t="s">
        <v>36</v>
      </c>
      <c r="EJK30" s="140">
        <v>497475</v>
      </c>
      <c r="EJL30" s="106">
        <f t="shared" si="2275"/>
        <v>3.0750000000000002</v>
      </c>
      <c r="EJM30" s="133">
        <f t="shared" si="2276"/>
        <v>428325.97500000003</v>
      </c>
      <c r="EJN30" s="133">
        <f t="shared" si="2277"/>
        <v>871949.30625000002</v>
      </c>
      <c r="EJO30" s="149">
        <f t="shared" si="2278"/>
        <v>229460.34375</v>
      </c>
      <c r="EJP30" s="150">
        <f t="shared" si="2279"/>
        <v>1529735</v>
      </c>
      <c r="EJQ30" s="148"/>
      <c r="EJR30" s="148" t="s">
        <v>36</v>
      </c>
      <c r="EJS30" s="140">
        <v>497475</v>
      </c>
      <c r="EJT30" s="106">
        <f t="shared" si="2280"/>
        <v>3.0750000000000002</v>
      </c>
      <c r="EJU30" s="133">
        <f t="shared" si="2281"/>
        <v>428325.97500000003</v>
      </c>
      <c r="EJV30" s="133">
        <f t="shared" si="2282"/>
        <v>871949.30625000002</v>
      </c>
      <c r="EJW30" s="149">
        <f t="shared" si="2283"/>
        <v>229460.34375</v>
      </c>
      <c r="EJX30" s="150">
        <f t="shared" si="2284"/>
        <v>1529735</v>
      </c>
      <c r="EJY30" s="148"/>
      <c r="EJZ30" s="148" t="s">
        <v>36</v>
      </c>
      <c r="EKA30" s="140">
        <v>497475</v>
      </c>
      <c r="EKB30" s="106">
        <f t="shared" si="2285"/>
        <v>3.0750000000000002</v>
      </c>
      <c r="EKC30" s="133">
        <f t="shared" si="2286"/>
        <v>428325.97500000003</v>
      </c>
      <c r="EKD30" s="133">
        <f t="shared" si="2287"/>
        <v>871949.30625000002</v>
      </c>
      <c r="EKE30" s="149">
        <f t="shared" si="2288"/>
        <v>229460.34375</v>
      </c>
      <c r="EKF30" s="150">
        <f t="shared" si="2289"/>
        <v>1529735</v>
      </c>
      <c r="EKG30" s="148"/>
      <c r="EKH30" s="148" t="s">
        <v>36</v>
      </c>
      <c r="EKI30" s="140">
        <v>497475</v>
      </c>
      <c r="EKJ30" s="106">
        <f t="shared" si="2290"/>
        <v>3.0750000000000002</v>
      </c>
      <c r="EKK30" s="133">
        <f t="shared" si="2291"/>
        <v>428325.97500000003</v>
      </c>
      <c r="EKL30" s="133">
        <f t="shared" si="2292"/>
        <v>871949.30625000002</v>
      </c>
      <c r="EKM30" s="149">
        <f t="shared" si="2293"/>
        <v>229460.34375</v>
      </c>
      <c r="EKN30" s="150">
        <f t="shared" si="2294"/>
        <v>1529735</v>
      </c>
      <c r="EKO30" s="148"/>
      <c r="EKP30" s="148" t="s">
        <v>36</v>
      </c>
      <c r="EKQ30" s="140">
        <v>497475</v>
      </c>
      <c r="EKR30" s="106">
        <f t="shared" si="2295"/>
        <v>3.0750000000000002</v>
      </c>
      <c r="EKS30" s="133">
        <f t="shared" si="2296"/>
        <v>428325.97500000003</v>
      </c>
      <c r="EKT30" s="133">
        <f t="shared" si="2297"/>
        <v>871949.30625000002</v>
      </c>
      <c r="EKU30" s="149">
        <f t="shared" si="2298"/>
        <v>229460.34375</v>
      </c>
      <c r="EKV30" s="150">
        <f t="shared" si="2299"/>
        <v>1529735</v>
      </c>
      <c r="EKW30" s="148"/>
      <c r="EKX30" s="148" t="s">
        <v>36</v>
      </c>
      <c r="EKY30" s="140">
        <v>497475</v>
      </c>
      <c r="EKZ30" s="106">
        <f t="shared" si="2300"/>
        <v>3.0750000000000002</v>
      </c>
      <c r="ELA30" s="133">
        <f t="shared" si="2301"/>
        <v>428325.97500000003</v>
      </c>
      <c r="ELB30" s="133">
        <f t="shared" si="2302"/>
        <v>871949.30625000002</v>
      </c>
      <c r="ELC30" s="149">
        <f t="shared" si="2303"/>
        <v>229460.34375</v>
      </c>
      <c r="ELD30" s="150">
        <f t="shared" si="2304"/>
        <v>1529735</v>
      </c>
      <c r="ELE30" s="148"/>
      <c r="ELF30" s="148" t="s">
        <v>36</v>
      </c>
      <c r="ELG30" s="140">
        <v>497475</v>
      </c>
      <c r="ELH30" s="106">
        <f t="shared" si="2305"/>
        <v>3.0750000000000002</v>
      </c>
      <c r="ELI30" s="133">
        <f t="shared" si="2306"/>
        <v>428325.97500000003</v>
      </c>
      <c r="ELJ30" s="133">
        <f t="shared" si="2307"/>
        <v>871949.30625000002</v>
      </c>
      <c r="ELK30" s="149">
        <f t="shared" si="2308"/>
        <v>229460.34375</v>
      </c>
      <c r="ELL30" s="150">
        <f t="shared" si="2309"/>
        <v>1529735</v>
      </c>
      <c r="ELM30" s="148"/>
      <c r="ELN30" s="148" t="s">
        <v>36</v>
      </c>
      <c r="ELO30" s="140">
        <v>497475</v>
      </c>
      <c r="ELP30" s="106">
        <f t="shared" si="2310"/>
        <v>3.0750000000000002</v>
      </c>
      <c r="ELQ30" s="133">
        <f t="shared" si="2311"/>
        <v>428325.97500000003</v>
      </c>
      <c r="ELR30" s="133">
        <f t="shared" si="2312"/>
        <v>871949.30625000002</v>
      </c>
      <c r="ELS30" s="149">
        <f t="shared" si="2313"/>
        <v>229460.34375</v>
      </c>
      <c r="ELT30" s="150">
        <f t="shared" si="2314"/>
        <v>1529735</v>
      </c>
      <c r="ELU30" s="148"/>
      <c r="ELV30" s="148" t="s">
        <v>36</v>
      </c>
      <c r="ELW30" s="140">
        <v>497475</v>
      </c>
      <c r="ELX30" s="106">
        <f t="shared" si="2315"/>
        <v>3.0750000000000002</v>
      </c>
      <c r="ELY30" s="133">
        <f t="shared" si="2316"/>
        <v>428325.97500000003</v>
      </c>
      <c r="ELZ30" s="133">
        <f t="shared" si="2317"/>
        <v>871949.30625000002</v>
      </c>
      <c r="EMA30" s="149">
        <f t="shared" si="2318"/>
        <v>229460.34375</v>
      </c>
      <c r="EMB30" s="150">
        <f t="shared" si="2319"/>
        <v>1529735</v>
      </c>
      <c r="EMC30" s="148"/>
      <c r="EMD30" s="148" t="s">
        <v>36</v>
      </c>
      <c r="EME30" s="140">
        <v>497475</v>
      </c>
      <c r="EMF30" s="106">
        <f t="shared" si="2320"/>
        <v>3.0750000000000002</v>
      </c>
      <c r="EMG30" s="133">
        <f t="shared" si="2321"/>
        <v>428325.97500000003</v>
      </c>
      <c r="EMH30" s="133">
        <f t="shared" si="2322"/>
        <v>871949.30625000002</v>
      </c>
      <c r="EMI30" s="149">
        <f t="shared" si="2323"/>
        <v>229460.34375</v>
      </c>
      <c r="EMJ30" s="150">
        <f t="shared" si="2324"/>
        <v>1529735</v>
      </c>
      <c r="EMK30" s="148"/>
      <c r="EML30" s="148" t="s">
        <v>36</v>
      </c>
      <c r="EMM30" s="140">
        <v>497475</v>
      </c>
      <c r="EMN30" s="106">
        <f t="shared" si="2325"/>
        <v>3.0750000000000002</v>
      </c>
      <c r="EMO30" s="133">
        <f t="shared" si="2326"/>
        <v>428325.97500000003</v>
      </c>
      <c r="EMP30" s="133">
        <f t="shared" si="2327"/>
        <v>871949.30625000002</v>
      </c>
      <c r="EMQ30" s="149">
        <f t="shared" si="2328"/>
        <v>229460.34375</v>
      </c>
      <c r="EMR30" s="150">
        <f t="shared" si="2329"/>
        <v>1529735</v>
      </c>
      <c r="EMS30" s="148"/>
      <c r="EMT30" s="148" t="s">
        <v>36</v>
      </c>
      <c r="EMU30" s="140">
        <v>497475</v>
      </c>
      <c r="EMV30" s="106">
        <f t="shared" si="2330"/>
        <v>3.0750000000000002</v>
      </c>
      <c r="EMW30" s="133">
        <f t="shared" si="2331"/>
        <v>428325.97500000003</v>
      </c>
      <c r="EMX30" s="133">
        <f t="shared" si="2332"/>
        <v>871949.30625000002</v>
      </c>
      <c r="EMY30" s="149">
        <f t="shared" si="2333"/>
        <v>229460.34375</v>
      </c>
      <c r="EMZ30" s="150">
        <f t="shared" si="2334"/>
        <v>1529735</v>
      </c>
      <c r="ENA30" s="148"/>
      <c r="ENB30" s="148" t="s">
        <v>36</v>
      </c>
      <c r="ENC30" s="140">
        <v>497475</v>
      </c>
      <c r="END30" s="106">
        <f t="shared" si="2335"/>
        <v>3.0750000000000002</v>
      </c>
      <c r="ENE30" s="133">
        <f t="shared" si="2336"/>
        <v>428325.97500000003</v>
      </c>
      <c r="ENF30" s="133">
        <f t="shared" si="2337"/>
        <v>871949.30625000002</v>
      </c>
      <c r="ENG30" s="149">
        <f t="shared" si="2338"/>
        <v>229460.34375</v>
      </c>
      <c r="ENH30" s="150">
        <f t="shared" si="2339"/>
        <v>1529735</v>
      </c>
      <c r="ENI30" s="148"/>
      <c r="ENJ30" s="148" t="s">
        <v>36</v>
      </c>
      <c r="ENK30" s="140">
        <v>497475</v>
      </c>
      <c r="ENL30" s="106">
        <f t="shared" si="2340"/>
        <v>3.0750000000000002</v>
      </c>
      <c r="ENM30" s="133">
        <f t="shared" si="2341"/>
        <v>428325.97500000003</v>
      </c>
      <c r="ENN30" s="133">
        <f t="shared" si="2342"/>
        <v>871949.30625000002</v>
      </c>
      <c r="ENO30" s="149">
        <f t="shared" si="2343"/>
        <v>229460.34375</v>
      </c>
      <c r="ENP30" s="150">
        <f t="shared" si="2344"/>
        <v>1529735</v>
      </c>
      <c r="ENQ30" s="148"/>
      <c r="ENR30" s="148" t="s">
        <v>36</v>
      </c>
      <c r="ENS30" s="140">
        <v>497475</v>
      </c>
      <c r="ENT30" s="106">
        <f t="shared" si="2345"/>
        <v>3.0750000000000002</v>
      </c>
      <c r="ENU30" s="133">
        <f t="shared" si="2346"/>
        <v>428325.97500000003</v>
      </c>
      <c r="ENV30" s="133">
        <f t="shared" si="2347"/>
        <v>871949.30625000002</v>
      </c>
      <c r="ENW30" s="149">
        <f t="shared" si="2348"/>
        <v>229460.34375</v>
      </c>
      <c r="ENX30" s="150">
        <f t="shared" si="2349"/>
        <v>1529735</v>
      </c>
      <c r="ENY30" s="148"/>
      <c r="ENZ30" s="148" t="s">
        <v>36</v>
      </c>
      <c r="EOA30" s="140">
        <v>497475</v>
      </c>
      <c r="EOB30" s="106">
        <f t="shared" si="2350"/>
        <v>3.0750000000000002</v>
      </c>
      <c r="EOC30" s="133">
        <f t="shared" si="2351"/>
        <v>428325.97500000003</v>
      </c>
      <c r="EOD30" s="133">
        <f t="shared" si="2352"/>
        <v>871949.30625000002</v>
      </c>
      <c r="EOE30" s="149">
        <f t="shared" si="2353"/>
        <v>229460.34375</v>
      </c>
      <c r="EOF30" s="150">
        <f t="shared" si="2354"/>
        <v>1529735</v>
      </c>
      <c r="EOG30" s="148"/>
      <c r="EOH30" s="148" t="s">
        <v>36</v>
      </c>
      <c r="EOI30" s="140">
        <v>497475</v>
      </c>
      <c r="EOJ30" s="106">
        <f t="shared" si="2355"/>
        <v>3.0750000000000002</v>
      </c>
      <c r="EOK30" s="133">
        <f t="shared" si="2356"/>
        <v>428325.97500000003</v>
      </c>
      <c r="EOL30" s="133">
        <f t="shared" si="2357"/>
        <v>871949.30625000002</v>
      </c>
      <c r="EOM30" s="149">
        <f t="shared" si="2358"/>
        <v>229460.34375</v>
      </c>
      <c r="EON30" s="150">
        <f t="shared" si="2359"/>
        <v>1529735</v>
      </c>
      <c r="EOO30" s="148"/>
      <c r="EOP30" s="148" t="s">
        <v>36</v>
      </c>
      <c r="EOQ30" s="140">
        <v>497475</v>
      </c>
      <c r="EOR30" s="106">
        <f t="shared" si="2360"/>
        <v>3.0750000000000002</v>
      </c>
      <c r="EOS30" s="133">
        <f t="shared" si="2361"/>
        <v>428325.97500000003</v>
      </c>
      <c r="EOT30" s="133">
        <f t="shared" si="2362"/>
        <v>871949.30625000002</v>
      </c>
      <c r="EOU30" s="149">
        <f t="shared" si="2363"/>
        <v>229460.34375</v>
      </c>
      <c r="EOV30" s="150">
        <f t="shared" si="2364"/>
        <v>1529735</v>
      </c>
      <c r="EOW30" s="148"/>
      <c r="EOX30" s="148" t="s">
        <v>36</v>
      </c>
      <c r="EOY30" s="140">
        <v>497475</v>
      </c>
      <c r="EOZ30" s="106">
        <f t="shared" si="2365"/>
        <v>3.0750000000000002</v>
      </c>
      <c r="EPA30" s="133">
        <f t="shared" si="2366"/>
        <v>428325.97500000003</v>
      </c>
      <c r="EPB30" s="133">
        <f t="shared" si="2367"/>
        <v>871949.30625000002</v>
      </c>
      <c r="EPC30" s="149">
        <f t="shared" si="2368"/>
        <v>229460.34375</v>
      </c>
      <c r="EPD30" s="150">
        <f t="shared" si="2369"/>
        <v>1529735</v>
      </c>
      <c r="EPE30" s="148"/>
      <c r="EPF30" s="148" t="s">
        <v>36</v>
      </c>
      <c r="EPG30" s="140">
        <v>497475</v>
      </c>
      <c r="EPH30" s="106">
        <f t="shared" si="2370"/>
        <v>3.0750000000000002</v>
      </c>
      <c r="EPI30" s="133">
        <f t="shared" si="2371"/>
        <v>428325.97500000003</v>
      </c>
      <c r="EPJ30" s="133">
        <f t="shared" si="2372"/>
        <v>871949.30625000002</v>
      </c>
      <c r="EPK30" s="149">
        <f t="shared" si="2373"/>
        <v>229460.34375</v>
      </c>
      <c r="EPL30" s="150">
        <f t="shared" si="2374"/>
        <v>1529735</v>
      </c>
      <c r="EPM30" s="148"/>
      <c r="EPN30" s="148" t="s">
        <v>36</v>
      </c>
      <c r="EPO30" s="140">
        <v>497475</v>
      </c>
      <c r="EPP30" s="106">
        <f t="shared" si="2375"/>
        <v>3.0750000000000002</v>
      </c>
      <c r="EPQ30" s="133">
        <f t="shared" si="2376"/>
        <v>428325.97500000003</v>
      </c>
      <c r="EPR30" s="133">
        <f t="shared" si="2377"/>
        <v>871949.30625000002</v>
      </c>
      <c r="EPS30" s="149">
        <f t="shared" si="2378"/>
        <v>229460.34375</v>
      </c>
      <c r="EPT30" s="150">
        <f t="shared" si="2379"/>
        <v>1529735</v>
      </c>
      <c r="EPU30" s="148"/>
      <c r="EPV30" s="148" t="s">
        <v>36</v>
      </c>
      <c r="EPW30" s="140">
        <v>497475</v>
      </c>
      <c r="EPX30" s="106">
        <f t="shared" si="2380"/>
        <v>3.0750000000000002</v>
      </c>
      <c r="EPY30" s="133">
        <f t="shared" si="2381"/>
        <v>428325.97500000003</v>
      </c>
      <c r="EPZ30" s="133">
        <f t="shared" si="2382"/>
        <v>871949.30625000002</v>
      </c>
      <c r="EQA30" s="149">
        <f t="shared" si="2383"/>
        <v>229460.34375</v>
      </c>
      <c r="EQB30" s="150">
        <f t="shared" si="2384"/>
        <v>1529735</v>
      </c>
      <c r="EQC30" s="148"/>
      <c r="EQD30" s="148" t="s">
        <v>36</v>
      </c>
      <c r="EQE30" s="140">
        <v>497475</v>
      </c>
      <c r="EQF30" s="106">
        <f t="shared" si="2385"/>
        <v>3.0750000000000002</v>
      </c>
      <c r="EQG30" s="133">
        <f t="shared" si="2386"/>
        <v>428325.97500000003</v>
      </c>
      <c r="EQH30" s="133">
        <f t="shared" si="2387"/>
        <v>871949.30625000002</v>
      </c>
      <c r="EQI30" s="149">
        <f t="shared" si="2388"/>
        <v>229460.34375</v>
      </c>
      <c r="EQJ30" s="150">
        <f t="shared" si="2389"/>
        <v>1529735</v>
      </c>
      <c r="EQK30" s="148"/>
      <c r="EQL30" s="148" t="s">
        <v>36</v>
      </c>
      <c r="EQM30" s="140">
        <v>497475</v>
      </c>
      <c r="EQN30" s="106">
        <f t="shared" si="2390"/>
        <v>3.0750000000000002</v>
      </c>
      <c r="EQO30" s="133">
        <f t="shared" si="2391"/>
        <v>428325.97500000003</v>
      </c>
      <c r="EQP30" s="133">
        <f t="shared" si="2392"/>
        <v>871949.30625000002</v>
      </c>
      <c r="EQQ30" s="149">
        <f t="shared" si="2393"/>
        <v>229460.34375</v>
      </c>
      <c r="EQR30" s="150">
        <f t="shared" si="2394"/>
        <v>1529735</v>
      </c>
      <c r="EQS30" s="148"/>
      <c r="EQT30" s="148" t="s">
        <v>36</v>
      </c>
      <c r="EQU30" s="140">
        <v>497475</v>
      </c>
      <c r="EQV30" s="106">
        <f t="shared" si="2395"/>
        <v>3.0750000000000002</v>
      </c>
      <c r="EQW30" s="133">
        <f t="shared" si="2396"/>
        <v>428325.97500000003</v>
      </c>
      <c r="EQX30" s="133">
        <f t="shared" si="2397"/>
        <v>871949.30625000002</v>
      </c>
      <c r="EQY30" s="149">
        <f t="shared" si="2398"/>
        <v>229460.34375</v>
      </c>
      <c r="EQZ30" s="150">
        <f t="shared" si="2399"/>
        <v>1529735</v>
      </c>
      <c r="ERA30" s="148"/>
      <c r="ERB30" s="148" t="s">
        <v>36</v>
      </c>
      <c r="ERC30" s="140">
        <v>497475</v>
      </c>
      <c r="ERD30" s="106">
        <f t="shared" si="2400"/>
        <v>3.0750000000000002</v>
      </c>
      <c r="ERE30" s="133">
        <f t="shared" si="2401"/>
        <v>428325.97500000003</v>
      </c>
      <c r="ERF30" s="133">
        <f t="shared" si="2402"/>
        <v>871949.30625000002</v>
      </c>
      <c r="ERG30" s="149">
        <f t="shared" si="2403"/>
        <v>229460.34375</v>
      </c>
      <c r="ERH30" s="150">
        <f t="shared" si="2404"/>
        <v>1529735</v>
      </c>
      <c r="ERI30" s="148"/>
      <c r="ERJ30" s="148" t="s">
        <v>36</v>
      </c>
      <c r="ERK30" s="140">
        <v>497475</v>
      </c>
      <c r="ERL30" s="106">
        <f t="shared" si="2405"/>
        <v>3.0750000000000002</v>
      </c>
      <c r="ERM30" s="133">
        <f t="shared" si="2406"/>
        <v>428325.97500000003</v>
      </c>
      <c r="ERN30" s="133">
        <f t="shared" si="2407"/>
        <v>871949.30625000002</v>
      </c>
      <c r="ERO30" s="149">
        <f t="shared" si="2408"/>
        <v>229460.34375</v>
      </c>
      <c r="ERP30" s="150">
        <f t="shared" si="2409"/>
        <v>1529735</v>
      </c>
      <c r="ERQ30" s="148"/>
      <c r="ERR30" s="148" t="s">
        <v>36</v>
      </c>
      <c r="ERS30" s="140">
        <v>497475</v>
      </c>
      <c r="ERT30" s="106">
        <f t="shared" si="2410"/>
        <v>3.0750000000000002</v>
      </c>
      <c r="ERU30" s="133">
        <f t="shared" si="2411"/>
        <v>428325.97500000003</v>
      </c>
      <c r="ERV30" s="133">
        <f t="shared" si="2412"/>
        <v>871949.30625000002</v>
      </c>
      <c r="ERW30" s="149">
        <f t="shared" si="2413"/>
        <v>229460.34375</v>
      </c>
      <c r="ERX30" s="150">
        <f t="shared" si="2414"/>
        <v>1529735</v>
      </c>
      <c r="ERY30" s="148"/>
      <c r="ERZ30" s="148" t="s">
        <v>36</v>
      </c>
      <c r="ESA30" s="140">
        <v>497475</v>
      </c>
      <c r="ESB30" s="106">
        <f t="shared" si="2415"/>
        <v>3.0750000000000002</v>
      </c>
      <c r="ESC30" s="133">
        <f t="shared" si="2416"/>
        <v>428325.97500000003</v>
      </c>
      <c r="ESD30" s="133">
        <f t="shared" si="2417"/>
        <v>871949.30625000002</v>
      </c>
      <c r="ESE30" s="149">
        <f t="shared" si="2418"/>
        <v>229460.34375</v>
      </c>
      <c r="ESF30" s="150">
        <f t="shared" si="2419"/>
        <v>1529735</v>
      </c>
      <c r="ESG30" s="148"/>
      <c r="ESH30" s="148" t="s">
        <v>36</v>
      </c>
      <c r="ESI30" s="140">
        <v>497475</v>
      </c>
      <c r="ESJ30" s="106">
        <f t="shared" si="2420"/>
        <v>3.0750000000000002</v>
      </c>
      <c r="ESK30" s="133">
        <f t="shared" si="2421"/>
        <v>428325.97500000003</v>
      </c>
      <c r="ESL30" s="133">
        <f t="shared" si="2422"/>
        <v>871949.30625000002</v>
      </c>
      <c r="ESM30" s="149">
        <f t="shared" si="2423"/>
        <v>229460.34375</v>
      </c>
      <c r="ESN30" s="150">
        <f t="shared" si="2424"/>
        <v>1529735</v>
      </c>
      <c r="ESO30" s="148"/>
      <c r="ESP30" s="148" t="s">
        <v>36</v>
      </c>
      <c r="ESQ30" s="140">
        <v>497475</v>
      </c>
      <c r="ESR30" s="106">
        <f t="shared" si="2425"/>
        <v>3.0750000000000002</v>
      </c>
      <c r="ESS30" s="133">
        <f t="shared" si="2426"/>
        <v>428325.97500000003</v>
      </c>
      <c r="EST30" s="133">
        <f t="shared" si="2427"/>
        <v>871949.30625000002</v>
      </c>
      <c r="ESU30" s="149">
        <f t="shared" si="2428"/>
        <v>229460.34375</v>
      </c>
      <c r="ESV30" s="150">
        <f t="shared" si="2429"/>
        <v>1529735</v>
      </c>
      <c r="ESW30" s="148"/>
      <c r="ESX30" s="148" t="s">
        <v>36</v>
      </c>
      <c r="ESY30" s="140">
        <v>497475</v>
      </c>
      <c r="ESZ30" s="106">
        <f t="shared" si="2430"/>
        <v>3.0750000000000002</v>
      </c>
      <c r="ETA30" s="133">
        <f t="shared" si="2431"/>
        <v>428325.97500000003</v>
      </c>
      <c r="ETB30" s="133">
        <f t="shared" si="2432"/>
        <v>871949.30625000002</v>
      </c>
      <c r="ETC30" s="149">
        <f t="shared" si="2433"/>
        <v>229460.34375</v>
      </c>
      <c r="ETD30" s="150">
        <f t="shared" si="2434"/>
        <v>1529735</v>
      </c>
      <c r="ETE30" s="148"/>
      <c r="ETF30" s="148" t="s">
        <v>36</v>
      </c>
      <c r="ETG30" s="140">
        <v>497475</v>
      </c>
      <c r="ETH30" s="106">
        <f t="shared" si="2435"/>
        <v>3.0750000000000002</v>
      </c>
      <c r="ETI30" s="133">
        <f t="shared" si="2436"/>
        <v>428325.97500000003</v>
      </c>
      <c r="ETJ30" s="133">
        <f t="shared" si="2437"/>
        <v>871949.30625000002</v>
      </c>
      <c r="ETK30" s="149">
        <f t="shared" si="2438"/>
        <v>229460.34375</v>
      </c>
      <c r="ETL30" s="150">
        <f t="shared" si="2439"/>
        <v>1529735</v>
      </c>
      <c r="ETM30" s="148"/>
      <c r="ETN30" s="148" t="s">
        <v>36</v>
      </c>
      <c r="ETO30" s="140">
        <v>497475</v>
      </c>
      <c r="ETP30" s="106">
        <f t="shared" si="2440"/>
        <v>3.0750000000000002</v>
      </c>
      <c r="ETQ30" s="133">
        <f t="shared" si="2441"/>
        <v>428325.97500000003</v>
      </c>
      <c r="ETR30" s="133">
        <f t="shared" si="2442"/>
        <v>871949.30625000002</v>
      </c>
      <c r="ETS30" s="149">
        <f t="shared" si="2443"/>
        <v>229460.34375</v>
      </c>
      <c r="ETT30" s="150">
        <f t="shared" si="2444"/>
        <v>1529735</v>
      </c>
      <c r="ETU30" s="148"/>
      <c r="ETV30" s="148" t="s">
        <v>36</v>
      </c>
      <c r="ETW30" s="140">
        <v>497475</v>
      </c>
      <c r="ETX30" s="106">
        <f t="shared" si="2445"/>
        <v>3.0750000000000002</v>
      </c>
      <c r="ETY30" s="133">
        <f t="shared" si="2446"/>
        <v>428325.97500000003</v>
      </c>
      <c r="ETZ30" s="133">
        <f t="shared" si="2447"/>
        <v>871949.30625000002</v>
      </c>
      <c r="EUA30" s="149">
        <f t="shared" si="2448"/>
        <v>229460.34375</v>
      </c>
      <c r="EUB30" s="150">
        <f t="shared" si="2449"/>
        <v>1529735</v>
      </c>
      <c r="EUC30" s="148"/>
      <c r="EUD30" s="148" t="s">
        <v>36</v>
      </c>
      <c r="EUE30" s="140">
        <v>497475</v>
      </c>
      <c r="EUF30" s="106">
        <f t="shared" si="2450"/>
        <v>3.0750000000000002</v>
      </c>
      <c r="EUG30" s="133">
        <f t="shared" si="2451"/>
        <v>428325.97500000003</v>
      </c>
      <c r="EUH30" s="133">
        <f t="shared" si="2452"/>
        <v>871949.30625000002</v>
      </c>
      <c r="EUI30" s="149">
        <f t="shared" si="2453"/>
        <v>229460.34375</v>
      </c>
      <c r="EUJ30" s="150">
        <f t="shared" si="2454"/>
        <v>1529735</v>
      </c>
      <c r="EUK30" s="148"/>
      <c r="EUL30" s="148" t="s">
        <v>36</v>
      </c>
      <c r="EUM30" s="140">
        <v>497475</v>
      </c>
      <c r="EUN30" s="106">
        <f t="shared" si="2455"/>
        <v>3.0750000000000002</v>
      </c>
      <c r="EUO30" s="133">
        <f t="shared" si="2456"/>
        <v>428325.97500000003</v>
      </c>
      <c r="EUP30" s="133">
        <f t="shared" si="2457"/>
        <v>871949.30625000002</v>
      </c>
      <c r="EUQ30" s="149">
        <f t="shared" si="2458"/>
        <v>229460.34375</v>
      </c>
      <c r="EUR30" s="150">
        <f t="shared" si="2459"/>
        <v>1529735</v>
      </c>
      <c r="EUS30" s="148"/>
      <c r="EUT30" s="148" t="s">
        <v>36</v>
      </c>
      <c r="EUU30" s="140">
        <v>497475</v>
      </c>
      <c r="EUV30" s="106">
        <f t="shared" si="2460"/>
        <v>3.0750000000000002</v>
      </c>
      <c r="EUW30" s="133">
        <f t="shared" si="2461"/>
        <v>428325.97500000003</v>
      </c>
      <c r="EUX30" s="133">
        <f t="shared" si="2462"/>
        <v>871949.30625000002</v>
      </c>
      <c r="EUY30" s="149">
        <f t="shared" si="2463"/>
        <v>229460.34375</v>
      </c>
      <c r="EUZ30" s="150">
        <f t="shared" si="2464"/>
        <v>1529735</v>
      </c>
      <c r="EVA30" s="148"/>
      <c r="EVB30" s="148" t="s">
        <v>36</v>
      </c>
      <c r="EVC30" s="140">
        <v>497475</v>
      </c>
      <c r="EVD30" s="106">
        <f t="shared" si="2465"/>
        <v>3.0750000000000002</v>
      </c>
      <c r="EVE30" s="133">
        <f t="shared" si="2466"/>
        <v>428325.97500000003</v>
      </c>
      <c r="EVF30" s="133">
        <f t="shared" si="2467"/>
        <v>871949.30625000002</v>
      </c>
      <c r="EVG30" s="149">
        <f t="shared" si="2468"/>
        <v>229460.34375</v>
      </c>
      <c r="EVH30" s="150">
        <f t="shared" si="2469"/>
        <v>1529735</v>
      </c>
      <c r="EVI30" s="148"/>
      <c r="EVJ30" s="148" t="s">
        <v>36</v>
      </c>
      <c r="EVK30" s="140">
        <v>497475</v>
      </c>
      <c r="EVL30" s="106">
        <f t="shared" si="2470"/>
        <v>3.0750000000000002</v>
      </c>
      <c r="EVM30" s="133">
        <f t="shared" si="2471"/>
        <v>428325.97500000003</v>
      </c>
      <c r="EVN30" s="133">
        <f t="shared" si="2472"/>
        <v>871949.30625000002</v>
      </c>
      <c r="EVO30" s="149">
        <f t="shared" si="2473"/>
        <v>229460.34375</v>
      </c>
      <c r="EVP30" s="150">
        <f t="shared" si="2474"/>
        <v>1529735</v>
      </c>
      <c r="EVQ30" s="148"/>
      <c r="EVR30" s="148" t="s">
        <v>36</v>
      </c>
      <c r="EVS30" s="140">
        <v>497475</v>
      </c>
      <c r="EVT30" s="106">
        <f t="shared" si="2475"/>
        <v>3.0750000000000002</v>
      </c>
      <c r="EVU30" s="133">
        <f t="shared" si="2476"/>
        <v>428325.97500000003</v>
      </c>
      <c r="EVV30" s="133">
        <f t="shared" si="2477"/>
        <v>871949.30625000002</v>
      </c>
      <c r="EVW30" s="149">
        <f t="shared" si="2478"/>
        <v>229460.34375</v>
      </c>
      <c r="EVX30" s="150">
        <f t="shared" si="2479"/>
        <v>1529735</v>
      </c>
      <c r="EVY30" s="148"/>
      <c r="EVZ30" s="148" t="s">
        <v>36</v>
      </c>
      <c r="EWA30" s="140">
        <v>497475</v>
      </c>
      <c r="EWB30" s="106">
        <f t="shared" si="2480"/>
        <v>3.0750000000000002</v>
      </c>
      <c r="EWC30" s="133">
        <f t="shared" si="2481"/>
        <v>428325.97500000003</v>
      </c>
      <c r="EWD30" s="133">
        <f t="shared" si="2482"/>
        <v>871949.30625000002</v>
      </c>
      <c r="EWE30" s="149">
        <f t="shared" si="2483"/>
        <v>229460.34375</v>
      </c>
      <c r="EWF30" s="150">
        <f t="shared" si="2484"/>
        <v>1529735</v>
      </c>
      <c r="EWG30" s="148"/>
      <c r="EWH30" s="148" t="s">
        <v>36</v>
      </c>
      <c r="EWI30" s="140">
        <v>497475</v>
      </c>
      <c r="EWJ30" s="106">
        <f t="shared" si="2485"/>
        <v>3.0750000000000002</v>
      </c>
      <c r="EWK30" s="133">
        <f t="shared" si="2486"/>
        <v>428325.97500000003</v>
      </c>
      <c r="EWL30" s="133">
        <f t="shared" si="2487"/>
        <v>871949.30625000002</v>
      </c>
      <c r="EWM30" s="149">
        <f t="shared" si="2488"/>
        <v>229460.34375</v>
      </c>
      <c r="EWN30" s="150">
        <f t="shared" si="2489"/>
        <v>1529735</v>
      </c>
      <c r="EWO30" s="148"/>
      <c r="EWP30" s="148" t="s">
        <v>36</v>
      </c>
      <c r="EWQ30" s="140">
        <v>497475</v>
      </c>
      <c r="EWR30" s="106">
        <f t="shared" si="2490"/>
        <v>3.0750000000000002</v>
      </c>
      <c r="EWS30" s="133">
        <f t="shared" si="2491"/>
        <v>428325.97500000003</v>
      </c>
      <c r="EWT30" s="133">
        <f t="shared" si="2492"/>
        <v>871949.30625000002</v>
      </c>
      <c r="EWU30" s="149">
        <f t="shared" si="2493"/>
        <v>229460.34375</v>
      </c>
      <c r="EWV30" s="150">
        <f t="shared" si="2494"/>
        <v>1529735</v>
      </c>
      <c r="EWW30" s="148"/>
      <c r="EWX30" s="148" t="s">
        <v>36</v>
      </c>
      <c r="EWY30" s="140">
        <v>497475</v>
      </c>
      <c r="EWZ30" s="106">
        <f t="shared" si="2495"/>
        <v>3.0750000000000002</v>
      </c>
      <c r="EXA30" s="133">
        <f t="shared" si="2496"/>
        <v>428325.97500000003</v>
      </c>
      <c r="EXB30" s="133">
        <f t="shared" si="2497"/>
        <v>871949.30625000002</v>
      </c>
      <c r="EXC30" s="149">
        <f t="shared" si="2498"/>
        <v>229460.34375</v>
      </c>
      <c r="EXD30" s="150">
        <f t="shared" si="2499"/>
        <v>1529735</v>
      </c>
      <c r="EXE30" s="148"/>
      <c r="EXF30" s="148" t="s">
        <v>36</v>
      </c>
      <c r="EXG30" s="140">
        <v>497475</v>
      </c>
      <c r="EXH30" s="106">
        <f t="shared" si="2500"/>
        <v>3.0750000000000002</v>
      </c>
      <c r="EXI30" s="133">
        <f t="shared" si="2501"/>
        <v>428325.97500000003</v>
      </c>
      <c r="EXJ30" s="133">
        <f t="shared" si="2502"/>
        <v>871949.30625000002</v>
      </c>
      <c r="EXK30" s="149">
        <f t="shared" si="2503"/>
        <v>229460.34375</v>
      </c>
      <c r="EXL30" s="150">
        <f t="shared" si="2504"/>
        <v>1529735</v>
      </c>
      <c r="EXM30" s="148"/>
      <c r="EXN30" s="148" t="s">
        <v>36</v>
      </c>
      <c r="EXO30" s="140">
        <v>497475</v>
      </c>
      <c r="EXP30" s="106">
        <f t="shared" si="2505"/>
        <v>3.0750000000000002</v>
      </c>
      <c r="EXQ30" s="133">
        <f t="shared" si="2506"/>
        <v>428325.97500000003</v>
      </c>
      <c r="EXR30" s="133">
        <f t="shared" si="2507"/>
        <v>871949.30625000002</v>
      </c>
      <c r="EXS30" s="149">
        <f t="shared" si="2508"/>
        <v>229460.34375</v>
      </c>
      <c r="EXT30" s="150">
        <f t="shared" si="2509"/>
        <v>1529735</v>
      </c>
      <c r="EXU30" s="148"/>
      <c r="EXV30" s="148" t="s">
        <v>36</v>
      </c>
      <c r="EXW30" s="140">
        <v>497475</v>
      </c>
      <c r="EXX30" s="106">
        <f t="shared" si="2510"/>
        <v>3.0750000000000002</v>
      </c>
      <c r="EXY30" s="133">
        <f t="shared" si="2511"/>
        <v>428325.97500000003</v>
      </c>
      <c r="EXZ30" s="133">
        <f t="shared" si="2512"/>
        <v>871949.30625000002</v>
      </c>
      <c r="EYA30" s="149">
        <f t="shared" si="2513"/>
        <v>229460.34375</v>
      </c>
      <c r="EYB30" s="150">
        <f t="shared" si="2514"/>
        <v>1529735</v>
      </c>
      <c r="EYC30" s="148"/>
      <c r="EYD30" s="148" t="s">
        <v>36</v>
      </c>
      <c r="EYE30" s="140">
        <v>497475</v>
      </c>
      <c r="EYF30" s="106">
        <f t="shared" si="2515"/>
        <v>3.0750000000000002</v>
      </c>
      <c r="EYG30" s="133">
        <f t="shared" si="2516"/>
        <v>428325.97500000003</v>
      </c>
      <c r="EYH30" s="133">
        <f t="shared" si="2517"/>
        <v>871949.30625000002</v>
      </c>
      <c r="EYI30" s="149">
        <f t="shared" si="2518"/>
        <v>229460.34375</v>
      </c>
      <c r="EYJ30" s="150">
        <f t="shared" si="2519"/>
        <v>1529735</v>
      </c>
      <c r="EYK30" s="148"/>
      <c r="EYL30" s="148" t="s">
        <v>36</v>
      </c>
      <c r="EYM30" s="140">
        <v>497475</v>
      </c>
      <c r="EYN30" s="106">
        <f t="shared" si="2520"/>
        <v>3.0750000000000002</v>
      </c>
      <c r="EYO30" s="133">
        <f t="shared" si="2521"/>
        <v>428325.97500000003</v>
      </c>
      <c r="EYP30" s="133">
        <f t="shared" si="2522"/>
        <v>871949.30625000002</v>
      </c>
      <c r="EYQ30" s="149">
        <f t="shared" si="2523"/>
        <v>229460.34375</v>
      </c>
      <c r="EYR30" s="150">
        <f t="shared" si="2524"/>
        <v>1529735</v>
      </c>
      <c r="EYS30" s="148"/>
      <c r="EYT30" s="148" t="s">
        <v>36</v>
      </c>
      <c r="EYU30" s="140">
        <v>497475</v>
      </c>
      <c r="EYV30" s="106">
        <f t="shared" si="2525"/>
        <v>3.0750000000000002</v>
      </c>
      <c r="EYW30" s="133">
        <f t="shared" si="2526"/>
        <v>428325.97500000003</v>
      </c>
      <c r="EYX30" s="133">
        <f t="shared" si="2527"/>
        <v>871949.30625000002</v>
      </c>
      <c r="EYY30" s="149">
        <f t="shared" si="2528"/>
        <v>229460.34375</v>
      </c>
      <c r="EYZ30" s="150">
        <f t="shared" si="2529"/>
        <v>1529735</v>
      </c>
      <c r="EZA30" s="148"/>
      <c r="EZB30" s="148" t="s">
        <v>36</v>
      </c>
      <c r="EZC30" s="140">
        <v>497475</v>
      </c>
      <c r="EZD30" s="106">
        <f t="shared" si="2530"/>
        <v>3.0750000000000002</v>
      </c>
      <c r="EZE30" s="133">
        <f t="shared" si="2531"/>
        <v>428325.97500000003</v>
      </c>
      <c r="EZF30" s="133">
        <f t="shared" si="2532"/>
        <v>871949.30625000002</v>
      </c>
      <c r="EZG30" s="149">
        <f t="shared" si="2533"/>
        <v>229460.34375</v>
      </c>
      <c r="EZH30" s="150">
        <f t="shared" si="2534"/>
        <v>1529735</v>
      </c>
      <c r="EZI30" s="148"/>
      <c r="EZJ30" s="148" t="s">
        <v>36</v>
      </c>
      <c r="EZK30" s="140">
        <v>497475</v>
      </c>
      <c r="EZL30" s="106">
        <f t="shared" si="2535"/>
        <v>3.0750000000000002</v>
      </c>
      <c r="EZM30" s="133">
        <f t="shared" si="2536"/>
        <v>428325.97500000003</v>
      </c>
      <c r="EZN30" s="133">
        <f t="shared" si="2537"/>
        <v>871949.30625000002</v>
      </c>
      <c r="EZO30" s="149">
        <f t="shared" si="2538"/>
        <v>229460.34375</v>
      </c>
      <c r="EZP30" s="150">
        <f t="shared" si="2539"/>
        <v>1529735</v>
      </c>
      <c r="EZQ30" s="148"/>
      <c r="EZR30" s="148" t="s">
        <v>36</v>
      </c>
      <c r="EZS30" s="140">
        <v>497475</v>
      </c>
      <c r="EZT30" s="106">
        <f t="shared" si="2540"/>
        <v>3.0750000000000002</v>
      </c>
      <c r="EZU30" s="133">
        <f t="shared" si="2541"/>
        <v>428325.97500000003</v>
      </c>
      <c r="EZV30" s="133">
        <f t="shared" si="2542"/>
        <v>871949.30625000002</v>
      </c>
      <c r="EZW30" s="149">
        <f t="shared" si="2543"/>
        <v>229460.34375</v>
      </c>
      <c r="EZX30" s="150">
        <f t="shared" si="2544"/>
        <v>1529735</v>
      </c>
      <c r="EZY30" s="148"/>
      <c r="EZZ30" s="148" t="s">
        <v>36</v>
      </c>
      <c r="FAA30" s="140">
        <v>497475</v>
      </c>
      <c r="FAB30" s="106">
        <f t="shared" si="2545"/>
        <v>3.0750000000000002</v>
      </c>
      <c r="FAC30" s="133">
        <f t="shared" si="2546"/>
        <v>428325.97500000003</v>
      </c>
      <c r="FAD30" s="133">
        <f t="shared" si="2547"/>
        <v>871949.30625000002</v>
      </c>
      <c r="FAE30" s="149">
        <f t="shared" si="2548"/>
        <v>229460.34375</v>
      </c>
      <c r="FAF30" s="150">
        <f t="shared" si="2549"/>
        <v>1529735</v>
      </c>
      <c r="FAG30" s="148"/>
      <c r="FAH30" s="148" t="s">
        <v>36</v>
      </c>
      <c r="FAI30" s="140">
        <v>497475</v>
      </c>
      <c r="FAJ30" s="106">
        <f t="shared" si="2550"/>
        <v>3.0750000000000002</v>
      </c>
      <c r="FAK30" s="133">
        <f t="shared" si="2551"/>
        <v>428325.97500000003</v>
      </c>
      <c r="FAL30" s="133">
        <f t="shared" si="2552"/>
        <v>871949.30625000002</v>
      </c>
      <c r="FAM30" s="149">
        <f t="shared" si="2553"/>
        <v>229460.34375</v>
      </c>
      <c r="FAN30" s="150">
        <f t="shared" si="2554"/>
        <v>1529735</v>
      </c>
      <c r="FAO30" s="148"/>
      <c r="FAP30" s="148" t="s">
        <v>36</v>
      </c>
      <c r="FAQ30" s="140">
        <v>497475</v>
      </c>
      <c r="FAR30" s="106">
        <f t="shared" si="2555"/>
        <v>3.0750000000000002</v>
      </c>
      <c r="FAS30" s="133">
        <f t="shared" si="2556"/>
        <v>428325.97500000003</v>
      </c>
      <c r="FAT30" s="133">
        <f t="shared" si="2557"/>
        <v>871949.30625000002</v>
      </c>
      <c r="FAU30" s="149">
        <f t="shared" si="2558"/>
        <v>229460.34375</v>
      </c>
      <c r="FAV30" s="150">
        <f t="shared" si="2559"/>
        <v>1529735</v>
      </c>
      <c r="FAW30" s="148"/>
      <c r="FAX30" s="148" t="s">
        <v>36</v>
      </c>
      <c r="FAY30" s="140">
        <v>497475</v>
      </c>
      <c r="FAZ30" s="106">
        <f t="shared" si="2560"/>
        <v>3.0750000000000002</v>
      </c>
      <c r="FBA30" s="133">
        <f t="shared" si="2561"/>
        <v>428325.97500000003</v>
      </c>
      <c r="FBB30" s="133">
        <f t="shared" si="2562"/>
        <v>871949.30625000002</v>
      </c>
      <c r="FBC30" s="149">
        <f t="shared" si="2563"/>
        <v>229460.34375</v>
      </c>
      <c r="FBD30" s="150">
        <f t="shared" si="2564"/>
        <v>1529735</v>
      </c>
      <c r="FBE30" s="148"/>
      <c r="FBF30" s="148" t="s">
        <v>36</v>
      </c>
      <c r="FBG30" s="140">
        <v>497475</v>
      </c>
      <c r="FBH30" s="106">
        <f t="shared" si="2565"/>
        <v>3.0750000000000002</v>
      </c>
      <c r="FBI30" s="133">
        <f t="shared" si="2566"/>
        <v>428325.97500000003</v>
      </c>
      <c r="FBJ30" s="133">
        <f t="shared" si="2567"/>
        <v>871949.30625000002</v>
      </c>
      <c r="FBK30" s="149">
        <f t="shared" si="2568"/>
        <v>229460.34375</v>
      </c>
      <c r="FBL30" s="150">
        <f t="shared" si="2569"/>
        <v>1529735</v>
      </c>
      <c r="FBM30" s="148"/>
      <c r="FBN30" s="148" t="s">
        <v>36</v>
      </c>
      <c r="FBO30" s="140">
        <v>497475</v>
      </c>
      <c r="FBP30" s="106">
        <f t="shared" si="2570"/>
        <v>3.0750000000000002</v>
      </c>
      <c r="FBQ30" s="133">
        <f t="shared" si="2571"/>
        <v>428325.97500000003</v>
      </c>
      <c r="FBR30" s="133">
        <f t="shared" si="2572"/>
        <v>871949.30625000002</v>
      </c>
      <c r="FBS30" s="149">
        <f t="shared" si="2573"/>
        <v>229460.34375</v>
      </c>
      <c r="FBT30" s="150">
        <f t="shared" si="2574"/>
        <v>1529735</v>
      </c>
      <c r="FBU30" s="148"/>
      <c r="FBV30" s="148" t="s">
        <v>36</v>
      </c>
      <c r="FBW30" s="140">
        <v>497475</v>
      </c>
      <c r="FBX30" s="106">
        <f t="shared" si="2575"/>
        <v>3.0750000000000002</v>
      </c>
      <c r="FBY30" s="133">
        <f t="shared" si="2576"/>
        <v>428325.97500000003</v>
      </c>
      <c r="FBZ30" s="133">
        <f t="shared" si="2577"/>
        <v>871949.30625000002</v>
      </c>
      <c r="FCA30" s="149">
        <f t="shared" si="2578"/>
        <v>229460.34375</v>
      </c>
      <c r="FCB30" s="150">
        <f t="shared" si="2579"/>
        <v>1529735</v>
      </c>
      <c r="FCC30" s="148"/>
      <c r="FCD30" s="148" t="s">
        <v>36</v>
      </c>
      <c r="FCE30" s="140">
        <v>497475</v>
      </c>
      <c r="FCF30" s="106">
        <f t="shared" si="2580"/>
        <v>3.0750000000000002</v>
      </c>
      <c r="FCG30" s="133">
        <f t="shared" si="2581"/>
        <v>428325.97500000003</v>
      </c>
      <c r="FCH30" s="133">
        <f t="shared" si="2582"/>
        <v>871949.30625000002</v>
      </c>
      <c r="FCI30" s="149">
        <f t="shared" si="2583"/>
        <v>229460.34375</v>
      </c>
      <c r="FCJ30" s="150">
        <f t="shared" si="2584"/>
        <v>1529735</v>
      </c>
      <c r="FCK30" s="148"/>
      <c r="FCL30" s="148" t="s">
        <v>36</v>
      </c>
      <c r="FCM30" s="140">
        <v>497475</v>
      </c>
      <c r="FCN30" s="106">
        <f t="shared" si="2585"/>
        <v>3.0750000000000002</v>
      </c>
      <c r="FCO30" s="133">
        <f t="shared" si="2586"/>
        <v>428325.97500000003</v>
      </c>
      <c r="FCP30" s="133">
        <f t="shared" si="2587"/>
        <v>871949.30625000002</v>
      </c>
      <c r="FCQ30" s="149">
        <f t="shared" si="2588"/>
        <v>229460.34375</v>
      </c>
      <c r="FCR30" s="150">
        <f t="shared" si="2589"/>
        <v>1529735</v>
      </c>
      <c r="FCS30" s="148"/>
      <c r="FCT30" s="148" t="s">
        <v>36</v>
      </c>
      <c r="FCU30" s="140">
        <v>497475</v>
      </c>
      <c r="FCV30" s="106">
        <f t="shared" si="2590"/>
        <v>3.0750000000000002</v>
      </c>
      <c r="FCW30" s="133">
        <f t="shared" si="2591"/>
        <v>428325.97500000003</v>
      </c>
      <c r="FCX30" s="133">
        <f t="shared" si="2592"/>
        <v>871949.30625000002</v>
      </c>
      <c r="FCY30" s="149">
        <f t="shared" si="2593"/>
        <v>229460.34375</v>
      </c>
      <c r="FCZ30" s="150">
        <f t="shared" si="2594"/>
        <v>1529735</v>
      </c>
      <c r="FDA30" s="148"/>
      <c r="FDB30" s="148" t="s">
        <v>36</v>
      </c>
      <c r="FDC30" s="140">
        <v>497475</v>
      </c>
      <c r="FDD30" s="106">
        <f t="shared" si="2595"/>
        <v>3.0750000000000002</v>
      </c>
      <c r="FDE30" s="133">
        <f t="shared" si="2596"/>
        <v>428325.97500000003</v>
      </c>
      <c r="FDF30" s="133">
        <f t="shared" si="2597"/>
        <v>871949.30625000002</v>
      </c>
      <c r="FDG30" s="149">
        <f t="shared" si="2598"/>
        <v>229460.34375</v>
      </c>
      <c r="FDH30" s="150">
        <f t="shared" si="2599"/>
        <v>1529735</v>
      </c>
      <c r="FDI30" s="148"/>
      <c r="FDJ30" s="148" t="s">
        <v>36</v>
      </c>
      <c r="FDK30" s="140">
        <v>497475</v>
      </c>
      <c r="FDL30" s="106">
        <f t="shared" si="2600"/>
        <v>3.0750000000000002</v>
      </c>
      <c r="FDM30" s="133">
        <f t="shared" si="2601"/>
        <v>428325.97500000003</v>
      </c>
      <c r="FDN30" s="133">
        <f t="shared" si="2602"/>
        <v>871949.30625000002</v>
      </c>
      <c r="FDO30" s="149">
        <f t="shared" si="2603"/>
        <v>229460.34375</v>
      </c>
      <c r="FDP30" s="150">
        <f t="shared" si="2604"/>
        <v>1529735</v>
      </c>
      <c r="FDQ30" s="148"/>
      <c r="FDR30" s="148" t="s">
        <v>36</v>
      </c>
      <c r="FDS30" s="140">
        <v>497475</v>
      </c>
      <c r="FDT30" s="106">
        <f t="shared" si="2605"/>
        <v>3.0750000000000002</v>
      </c>
      <c r="FDU30" s="133">
        <f t="shared" si="2606"/>
        <v>428325.97500000003</v>
      </c>
      <c r="FDV30" s="133">
        <f t="shared" si="2607"/>
        <v>871949.30625000002</v>
      </c>
      <c r="FDW30" s="149">
        <f t="shared" si="2608"/>
        <v>229460.34375</v>
      </c>
      <c r="FDX30" s="150">
        <f t="shared" si="2609"/>
        <v>1529735</v>
      </c>
      <c r="FDY30" s="148"/>
      <c r="FDZ30" s="148" t="s">
        <v>36</v>
      </c>
      <c r="FEA30" s="140">
        <v>497475</v>
      </c>
      <c r="FEB30" s="106">
        <f t="shared" si="2610"/>
        <v>3.0750000000000002</v>
      </c>
      <c r="FEC30" s="133">
        <f t="shared" si="2611"/>
        <v>428325.97500000003</v>
      </c>
      <c r="FED30" s="133">
        <f t="shared" si="2612"/>
        <v>871949.30625000002</v>
      </c>
      <c r="FEE30" s="149">
        <f t="shared" si="2613"/>
        <v>229460.34375</v>
      </c>
      <c r="FEF30" s="150">
        <f t="shared" si="2614"/>
        <v>1529735</v>
      </c>
      <c r="FEG30" s="148"/>
      <c r="FEH30" s="148" t="s">
        <v>36</v>
      </c>
      <c r="FEI30" s="140">
        <v>497475</v>
      </c>
      <c r="FEJ30" s="106">
        <f t="shared" si="2615"/>
        <v>3.0750000000000002</v>
      </c>
      <c r="FEK30" s="133">
        <f t="shared" si="2616"/>
        <v>428325.97500000003</v>
      </c>
      <c r="FEL30" s="133">
        <f t="shared" si="2617"/>
        <v>871949.30625000002</v>
      </c>
      <c r="FEM30" s="149">
        <f t="shared" si="2618"/>
        <v>229460.34375</v>
      </c>
      <c r="FEN30" s="150">
        <f t="shared" si="2619"/>
        <v>1529735</v>
      </c>
      <c r="FEO30" s="148"/>
      <c r="FEP30" s="148" t="s">
        <v>36</v>
      </c>
      <c r="FEQ30" s="140">
        <v>497475</v>
      </c>
      <c r="FER30" s="106">
        <f t="shared" si="2620"/>
        <v>3.0750000000000002</v>
      </c>
      <c r="FES30" s="133">
        <f t="shared" si="2621"/>
        <v>428325.97500000003</v>
      </c>
      <c r="FET30" s="133">
        <f t="shared" si="2622"/>
        <v>871949.30625000002</v>
      </c>
      <c r="FEU30" s="149">
        <f t="shared" si="2623"/>
        <v>229460.34375</v>
      </c>
      <c r="FEV30" s="150">
        <f t="shared" si="2624"/>
        <v>1529735</v>
      </c>
      <c r="FEW30" s="148"/>
      <c r="FEX30" s="148" t="s">
        <v>36</v>
      </c>
      <c r="FEY30" s="140">
        <v>497475</v>
      </c>
      <c r="FEZ30" s="106">
        <f t="shared" si="2625"/>
        <v>3.0750000000000002</v>
      </c>
      <c r="FFA30" s="133">
        <f t="shared" si="2626"/>
        <v>428325.97500000003</v>
      </c>
      <c r="FFB30" s="133">
        <f t="shared" si="2627"/>
        <v>871949.30625000002</v>
      </c>
      <c r="FFC30" s="149">
        <f t="shared" si="2628"/>
        <v>229460.34375</v>
      </c>
      <c r="FFD30" s="150">
        <f t="shared" si="2629"/>
        <v>1529735</v>
      </c>
      <c r="FFE30" s="148"/>
      <c r="FFF30" s="148" t="s">
        <v>36</v>
      </c>
      <c r="FFG30" s="140">
        <v>497475</v>
      </c>
      <c r="FFH30" s="106">
        <f t="shared" si="2630"/>
        <v>3.0750000000000002</v>
      </c>
      <c r="FFI30" s="133">
        <f t="shared" si="2631"/>
        <v>428325.97500000003</v>
      </c>
      <c r="FFJ30" s="133">
        <f t="shared" si="2632"/>
        <v>871949.30625000002</v>
      </c>
      <c r="FFK30" s="149">
        <f t="shared" si="2633"/>
        <v>229460.34375</v>
      </c>
      <c r="FFL30" s="150">
        <f t="shared" si="2634"/>
        <v>1529735</v>
      </c>
      <c r="FFM30" s="148"/>
      <c r="FFN30" s="148" t="s">
        <v>36</v>
      </c>
      <c r="FFO30" s="140">
        <v>497475</v>
      </c>
      <c r="FFP30" s="106">
        <f t="shared" si="2635"/>
        <v>3.0750000000000002</v>
      </c>
      <c r="FFQ30" s="133">
        <f t="shared" si="2636"/>
        <v>428325.97500000003</v>
      </c>
      <c r="FFR30" s="133">
        <f t="shared" si="2637"/>
        <v>871949.30625000002</v>
      </c>
      <c r="FFS30" s="149">
        <f t="shared" si="2638"/>
        <v>229460.34375</v>
      </c>
      <c r="FFT30" s="150">
        <f t="shared" si="2639"/>
        <v>1529735</v>
      </c>
      <c r="FFU30" s="148"/>
      <c r="FFV30" s="148" t="s">
        <v>36</v>
      </c>
      <c r="FFW30" s="140">
        <v>497475</v>
      </c>
      <c r="FFX30" s="106">
        <f t="shared" si="2640"/>
        <v>3.0750000000000002</v>
      </c>
      <c r="FFY30" s="133">
        <f t="shared" si="2641"/>
        <v>428325.97500000003</v>
      </c>
      <c r="FFZ30" s="133">
        <f t="shared" si="2642"/>
        <v>871949.30625000002</v>
      </c>
      <c r="FGA30" s="149">
        <f t="shared" si="2643"/>
        <v>229460.34375</v>
      </c>
      <c r="FGB30" s="150">
        <f t="shared" si="2644"/>
        <v>1529735</v>
      </c>
      <c r="FGC30" s="148"/>
      <c r="FGD30" s="148" t="s">
        <v>36</v>
      </c>
      <c r="FGE30" s="140">
        <v>497475</v>
      </c>
      <c r="FGF30" s="106">
        <f t="shared" si="2645"/>
        <v>3.0750000000000002</v>
      </c>
      <c r="FGG30" s="133">
        <f t="shared" si="2646"/>
        <v>428325.97500000003</v>
      </c>
      <c r="FGH30" s="133">
        <f t="shared" si="2647"/>
        <v>871949.30625000002</v>
      </c>
      <c r="FGI30" s="149">
        <f t="shared" si="2648"/>
        <v>229460.34375</v>
      </c>
      <c r="FGJ30" s="150">
        <f t="shared" si="2649"/>
        <v>1529735</v>
      </c>
      <c r="FGK30" s="148"/>
      <c r="FGL30" s="148" t="s">
        <v>36</v>
      </c>
      <c r="FGM30" s="140">
        <v>497475</v>
      </c>
      <c r="FGN30" s="106">
        <f t="shared" si="2650"/>
        <v>3.0750000000000002</v>
      </c>
      <c r="FGO30" s="133">
        <f t="shared" si="2651"/>
        <v>428325.97500000003</v>
      </c>
      <c r="FGP30" s="133">
        <f t="shared" si="2652"/>
        <v>871949.30625000002</v>
      </c>
      <c r="FGQ30" s="149">
        <f t="shared" si="2653"/>
        <v>229460.34375</v>
      </c>
      <c r="FGR30" s="150">
        <f t="shared" si="2654"/>
        <v>1529735</v>
      </c>
      <c r="FGS30" s="148"/>
      <c r="FGT30" s="148" t="s">
        <v>36</v>
      </c>
      <c r="FGU30" s="140">
        <v>497475</v>
      </c>
      <c r="FGV30" s="106">
        <f t="shared" si="2655"/>
        <v>3.0750000000000002</v>
      </c>
      <c r="FGW30" s="133">
        <f t="shared" si="2656"/>
        <v>428325.97500000003</v>
      </c>
      <c r="FGX30" s="133">
        <f t="shared" si="2657"/>
        <v>871949.30625000002</v>
      </c>
      <c r="FGY30" s="149">
        <f t="shared" si="2658"/>
        <v>229460.34375</v>
      </c>
      <c r="FGZ30" s="150">
        <f t="shared" si="2659"/>
        <v>1529735</v>
      </c>
      <c r="FHA30" s="148"/>
      <c r="FHB30" s="148" t="s">
        <v>36</v>
      </c>
      <c r="FHC30" s="140">
        <v>497475</v>
      </c>
      <c r="FHD30" s="106">
        <f t="shared" si="2660"/>
        <v>3.0750000000000002</v>
      </c>
      <c r="FHE30" s="133">
        <f t="shared" si="2661"/>
        <v>428325.97500000003</v>
      </c>
      <c r="FHF30" s="133">
        <f t="shared" si="2662"/>
        <v>871949.30625000002</v>
      </c>
      <c r="FHG30" s="149">
        <f t="shared" si="2663"/>
        <v>229460.34375</v>
      </c>
      <c r="FHH30" s="150">
        <f t="shared" si="2664"/>
        <v>1529735</v>
      </c>
      <c r="FHI30" s="148"/>
      <c r="FHJ30" s="148" t="s">
        <v>36</v>
      </c>
      <c r="FHK30" s="140">
        <v>497475</v>
      </c>
      <c r="FHL30" s="106">
        <f t="shared" si="2665"/>
        <v>3.0750000000000002</v>
      </c>
      <c r="FHM30" s="133">
        <f t="shared" si="2666"/>
        <v>428325.97500000003</v>
      </c>
      <c r="FHN30" s="133">
        <f t="shared" si="2667"/>
        <v>871949.30625000002</v>
      </c>
      <c r="FHO30" s="149">
        <f t="shared" si="2668"/>
        <v>229460.34375</v>
      </c>
      <c r="FHP30" s="150">
        <f t="shared" si="2669"/>
        <v>1529735</v>
      </c>
      <c r="FHQ30" s="148"/>
      <c r="FHR30" s="148" t="s">
        <v>36</v>
      </c>
      <c r="FHS30" s="140">
        <v>497475</v>
      </c>
      <c r="FHT30" s="106">
        <f t="shared" si="2670"/>
        <v>3.0750000000000002</v>
      </c>
      <c r="FHU30" s="133">
        <f t="shared" si="2671"/>
        <v>428325.97500000003</v>
      </c>
      <c r="FHV30" s="133">
        <f t="shared" si="2672"/>
        <v>871949.30625000002</v>
      </c>
      <c r="FHW30" s="149">
        <f t="shared" si="2673"/>
        <v>229460.34375</v>
      </c>
      <c r="FHX30" s="150">
        <f t="shared" si="2674"/>
        <v>1529735</v>
      </c>
      <c r="FHY30" s="148"/>
      <c r="FHZ30" s="148" t="s">
        <v>36</v>
      </c>
      <c r="FIA30" s="140">
        <v>497475</v>
      </c>
      <c r="FIB30" s="106">
        <f t="shared" si="2675"/>
        <v>3.0750000000000002</v>
      </c>
      <c r="FIC30" s="133">
        <f t="shared" si="2676"/>
        <v>428325.97500000003</v>
      </c>
      <c r="FID30" s="133">
        <f t="shared" si="2677"/>
        <v>871949.30625000002</v>
      </c>
      <c r="FIE30" s="149">
        <f t="shared" si="2678"/>
        <v>229460.34375</v>
      </c>
      <c r="FIF30" s="150">
        <f t="shared" si="2679"/>
        <v>1529735</v>
      </c>
      <c r="FIG30" s="148"/>
      <c r="FIH30" s="148" t="s">
        <v>36</v>
      </c>
      <c r="FII30" s="140">
        <v>497475</v>
      </c>
      <c r="FIJ30" s="106">
        <f t="shared" si="2680"/>
        <v>3.0750000000000002</v>
      </c>
      <c r="FIK30" s="133">
        <f t="shared" si="2681"/>
        <v>428325.97500000003</v>
      </c>
      <c r="FIL30" s="133">
        <f t="shared" si="2682"/>
        <v>871949.30625000002</v>
      </c>
      <c r="FIM30" s="149">
        <f t="shared" si="2683"/>
        <v>229460.34375</v>
      </c>
      <c r="FIN30" s="150">
        <f t="shared" si="2684"/>
        <v>1529735</v>
      </c>
      <c r="FIO30" s="148"/>
      <c r="FIP30" s="148" t="s">
        <v>36</v>
      </c>
      <c r="FIQ30" s="140">
        <v>497475</v>
      </c>
      <c r="FIR30" s="106">
        <f t="shared" si="2685"/>
        <v>3.0750000000000002</v>
      </c>
      <c r="FIS30" s="133">
        <f t="shared" si="2686"/>
        <v>428325.97500000003</v>
      </c>
      <c r="FIT30" s="133">
        <f t="shared" si="2687"/>
        <v>871949.30625000002</v>
      </c>
      <c r="FIU30" s="149">
        <f t="shared" si="2688"/>
        <v>229460.34375</v>
      </c>
      <c r="FIV30" s="150">
        <f t="shared" si="2689"/>
        <v>1529735</v>
      </c>
      <c r="FIW30" s="148"/>
      <c r="FIX30" s="148" t="s">
        <v>36</v>
      </c>
      <c r="FIY30" s="140">
        <v>497475</v>
      </c>
      <c r="FIZ30" s="106">
        <f t="shared" si="2690"/>
        <v>3.0750000000000002</v>
      </c>
      <c r="FJA30" s="133">
        <f t="shared" si="2691"/>
        <v>428325.97500000003</v>
      </c>
      <c r="FJB30" s="133">
        <f t="shared" si="2692"/>
        <v>871949.30625000002</v>
      </c>
      <c r="FJC30" s="149">
        <f t="shared" si="2693"/>
        <v>229460.34375</v>
      </c>
      <c r="FJD30" s="150">
        <f t="shared" si="2694"/>
        <v>1529735</v>
      </c>
      <c r="FJE30" s="148"/>
      <c r="FJF30" s="148" t="s">
        <v>36</v>
      </c>
      <c r="FJG30" s="140">
        <v>497475</v>
      </c>
      <c r="FJH30" s="106">
        <f t="shared" si="2695"/>
        <v>3.0750000000000002</v>
      </c>
      <c r="FJI30" s="133">
        <f t="shared" si="2696"/>
        <v>428325.97500000003</v>
      </c>
      <c r="FJJ30" s="133">
        <f t="shared" si="2697"/>
        <v>871949.30625000002</v>
      </c>
      <c r="FJK30" s="149">
        <f t="shared" si="2698"/>
        <v>229460.34375</v>
      </c>
      <c r="FJL30" s="150">
        <f t="shared" si="2699"/>
        <v>1529735</v>
      </c>
      <c r="FJM30" s="148"/>
      <c r="FJN30" s="148" t="s">
        <v>36</v>
      </c>
      <c r="FJO30" s="140">
        <v>497475</v>
      </c>
      <c r="FJP30" s="106">
        <f t="shared" si="2700"/>
        <v>3.0750000000000002</v>
      </c>
      <c r="FJQ30" s="133">
        <f t="shared" si="2701"/>
        <v>428325.97500000003</v>
      </c>
      <c r="FJR30" s="133">
        <f t="shared" si="2702"/>
        <v>871949.30625000002</v>
      </c>
      <c r="FJS30" s="149">
        <f t="shared" si="2703"/>
        <v>229460.34375</v>
      </c>
      <c r="FJT30" s="150">
        <f t="shared" si="2704"/>
        <v>1529735</v>
      </c>
      <c r="FJU30" s="148"/>
      <c r="FJV30" s="148" t="s">
        <v>36</v>
      </c>
      <c r="FJW30" s="140">
        <v>497475</v>
      </c>
      <c r="FJX30" s="106">
        <f t="shared" si="2705"/>
        <v>3.0750000000000002</v>
      </c>
      <c r="FJY30" s="133">
        <f t="shared" si="2706"/>
        <v>428325.97500000003</v>
      </c>
      <c r="FJZ30" s="133">
        <f t="shared" si="2707"/>
        <v>871949.30625000002</v>
      </c>
      <c r="FKA30" s="149">
        <f t="shared" si="2708"/>
        <v>229460.34375</v>
      </c>
      <c r="FKB30" s="150">
        <f t="shared" si="2709"/>
        <v>1529735</v>
      </c>
      <c r="FKC30" s="148"/>
      <c r="FKD30" s="148" t="s">
        <v>36</v>
      </c>
      <c r="FKE30" s="140">
        <v>497475</v>
      </c>
      <c r="FKF30" s="106">
        <f t="shared" si="2710"/>
        <v>3.0750000000000002</v>
      </c>
      <c r="FKG30" s="133">
        <f t="shared" si="2711"/>
        <v>428325.97500000003</v>
      </c>
      <c r="FKH30" s="133">
        <f t="shared" si="2712"/>
        <v>871949.30625000002</v>
      </c>
      <c r="FKI30" s="149">
        <f t="shared" si="2713"/>
        <v>229460.34375</v>
      </c>
      <c r="FKJ30" s="150">
        <f t="shared" si="2714"/>
        <v>1529735</v>
      </c>
      <c r="FKK30" s="148"/>
      <c r="FKL30" s="148" t="s">
        <v>36</v>
      </c>
      <c r="FKM30" s="140">
        <v>497475</v>
      </c>
      <c r="FKN30" s="106">
        <f t="shared" si="2715"/>
        <v>3.0750000000000002</v>
      </c>
      <c r="FKO30" s="133">
        <f t="shared" si="2716"/>
        <v>428325.97500000003</v>
      </c>
      <c r="FKP30" s="133">
        <f t="shared" si="2717"/>
        <v>871949.30625000002</v>
      </c>
      <c r="FKQ30" s="149">
        <f t="shared" si="2718"/>
        <v>229460.34375</v>
      </c>
      <c r="FKR30" s="150">
        <f t="shared" si="2719"/>
        <v>1529735</v>
      </c>
      <c r="FKS30" s="148"/>
      <c r="FKT30" s="148" t="s">
        <v>36</v>
      </c>
      <c r="FKU30" s="140">
        <v>497475</v>
      </c>
      <c r="FKV30" s="106">
        <f t="shared" si="2720"/>
        <v>3.0750000000000002</v>
      </c>
      <c r="FKW30" s="133">
        <f t="shared" si="2721"/>
        <v>428325.97500000003</v>
      </c>
      <c r="FKX30" s="133">
        <f t="shared" si="2722"/>
        <v>871949.30625000002</v>
      </c>
      <c r="FKY30" s="149">
        <f t="shared" si="2723"/>
        <v>229460.34375</v>
      </c>
      <c r="FKZ30" s="150">
        <f t="shared" si="2724"/>
        <v>1529735</v>
      </c>
      <c r="FLA30" s="148"/>
      <c r="FLB30" s="148" t="s">
        <v>36</v>
      </c>
      <c r="FLC30" s="140">
        <v>497475</v>
      </c>
      <c r="FLD30" s="106">
        <f t="shared" si="2725"/>
        <v>3.0750000000000002</v>
      </c>
      <c r="FLE30" s="133">
        <f t="shared" si="2726"/>
        <v>428325.97500000003</v>
      </c>
      <c r="FLF30" s="133">
        <f t="shared" si="2727"/>
        <v>871949.30625000002</v>
      </c>
      <c r="FLG30" s="149">
        <f t="shared" si="2728"/>
        <v>229460.34375</v>
      </c>
      <c r="FLH30" s="150">
        <f t="shared" si="2729"/>
        <v>1529735</v>
      </c>
      <c r="FLI30" s="148"/>
      <c r="FLJ30" s="148" t="s">
        <v>36</v>
      </c>
      <c r="FLK30" s="140">
        <v>497475</v>
      </c>
      <c r="FLL30" s="106">
        <f t="shared" si="2730"/>
        <v>3.0750000000000002</v>
      </c>
      <c r="FLM30" s="133">
        <f t="shared" si="2731"/>
        <v>428325.97500000003</v>
      </c>
      <c r="FLN30" s="133">
        <f t="shared" si="2732"/>
        <v>871949.30625000002</v>
      </c>
      <c r="FLO30" s="149">
        <f t="shared" si="2733"/>
        <v>229460.34375</v>
      </c>
      <c r="FLP30" s="150">
        <f t="shared" si="2734"/>
        <v>1529735</v>
      </c>
      <c r="FLQ30" s="148"/>
      <c r="FLR30" s="148" t="s">
        <v>36</v>
      </c>
      <c r="FLS30" s="140">
        <v>497475</v>
      </c>
      <c r="FLT30" s="106">
        <f t="shared" si="2735"/>
        <v>3.0750000000000002</v>
      </c>
      <c r="FLU30" s="133">
        <f t="shared" si="2736"/>
        <v>428325.97500000003</v>
      </c>
      <c r="FLV30" s="133">
        <f t="shared" si="2737"/>
        <v>871949.30625000002</v>
      </c>
      <c r="FLW30" s="149">
        <f t="shared" si="2738"/>
        <v>229460.34375</v>
      </c>
      <c r="FLX30" s="150">
        <f t="shared" si="2739"/>
        <v>1529735</v>
      </c>
      <c r="FLY30" s="148"/>
      <c r="FLZ30" s="148" t="s">
        <v>36</v>
      </c>
      <c r="FMA30" s="140">
        <v>497475</v>
      </c>
      <c r="FMB30" s="106">
        <f t="shared" si="2740"/>
        <v>3.0750000000000002</v>
      </c>
      <c r="FMC30" s="133">
        <f t="shared" si="2741"/>
        <v>428325.97500000003</v>
      </c>
      <c r="FMD30" s="133">
        <f t="shared" si="2742"/>
        <v>871949.30625000002</v>
      </c>
      <c r="FME30" s="149">
        <f t="shared" si="2743"/>
        <v>229460.34375</v>
      </c>
      <c r="FMF30" s="150">
        <f t="shared" si="2744"/>
        <v>1529735</v>
      </c>
      <c r="FMG30" s="148"/>
      <c r="FMH30" s="148" t="s">
        <v>36</v>
      </c>
      <c r="FMI30" s="140">
        <v>497475</v>
      </c>
      <c r="FMJ30" s="106">
        <f t="shared" si="2745"/>
        <v>3.0750000000000002</v>
      </c>
      <c r="FMK30" s="133">
        <f t="shared" si="2746"/>
        <v>428325.97500000003</v>
      </c>
      <c r="FML30" s="133">
        <f t="shared" si="2747"/>
        <v>871949.30625000002</v>
      </c>
      <c r="FMM30" s="149">
        <f t="shared" si="2748"/>
        <v>229460.34375</v>
      </c>
      <c r="FMN30" s="150">
        <f t="shared" si="2749"/>
        <v>1529735</v>
      </c>
      <c r="FMO30" s="148"/>
      <c r="FMP30" s="148" t="s">
        <v>36</v>
      </c>
      <c r="FMQ30" s="140">
        <v>497475</v>
      </c>
      <c r="FMR30" s="106">
        <f t="shared" si="2750"/>
        <v>3.0750000000000002</v>
      </c>
      <c r="FMS30" s="133">
        <f t="shared" si="2751"/>
        <v>428325.97500000003</v>
      </c>
      <c r="FMT30" s="133">
        <f t="shared" si="2752"/>
        <v>871949.30625000002</v>
      </c>
      <c r="FMU30" s="149">
        <f t="shared" si="2753"/>
        <v>229460.34375</v>
      </c>
      <c r="FMV30" s="150">
        <f t="shared" si="2754"/>
        <v>1529735</v>
      </c>
      <c r="FMW30" s="148"/>
      <c r="FMX30" s="148" t="s">
        <v>36</v>
      </c>
      <c r="FMY30" s="140">
        <v>497475</v>
      </c>
      <c r="FMZ30" s="106">
        <f t="shared" si="2755"/>
        <v>3.0750000000000002</v>
      </c>
      <c r="FNA30" s="133">
        <f t="shared" si="2756"/>
        <v>428325.97500000003</v>
      </c>
      <c r="FNB30" s="133">
        <f t="shared" si="2757"/>
        <v>871949.30625000002</v>
      </c>
      <c r="FNC30" s="149">
        <f t="shared" si="2758"/>
        <v>229460.34375</v>
      </c>
      <c r="FND30" s="150">
        <f t="shared" si="2759"/>
        <v>1529735</v>
      </c>
      <c r="FNE30" s="148"/>
      <c r="FNF30" s="148" t="s">
        <v>36</v>
      </c>
      <c r="FNG30" s="140">
        <v>497475</v>
      </c>
      <c r="FNH30" s="106">
        <f t="shared" si="2760"/>
        <v>3.0750000000000002</v>
      </c>
      <c r="FNI30" s="133">
        <f t="shared" si="2761"/>
        <v>428325.97500000003</v>
      </c>
      <c r="FNJ30" s="133">
        <f t="shared" si="2762"/>
        <v>871949.30625000002</v>
      </c>
      <c r="FNK30" s="149">
        <f t="shared" si="2763"/>
        <v>229460.34375</v>
      </c>
      <c r="FNL30" s="150">
        <f t="shared" si="2764"/>
        <v>1529735</v>
      </c>
      <c r="FNM30" s="148"/>
      <c r="FNN30" s="148" t="s">
        <v>36</v>
      </c>
      <c r="FNO30" s="140">
        <v>497475</v>
      </c>
      <c r="FNP30" s="106">
        <f t="shared" si="2765"/>
        <v>3.0750000000000002</v>
      </c>
      <c r="FNQ30" s="133">
        <f t="shared" si="2766"/>
        <v>428325.97500000003</v>
      </c>
      <c r="FNR30" s="133">
        <f t="shared" si="2767"/>
        <v>871949.30625000002</v>
      </c>
      <c r="FNS30" s="149">
        <f t="shared" si="2768"/>
        <v>229460.34375</v>
      </c>
      <c r="FNT30" s="150">
        <f t="shared" si="2769"/>
        <v>1529735</v>
      </c>
      <c r="FNU30" s="148"/>
      <c r="FNV30" s="148" t="s">
        <v>36</v>
      </c>
      <c r="FNW30" s="140">
        <v>497475</v>
      </c>
      <c r="FNX30" s="106">
        <f t="shared" si="2770"/>
        <v>3.0750000000000002</v>
      </c>
      <c r="FNY30" s="133">
        <f t="shared" si="2771"/>
        <v>428325.97500000003</v>
      </c>
      <c r="FNZ30" s="133">
        <f t="shared" si="2772"/>
        <v>871949.30625000002</v>
      </c>
      <c r="FOA30" s="149">
        <f t="shared" si="2773"/>
        <v>229460.34375</v>
      </c>
      <c r="FOB30" s="150">
        <f t="shared" si="2774"/>
        <v>1529735</v>
      </c>
      <c r="FOC30" s="148"/>
      <c r="FOD30" s="148" t="s">
        <v>36</v>
      </c>
      <c r="FOE30" s="140">
        <v>497475</v>
      </c>
      <c r="FOF30" s="106">
        <f t="shared" si="2775"/>
        <v>3.0750000000000002</v>
      </c>
      <c r="FOG30" s="133">
        <f t="shared" si="2776"/>
        <v>428325.97500000003</v>
      </c>
      <c r="FOH30" s="133">
        <f t="shared" si="2777"/>
        <v>871949.30625000002</v>
      </c>
      <c r="FOI30" s="149">
        <f t="shared" si="2778"/>
        <v>229460.34375</v>
      </c>
      <c r="FOJ30" s="150">
        <f t="shared" si="2779"/>
        <v>1529735</v>
      </c>
      <c r="FOK30" s="148"/>
      <c r="FOL30" s="148" t="s">
        <v>36</v>
      </c>
      <c r="FOM30" s="140">
        <v>497475</v>
      </c>
      <c r="FON30" s="106">
        <f t="shared" si="2780"/>
        <v>3.0750000000000002</v>
      </c>
      <c r="FOO30" s="133">
        <f t="shared" si="2781"/>
        <v>428325.97500000003</v>
      </c>
      <c r="FOP30" s="133">
        <f t="shared" si="2782"/>
        <v>871949.30625000002</v>
      </c>
      <c r="FOQ30" s="149">
        <f t="shared" si="2783"/>
        <v>229460.34375</v>
      </c>
      <c r="FOR30" s="150">
        <f t="shared" si="2784"/>
        <v>1529735</v>
      </c>
      <c r="FOS30" s="148"/>
      <c r="FOT30" s="148" t="s">
        <v>36</v>
      </c>
      <c r="FOU30" s="140">
        <v>497475</v>
      </c>
      <c r="FOV30" s="106">
        <f t="shared" si="2785"/>
        <v>3.0750000000000002</v>
      </c>
      <c r="FOW30" s="133">
        <f t="shared" si="2786"/>
        <v>428325.97500000003</v>
      </c>
      <c r="FOX30" s="133">
        <f t="shared" si="2787"/>
        <v>871949.30625000002</v>
      </c>
      <c r="FOY30" s="149">
        <f t="shared" si="2788"/>
        <v>229460.34375</v>
      </c>
      <c r="FOZ30" s="150">
        <f t="shared" si="2789"/>
        <v>1529735</v>
      </c>
      <c r="FPA30" s="148"/>
      <c r="FPB30" s="148" t="s">
        <v>36</v>
      </c>
      <c r="FPC30" s="140">
        <v>497475</v>
      </c>
      <c r="FPD30" s="106">
        <f t="shared" si="2790"/>
        <v>3.0750000000000002</v>
      </c>
      <c r="FPE30" s="133">
        <f t="shared" si="2791"/>
        <v>428325.97500000003</v>
      </c>
      <c r="FPF30" s="133">
        <f t="shared" si="2792"/>
        <v>871949.30625000002</v>
      </c>
      <c r="FPG30" s="149">
        <f t="shared" si="2793"/>
        <v>229460.34375</v>
      </c>
      <c r="FPH30" s="150">
        <f t="shared" si="2794"/>
        <v>1529735</v>
      </c>
      <c r="FPI30" s="148"/>
      <c r="FPJ30" s="148" t="s">
        <v>36</v>
      </c>
      <c r="FPK30" s="140">
        <v>497475</v>
      </c>
      <c r="FPL30" s="106">
        <f t="shared" si="2795"/>
        <v>3.0750000000000002</v>
      </c>
      <c r="FPM30" s="133">
        <f t="shared" si="2796"/>
        <v>428325.97500000003</v>
      </c>
      <c r="FPN30" s="133">
        <f t="shared" si="2797"/>
        <v>871949.30625000002</v>
      </c>
      <c r="FPO30" s="149">
        <f t="shared" si="2798"/>
        <v>229460.34375</v>
      </c>
      <c r="FPP30" s="150">
        <f t="shared" si="2799"/>
        <v>1529735</v>
      </c>
      <c r="FPQ30" s="148"/>
      <c r="FPR30" s="148" t="s">
        <v>36</v>
      </c>
      <c r="FPS30" s="140">
        <v>497475</v>
      </c>
      <c r="FPT30" s="106">
        <f t="shared" si="2800"/>
        <v>3.0750000000000002</v>
      </c>
      <c r="FPU30" s="133">
        <f t="shared" si="2801"/>
        <v>428325.97500000003</v>
      </c>
      <c r="FPV30" s="133">
        <f t="shared" si="2802"/>
        <v>871949.30625000002</v>
      </c>
      <c r="FPW30" s="149">
        <f t="shared" si="2803"/>
        <v>229460.34375</v>
      </c>
      <c r="FPX30" s="150">
        <f t="shared" si="2804"/>
        <v>1529735</v>
      </c>
      <c r="FPY30" s="148"/>
      <c r="FPZ30" s="148" t="s">
        <v>36</v>
      </c>
      <c r="FQA30" s="140">
        <v>497475</v>
      </c>
      <c r="FQB30" s="106">
        <f t="shared" si="2805"/>
        <v>3.0750000000000002</v>
      </c>
      <c r="FQC30" s="133">
        <f t="shared" si="2806"/>
        <v>428325.97500000003</v>
      </c>
      <c r="FQD30" s="133">
        <f t="shared" si="2807"/>
        <v>871949.30625000002</v>
      </c>
      <c r="FQE30" s="149">
        <f t="shared" si="2808"/>
        <v>229460.34375</v>
      </c>
      <c r="FQF30" s="150">
        <f t="shared" si="2809"/>
        <v>1529735</v>
      </c>
      <c r="FQG30" s="148"/>
      <c r="FQH30" s="148" t="s">
        <v>36</v>
      </c>
      <c r="FQI30" s="140">
        <v>497475</v>
      </c>
      <c r="FQJ30" s="106">
        <f t="shared" si="2810"/>
        <v>3.0750000000000002</v>
      </c>
      <c r="FQK30" s="133">
        <f t="shared" si="2811"/>
        <v>428325.97500000003</v>
      </c>
      <c r="FQL30" s="133">
        <f t="shared" si="2812"/>
        <v>871949.30625000002</v>
      </c>
      <c r="FQM30" s="149">
        <f t="shared" si="2813"/>
        <v>229460.34375</v>
      </c>
      <c r="FQN30" s="150">
        <f t="shared" si="2814"/>
        <v>1529735</v>
      </c>
      <c r="FQO30" s="148"/>
      <c r="FQP30" s="148" t="s">
        <v>36</v>
      </c>
      <c r="FQQ30" s="140">
        <v>497475</v>
      </c>
      <c r="FQR30" s="106">
        <f t="shared" si="2815"/>
        <v>3.0750000000000002</v>
      </c>
      <c r="FQS30" s="133">
        <f t="shared" si="2816"/>
        <v>428325.97500000003</v>
      </c>
      <c r="FQT30" s="133">
        <f t="shared" si="2817"/>
        <v>871949.30625000002</v>
      </c>
      <c r="FQU30" s="149">
        <f t="shared" si="2818"/>
        <v>229460.34375</v>
      </c>
      <c r="FQV30" s="150">
        <f t="shared" si="2819"/>
        <v>1529735</v>
      </c>
      <c r="FQW30" s="148"/>
      <c r="FQX30" s="148" t="s">
        <v>36</v>
      </c>
      <c r="FQY30" s="140">
        <v>497475</v>
      </c>
      <c r="FQZ30" s="106">
        <f t="shared" si="2820"/>
        <v>3.0750000000000002</v>
      </c>
      <c r="FRA30" s="133">
        <f t="shared" si="2821"/>
        <v>428325.97500000003</v>
      </c>
      <c r="FRB30" s="133">
        <f t="shared" si="2822"/>
        <v>871949.30625000002</v>
      </c>
      <c r="FRC30" s="149">
        <f t="shared" si="2823"/>
        <v>229460.34375</v>
      </c>
      <c r="FRD30" s="150">
        <f t="shared" si="2824"/>
        <v>1529735</v>
      </c>
      <c r="FRE30" s="148"/>
      <c r="FRF30" s="148" t="s">
        <v>36</v>
      </c>
      <c r="FRG30" s="140">
        <v>497475</v>
      </c>
      <c r="FRH30" s="106">
        <f t="shared" si="2825"/>
        <v>3.0750000000000002</v>
      </c>
      <c r="FRI30" s="133">
        <f t="shared" si="2826"/>
        <v>428325.97500000003</v>
      </c>
      <c r="FRJ30" s="133">
        <f t="shared" si="2827"/>
        <v>871949.30625000002</v>
      </c>
      <c r="FRK30" s="149">
        <f t="shared" si="2828"/>
        <v>229460.34375</v>
      </c>
      <c r="FRL30" s="150">
        <f t="shared" si="2829"/>
        <v>1529735</v>
      </c>
      <c r="FRM30" s="148"/>
      <c r="FRN30" s="148" t="s">
        <v>36</v>
      </c>
      <c r="FRO30" s="140">
        <v>497475</v>
      </c>
      <c r="FRP30" s="106">
        <f t="shared" si="2830"/>
        <v>3.0750000000000002</v>
      </c>
      <c r="FRQ30" s="133">
        <f t="shared" si="2831"/>
        <v>428325.97500000003</v>
      </c>
      <c r="FRR30" s="133">
        <f t="shared" si="2832"/>
        <v>871949.30625000002</v>
      </c>
      <c r="FRS30" s="149">
        <f t="shared" si="2833"/>
        <v>229460.34375</v>
      </c>
      <c r="FRT30" s="150">
        <f t="shared" si="2834"/>
        <v>1529735</v>
      </c>
      <c r="FRU30" s="148"/>
      <c r="FRV30" s="148" t="s">
        <v>36</v>
      </c>
      <c r="FRW30" s="140">
        <v>497475</v>
      </c>
      <c r="FRX30" s="106">
        <f t="shared" si="2835"/>
        <v>3.0750000000000002</v>
      </c>
      <c r="FRY30" s="133">
        <f t="shared" si="2836"/>
        <v>428325.97500000003</v>
      </c>
      <c r="FRZ30" s="133">
        <f t="shared" si="2837"/>
        <v>871949.30625000002</v>
      </c>
      <c r="FSA30" s="149">
        <f t="shared" si="2838"/>
        <v>229460.34375</v>
      </c>
      <c r="FSB30" s="150">
        <f t="shared" si="2839"/>
        <v>1529735</v>
      </c>
      <c r="FSC30" s="148"/>
      <c r="FSD30" s="148" t="s">
        <v>36</v>
      </c>
      <c r="FSE30" s="140">
        <v>497475</v>
      </c>
      <c r="FSF30" s="106">
        <f t="shared" si="2840"/>
        <v>3.0750000000000002</v>
      </c>
      <c r="FSG30" s="133">
        <f t="shared" si="2841"/>
        <v>428325.97500000003</v>
      </c>
      <c r="FSH30" s="133">
        <f t="shared" si="2842"/>
        <v>871949.30625000002</v>
      </c>
      <c r="FSI30" s="149">
        <f t="shared" si="2843"/>
        <v>229460.34375</v>
      </c>
      <c r="FSJ30" s="150">
        <f t="shared" si="2844"/>
        <v>1529735</v>
      </c>
      <c r="FSK30" s="148"/>
      <c r="FSL30" s="148" t="s">
        <v>36</v>
      </c>
      <c r="FSM30" s="140">
        <v>497475</v>
      </c>
      <c r="FSN30" s="106">
        <f t="shared" si="2845"/>
        <v>3.0750000000000002</v>
      </c>
      <c r="FSO30" s="133">
        <f t="shared" si="2846"/>
        <v>428325.97500000003</v>
      </c>
      <c r="FSP30" s="133">
        <f t="shared" si="2847"/>
        <v>871949.30625000002</v>
      </c>
      <c r="FSQ30" s="149">
        <f t="shared" si="2848"/>
        <v>229460.34375</v>
      </c>
      <c r="FSR30" s="150">
        <f t="shared" si="2849"/>
        <v>1529735</v>
      </c>
      <c r="FSS30" s="148"/>
      <c r="FST30" s="148" t="s">
        <v>36</v>
      </c>
      <c r="FSU30" s="140">
        <v>497475</v>
      </c>
      <c r="FSV30" s="106">
        <f t="shared" si="2850"/>
        <v>3.0750000000000002</v>
      </c>
      <c r="FSW30" s="133">
        <f t="shared" si="2851"/>
        <v>428325.97500000003</v>
      </c>
      <c r="FSX30" s="133">
        <f t="shared" si="2852"/>
        <v>871949.30625000002</v>
      </c>
      <c r="FSY30" s="149">
        <f t="shared" si="2853"/>
        <v>229460.34375</v>
      </c>
      <c r="FSZ30" s="150">
        <f t="shared" si="2854"/>
        <v>1529735</v>
      </c>
      <c r="FTA30" s="148"/>
      <c r="FTB30" s="148" t="s">
        <v>36</v>
      </c>
      <c r="FTC30" s="140">
        <v>497475</v>
      </c>
      <c r="FTD30" s="106">
        <f t="shared" si="2855"/>
        <v>3.0750000000000002</v>
      </c>
      <c r="FTE30" s="133">
        <f t="shared" si="2856"/>
        <v>428325.97500000003</v>
      </c>
      <c r="FTF30" s="133">
        <f t="shared" si="2857"/>
        <v>871949.30625000002</v>
      </c>
      <c r="FTG30" s="149">
        <f t="shared" si="2858"/>
        <v>229460.34375</v>
      </c>
      <c r="FTH30" s="150">
        <f t="shared" si="2859"/>
        <v>1529735</v>
      </c>
      <c r="FTI30" s="148"/>
      <c r="FTJ30" s="148" t="s">
        <v>36</v>
      </c>
      <c r="FTK30" s="140">
        <v>497475</v>
      </c>
      <c r="FTL30" s="106">
        <f t="shared" si="2860"/>
        <v>3.0750000000000002</v>
      </c>
      <c r="FTM30" s="133">
        <f t="shared" si="2861"/>
        <v>428325.97500000003</v>
      </c>
      <c r="FTN30" s="133">
        <f t="shared" si="2862"/>
        <v>871949.30625000002</v>
      </c>
      <c r="FTO30" s="149">
        <f t="shared" si="2863"/>
        <v>229460.34375</v>
      </c>
      <c r="FTP30" s="150">
        <f t="shared" si="2864"/>
        <v>1529735</v>
      </c>
      <c r="FTQ30" s="148"/>
      <c r="FTR30" s="148" t="s">
        <v>36</v>
      </c>
      <c r="FTS30" s="140">
        <v>497475</v>
      </c>
      <c r="FTT30" s="106">
        <f t="shared" si="2865"/>
        <v>3.0750000000000002</v>
      </c>
      <c r="FTU30" s="133">
        <f t="shared" si="2866"/>
        <v>428325.97500000003</v>
      </c>
      <c r="FTV30" s="133">
        <f t="shared" si="2867"/>
        <v>871949.30625000002</v>
      </c>
      <c r="FTW30" s="149">
        <f t="shared" si="2868"/>
        <v>229460.34375</v>
      </c>
      <c r="FTX30" s="150">
        <f t="shared" si="2869"/>
        <v>1529735</v>
      </c>
      <c r="FTY30" s="148"/>
      <c r="FTZ30" s="148" t="s">
        <v>36</v>
      </c>
      <c r="FUA30" s="140">
        <v>497475</v>
      </c>
      <c r="FUB30" s="106">
        <f t="shared" si="2870"/>
        <v>3.0750000000000002</v>
      </c>
      <c r="FUC30" s="133">
        <f t="shared" si="2871"/>
        <v>428325.97500000003</v>
      </c>
      <c r="FUD30" s="133">
        <f t="shared" si="2872"/>
        <v>871949.30625000002</v>
      </c>
      <c r="FUE30" s="149">
        <f t="shared" si="2873"/>
        <v>229460.34375</v>
      </c>
      <c r="FUF30" s="150">
        <f t="shared" si="2874"/>
        <v>1529735</v>
      </c>
      <c r="FUG30" s="148"/>
      <c r="FUH30" s="148" t="s">
        <v>36</v>
      </c>
      <c r="FUI30" s="140">
        <v>497475</v>
      </c>
      <c r="FUJ30" s="106">
        <f t="shared" si="2875"/>
        <v>3.0750000000000002</v>
      </c>
      <c r="FUK30" s="133">
        <f t="shared" si="2876"/>
        <v>428325.97500000003</v>
      </c>
      <c r="FUL30" s="133">
        <f t="shared" si="2877"/>
        <v>871949.30625000002</v>
      </c>
      <c r="FUM30" s="149">
        <f t="shared" si="2878"/>
        <v>229460.34375</v>
      </c>
      <c r="FUN30" s="150">
        <f t="shared" si="2879"/>
        <v>1529735</v>
      </c>
      <c r="FUO30" s="148"/>
      <c r="FUP30" s="148" t="s">
        <v>36</v>
      </c>
      <c r="FUQ30" s="140">
        <v>497475</v>
      </c>
      <c r="FUR30" s="106">
        <f t="shared" si="2880"/>
        <v>3.0750000000000002</v>
      </c>
      <c r="FUS30" s="133">
        <f t="shared" si="2881"/>
        <v>428325.97500000003</v>
      </c>
      <c r="FUT30" s="133">
        <f t="shared" si="2882"/>
        <v>871949.30625000002</v>
      </c>
      <c r="FUU30" s="149">
        <f t="shared" si="2883"/>
        <v>229460.34375</v>
      </c>
      <c r="FUV30" s="150">
        <f t="shared" si="2884"/>
        <v>1529735</v>
      </c>
      <c r="FUW30" s="148"/>
      <c r="FUX30" s="148" t="s">
        <v>36</v>
      </c>
      <c r="FUY30" s="140">
        <v>497475</v>
      </c>
      <c r="FUZ30" s="106">
        <f t="shared" si="2885"/>
        <v>3.0750000000000002</v>
      </c>
      <c r="FVA30" s="133">
        <f t="shared" si="2886"/>
        <v>428325.97500000003</v>
      </c>
      <c r="FVB30" s="133">
        <f t="shared" si="2887"/>
        <v>871949.30625000002</v>
      </c>
      <c r="FVC30" s="149">
        <f t="shared" si="2888"/>
        <v>229460.34375</v>
      </c>
      <c r="FVD30" s="150">
        <f t="shared" si="2889"/>
        <v>1529735</v>
      </c>
      <c r="FVE30" s="148"/>
      <c r="FVF30" s="148" t="s">
        <v>36</v>
      </c>
      <c r="FVG30" s="140">
        <v>497475</v>
      </c>
      <c r="FVH30" s="106">
        <f t="shared" si="2890"/>
        <v>3.0750000000000002</v>
      </c>
      <c r="FVI30" s="133">
        <f t="shared" si="2891"/>
        <v>428325.97500000003</v>
      </c>
      <c r="FVJ30" s="133">
        <f t="shared" si="2892"/>
        <v>871949.30625000002</v>
      </c>
      <c r="FVK30" s="149">
        <f t="shared" si="2893"/>
        <v>229460.34375</v>
      </c>
      <c r="FVL30" s="150">
        <f t="shared" si="2894"/>
        <v>1529735</v>
      </c>
      <c r="FVM30" s="148"/>
      <c r="FVN30" s="148" t="s">
        <v>36</v>
      </c>
      <c r="FVO30" s="140">
        <v>497475</v>
      </c>
      <c r="FVP30" s="106">
        <f t="shared" si="2895"/>
        <v>3.0750000000000002</v>
      </c>
      <c r="FVQ30" s="133">
        <f t="shared" si="2896"/>
        <v>428325.97500000003</v>
      </c>
      <c r="FVR30" s="133">
        <f t="shared" si="2897"/>
        <v>871949.30625000002</v>
      </c>
      <c r="FVS30" s="149">
        <f t="shared" si="2898"/>
        <v>229460.34375</v>
      </c>
      <c r="FVT30" s="150">
        <f t="shared" si="2899"/>
        <v>1529735</v>
      </c>
      <c r="FVU30" s="148"/>
      <c r="FVV30" s="148" t="s">
        <v>36</v>
      </c>
      <c r="FVW30" s="140">
        <v>497475</v>
      </c>
      <c r="FVX30" s="106">
        <f t="shared" si="2900"/>
        <v>3.0750000000000002</v>
      </c>
      <c r="FVY30" s="133">
        <f t="shared" si="2901"/>
        <v>428325.97500000003</v>
      </c>
      <c r="FVZ30" s="133">
        <f t="shared" si="2902"/>
        <v>871949.30625000002</v>
      </c>
      <c r="FWA30" s="149">
        <f t="shared" si="2903"/>
        <v>229460.34375</v>
      </c>
      <c r="FWB30" s="150">
        <f t="shared" si="2904"/>
        <v>1529735</v>
      </c>
      <c r="FWC30" s="148"/>
      <c r="FWD30" s="148" t="s">
        <v>36</v>
      </c>
      <c r="FWE30" s="140">
        <v>497475</v>
      </c>
      <c r="FWF30" s="106">
        <f t="shared" si="2905"/>
        <v>3.0750000000000002</v>
      </c>
      <c r="FWG30" s="133">
        <f t="shared" si="2906"/>
        <v>428325.97500000003</v>
      </c>
      <c r="FWH30" s="133">
        <f t="shared" si="2907"/>
        <v>871949.30625000002</v>
      </c>
      <c r="FWI30" s="149">
        <f t="shared" si="2908"/>
        <v>229460.34375</v>
      </c>
      <c r="FWJ30" s="150">
        <f t="shared" si="2909"/>
        <v>1529735</v>
      </c>
      <c r="FWK30" s="148"/>
      <c r="FWL30" s="148" t="s">
        <v>36</v>
      </c>
      <c r="FWM30" s="140">
        <v>497475</v>
      </c>
      <c r="FWN30" s="106">
        <f t="shared" si="2910"/>
        <v>3.0750000000000002</v>
      </c>
      <c r="FWO30" s="133">
        <f t="shared" si="2911"/>
        <v>428325.97500000003</v>
      </c>
      <c r="FWP30" s="133">
        <f t="shared" si="2912"/>
        <v>871949.30625000002</v>
      </c>
      <c r="FWQ30" s="149">
        <f t="shared" si="2913"/>
        <v>229460.34375</v>
      </c>
      <c r="FWR30" s="150">
        <f t="shared" si="2914"/>
        <v>1529735</v>
      </c>
      <c r="FWS30" s="148"/>
      <c r="FWT30" s="148" t="s">
        <v>36</v>
      </c>
      <c r="FWU30" s="140">
        <v>497475</v>
      </c>
      <c r="FWV30" s="106">
        <f t="shared" si="2915"/>
        <v>3.0750000000000002</v>
      </c>
      <c r="FWW30" s="133">
        <f t="shared" si="2916"/>
        <v>428325.97500000003</v>
      </c>
      <c r="FWX30" s="133">
        <f t="shared" si="2917"/>
        <v>871949.30625000002</v>
      </c>
      <c r="FWY30" s="149">
        <f t="shared" si="2918"/>
        <v>229460.34375</v>
      </c>
      <c r="FWZ30" s="150">
        <f t="shared" si="2919"/>
        <v>1529735</v>
      </c>
      <c r="FXA30" s="148"/>
      <c r="FXB30" s="148" t="s">
        <v>36</v>
      </c>
      <c r="FXC30" s="140">
        <v>497475</v>
      </c>
      <c r="FXD30" s="106">
        <f t="shared" si="2920"/>
        <v>3.0750000000000002</v>
      </c>
      <c r="FXE30" s="133">
        <f t="shared" si="2921"/>
        <v>428325.97500000003</v>
      </c>
      <c r="FXF30" s="133">
        <f t="shared" si="2922"/>
        <v>871949.30625000002</v>
      </c>
      <c r="FXG30" s="149">
        <f t="shared" si="2923"/>
        <v>229460.34375</v>
      </c>
      <c r="FXH30" s="150">
        <f t="shared" si="2924"/>
        <v>1529735</v>
      </c>
      <c r="FXI30" s="148"/>
      <c r="FXJ30" s="148" t="s">
        <v>36</v>
      </c>
      <c r="FXK30" s="140">
        <v>497475</v>
      </c>
      <c r="FXL30" s="106">
        <f t="shared" si="2925"/>
        <v>3.0750000000000002</v>
      </c>
      <c r="FXM30" s="133">
        <f t="shared" si="2926"/>
        <v>428325.97500000003</v>
      </c>
      <c r="FXN30" s="133">
        <f t="shared" si="2927"/>
        <v>871949.30625000002</v>
      </c>
      <c r="FXO30" s="149">
        <f t="shared" si="2928"/>
        <v>229460.34375</v>
      </c>
      <c r="FXP30" s="150">
        <f t="shared" si="2929"/>
        <v>1529735</v>
      </c>
      <c r="FXQ30" s="148"/>
      <c r="FXR30" s="148" t="s">
        <v>36</v>
      </c>
      <c r="FXS30" s="140">
        <v>497475</v>
      </c>
      <c r="FXT30" s="106">
        <f t="shared" si="2930"/>
        <v>3.0750000000000002</v>
      </c>
      <c r="FXU30" s="133">
        <f t="shared" si="2931"/>
        <v>428325.97500000003</v>
      </c>
      <c r="FXV30" s="133">
        <f t="shared" si="2932"/>
        <v>871949.30625000002</v>
      </c>
      <c r="FXW30" s="149">
        <f t="shared" si="2933"/>
        <v>229460.34375</v>
      </c>
      <c r="FXX30" s="150">
        <f t="shared" si="2934"/>
        <v>1529735</v>
      </c>
      <c r="FXY30" s="148"/>
      <c r="FXZ30" s="148" t="s">
        <v>36</v>
      </c>
      <c r="FYA30" s="140">
        <v>497475</v>
      </c>
      <c r="FYB30" s="106">
        <f t="shared" si="2935"/>
        <v>3.0750000000000002</v>
      </c>
      <c r="FYC30" s="133">
        <f t="shared" si="2936"/>
        <v>428325.97500000003</v>
      </c>
      <c r="FYD30" s="133">
        <f t="shared" si="2937"/>
        <v>871949.30625000002</v>
      </c>
      <c r="FYE30" s="149">
        <f t="shared" si="2938"/>
        <v>229460.34375</v>
      </c>
      <c r="FYF30" s="150">
        <f t="shared" si="2939"/>
        <v>1529735</v>
      </c>
      <c r="FYG30" s="148"/>
      <c r="FYH30" s="148" t="s">
        <v>36</v>
      </c>
      <c r="FYI30" s="140">
        <v>497475</v>
      </c>
      <c r="FYJ30" s="106">
        <f t="shared" si="2940"/>
        <v>3.0750000000000002</v>
      </c>
      <c r="FYK30" s="133">
        <f t="shared" si="2941"/>
        <v>428325.97500000003</v>
      </c>
      <c r="FYL30" s="133">
        <f t="shared" si="2942"/>
        <v>871949.30625000002</v>
      </c>
      <c r="FYM30" s="149">
        <f t="shared" si="2943"/>
        <v>229460.34375</v>
      </c>
      <c r="FYN30" s="150">
        <f t="shared" si="2944"/>
        <v>1529735</v>
      </c>
      <c r="FYO30" s="148"/>
      <c r="FYP30" s="148" t="s">
        <v>36</v>
      </c>
      <c r="FYQ30" s="140">
        <v>497475</v>
      </c>
      <c r="FYR30" s="106">
        <f t="shared" si="2945"/>
        <v>3.0750000000000002</v>
      </c>
      <c r="FYS30" s="133">
        <f t="shared" si="2946"/>
        <v>428325.97500000003</v>
      </c>
      <c r="FYT30" s="133">
        <f t="shared" si="2947"/>
        <v>871949.30625000002</v>
      </c>
      <c r="FYU30" s="149">
        <f t="shared" si="2948"/>
        <v>229460.34375</v>
      </c>
      <c r="FYV30" s="150">
        <f t="shared" si="2949"/>
        <v>1529735</v>
      </c>
      <c r="FYW30" s="148"/>
      <c r="FYX30" s="148" t="s">
        <v>36</v>
      </c>
      <c r="FYY30" s="140">
        <v>497475</v>
      </c>
      <c r="FYZ30" s="106">
        <f t="shared" si="2950"/>
        <v>3.0750000000000002</v>
      </c>
      <c r="FZA30" s="133">
        <f t="shared" si="2951"/>
        <v>428325.97500000003</v>
      </c>
      <c r="FZB30" s="133">
        <f t="shared" si="2952"/>
        <v>871949.30625000002</v>
      </c>
      <c r="FZC30" s="149">
        <f t="shared" si="2953"/>
        <v>229460.34375</v>
      </c>
      <c r="FZD30" s="150">
        <f t="shared" si="2954"/>
        <v>1529735</v>
      </c>
      <c r="FZE30" s="148"/>
      <c r="FZF30" s="148" t="s">
        <v>36</v>
      </c>
      <c r="FZG30" s="140">
        <v>497475</v>
      </c>
      <c r="FZH30" s="106">
        <f t="shared" si="2955"/>
        <v>3.0750000000000002</v>
      </c>
      <c r="FZI30" s="133">
        <f t="shared" si="2956"/>
        <v>428325.97500000003</v>
      </c>
      <c r="FZJ30" s="133">
        <f t="shared" si="2957"/>
        <v>871949.30625000002</v>
      </c>
      <c r="FZK30" s="149">
        <f t="shared" si="2958"/>
        <v>229460.34375</v>
      </c>
      <c r="FZL30" s="150">
        <f t="shared" si="2959"/>
        <v>1529735</v>
      </c>
      <c r="FZM30" s="148"/>
      <c r="FZN30" s="148" t="s">
        <v>36</v>
      </c>
      <c r="FZO30" s="140">
        <v>497475</v>
      </c>
      <c r="FZP30" s="106">
        <f t="shared" si="2960"/>
        <v>3.0750000000000002</v>
      </c>
      <c r="FZQ30" s="133">
        <f t="shared" si="2961"/>
        <v>428325.97500000003</v>
      </c>
      <c r="FZR30" s="133">
        <f t="shared" si="2962"/>
        <v>871949.30625000002</v>
      </c>
      <c r="FZS30" s="149">
        <f t="shared" si="2963"/>
        <v>229460.34375</v>
      </c>
      <c r="FZT30" s="150">
        <f t="shared" si="2964"/>
        <v>1529735</v>
      </c>
      <c r="FZU30" s="148"/>
      <c r="FZV30" s="148" t="s">
        <v>36</v>
      </c>
      <c r="FZW30" s="140">
        <v>497475</v>
      </c>
      <c r="FZX30" s="106">
        <f t="shared" si="2965"/>
        <v>3.0750000000000002</v>
      </c>
      <c r="FZY30" s="133">
        <f t="shared" si="2966"/>
        <v>428325.97500000003</v>
      </c>
      <c r="FZZ30" s="133">
        <f t="shared" si="2967"/>
        <v>871949.30625000002</v>
      </c>
      <c r="GAA30" s="149">
        <f t="shared" si="2968"/>
        <v>229460.34375</v>
      </c>
      <c r="GAB30" s="150">
        <f t="shared" si="2969"/>
        <v>1529735</v>
      </c>
      <c r="GAC30" s="148"/>
      <c r="GAD30" s="148" t="s">
        <v>36</v>
      </c>
      <c r="GAE30" s="140">
        <v>497475</v>
      </c>
      <c r="GAF30" s="106">
        <f t="shared" si="2970"/>
        <v>3.0750000000000002</v>
      </c>
      <c r="GAG30" s="133">
        <f t="shared" si="2971"/>
        <v>428325.97500000003</v>
      </c>
      <c r="GAH30" s="133">
        <f t="shared" si="2972"/>
        <v>871949.30625000002</v>
      </c>
      <c r="GAI30" s="149">
        <f t="shared" si="2973"/>
        <v>229460.34375</v>
      </c>
      <c r="GAJ30" s="150">
        <f t="shared" si="2974"/>
        <v>1529735</v>
      </c>
      <c r="GAK30" s="148"/>
      <c r="GAL30" s="148" t="s">
        <v>36</v>
      </c>
      <c r="GAM30" s="140">
        <v>497475</v>
      </c>
      <c r="GAN30" s="106">
        <f t="shared" si="2975"/>
        <v>3.0750000000000002</v>
      </c>
      <c r="GAO30" s="133">
        <f t="shared" si="2976"/>
        <v>428325.97500000003</v>
      </c>
      <c r="GAP30" s="133">
        <f t="shared" si="2977"/>
        <v>871949.30625000002</v>
      </c>
      <c r="GAQ30" s="149">
        <f t="shared" si="2978"/>
        <v>229460.34375</v>
      </c>
      <c r="GAR30" s="150">
        <f t="shared" si="2979"/>
        <v>1529735</v>
      </c>
      <c r="GAS30" s="148"/>
      <c r="GAT30" s="148" t="s">
        <v>36</v>
      </c>
      <c r="GAU30" s="140">
        <v>497475</v>
      </c>
      <c r="GAV30" s="106">
        <f t="shared" si="2980"/>
        <v>3.0750000000000002</v>
      </c>
      <c r="GAW30" s="133">
        <f t="shared" si="2981"/>
        <v>428325.97500000003</v>
      </c>
      <c r="GAX30" s="133">
        <f t="shared" si="2982"/>
        <v>871949.30625000002</v>
      </c>
      <c r="GAY30" s="149">
        <f t="shared" si="2983"/>
        <v>229460.34375</v>
      </c>
      <c r="GAZ30" s="150">
        <f t="shared" si="2984"/>
        <v>1529735</v>
      </c>
      <c r="GBA30" s="148"/>
      <c r="GBB30" s="148" t="s">
        <v>36</v>
      </c>
      <c r="GBC30" s="140">
        <v>497475</v>
      </c>
      <c r="GBD30" s="106">
        <f t="shared" si="2985"/>
        <v>3.0750000000000002</v>
      </c>
      <c r="GBE30" s="133">
        <f t="shared" si="2986"/>
        <v>428325.97500000003</v>
      </c>
      <c r="GBF30" s="133">
        <f t="shared" si="2987"/>
        <v>871949.30625000002</v>
      </c>
      <c r="GBG30" s="149">
        <f t="shared" si="2988"/>
        <v>229460.34375</v>
      </c>
      <c r="GBH30" s="150">
        <f t="shared" si="2989"/>
        <v>1529735</v>
      </c>
      <c r="GBI30" s="148"/>
      <c r="GBJ30" s="148" t="s">
        <v>36</v>
      </c>
      <c r="GBK30" s="140">
        <v>497475</v>
      </c>
      <c r="GBL30" s="106">
        <f t="shared" si="2990"/>
        <v>3.0750000000000002</v>
      </c>
      <c r="GBM30" s="133">
        <f t="shared" si="2991"/>
        <v>428325.97500000003</v>
      </c>
      <c r="GBN30" s="133">
        <f t="shared" si="2992"/>
        <v>871949.30625000002</v>
      </c>
      <c r="GBO30" s="149">
        <f t="shared" si="2993"/>
        <v>229460.34375</v>
      </c>
      <c r="GBP30" s="150">
        <f t="shared" si="2994"/>
        <v>1529735</v>
      </c>
      <c r="GBQ30" s="148"/>
      <c r="GBR30" s="148" t="s">
        <v>36</v>
      </c>
      <c r="GBS30" s="140">
        <v>497475</v>
      </c>
      <c r="GBT30" s="106">
        <f t="shared" si="2995"/>
        <v>3.0750000000000002</v>
      </c>
      <c r="GBU30" s="133">
        <f t="shared" si="2996"/>
        <v>428325.97500000003</v>
      </c>
      <c r="GBV30" s="133">
        <f t="shared" si="2997"/>
        <v>871949.30625000002</v>
      </c>
      <c r="GBW30" s="149">
        <f t="shared" si="2998"/>
        <v>229460.34375</v>
      </c>
      <c r="GBX30" s="150">
        <f t="shared" si="2999"/>
        <v>1529735</v>
      </c>
      <c r="GBY30" s="148"/>
      <c r="GBZ30" s="148" t="s">
        <v>36</v>
      </c>
      <c r="GCA30" s="140">
        <v>497475</v>
      </c>
      <c r="GCB30" s="106">
        <f t="shared" si="3000"/>
        <v>3.0750000000000002</v>
      </c>
      <c r="GCC30" s="133">
        <f t="shared" si="3001"/>
        <v>428325.97500000003</v>
      </c>
      <c r="GCD30" s="133">
        <f t="shared" si="3002"/>
        <v>871949.30625000002</v>
      </c>
      <c r="GCE30" s="149">
        <f t="shared" si="3003"/>
        <v>229460.34375</v>
      </c>
      <c r="GCF30" s="150">
        <f t="shared" si="3004"/>
        <v>1529735</v>
      </c>
      <c r="GCG30" s="148"/>
      <c r="GCH30" s="148" t="s">
        <v>36</v>
      </c>
      <c r="GCI30" s="140">
        <v>497475</v>
      </c>
      <c r="GCJ30" s="106">
        <f t="shared" si="3005"/>
        <v>3.0750000000000002</v>
      </c>
      <c r="GCK30" s="133">
        <f t="shared" si="3006"/>
        <v>428325.97500000003</v>
      </c>
      <c r="GCL30" s="133">
        <f t="shared" si="3007"/>
        <v>871949.30625000002</v>
      </c>
      <c r="GCM30" s="149">
        <f t="shared" si="3008"/>
        <v>229460.34375</v>
      </c>
      <c r="GCN30" s="150">
        <f t="shared" si="3009"/>
        <v>1529735</v>
      </c>
      <c r="GCO30" s="148"/>
      <c r="GCP30" s="148" t="s">
        <v>36</v>
      </c>
      <c r="GCQ30" s="140">
        <v>497475</v>
      </c>
      <c r="GCR30" s="106">
        <f t="shared" si="3010"/>
        <v>3.0750000000000002</v>
      </c>
      <c r="GCS30" s="133">
        <f t="shared" si="3011"/>
        <v>428325.97500000003</v>
      </c>
      <c r="GCT30" s="133">
        <f t="shared" si="3012"/>
        <v>871949.30625000002</v>
      </c>
      <c r="GCU30" s="149">
        <f t="shared" si="3013"/>
        <v>229460.34375</v>
      </c>
      <c r="GCV30" s="150">
        <f t="shared" si="3014"/>
        <v>1529735</v>
      </c>
      <c r="GCW30" s="148"/>
      <c r="GCX30" s="148" t="s">
        <v>36</v>
      </c>
      <c r="GCY30" s="140">
        <v>497475</v>
      </c>
      <c r="GCZ30" s="106">
        <f t="shared" si="3015"/>
        <v>3.0750000000000002</v>
      </c>
      <c r="GDA30" s="133">
        <f t="shared" si="3016"/>
        <v>428325.97500000003</v>
      </c>
      <c r="GDB30" s="133">
        <f t="shared" si="3017"/>
        <v>871949.30625000002</v>
      </c>
      <c r="GDC30" s="149">
        <f t="shared" si="3018"/>
        <v>229460.34375</v>
      </c>
      <c r="GDD30" s="150">
        <f t="shared" si="3019"/>
        <v>1529735</v>
      </c>
      <c r="GDE30" s="148"/>
      <c r="GDF30" s="148" t="s">
        <v>36</v>
      </c>
      <c r="GDG30" s="140">
        <v>497475</v>
      </c>
      <c r="GDH30" s="106">
        <f t="shared" si="3020"/>
        <v>3.0750000000000002</v>
      </c>
      <c r="GDI30" s="133">
        <f t="shared" si="3021"/>
        <v>428325.97500000003</v>
      </c>
      <c r="GDJ30" s="133">
        <f t="shared" si="3022"/>
        <v>871949.30625000002</v>
      </c>
      <c r="GDK30" s="149">
        <f t="shared" si="3023"/>
        <v>229460.34375</v>
      </c>
      <c r="GDL30" s="150">
        <f t="shared" si="3024"/>
        <v>1529735</v>
      </c>
      <c r="GDM30" s="148"/>
      <c r="GDN30" s="148" t="s">
        <v>36</v>
      </c>
      <c r="GDO30" s="140">
        <v>497475</v>
      </c>
      <c r="GDP30" s="106">
        <f t="shared" si="3025"/>
        <v>3.0750000000000002</v>
      </c>
      <c r="GDQ30" s="133">
        <f t="shared" si="3026"/>
        <v>428325.97500000003</v>
      </c>
      <c r="GDR30" s="133">
        <f t="shared" si="3027"/>
        <v>871949.30625000002</v>
      </c>
      <c r="GDS30" s="149">
        <f t="shared" si="3028"/>
        <v>229460.34375</v>
      </c>
      <c r="GDT30" s="150">
        <f t="shared" si="3029"/>
        <v>1529735</v>
      </c>
      <c r="GDU30" s="148"/>
      <c r="GDV30" s="148" t="s">
        <v>36</v>
      </c>
      <c r="GDW30" s="140">
        <v>497475</v>
      </c>
      <c r="GDX30" s="106">
        <f t="shared" si="3030"/>
        <v>3.0750000000000002</v>
      </c>
      <c r="GDY30" s="133">
        <f t="shared" si="3031"/>
        <v>428325.97500000003</v>
      </c>
      <c r="GDZ30" s="133">
        <f t="shared" si="3032"/>
        <v>871949.30625000002</v>
      </c>
      <c r="GEA30" s="149">
        <f t="shared" si="3033"/>
        <v>229460.34375</v>
      </c>
      <c r="GEB30" s="150">
        <f t="shared" si="3034"/>
        <v>1529735</v>
      </c>
      <c r="GEC30" s="148"/>
      <c r="GED30" s="148" t="s">
        <v>36</v>
      </c>
      <c r="GEE30" s="140">
        <v>497475</v>
      </c>
      <c r="GEF30" s="106">
        <f t="shared" si="3035"/>
        <v>3.0750000000000002</v>
      </c>
      <c r="GEG30" s="133">
        <f t="shared" si="3036"/>
        <v>428325.97500000003</v>
      </c>
      <c r="GEH30" s="133">
        <f t="shared" si="3037"/>
        <v>871949.30625000002</v>
      </c>
      <c r="GEI30" s="149">
        <f t="shared" si="3038"/>
        <v>229460.34375</v>
      </c>
      <c r="GEJ30" s="150">
        <f t="shared" si="3039"/>
        <v>1529735</v>
      </c>
      <c r="GEK30" s="148"/>
      <c r="GEL30" s="148" t="s">
        <v>36</v>
      </c>
      <c r="GEM30" s="140">
        <v>497475</v>
      </c>
      <c r="GEN30" s="106">
        <f t="shared" si="3040"/>
        <v>3.0750000000000002</v>
      </c>
      <c r="GEO30" s="133">
        <f t="shared" si="3041"/>
        <v>428325.97500000003</v>
      </c>
      <c r="GEP30" s="133">
        <f t="shared" si="3042"/>
        <v>871949.30625000002</v>
      </c>
      <c r="GEQ30" s="149">
        <f t="shared" si="3043"/>
        <v>229460.34375</v>
      </c>
      <c r="GER30" s="150">
        <f t="shared" si="3044"/>
        <v>1529735</v>
      </c>
      <c r="GES30" s="148"/>
      <c r="GET30" s="148" t="s">
        <v>36</v>
      </c>
      <c r="GEU30" s="140">
        <v>497475</v>
      </c>
      <c r="GEV30" s="106">
        <f t="shared" si="3045"/>
        <v>3.0750000000000002</v>
      </c>
      <c r="GEW30" s="133">
        <f t="shared" si="3046"/>
        <v>428325.97500000003</v>
      </c>
      <c r="GEX30" s="133">
        <f t="shared" si="3047"/>
        <v>871949.30625000002</v>
      </c>
      <c r="GEY30" s="149">
        <f t="shared" si="3048"/>
        <v>229460.34375</v>
      </c>
      <c r="GEZ30" s="150">
        <f t="shared" si="3049"/>
        <v>1529735</v>
      </c>
      <c r="GFA30" s="148"/>
      <c r="GFB30" s="148" t="s">
        <v>36</v>
      </c>
      <c r="GFC30" s="140">
        <v>497475</v>
      </c>
      <c r="GFD30" s="106">
        <f t="shared" si="3050"/>
        <v>3.0750000000000002</v>
      </c>
      <c r="GFE30" s="133">
        <f t="shared" si="3051"/>
        <v>428325.97500000003</v>
      </c>
      <c r="GFF30" s="133">
        <f t="shared" si="3052"/>
        <v>871949.30625000002</v>
      </c>
      <c r="GFG30" s="149">
        <f t="shared" si="3053"/>
        <v>229460.34375</v>
      </c>
      <c r="GFH30" s="150">
        <f t="shared" si="3054"/>
        <v>1529735</v>
      </c>
      <c r="GFI30" s="148"/>
      <c r="GFJ30" s="148" t="s">
        <v>36</v>
      </c>
      <c r="GFK30" s="140">
        <v>497475</v>
      </c>
      <c r="GFL30" s="106">
        <f t="shared" si="3055"/>
        <v>3.0750000000000002</v>
      </c>
      <c r="GFM30" s="133">
        <f t="shared" si="3056"/>
        <v>428325.97500000003</v>
      </c>
      <c r="GFN30" s="133">
        <f t="shared" si="3057"/>
        <v>871949.30625000002</v>
      </c>
      <c r="GFO30" s="149">
        <f t="shared" si="3058"/>
        <v>229460.34375</v>
      </c>
      <c r="GFP30" s="150">
        <f t="shared" si="3059"/>
        <v>1529735</v>
      </c>
      <c r="GFQ30" s="148"/>
      <c r="GFR30" s="148" t="s">
        <v>36</v>
      </c>
      <c r="GFS30" s="140">
        <v>497475</v>
      </c>
      <c r="GFT30" s="106">
        <f t="shared" si="3060"/>
        <v>3.0750000000000002</v>
      </c>
      <c r="GFU30" s="133">
        <f t="shared" si="3061"/>
        <v>428325.97500000003</v>
      </c>
      <c r="GFV30" s="133">
        <f t="shared" si="3062"/>
        <v>871949.30625000002</v>
      </c>
      <c r="GFW30" s="149">
        <f t="shared" si="3063"/>
        <v>229460.34375</v>
      </c>
      <c r="GFX30" s="150">
        <f t="shared" si="3064"/>
        <v>1529735</v>
      </c>
      <c r="GFY30" s="148"/>
      <c r="GFZ30" s="148" t="s">
        <v>36</v>
      </c>
      <c r="GGA30" s="140">
        <v>497475</v>
      </c>
      <c r="GGB30" s="106">
        <f t="shared" si="3065"/>
        <v>3.0750000000000002</v>
      </c>
      <c r="GGC30" s="133">
        <f t="shared" si="3066"/>
        <v>428325.97500000003</v>
      </c>
      <c r="GGD30" s="133">
        <f t="shared" si="3067"/>
        <v>871949.30625000002</v>
      </c>
      <c r="GGE30" s="149">
        <f t="shared" si="3068"/>
        <v>229460.34375</v>
      </c>
      <c r="GGF30" s="150">
        <f t="shared" si="3069"/>
        <v>1529735</v>
      </c>
      <c r="GGG30" s="148"/>
      <c r="GGH30" s="148" t="s">
        <v>36</v>
      </c>
      <c r="GGI30" s="140">
        <v>497475</v>
      </c>
      <c r="GGJ30" s="106">
        <f t="shared" si="3070"/>
        <v>3.0750000000000002</v>
      </c>
      <c r="GGK30" s="133">
        <f t="shared" si="3071"/>
        <v>428325.97500000003</v>
      </c>
      <c r="GGL30" s="133">
        <f t="shared" si="3072"/>
        <v>871949.30625000002</v>
      </c>
      <c r="GGM30" s="149">
        <f t="shared" si="3073"/>
        <v>229460.34375</v>
      </c>
      <c r="GGN30" s="150">
        <f t="shared" si="3074"/>
        <v>1529735</v>
      </c>
      <c r="GGO30" s="148"/>
      <c r="GGP30" s="148" t="s">
        <v>36</v>
      </c>
      <c r="GGQ30" s="140">
        <v>497475</v>
      </c>
      <c r="GGR30" s="106">
        <f t="shared" si="3075"/>
        <v>3.0750000000000002</v>
      </c>
      <c r="GGS30" s="133">
        <f t="shared" si="3076"/>
        <v>428325.97500000003</v>
      </c>
      <c r="GGT30" s="133">
        <f t="shared" si="3077"/>
        <v>871949.30625000002</v>
      </c>
      <c r="GGU30" s="149">
        <f t="shared" si="3078"/>
        <v>229460.34375</v>
      </c>
      <c r="GGV30" s="150">
        <f t="shared" si="3079"/>
        <v>1529735</v>
      </c>
      <c r="GGW30" s="148"/>
      <c r="GGX30" s="148" t="s">
        <v>36</v>
      </c>
      <c r="GGY30" s="140">
        <v>497475</v>
      </c>
      <c r="GGZ30" s="106">
        <f t="shared" si="3080"/>
        <v>3.0750000000000002</v>
      </c>
      <c r="GHA30" s="133">
        <f t="shared" si="3081"/>
        <v>428325.97500000003</v>
      </c>
      <c r="GHB30" s="133">
        <f t="shared" si="3082"/>
        <v>871949.30625000002</v>
      </c>
      <c r="GHC30" s="149">
        <f t="shared" si="3083"/>
        <v>229460.34375</v>
      </c>
      <c r="GHD30" s="150">
        <f t="shared" si="3084"/>
        <v>1529735</v>
      </c>
      <c r="GHE30" s="148"/>
      <c r="GHF30" s="148" t="s">
        <v>36</v>
      </c>
      <c r="GHG30" s="140">
        <v>497475</v>
      </c>
      <c r="GHH30" s="106">
        <f t="shared" si="3085"/>
        <v>3.0750000000000002</v>
      </c>
      <c r="GHI30" s="133">
        <f t="shared" si="3086"/>
        <v>428325.97500000003</v>
      </c>
      <c r="GHJ30" s="133">
        <f t="shared" si="3087"/>
        <v>871949.30625000002</v>
      </c>
      <c r="GHK30" s="149">
        <f t="shared" si="3088"/>
        <v>229460.34375</v>
      </c>
      <c r="GHL30" s="150">
        <f t="shared" si="3089"/>
        <v>1529735</v>
      </c>
      <c r="GHM30" s="148"/>
      <c r="GHN30" s="148" t="s">
        <v>36</v>
      </c>
      <c r="GHO30" s="140">
        <v>497475</v>
      </c>
      <c r="GHP30" s="106">
        <f t="shared" si="3090"/>
        <v>3.0750000000000002</v>
      </c>
      <c r="GHQ30" s="133">
        <f t="shared" si="3091"/>
        <v>428325.97500000003</v>
      </c>
      <c r="GHR30" s="133">
        <f t="shared" si="3092"/>
        <v>871949.30625000002</v>
      </c>
      <c r="GHS30" s="149">
        <f t="shared" si="3093"/>
        <v>229460.34375</v>
      </c>
      <c r="GHT30" s="150">
        <f t="shared" si="3094"/>
        <v>1529735</v>
      </c>
      <c r="GHU30" s="148"/>
      <c r="GHV30" s="148" t="s">
        <v>36</v>
      </c>
      <c r="GHW30" s="140">
        <v>497475</v>
      </c>
      <c r="GHX30" s="106">
        <f t="shared" si="3095"/>
        <v>3.0750000000000002</v>
      </c>
      <c r="GHY30" s="133">
        <f t="shared" si="3096"/>
        <v>428325.97500000003</v>
      </c>
      <c r="GHZ30" s="133">
        <f t="shared" si="3097"/>
        <v>871949.30625000002</v>
      </c>
      <c r="GIA30" s="149">
        <f t="shared" si="3098"/>
        <v>229460.34375</v>
      </c>
      <c r="GIB30" s="150">
        <f t="shared" si="3099"/>
        <v>1529735</v>
      </c>
      <c r="GIC30" s="148"/>
      <c r="GID30" s="148" t="s">
        <v>36</v>
      </c>
      <c r="GIE30" s="140">
        <v>497475</v>
      </c>
      <c r="GIF30" s="106">
        <f t="shared" si="3100"/>
        <v>3.0750000000000002</v>
      </c>
      <c r="GIG30" s="133">
        <f t="shared" si="3101"/>
        <v>428325.97500000003</v>
      </c>
      <c r="GIH30" s="133">
        <f t="shared" si="3102"/>
        <v>871949.30625000002</v>
      </c>
      <c r="GII30" s="149">
        <f t="shared" si="3103"/>
        <v>229460.34375</v>
      </c>
      <c r="GIJ30" s="150">
        <f t="shared" si="3104"/>
        <v>1529735</v>
      </c>
      <c r="GIK30" s="148"/>
      <c r="GIL30" s="148" t="s">
        <v>36</v>
      </c>
      <c r="GIM30" s="140">
        <v>497475</v>
      </c>
      <c r="GIN30" s="106">
        <f t="shared" si="3105"/>
        <v>3.0750000000000002</v>
      </c>
      <c r="GIO30" s="133">
        <f t="shared" si="3106"/>
        <v>428325.97500000003</v>
      </c>
      <c r="GIP30" s="133">
        <f t="shared" si="3107"/>
        <v>871949.30625000002</v>
      </c>
      <c r="GIQ30" s="149">
        <f t="shared" si="3108"/>
        <v>229460.34375</v>
      </c>
      <c r="GIR30" s="150">
        <f t="shared" si="3109"/>
        <v>1529735</v>
      </c>
      <c r="GIS30" s="148"/>
      <c r="GIT30" s="148" t="s">
        <v>36</v>
      </c>
      <c r="GIU30" s="140">
        <v>497475</v>
      </c>
      <c r="GIV30" s="106">
        <f t="shared" si="3110"/>
        <v>3.0750000000000002</v>
      </c>
      <c r="GIW30" s="133">
        <f t="shared" si="3111"/>
        <v>428325.97500000003</v>
      </c>
      <c r="GIX30" s="133">
        <f t="shared" si="3112"/>
        <v>871949.30625000002</v>
      </c>
      <c r="GIY30" s="149">
        <f t="shared" si="3113"/>
        <v>229460.34375</v>
      </c>
      <c r="GIZ30" s="150">
        <f t="shared" si="3114"/>
        <v>1529735</v>
      </c>
      <c r="GJA30" s="148"/>
      <c r="GJB30" s="148" t="s">
        <v>36</v>
      </c>
      <c r="GJC30" s="140">
        <v>497475</v>
      </c>
      <c r="GJD30" s="106">
        <f t="shared" si="3115"/>
        <v>3.0750000000000002</v>
      </c>
      <c r="GJE30" s="133">
        <f t="shared" si="3116"/>
        <v>428325.97500000003</v>
      </c>
      <c r="GJF30" s="133">
        <f t="shared" si="3117"/>
        <v>871949.30625000002</v>
      </c>
      <c r="GJG30" s="149">
        <f t="shared" si="3118"/>
        <v>229460.34375</v>
      </c>
      <c r="GJH30" s="150">
        <f t="shared" si="3119"/>
        <v>1529735</v>
      </c>
      <c r="GJI30" s="148"/>
      <c r="GJJ30" s="148" t="s">
        <v>36</v>
      </c>
      <c r="GJK30" s="140">
        <v>497475</v>
      </c>
      <c r="GJL30" s="106">
        <f t="shared" si="3120"/>
        <v>3.0750000000000002</v>
      </c>
      <c r="GJM30" s="133">
        <f t="shared" si="3121"/>
        <v>428325.97500000003</v>
      </c>
      <c r="GJN30" s="133">
        <f t="shared" si="3122"/>
        <v>871949.30625000002</v>
      </c>
      <c r="GJO30" s="149">
        <f t="shared" si="3123"/>
        <v>229460.34375</v>
      </c>
      <c r="GJP30" s="150">
        <f t="shared" si="3124"/>
        <v>1529735</v>
      </c>
      <c r="GJQ30" s="148"/>
      <c r="GJR30" s="148" t="s">
        <v>36</v>
      </c>
      <c r="GJS30" s="140">
        <v>497475</v>
      </c>
      <c r="GJT30" s="106">
        <f t="shared" si="3125"/>
        <v>3.0750000000000002</v>
      </c>
      <c r="GJU30" s="133">
        <f t="shared" si="3126"/>
        <v>428325.97500000003</v>
      </c>
      <c r="GJV30" s="133">
        <f t="shared" si="3127"/>
        <v>871949.30625000002</v>
      </c>
      <c r="GJW30" s="149">
        <f t="shared" si="3128"/>
        <v>229460.34375</v>
      </c>
      <c r="GJX30" s="150">
        <f t="shared" si="3129"/>
        <v>1529735</v>
      </c>
      <c r="GJY30" s="148"/>
      <c r="GJZ30" s="148" t="s">
        <v>36</v>
      </c>
      <c r="GKA30" s="140">
        <v>497475</v>
      </c>
      <c r="GKB30" s="106">
        <f t="shared" si="3130"/>
        <v>3.0750000000000002</v>
      </c>
      <c r="GKC30" s="133">
        <f t="shared" si="3131"/>
        <v>428325.97500000003</v>
      </c>
      <c r="GKD30" s="133">
        <f t="shared" si="3132"/>
        <v>871949.30625000002</v>
      </c>
      <c r="GKE30" s="149">
        <f t="shared" si="3133"/>
        <v>229460.34375</v>
      </c>
      <c r="GKF30" s="150">
        <f t="shared" si="3134"/>
        <v>1529735</v>
      </c>
      <c r="GKG30" s="148"/>
      <c r="GKH30" s="148" t="s">
        <v>36</v>
      </c>
      <c r="GKI30" s="140">
        <v>497475</v>
      </c>
      <c r="GKJ30" s="106">
        <f t="shared" si="3135"/>
        <v>3.0750000000000002</v>
      </c>
      <c r="GKK30" s="133">
        <f t="shared" si="3136"/>
        <v>428325.97500000003</v>
      </c>
      <c r="GKL30" s="133">
        <f t="shared" si="3137"/>
        <v>871949.30625000002</v>
      </c>
      <c r="GKM30" s="149">
        <f t="shared" si="3138"/>
        <v>229460.34375</v>
      </c>
      <c r="GKN30" s="150">
        <f t="shared" si="3139"/>
        <v>1529735</v>
      </c>
      <c r="GKO30" s="148"/>
      <c r="GKP30" s="148" t="s">
        <v>36</v>
      </c>
      <c r="GKQ30" s="140">
        <v>497475</v>
      </c>
      <c r="GKR30" s="106">
        <f t="shared" si="3140"/>
        <v>3.0750000000000002</v>
      </c>
      <c r="GKS30" s="133">
        <f t="shared" si="3141"/>
        <v>428325.97500000003</v>
      </c>
      <c r="GKT30" s="133">
        <f t="shared" si="3142"/>
        <v>871949.30625000002</v>
      </c>
      <c r="GKU30" s="149">
        <f t="shared" si="3143"/>
        <v>229460.34375</v>
      </c>
      <c r="GKV30" s="150">
        <f t="shared" si="3144"/>
        <v>1529735</v>
      </c>
      <c r="GKW30" s="148"/>
      <c r="GKX30" s="148" t="s">
        <v>36</v>
      </c>
      <c r="GKY30" s="140">
        <v>497475</v>
      </c>
      <c r="GKZ30" s="106">
        <f t="shared" si="3145"/>
        <v>3.0750000000000002</v>
      </c>
      <c r="GLA30" s="133">
        <f t="shared" si="3146"/>
        <v>428325.97500000003</v>
      </c>
      <c r="GLB30" s="133">
        <f t="shared" si="3147"/>
        <v>871949.30625000002</v>
      </c>
      <c r="GLC30" s="149">
        <f t="shared" si="3148"/>
        <v>229460.34375</v>
      </c>
      <c r="GLD30" s="150">
        <f t="shared" si="3149"/>
        <v>1529735</v>
      </c>
      <c r="GLE30" s="148"/>
      <c r="GLF30" s="148" t="s">
        <v>36</v>
      </c>
      <c r="GLG30" s="140">
        <v>497475</v>
      </c>
      <c r="GLH30" s="106">
        <f t="shared" si="3150"/>
        <v>3.0750000000000002</v>
      </c>
      <c r="GLI30" s="133">
        <f t="shared" si="3151"/>
        <v>428325.97500000003</v>
      </c>
      <c r="GLJ30" s="133">
        <f t="shared" si="3152"/>
        <v>871949.30625000002</v>
      </c>
      <c r="GLK30" s="149">
        <f t="shared" si="3153"/>
        <v>229460.34375</v>
      </c>
      <c r="GLL30" s="150">
        <f t="shared" si="3154"/>
        <v>1529735</v>
      </c>
      <c r="GLM30" s="148"/>
      <c r="GLN30" s="148" t="s">
        <v>36</v>
      </c>
      <c r="GLO30" s="140">
        <v>497475</v>
      </c>
      <c r="GLP30" s="106">
        <f t="shared" si="3155"/>
        <v>3.0750000000000002</v>
      </c>
      <c r="GLQ30" s="133">
        <f t="shared" si="3156"/>
        <v>428325.97500000003</v>
      </c>
      <c r="GLR30" s="133">
        <f t="shared" si="3157"/>
        <v>871949.30625000002</v>
      </c>
      <c r="GLS30" s="149">
        <f t="shared" si="3158"/>
        <v>229460.34375</v>
      </c>
      <c r="GLT30" s="150">
        <f t="shared" si="3159"/>
        <v>1529735</v>
      </c>
      <c r="GLU30" s="148"/>
      <c r="GLV30" s="148" t="s">
        <v>36</v>
      </c>
      <c r="GLW30" s="140">
        <v>497475</v>
      </c>
      <c r="GLX30" s="106">
        <f t="shared" si="3160"/>
        <v>3.0750000000000002</v>
      </c>
      <c r="GLY30" s="133">
        <f t="shared" si="3161"/>
        <v>428325.97500000003</v>
      </c>
      <c r="GLZ30" s="133">
        <f t="shared" si="3162"/>
        <v>871949.30625000002</v>
      </c>
      <c r="GMA30" s="149">
        <f t="shared" si="3163"/>
        <v>229460.34375</v>
      </c>
      <c r="GMB30" s="150">
        <f t="shared" si="3164"/>
        <v>1529735</v>
      </c>
      <c r="GMC30" s="148"/>
      <c r="GMD30" s="148" t="s">
        <v>36</v>
      </c>
      <c r="GME30" s="140">
        <v>497475</v>
      </c>
      <c r="GMF30" s="106">
        <f t="shared" si="3165"/>
        <v>3.0750000000000002</v>
      </c>
      <c r="GMG30" s="133">
        <f t="shared" si="3166"/>
        <v>428325.97500000003</v>
      </c>
      <c r="GMH30" s="133">
        <f t="shared" si="3167"/>
        <v>871949.30625000002</v>
      </c>
      <c r="GMI30" s="149">
        <f t="shared" si="3168"/>
        <v>229460.34375</v>
      </c>
      <c r="GMJ30" s="150">
        <f t="shared" si="3169"/>
        <v>1529735</v>
      </c>
      <c r="GMK30" s="148"/>
      <c r="GML30" s="148" t="s">
        <v>36</v>
      </c>
      <c r="GMM30" s="140">
        <v>497475</v>
      </c>
      <c r="GMN30" s="106">
        <f t="shared" si="3170"/>
        <v>3.0750000000000002</v>
      </c>
      <c r="GMO30" s="133">
        <f t="shared" si="3171"/>
        <v>428325.97500000003</v>
      </c>
      <c r="GMP30" s="133">
        <f t="shared" si="3172"/>
        <v>871949.30625000002</v>
      </c>
      <c r="GMQ30" s="149">
        <f t="shared" si="3173"/>
        <v>229460.34375</v>
      </c>
      <c r="GMR30" s="150">
        <f t="shared" si="3174"/>
        <v>1529735</v>
      </c>
      <c r="GMS30" s="148"/>
      <c r="GMT30" s="148" t="s">
        <v>36</v>
      </c>
      <c r="GMU30" s="140">
        <v>497475</v>
      </c>
      <c r="GMV30" s="106">
        <f t="shared" si="3175"/>
        <v>3.0750000000000002</v>
      </c>
      <c r="GMW30" s="133">
        <f t="shared" si="3176"/>
        <v>428325.97500000003</v>
      </c>
      <c r="GMX30" s="133">
        <f t="shared" si="3177"/>
        <v>871949.30625000002</v>
      </c>
      <c r="GMY30" s="149">
        <f t="shared" si="3178"/>
        <v>229460.34375</v>
      </c>
      <c r="GMZ30" s="150">
        <f t="shared" si="3179"/>
        <v>1529735</v>
      </c>
      <c r="GNA30" s="148"/>
      <c r="GNB30" s="148" t="s">
        <v>36</v>
      </c>
      <c r="GNC30" s="140">
        <v>497475</v>
      </c>
      <c r="GND30" s="106">
        <f t="shared" si="3180"/>
        <v>3.0750000000000002</v>
      </c>
      <c r="GNE30" s="133">
        <f t="shared" si="3181"/>
        <v>428325.97500000003</v>
      </c>
      <c r="GNF30" s="133">
        <f t="shared" si="3182"/>
        <v>871949.30625000002</v>
      </c>
      <c r="GNG30" s="149">
        <f t="shared" si="3183"/>
        <v>229460.34375</v>
      </c>
      <c r="GNH30" s="150">
        <f t="shared" si="3184"/>
        <v>1529735</v>
      </c>
      <c r="GNI30" s="148"/>
      <c r="GNJ30" s="148" t="s">
        <v>36</v>
      </c>
      <c r="GNK30" s="140">
        <v>497475</v>
      </c>
      <c r="GNL30" s="106">
        <f t="shared" si="3185"/>
        <v>3.0750000000000002</v>
      </c>
      <c r="GNM30" s="133">
        <f t="shared" si="3186"/>
        <v>428325.97500000003</v>
      </c>
      <c r="GNN30" s="133">
        <f t="shared" si="3187"/>
        <v>871949.30625000002</v>
      </c>
      <c r="GNO30" s="149">
        <f t="shared" si="3188"/>
        <v>229460.34375</v>
      </c>
      <c r="GNP30" s="150">
        <f t="shared" si="3189"/>
        <v>1529735</v>
      </c>
      <c r="GNQ30" s="148"/>
      <c r="GNR30" s="148" t="s">
        <v>36</v>
      </c>
      <c r="GNS30" s="140">
        <v>497475</v>
      </c>
      <c r="GNT30" s="106">
        <f t="shared" si="3190"/>
        <v>3.0750000000000002</v>
      </c>
      <c r="GNU30" s="133">
        <f t="shared" si="3191"/>
        <v>428325.97500000003</v>
      </c>
      <c r="GNV30" s="133">
        <f t="shared" si="3192"/>
        <v>871949.30625000002</v>
      </c>
      <c r="GNW30" s="149">
        <f t="shared" si="3193"/>
        <v>229460.34375</v>
      </c>
      <c r="GNX30" s="150">
        <f t="shared" si="3194"/>
        <v>1529735</v>
      </c>
      <c r="GNY30" s="148"/>
      <c r="GNZ30" s="148" t="s">
        <v>36</v>
      </c>
      <c r="GOA30" s="140">
        <v>497475</v>
      </c>
      <c r="GOB30" s="106">
        <f t="shared" si="3195"/>
        <v>3.0750000000000002</v>
      </c>
      <c r="GOC30" s="133">
        <f t="shared" si="3196"/>
        <v>428325.97500000003</v>
      </c>
      <c r="GOD30" s="133">
        <f t="shared" si="3197"/>
        <v>871949.30625000002</v>
      </c>
      <c r="GOE30" s="149">
        <f t="shared" si="3198"/>
        <v>229460.34375</v>
      </c>
      <c r="GOF30" s="150">
        <f t="shared" si="3199"/>
        <v>1529735</v>
      </c>
      <c r="GOG30" s="148"/>
      <c r="GOH30" s="148" t="s">
        <v>36</v>
      </c>
      <c r="GOI30" s="140">
        <v>497475</v>
      </c>
      <c r="GOJ30" s="106">
        <f t="shared" si="3200"/>
        <v>3.0750000000000002</v>
      </c>
      <c r="GOK30" s="133">
        <f t="shared" si="3201"/>
        <v>428325.97500000003</v>
      </c>
      <c r="GOL30" s="133">
        <f t="shared" si="3202"/>
        <v>871949.30625000002</v>
      </c>
      <c r="GOM30" s="149">
        <f t="shared" si="3203"/>
        <v>229460.34375</v>
      </c>
      <c r="GON30" s="150">
        <f t="shared" si="3204"/>
        <v>1529735</v>
      </c>
      <c r="GOO30" s="148"/>
      <c r="GOP30" s="148" t="s">
        <v>36</v>
      </c>
      <c r="GOQ30" s="140">
        <v>497475</v>
      </c>
      <c r="GOR30" s="106">
        <f t="shared" si="3205"/>
        <v>3.0750000000000002</v>
      </c>
      <c r="GOS30" s="133">
        <f t="shared" si="3206"/>
        <v>428325.97500000003</v>
      </c>
      <c r="GOT30" s="133">
        <f t="shared" si="3207"/>
        <v>871949.30625000002</v>
      </c>
      <c r="GOU30" s="149">
        <f t="shared" si="3208"/>
        <v>229460.34375</v>
      </c>
      <c r="GOV30" s="150">
        <f t="shared" si="3209"/>
        <v>1529735</v>
      </c>
      <c r="GOW30" s="148"/>
      <c r="GOX30" s="148" t="s">
        <v>36</v>
      </c>
      <c r="GOY30" s="140">
        <v>497475</v>
      </c>
      <c r="GOZ30" s="106">
        <f t="shared" si="3210"/>
        <v>3.0750000000000002</v>
      </c>
      <c r="GPA30" s="133">
        <f t="shared" si="3211"/>
        <v>428325.97500000003</v>
      </c>
      <c r="GPB30" s="133">
        <f t="shared" si="3212"/>
        <v>871949.30625000002</v>
      </c>
      <c r="GPC30" s="149">
        <f t="shared" si="3213"/>
        <v>229460.34375</v>
      </c>
      <c r="GPD30" s="150">
        <f t="shared" si="3214"/>
        <v>1529735</v>
      </c>
      <c r="GPE30" s="148"/>
      <c r="GPF30" s="148" t="s">
        <v>36</v>
      </c>
      <c r="GPG30" s="140">
        <v>497475</v>
      </c>
      <c r="GPH30" s="106">
        <f t="shared" si="3215"/>
        <v>3.0750000000000002</v>
      </c>
      <c r="GPI30" s="133">
        <f t="shared" si="3216"/>
        <v>428325.97500000003</v>
      </c>
      <c r="GPJ30" s="133">
        <f t="shared" si="3217"/>
        <v>871949.30625000002</v>
      </c>
      <c r="GPK30" s="149">
        <f t="shared" si="3218"/>
        <v>229460.34375</v>
      </c>
      <c r="GPL30" s="150">
        <f t="shared" si="3219"/>
        <v>1529735</v>
      </c>
      <c r="GPM30" s="148"/>
      <c r="GPN30" s="148" t="s">
        <v>36</v>
      </c>
      <c r="GPO30" s="140">
        <v>497475</v>
      </c>
      <c r="GPP30" s="106">
        <f t="shared" si="3220"/>
        <v>3.0750000000000002</v>
      </c>
      <c r="GPQ30" s="133">
        <f t="shared" si="3221"/>
        <v>428325.97500000003</v>
      </c>
      <c r="GPR30" s="133">
        <f t="shared" si="3222"/>
        <v>871949.30625000002</v>
      </c>
      <c r="GPS30" s="149">
        <f t="shared" si="3223"/>
        <v>229460.34375</v>
      </c>
      <c r="GPT30" s="150">
        <f t="shared" si="3224"/>
        <v>1529735</v>
      </c>
      <c r="GPU30" s="148"/>
      <c r="GPV30" s="148" t="s">
        <v>36</v>
      </c>
      <c r="GPW30" s="140">
        <v>497475</v>
      </c>
      <c r="GPX30" s="106">
        <f t="shared" si="3225"/>
        <v>3.0750000000000002</v>
      </c>
      <c r="GPY30" s="133">
        <f t="shared" si="3226"/>
        <v>428325.97500000003</v>
      </c>
      <c r="GPZ30" s="133">
        <f t="shared" si="3227"/>
        <v>871949.30625000002</v>
      </c>
      <c r="GQA30" s="149">
        <f t="shared" si="3228"/>
        <v>229460.34375</v>
      </c>
      <c r="GQB30" s="150">
        <f t="shared" si="3229"/>
        <v>1529735</v>
      </c>
      <c r="GQC30" s="148"/>
      <c r="GQD30" s="148" t="s">
        <v>36</v>
      </c>
      <c r="GQE30" s="140">
        <v>497475</v>
      </c>
      <c r="GQF30" s="106">
        <f t="shared" si="3230"/>
        <v>3.0750000000000002</v>
      </c>
      <c r="GQG30" s="133">
        <f t="shared" si="3231"/>
        <v>428325.97500000003</v>
      </c>
      <c r="GQH30" s="133">
        <f t="shared" si="3232"/>
        <v>871949.30625000002</v>
      </c>
      <c r="GQI30" s="149">
        <f t="shared" si="3233"/>
        <v>229460.34375</v>
      </c>
      <c r="GQJ30" s="150">
        <f t="shared" si="3234"/>
        <v>1529735</v>
      </c>
      <c r="GQK30" s="148"/>
      <c r="GQL30" s="148" t="s">
        <v>36</v>
      </c>
      <c r="GQM30" s="140">
        <v>497475</v>
      </c>
      <c r="GQN30" s="106">
        <f t="shared" si="3235"/>
        <v>3.0750000000000002</v>
      </c>
      <c r="GQO30" s="133">
        <f t="shared" si="3236"/>
        <v>428325.97500000003</v>
      </c>
      <c r="GQP30" s="133">
        <f t="shared" si="3237"/>
        <v>871949.30625000002</v>
      </c>
      <c r="GQQ30" s="149">
        <f t="shared" si="3238"/>
        <v>229460.34375</v>
      </c>
      <c r="GQR30" s="150">
        <f t="shared" si="3239"/>
        <v>1529735</v>
      </c>
      <c r="GQS30" s="148"/>
      <c r="GQT30" s="148" t="s">
        <v>36</v>
      </c>
      <c r="GQU30" s="140">
        <v>497475</v>
      </c>
      <c r="GQV30" s="106">
        <f t="shared" si="3240"/>
        <v>3.0750000000000002</v>
      </c>
      <c r="GQW30" s="133">
        <f t="shared" si="3241"/>
        <v>428325.97500000003</v>
      </c>
      <c r="GQX30" s="133">
        <f t="shared" si="3242"/>
        <v>871949.30625000002</v>
      </c>
      <c r="GQY30" s="149">
        <f t="shared" si="3243"/>
        <v>229460.34375</v>
      </c>
      <c r="GQZ30" s="150">
        <f t="shared" si="3244"/>
        <v>1529735</v>
      </c>
      <c r="GRA30" s="148"/>
      <c r="GRB30" s="148" t="s">
        <v>36</v>
      </c>
      <c r="GRC30" s="140">
        <v>497475</v>
      </c>
      <c r="GRD30" s="106">
        <f t="shared" si="3245"/>
        <v>3.0750000000000002</v>
      </c>
      <c r="GRE30" s="133">
        <f t="shared" si="3246"/>
        <v>428325.97500000003</v>
      </c>
      <c r="GRF30" s="133">
        <f t="shared" si="3247"/>
        <v>871949.30625000002</v>
      </c>
      <c r="GRG30" s="149">
        <f t="shared" si="3248"/>
        <v>229460.34375</v>
      </c>
      <c r="GRH30" s="150">
        <f t="shared" si="3249"/>
        <v>1529735</v>
      </c>
      <c r="GRI30" s="148"/>
      <c r="GRJ30" s="148" t="s">
        <v>36</v>
      </c>
      <c r="GRK30" s="140">
        <v>497475</v>
      </c>
      <c r="GRL30" s="106">
        <f t="shared" si="3250"/>
        <v>3.0750000000000002</v>
      </c>
      <c r="GRM30" s="133">
        <f t="shared" si="3251"/>
        <v>428325.97500000003</v>
      </c>
      <c r="GRN30" s="133">
        <f t="shared" si="3252"/>
        <v>871949.30625000002</v>
      </c>
      <c r="GRO30" s="149">
        <f t="shared" si="3253"/>
        <v>229460.34375</v>
      </c>
      <c r="GRP30" s="150">
        <f t="shared" si="3254"/>
        <v>1529735</v>
      </c>
      <c r="GRQ30" s="148"/>
      <c r="GRR30" s="148" t="s">
        <v>36</v>
      </c>
      <c r="GRS30" s="140">
        <v>497475</v>
      </c>
      <c r="GRT30" s="106">
        <f t="shared" si="3255"/>
        <v>3.0750000000000002</v>
      </c>
      <c r="GRU30" s="133">
        <f t="shared" si="3256"/>
        <v>428325.97500000003</v>
      </c>
      <c r="GRV30" s="133">
        <f t="shared" si="3257"/>
        <v>871949.30625000002</v>
      </c>
      <c r="GRW30" s="149">
        <f t="shared" si="3258"/>
        <v>229460.34375</v>
      </c>
      <c r="GRX30" s="150">
        <f t="shared" si="3259"/>
        <v>1529735</v>
      </c>
      <c r="GRY30" s="148"/>
      <c r="GRZ30" s="148" t="s">
        <v>36</v>
      </c>
      <c r="GSA30" s="140">
        <v>497475</v>
      </c>
      <c r="GSB30" s="106">
        <f t="shared" si="3260"/>
        <v>3.0750000000000002</v>
      </c>
      <c r="GSC30" s="133">
        <f t="shared" si="3261"/>
        <v>428325.97500000003</v>
      </c>
      <c r="GSD30" s="133">
        <f t="shared" si="3262"/>
        <v>871949.30625000002</v>
      </c>
      <c r="GSE30" s="149">
        <f t="shared" si="3263"/>
        <v>229460.34375</v>
      </c>
      <c r="GSF30" s="150">
        <f t="shared" si="3264"/>
        <v>1529735</v>
      </c>
      <c r="GSG30" s="148"/>
      <c r="GSH30" s="148" t="s">
        <v>36</v>
      </c>
      <c r="GSI30" s="140">
        <v>497475</v>
      </c>
      <c r="GSJ30" s="106">
        <f t="shared" si="3265"/>
        <v>3.0750000000000002</v>
      </c>
      <c r="GSK30" s="133">
        <f t="shared" si="3266"/>
        <v>428325.97500000003</v>
      </c>
      <c r="GSL30" s="133">
        <f t="shared" si="3267"/>
        <v>871949.30625000002</v>
      </c>
      <c r="GSM30" s="149">
        <f t="shared" si="3268"/>
        <v>229460.34375</v>
      </c>
      <c r="GSN30" s="150">
        <f t="shared" si="3269"/>
        <v>1529735</v>
      </c>
      <c r="GSO30" s="148"/>
      <c r="GSP30" s="148" t="s">
        <v>36</v>
      </c>
      <c r="GSQ30" s="140">
        <v>497475</v>
      </c>
      <c r="GSR30" s="106">
        <f t="shared" si="3270"/>
        <v>3.0750000000000002</v>
      </c>
      <c r="GSS30" s="133">
        <f t="shared" si="3271"/>
        <v>428325.97500000003</v>
      </c>
      <c r="GST30" s="133">
        <f t="shared" si="3272"/>
        <v>871949.30625000002</v>
      </c>
      <c r="GSU30" s="149">
        <f t="shared" si="3273"/>
        <v>229460.34375</v>
      </c>
      <c r="GSV30" s="150">
        <f t="shared" si="3274"/>
        <v>1529735</v>
      </c>
      <c r="GSW30" s="148"/>
      <c r="GSX30" s="148" t="s">
        <v>36</v>
      </c>
      <c r="GSY30" s="140">
        <v>497475</v>
      </c>
      <c r="GSZ30" s="106">
        <f t="shared" si="3275"/>
        <v>3.0750000000000002</v>
      </c>
      <c r="GTA30" s="133">
        <f t="shared" si="3276"/>
        <v>428325.97500000003</v>
      </c>
      <c r="GTB30" s="133">
        <f t="shared" si="3277"/>
        <v>871949.30625000002</v>
      </c>
      <c r="GTC30" s="149">
        <f t="shared" si="3278"/>
        <v>229460.34375</v>
      </c>
      <c r="GTD30" s="150">
        <f t="shared" si="3279"/>
        <v>1529735</v>
      </c>
      <c r="GTE30" s="148"/>
      <c r="GTF30" s="148" t="s">
        <v>36</v>
      </c>
      <c r="GTG30" s="140">
        <v>497475</v>
      </c>
      <c r="GTH30" s="106">
        <f t="shared" si="3280"/>
        <v>3.0750000000000002</v>
      </c>
      <c r="GTI30" s="133">
        <f t="shared" si="3281"/>
        <v>428325.97500000003</v>
      </c>
      <c r="GTJ30" s="133">
        <f t="shared" si="3282"/>
        <v>871949.30625000002</v>
      </c>
      <c r="GTK30" s="149">
        <f t="shared" si="3283"/>
        <v>229460.34375</v>
      </c>
      <c r="GTL30" s="150">
        <f t="shared" si="3284"/>
        <v>1529735</v>
      </c>
      <c r="GTM30" s="148"/>
      <c r="GTN30" s="148" t="s">
        <v>36</v>
      </c>
      <c r="GTO30" s="140">
        <v>497475</v>
      </c>
      <c r="GTP30" s="106">
        <f t="shared" si="3285"/>
        <v>3.0750000000000002</v>
      </c>
      <c r="GTQ30" s="133">
        <f t="shared" si="3286"/>
        <v>428325.97500000003</v>
      </c>
      <c r="GTR30" s="133">
        <f t="shared" si="3287"/>
        <v>871949.30625000002</v>
      </c>
      <c r="GTS30" s="149">
        <f t="shared" si="3288"/>
        <v>229460.34375</v>
      </c>
      <c r="GTT30" s="150">
        <f t="shared" si="3289"/>
        <v>1529735</v>
      </c>
      <c r="GTU30" s="148"/>
      <c r="GTV30" s="148" t="s">
        <v>36</v>
      </c>
      <c r="GTW30" s="140">
        <v>497475</v>
      </c>
      <c r="GTX30" s="106">
        <f t="shared" si="3290"/>
        <v>3.0750000000000002</v>
      </c>
      <c r="GTY30" s="133">
        <f t="shared" si="3291"/>
        <v>428325.97500000003</v>
      </c>
      <c r="GTZ30" s="133">
        <f t="shared" si="3292"/>
        <v>871949.30625000002</v>
      </c>
      <c r="GUA30" s="149">
        <f t="shared" si="3293"/>
        <v>229460.34375</v>
      </c>
      <c r="GUB30" s="150">
        <f t="shared" si="3294"/>
        <v>1529735</v>
      </c>
      <c r="GUC30" s="148"/>
      <c r="GUD30" s="148" t="s">
        <v>36</v>
      </c>
      <c r="GUE30" s="140">
        <v>497475</v>
      </c>
      <c r="GUF30" s="106">
        <f t="shared" si="3295"/>
        <v>3.0750000000000002</v>
      </c>
      <c r="GUG30" s="133">
        <f t="shared" si="3296"/>
        <v>428325.97500000003</v>
      </c>
      <c r="GUH30" s="133">
        <f t="shared" si="3297"/>
        <v>871949.30625000002</v>
      </c>
      <c r="GUI30" s="149">
        <f t="shared" si="3298"/>
        <v>229460.34375</v>
      </c>
      <c r="GUJ30" s="150">
        <f t="shared" si="3299"/>
        <v>1529735</v>
      </c>
      <c r="GUK30" s="148"/>
      <c r="GUL30" s="148" t="s">
        <v>36</v>
      </c>
      <c r="GUM30" s="140">
        <v>497475</v>
      </c>
      <c r="GUN30" s="106">
        <f t="shared" si="3300"/>
        <v>3.0750000000000002</v>
      </c>
      <c r="GUO30" s="133">
        <f t="shared" si="3301"/>
        <v>428325.97500000003</v>
      </c>
      <c r="GUP30" s="133">
        <f t="shared" si="3302"/>
        <v>871949.30625000002</v>
      </c>
      <c r="GUQ30" s="149">
        <f t="shared" si="3303"/>
        <v>229460.34375</v>
      </c>
      <c r="GUR30" s="150">
        <f t="shared" si="3304"/>
        <v>1529735</v>
      </c>
      <c r="GUS30" s="148"/>
      <c r="GUT30" s="148" t="s">
        <v>36</v>
      </c>
      <c r="GUU30" s="140">
        <v>497475</v>
      </c>
      <c r="GUV30" s="106">
        <f t="shared" si="3305"/>
        <v>3.0750000000000002</v>
      </c>
      <c r="GUW30" s="133">
        <f t="shared" si="3306"/>
        <v>428325.97500000003</v>
      </c>
      <c r="GUX30" s="133">
        <f t="shared" si="3307"/>
        <v>871949.30625000002</v>
      </c>
      <c r="GUY30" s="149">
        <f t="shared" si="3308"/>
        <v>229460.34375</v>
      </c>
      <c r="GUZ30" s="150">
        <f t="shared" si="3309"/>
        <v>1529735</v>
      </c>
      <c r="GVA30" s="148"/>
      <c r="GVB30" s="148" t="s">
        <v>36</v>
      </c>
      <c r="GVC30" s="140">
        <v>497475</v>
      </c>
      <c r="GVD30" s="106">
        <f t="shared" si="3310"/>
        <v>3.0750000000000002</v>
      </c>
      <c r="GVE30" s="133">
        <f t="shared" si="3311"/>
        <v>428325.97500000003</v>
      </c>
      <c r="GVF30" s="133">
        <f t="shared" si="3312"/>
        <v>871949.30625000002</v>
      </c>
      <c r="GVG30" s="149">
        <f t="shared" si="3313"/>
        <v>229460.34375</v>
      </c>
      <c r="GVH30" s="150">
        <f t="shared" si="3314"/>
        <v>1529735</v>
      </c>
      <c r="GVI30" s="148"/>
      <c r="GVJ30" s="148" t="s">
        <v>36</v>
      </c>
      <c r="GVK30" s="140">
        <v>497475</v>
      </c>
      <c r="GVL30" s="106">
        <f t="shared" si="3315"/>
        <v>3.0750000000000002</v>
      </c>
      <c r="GVM30" s="133">
        <f t="shared" si="3316"/>
        <v>428325.97500000003</v>
      </c>
      <c r="GVN30" s="133">
        <f t="shared" si="3317"/>
        <v>871949.30625000002</v>
      </c>
      <c r="GVO30" s="149">
        <f t="shared" si="3318"/>
        <v>229460.34375</v>
      </c>
      <c r="GVP30" s="150">
        <f t="shared" si="3319"/>
        <v>1529735</v>
      </c>
      <c r="GVQ30" s="148"/>
      <c r="GVR30" s="148" t="s">
        <v>36</v>
      </c>
      <c r="GVS30" s="140">
        <v>497475</v>
      </c>
      <c r="GVT30" s="106">
        <f t="shared" si="3320"/>
        <v>3.0750000000000002</v>
      </c>
      <c r="GVU30" s="133">
        <f t="shared" si="3321"/>
        <v>428325.97500000003</v>
      </c>
      <c r="GVV30" s="133">
        <f t="shared" si="3322"/>
        <v>871949.30625000002</v>
      </c>
      <c r="GVW30" s="149">
        <f t="shared" si="3323"/>
        <v>229460.34375</v>
      </c>
      <c r="GVX30" s="150">
        <f t="shared" si="3324"/>
        <v>1529735</v>
      </c>
      <c r="GVY30" s="148"/>
      <c r="GVZ30" s="148" t="s">
        <v>36</v>
      </c>
      <c r="GWA30" s="140">
        <v>497475</v>
      </c>
      <c r="GWB30" s="106">
        <f t="shared" si="3325"/>
        <v>3.0750000000000002</v>
      </c>
      <c r="GWC30" s="133">
        <f t="shared" si="3326"/>
        <v>428325.97500000003</v>
      </c>
      <c r="GWD30" s="133">
        <f t="shared" si="3327"/>
        <v>871949.30625000002</v>
      </c>
      <c r="GWE30" s="149">
        <f t="shared" si="3328"/>
        <v>229460.34375</v>
      </c>
      <c r="GWF30" s="150">
        <f t="shared" si="3329"/>
        <v>1529735</v>
      </c>
      <c r="GWG30" s="148"/>
      <c r="GWH30" s="148" t="s">
        <v>36</v>
      </c>
      <c r="GWI30" s="140">
        <v>497475</v>
      </c>
      <c r="GWJ30" s="106">
        <f t="shared" si="3330"/>
        <v>3.0750000000000002</v>
      </c>
      <c r="GWK30" s="133">
        <f t="shared" si="3331"/>
        <v>428325.97500000003</v>
      </c>
      <c r="GWL30" s="133">
        <f t="shared" si="3332"/>
        <v>871949.30625000002</v>
      </c>
      <c r="GWM30" s="149">
        <f t="shared" si="3333"/>
        <v>229460.34375</v>
      </c>
      <c r="GWN30" s="150">
        <f t="shared" si="3334"/>
        <v>1529735</v>
      </c>
      <c r="GWO30" s="148"/>
      <c r="GWP30" s="148" t="s">
        <v>36</v>
      </c>
      <c r="GWQ30" s="140">
        <v>497475</v>
      </c>
      <c r="GWR30" s="106">
        <f t="shared" si="3335"/>
        <v>3.0750000000000002</v>
      </c>
      <c r="GWS30" s="133">
        <f t="shared" si="3336"/>
        <v>428325.97500000003</v>
      </c>
      <c r="GWT30" s="133">
        <f t="shared" si="3337"/>
        <v>871949.30625000002</v>
      </c>
      <c r="GWU30" s="149">
        <f t="shared" si="3338"/>
        <v>229460.34375</v>
      </c>
      <c r="GWV30" s="150">
        <f t="shared" si="3339"/>
        <v>1529735</v>
      </c>
      <c r="GWW30" s="148"/>
      <c r="GWX30" s="148" t="s">
        <v>36</v>
      </c>
      <c r="GWY30" s="140">
        <v>497475</v>
      </c>
      <c r="GWZ30" s="106">
        <f t="shared" si="3340"/>
        <v>3.0750000000000002</v>
      </c>
      <c r="GXA30" s="133">
        <f t="shared" si="3341"/>
        <v>428325.97500000003</v>
      </c>
      <c r="GXB30" s="133">
        <f t="shared" si="3342"/>
        <v>871949.30625000002</v>
      </c>
      <c r="GXC30" s="149">
        <f t="shared" si="3343"/>
        <v>229460.34375</v>
      </c>
      <c r="GXD30" s="150">
        <f t="shared" si="3344"/>
        <v>1529735</v>
      </c>
      <c r="GXE30" s="148"/>
      <c r="GXF30" s="148" t="s">
        <v>36</v>
      </c>
      <c r="GXG30" s="140">
        <v>497475</v>
      </c>
      <c r="GXH30" s="106">
        <f t="shared" si="3345"/>
        <v>3.0750000000000002</v>
      </c>
      <c r="GXI30" s="133">
        <f t="shared" si="3346"/>
        <v>428325.97500000003</v>
      </c>
      <c r="GXJ30" s="133">
        <f t="shared" si="3347"/>
        <v>871949.30625000002</v>
      </c>
      <c r="GXK30" s="149">
        <f t="shared" si="3348"/>
        <v>229460.34375</v>
      </c>
      <c r="GXL30" s="150">
        <f t="shared" si="3349"/>
        <v>1529735</v>
      </c>
      <c r="GXM30" s="148"/>
      <c r="GXN30" s="148" t="s">
        <v>36</v>
      </c>
      <c r="GXO30" s="140">
        <v>497475</v>
      </c>
      <c r="GXP30" s="106">
        <f t="shared" si="3350"/>
        <v>3.0750000000000002</v>
      </c>
      <c r="GXQ30" s="133">
        <f t="shared" si="3351"/>
        <v>428325.97500000003</v>
      </c>
      <c r="GXR30" s="133">
        <f t="shared" si="3352"/>
        <v>871949.30625000002</v>
      </c>
      <c r="GXS30" s="149">
        <f t="shared" si="3353"/>
        <v>229460.34375</v>
      </c>
      <c r="GXT30" s="150">
        <f t="shared" si="3354"/>
        <v>1529735</v>
      </c>
      <c r="GXU30" s="148"/>
      <c r="GXV30" s="148" t="s">
        <v>36</v>
      </c>
      <c r="GXW30" s="140">
        <v>497475</v>
      </c>
      <c r="GXX30" s="106">
        <f t="shared" si="3355"/>
        <v>3.0750000000000002</v>
      </c>
      <c r="GXY30" s="133">
        <f t="shared" si="3356"/>
        <v>428325.97500000003</v>
      </c>
      <c r="GXZ30" s="133">
        <f t="shared" si="3357"/>
        <v>871949.30625000002</v>
      </c>
      <c r="GYA30" s="149">
        <f t="shared" si="3358"/>
        <v>229460.34375</v>
      </c>
      <c r="GYB30" s="150">
        <f t="shared" si="3359"/>
        <v>1529735</v>
      </c>
      <c r="GYC30" s="148"/>
      <c r="GYD30" s="148" t="s">
        <v>36</v>
      </c>
      <c r="GYE30" s="140">
        <v>497475</v>
      </c>
      <c r="GYF30" s="106">
        <f t="shared" si="3360"/>
        <v>3.0750000000000002</v>
      </c>
      <c r="GYG30" s="133">
        <f t="shared" si="3361"/>
        <v>428325.97500000003</v>
      </c>
      <c r="GYH30" s="133">
        <f t="shared" si="3362"/>
        <v>871949.30625000002</v>
      </c>
      <c r="GYI30" s="149">
        <f t="shared" si="3363"/>
        <v>229460.34375</v>
      </c>
      <c r="GYJ30" s="150">
        <f t="shared" si="3364"/>
        <v>1529735</v>
      </c>
      <c r="GYK30" s="148"/>
      <c r="GYL30" s="148" t="s">
        <v>36</v>
      </c>
      <c r="GYM30" s="140">
        <v>497475</v>
      </c>
      <c r="GYN30" s="106">
        <f t="shared" si="3365"/>
        <v>3.0750000000000002</v>
      </c>
      <c r="GYO30" s="133">
        <f t="shared" si="3366"/>
        <v>428325.97500000003</v>
      </c>
      <c r="GYP30" s="133">
        <f t="shared" si="3367"/>
        <v>871949.30625000002</v>
      </c>
      <c r="GYQ30" s="149">
        <f t="shared" si="3368"/>
        <v>229460.34375</v>
      </c>
      <c r="GYR30" s="150">
        <f t="shared" si="3369"/>
        <v>1529735</v>
      </c>
      <c r="GYS30" s="148"/>
      <c r="GYT30" s="148" t="s">
        <v>36</v>
      </c>
      <c r="GYU30" s="140">
        <v>497475</v>
      </c>
      <c r="GYV30" s="106">
        <f t="shared" si="3370"/>
        <v>3.0750000000000002</v>
      </c>
      <c r="GYW30" s="133">
        <f t="shared" si="3371"/>
        <v>428325.97500000003</v>
      </c>
      <c r="GYX30" s="133">
        <f t="shared" si="3372"/>
        <v>871949.30625000002</v>
      </c>
      <c r="GYY30" s="149">
        <f t="shared" si="3373"/>
        <v>229460.34375</v>
      </c>
      <c r="GYZ30" s="150">
        <f t="shared" si="3374"/>
        <v>1529735</v>
      </c>
      <c r="GZA30" s="148"/>
      <c r="GZB30" s="148" t="s">
        <v>36</v>
      </c>
      <c r="GZC30" s="140">
        <v>497475</v>
      </c>
      <c r="GZD30" s="106">
        <f t="shared" si="3375"/>
        <v>3.0750000000000002</v>
      </c>
      <c r="GZE30" s="133">
        <f t="shared" si="3376"/>
        <v>428325.97500000003</v>
      </c>
      <c r="GZF30" s="133">
        <f t="shared" si="3377"/>
        <v>871949.30625000002</v>
      </c>
      <c r="GZG30" s="149">
        <f t="shared" si="3378"/>
        <v>229460.34375</v>
      </c>
      <c r="GZH30" s="150">
        <f t="shared" si="3379"/>
        <v>1529735</v>
      </c>
      <c r="GZI30" s="148"/>
      <c r="GZJ30" s="148" t="s">
        <v>36</v>
      </c>
      <c r="GZK30" s="140">
        <v>497475</v>
      </c>
      <c r="GZL30" s="106">
        <f t="shared" si="3380"/>
        <v>3.0750000000000002</v>
      </c>
      <c r="GZM30" s="133">
        <f t="shared" si="3381"/>
        <v>428325.97500000003</v>
      </c>
      <c r="GZN30" s="133">
        <f t="shared" si="3382"/>
        <v>871949.30625000002</v>
      </c>
      <c r="GZO30" s="149">
        <f t="shared" si="3383"/>
        <v>229460.34375</v>
      </c>
      <c r="GZP30" s="150">
        <f t="shared" si="3384"/>
        <v>1529735</v>
      </c>
      <c r="GZQ30" s="148"/>
      <c r="GZR30" s="148" t="s">
        <v>36</v>
      </c>
      <c r="GZS30" s="140">
        <v>497475</v>
      </c>
      <c r="GZT30" s="106">
        <f t="shared" si="3385"/>
        <v>3.0750000000000002</v>
      </c>
      <c r="GZU30" s="133">
        <f t="shared" si="3386"/>
        <v>428325.97500000003</v>
      </c>
      <c r="GZV30" s="133">
        <f t="shared" si="3387"/>
        <v>871949.30625000002</v>
      </c>
      <c r="GZW30" s="149">
        <f t="shared" si="3388"/>
        <v>229460.34375</v>
      </c>
      <c r="GZX30" s="150">
        <f t="shared" si="3389"/>
        <v>1529735</v>
      </c>
      <c r="GZY30" s="148"/>
      <c r="GZZ30" s="148" t="s">
        <v>36</v>
      </c>
      <c r="HAA30" s="140">
        <v>497475</v>
      </c>
      <c r="HAB30" s="106">
        <f t="shared" si="3390"/>
        <v>3.0750000000000002</v>
      </c>
      <c r="HAC30" s="133">
        <f t="shared" si="3391"/>
        <v>428325.97500000003</v>
      </c>
      <c r="HAD30" s="133">
        <f t="shared" si="3392"/>
        <v>871949.30625000002</v>
      </c>
      <c r="HAE30" s="149">
        <f t="shared" si="3393"/>
        <v>229460.34375</v>
      </c>
      <c r="HAF30" s="150">
        <f t="shared" si="3394"/>
        <v>1529735</v>
      </c>
      <c r="HAG30" s="148"/>
      <c r="HAH30" s="148" t="s">
        <v>36</v>
      </c>
      <c r="HAI30" s="140">
        <v>497475</v>
      </c>
      <c r="HAJ30" s="106">
        <f t="shared" si="3395"/>
        <v>3.0750000000000002</v>
      </c>
      <c r="HAK30" s="133">
        <f t="shared" si="3396"/>
        <v>428325.97500000003</v>
      </c>
      <c r="HAL30" s="133">
        <f t="shared" si="3397"/>
        <v>871949.30625000002</v>
      </c>
      <c r="HAM30" s="149">
        <f t="shared" si="3398"/>
        <v>229460.34375</v>
      </c>
      <c r="HAN30" s="150">
        <f t="shared" si="3399"/>
        <v>1529735</v>
      </c>
      <c r="HAO30" s="148"/>
      <c r="HAP30" s="148" t="s">
        <v>36</v>
      </c>
      <c r="HAQ30" s="140">
        <v>497475</v>
      </c>
      <c r="HAR30" s="106">
        <f t="shared" si="3400"/>
        <v>3.0750000000000002</v>
      </c>
      <c r="HAS30" s="133">
        <f t="shared" si="3401"/>
        <v>428325.97500000003</v>
      </c>
      <c r="HAT30" s="133">
        <f t="shared" si="3402"/>
        <v>871949.30625000002</v>
      </c>
      <c r="HAU30" s="149">
        <f t="shared" si="3403"/>
        <v>229460.34375</v>
      </c>
      <c r="HAV30" s="150">
        <f t="shared" si="3404"/>
        <v>1529735</v>
      </c>
      <c r="HAW30" s="148"/>
      <c r="HAX30" s="148" t="s">
        <v>36</v>
      </c>
      <c r="HAY30" s="140">
        <v>497475</v>
      </c>
      <c r="HAZ30" s="106">
        <f t="shared" si="3405"/>
        <v>3.0750000000000002</v>
      </c>
      <c r="HBA30" s="133">
        <f t="shared" si="3406"/>
        <v>428325.97500000003</v>
      </c>
      <c r="HBB30" s="133">
        <f t="shared" si="3407"/>
        <v>871949.30625000002</v>
      </c>
      <c r="HBC30" s="149">
        <f t="shared" si="3408"/>
        <v>229460.34375</v>
      </c>
      <c r="HBD30" s="150">
        <f t="shared" si="3409"/>
        <v>1529735</v>
      </c>
      <c r="HBE30" s="148"/>
      <c r="HBF30" s="148" t="s">
        <v>36</v>
      </c>
      <c r="HBG30" s="140">
        <v>497475</v>
      </c>
      <c r="HBH30" s="106">
        <f t="shared" si="3410"/>
        <v>3.0750000000000002</v>
      </c>
      <c r="HBI30" s="133">
        <f t="shared" si="3411"/>
        <v>428325.97500000003</v>
      </c>
      <c r="HBJ30" s="133">
        <f t="shared" si="3412"/>
        <v>871949.30625000002</v>
      </c>
      <c r="HBK30" s="149">
        <f t="shared" si="3413"/>
        <v>229460.34375</v>
      </c>
      <c r="HBL30" s="150">
        <f t="shared" si="3414"/>
        <v>1529735</v>
      </c>
      <c r="HBM30" s="148"/>
      <c r="HBN30" s="148" t="s">
        <v>36</v>
      </c>
      <c r="HBO30" s="140">
        <v>497475</v>
      </c>
      <c r="HBP30" s="106">
        <f t="shared" si="3415"/>
        <v>3.0750000000000002</v>
      </c>
      <c r="HBQ30" s="133">
        <f t="shared" si="3416"/>
        <v>428325.97500000003</v>
      </c>
      <c r="HBR30" s="133">
        <f t="shared" si="3417"/>
        <v>871949.30625000002</v>
      </c>
      <c r="HBS30" s="149">
        <f t="shared" si="3418"/>
        <v>229460.34375</v>
      </c>
      <c r="HBT30" s="150">
        <f t="shared" si="3419"/>
        <v>1529735</v>
      </c>
      <c r="HBU30" s="148"/>
      <c r="HBV30" s="148" t="s">
        <v>36</v>
      </c>
      <c r="HBW30" s="140">
        <v>497475</v>
      </c>
      <c r="HBX30" s="106">
        <f t="shared" si="3420"/>
        <v>3.0750000000000002</v>
      </c>
      <c r="HBY30" s="133">
        <f t="shared" si="3421"/>
        <v>428325.97500000003</v>
      </c>
      <c r="HBZ30" s="133">
        <f t="shared" si="3422"/>
        <v>871949.30625000002</v>
      </c>
      <c r="HCA30" s="149">
        <f t="shared" si="3423"/>
        <v>229460.34375</v>
      </c>
      <c r="HCB30" s="150">
        <f t="shared" si="3424"/>
        <v>1529735</v>
      </c>
      <c r="HCC30" s="148"/>
      <c r="HCD30" s="148" t="s">
        <v>36</v>
      </c>
      <c r="HCE30" s="140">
        <v>497475</v>
      </c>
      <c r="HCF30" s="106">
        <f t="shared" si="3425"/>
        <v>3.0750000000000002</v>
      </c>
      <c r="HCG30" s="133">
        <f t="shared" si="3426"/>
        <v>428325.97500000003</v>
      </c>
      <c r="HCH30" s="133">
        <f t="shared" si="3427"/>
        <v>871949.30625000002</v>
      </c>
      <c r="HCI30" s="149">
        <f t="shared" si="3428"/>
        <v>229460.34375</v>
      </c>
      <c r="HCJ30" s="150">
        <f t="shared" si="3429"/>
        <v>1529735</v>
      </c>
      <c r="HCK30" s="148"/>
      <c r="HCL30" s="148" t="s">
        <v>36</v>
      </c>
      <c r="HCM30" s="140">
        <v>497475</v>
      </c>
      <c r="HCN30" s="106">
        <f t="shared" si="3430"/>
        <v>3.0750000000000002</v>
      </c>
      <c r="HCO30" s="133">
        <f t="shared" si="3431"/>
        <v>428325.97500000003</v>
      </c>
      <c r="HCP30" s="133">
        <f t="shared" si="3432"/>
        <v>871949.30625000002</v>
      </c>
      <c r="HCQ30" s="149">
        <f t="shared" si="3433"/>
        <v>229460.34375</v>
      </c>
      <c r="HCR30" s="150">
        <f t="shared" si="3434"/>
        <v>1529735</v>
      </c>
      <c r="HCS30" s="148"/>
      <c r="HCT30" s="148" t="s">
        <v>36</v>
      </c>
      <c r="HCU30" s="140">
        <v>497475</v>
      </c>
      <c r="HCV30" s="106">
        <f t="shared" si="3435"/>
        <v>3.0750000000000002</v>
      </c>
      <c r="HCW30" s="133">
        <f t="shared" si="3436"/>
        <v>428325.97500000003</v>
      </c>
      <c r="HCX30" s="133">
        <f t="shared" si="3437"/>
        <v>871949.30625000002</v>
      </c>
      <c r="HCY30" s="149">
        <f t="shared" si="3438"/>
        <v>229460.34375</v>
      </c>
      <c r="HCZ30" s="150">
        <f t="shared" si="3439"/>
        <v>1529735</v>
      </c>
      <c r="HDA30" s="148"/>
      <c r="HDB30" s="148" t="s">
        <v>36</v>
      </c>
      <c r="HDC30" s="140">
        <v>497475</v>
      </c>
      <c r="HDD30" s="106">
        <f t="shared" si="3440"/>
        <v>3.0750000000000002</v>
      </c>
      <c r="HDE30" s="133">
        <f t="shared" si="3441"/>
        <v>428325.97500000003</v>
      </c>
      <c r="HDF30" s="133">
        <f t="shared" si="3442"/>
        <v>871949.30625000002</v>
      </c>
      <c r="HDG30" s="149">
        <f t="shared" si="3443"/>
        <v>229460.34375</v>
      </c>
      <c r="HDH30" s="150">
        <f t="shared" si="3444"/>
        <v>1529735</v>
      </c>
      <c r="HDI30" s="148"/>
      <c r="HDJ30" s="148" t="s">
        <v>36</v>
      </c>
      <c r="HDK30" s="140">
        <v>497475</v>
      </c>
      <c r="HDL30" s="106">
        <f t="shared" si="3445"/>
        <v>3.0750000000000002</v>
      </c>
      <c r="HDM30" s="133">
        <f t="shared" si="3446"/>
        <v>428325.97500000003</v>
      </c>
      <c r="HDN30" s="133">
        <f t="shared" si="3447"/>
        <v>871949.30625000002</v>
      </c>
      <c r="HDO30" s="149">
        <f t="shared" si="3448"/>
        <v>229460.34375</v>
      </c>
      <c r="HDP30" s="150">
        <f t="shared" si="3449"/>
        <v>1529735</v>
      </c>
      <c r="HDQ30" s="148"/>
      <c r="HDR30" s="148" t="s">
        <v>36</v>
      </c>
      <c r="HDS30" s="140">
        <v>497475</v>
      </c>
      <c r="HDT30" s="106">
        <f t="shared" si="3450"/>
        <v>3.0750000000000002</v>
      </c>
      <c r="HDU30" s="133">
        <f t="shared" si="3451"/>
        <v>428325.97500000003</v>
      </c>
      <c r="HDV30" s="133">
        <f t="shared" si="3452"/>
        <v>871949.30625000002</v>
      </c>
      <c r="HDW30" s="149">
        <f t="shared" si="3453"/>
        <v>229460.34375</v>
      </c>
      <c r="HDX30" s="150">
        <f t="shared" si="3454"/>
        <v>1529735</v>
      </c>
      <c r="HDY30" s="148"/>
      <c r="HDZ30" s="148" t="s">
        <v>36</v>
      </c>
      <c r="HEA30" s="140">
        <v>497475</v>
      </c>
      <c r="HEB30" s="106">
        <f t="shared" si="3455"/>
        <v>3.0750000000000002</v>
      </c>
      <c r="HEC30" s="133">
        <f t="shared" si="3456"/>
        <v>428325.97500000003</v>
      </c>
      <c r="HED30" s="133">
        <f t="shared" si="3457"/>
        <v>871949.30625000002</v>
      </c>
      <c r="HEE30" s="149">
        <f t="shared" si="3458"/>
        <v>229460.34375</v>
      </c>
      <c r="HEF30" s="150">
        <f t="shared" si="3459"/>
        <v>1529735</v>
      </c>
      <c r="HEG30" s="148"/>
      <c r="HEH30" s="148" t="s">
        <v>36</v>
      </c>
      <c r="HEI30" s="140">
        <v>497475</v>
      </c>
      <c r="HEJ30" s="106">
        <f t="shared" si="3460"/>
        <v>3.0750000000000002</v>
      </c>
      <c r="HEK30" s="133">
        <f t="shared" si="3461"/>
        <v>428325.97500000003</v>
      </c>
      <c r="HEL30" s="133">
        <f t="shared" si="3462"/>
        <v>871949.30625000002</v>
      </c>
      <c r="HEM30" s="149">
        <f t="shared" si="3463"/>
        <v>229460.34375</v>
      </c>
      <c r="HEN30" s="150">
        <f t="shared" si="3464"/>
        <v>1529735</v>
      </c>
      <c r="HEO30" s="148"/>
      <c r="HEP30" s="148" t="s">
        <v>36</v>
      </c>
      <c r="HEQ30" s="140">
        <v>497475</v>
      </c>
      <c r="HER30" s="106">
        <f t="shared" si="3465"/>
        <v>3.0750000000000002</v>
      </c>
      <c r="HES30" s="133">
        <f t="shared" si="3466"/>
        <v>428325.97500000003</v>
      </c>
      <c r="HET30" s="133">
        <f t="shared" si="3467"/>
        <v>871949.30625000002</v>
      </c>
      <c r="HEU30" s="149">
        <f t="shared" si="3468"/>
        <v>229460.34375</v>
      </c>
      <c r="HEV30" s="150">
        <f t="shared" si="3469"/>
        <v>1529735</v>
      </c>
      <c r="HEW30" s="148"/>
      <c r="HEX30" s="148" t="s">
        <v>36</v>
      </c>
      <c r="HEY30" s="140">
        <v>497475</v>
      </c>
      <c r="HEZ30" s="106">
        <f t="shared" si="3470"/>
        <v>3.0750000000000002</v>
      </c>
      <c r="HFA30" s="133">
        <f t="shared" si="3471"/>
        <v>428325.97500000003</v>
      </c>
      <c r="HFB30" s="133">
        <f t="shared" si="3472"/>
        <v>871949.30625000002</v>
      </c>
      <c r="HFC30" s="149">
        <f t="shared" si="3473"/>
        <v>229460.34375</v>
      </c>
      <c r="HFD30" s="150">
        <f t="shared" si="3474"/>
        <v>1529735</v>
      </c>
      <c r="HFE30" s="148"/>
      <c r="HFF30" s="148" t="s">
        <v>36</v>
      </c>
      <c r="HFG30" s="140">
        <v>497475</v>
      </c>
      <c r="HFH30" s="106">
        <f t="shared" si="3475"/>
        <v>3.0750000000000002</v>
      </c>
      <c r="HFI30" s="133">
        <f t="shared" si="3476"/>
        <v>428325.97500000003</v>
      </c>
      <c r="HFJ30" s="133">
        <f t="shared" si="3477"/>
        <v>871949.30625000002</v>
      </c>
      <c r="HFK30" s="149">
        <f t="shared" si="3478"/>
        <v>229460.34375</v>
      </c>
      <c r="HFL30" s="150">
        <f t="shared" si="3479"/>
        <v>1529735</v>
      </c>
      <c r="HFM30" s="148"/>
      <c r="HFN30" s="148" t="s">
        <v>36</v>
      </c>
      <c r="HFO30" s="140">
        <v>497475</v>
      </c>
      <c r="HFP30" s="106">
        <f t="shared" si="3480"/>
        <v>3.0750000000000002</v>
      </c>
      <c r="HFQ30" s="133">
        <f t="shared" si="3481"/>
        <v>428325.97500000003</v>
      </c>
      <c r="HFR30" s="133">
        <f t="shared" si="3482"/>
        <v>871949.30625000002</v>
      </c>
      <c r="HFS30" s="149">
        <f t="shared" si="3483"/>
        <v>229460.34375</v>
      </c>
      <c r="HFT30" s="150">
        <f t="shared" si="3484"/>
        <v>1529735</v>
      </c>
      <c r="HFU30" s="148"/>
      <c r="HFV30" s="148" t="s">
        <v>36</v>
      </c>
      <c r="HFW30" s="140">
        <v>497475</v>
      </c>
      <c r="HFX30" s="106">
        <f t="shared" si="3485"/>
        <v>3.0750000000000002</v>
      </c>
      <c r="HFY30" s="133">
        <f t="shared" si="3486"/>
        <v>428325.97500000003</v>
      </c>
      <c r="HFZ30" s="133">
        <f t="shared" si="3487"/>
        <v>871949.30625000002</v>
      </c>
      <c r="HGA30" s="149">
        <f t="shared" si="3488"/>
        <v>229460.34375</v>
      </c>
      <c r="HGB30" s="150">
        <f t="shared" si="3489"/>
        <v>1529735</v>
      </c>
      <c r="HGC30" s="148"/>
      <c r="HGD30" s="148" t="s">
        <v>36</v>
      </c>
      <c r="HGE30" s="140">
        <v>497475</v>
      </c>
      <c r="HGF30" s="106">
        <f t="shared" si="3490"/>
        <v>3.0750000000000002</v>
      </c>
      <c r="HGG30" s="133">
        <f t="shared" si="3491"/>
        <v>428325.97500000003</v>
      </c>
      <c r="HGH30" s="133">
        <f t="shared" si="3492"/>
        <v>871949.30625000002</v>
      </c>
      <c r="HGI30" s="149">
        <f t="shared" si="3493"/>
        <v>229460.34375</v>
      </c>
      <c r="HGJ30" s="150">
        <f t="shared" si="3494"/>
        <v>1529735</v>
      </c>
      <c r="HGK30" s="148"/>
      <c r="HGL30" s="148" t="s">
        <v>36</v>
      </c>
      <c r="HGM30" s="140">
        <v>497475</v>
      </c>
      <c r="HGN30" s="106">
        <f t="shared" si="3495"/>
        <v>3.0750000000000002</v>
      </c>
      <c r="HGO30" s="133">
        <f t="shared" si="3496"/>
        <v>428325.97500000003</v>
      </c>
      <c r="HGP30" s="133">
        <f t="shared" si="3497"/>
        <v>871949.30625000002</v>
      </c>
      <c r="HGQ30" s="149">
        <f t="shared" si="3498"/>
        <v>229460.34375</v>
      </c>
      <c r="HGR30" s="150">
        <f t="shared" si="3499"/>
        <v>1529735</v>
      </c>
      <c r="HGS30" s="148"/>
      <c r="HGT30" s="148" t="s">
        <v>36</v>
      </c>
      <c r="HGU30" s="140">
        <v>497475</v>
      </c>
      <c r="HGV30" s="106">
        <f t="shared" si="3500"/>
        <v>3.0750000000000002</v>
      </c>
      <c r="HGW30" s="133">
        <f t="shared" si="3501"/>
        <v>428325.97500000003</v>
      </c>
      <c r="HGX30" s="133">
        <f t="shared" si="3502"/>
        <v>871949.30625000002</v>
      </c>
      <c r="HGY30" s="149">
        <f t="shared" si="3503"/>
        <v>229460.34375</v>
      </c>
      <c r="HGZ30" s="150">
        <f t="shared" si="3504"/>
        <v>1529735</v>
      </c>
      <c r="HHA30" s="148"/>
      <c r="HHB30" s="148" t="s">
        <v>36</v>
      </c>
      <c r="HHC30" s="140">
        <v>497475</v>
      </c>
      <c r="HHD30" s="106">
        <f t="shared" si="3505"/>
        <v>3.0750000000000002</v>
      </c>
      <c r="HHE30" s="133">
        <f t="shared" si="3506"/>
        <v>428325.97500000003</v>
      </c>
      <c r="HHF30" s="133">
        <f t="shared" si="3507"/>
        <v>871949.30625000002</v>
      </c>
      <c r="HHG30" s="149">
        <f t="shared" si="3508"/>
        <v>229460.34375</v>
      </c>
      <c r="HHH30" s="150">
        <f t="shared" si="3509"/>
        <v>1529735</v>
      </c>
      <c r="HHI30" s="148"/>
      <c r="HHJ30" s="148" t="s">
        <v>36</v>
      </c>
      <c r="HHK30" s="140">
        <v>497475</v>
      </c>
      <c r="HHL30" s="106">
        <f t="shared" si="3510"/>
        <v>3.0750000000000002</v>
      </c>
      <c r="HHM30" s="133">
        <f t="shared" si="3511"/>
        <v>428325.97500000003</v>
      </c>
      <c r="HHN30" s="133">
        <f t="shared" si="3512"/>
        <v>871949.30625000002</v>
      </c>
      <c r="HHO30" s="149">
        <f t="shared" si="3513"/>
        <v>229460.34375</v>
      </c>
      <c r="HHP30" s="150">
        <f t="shared" si="3514"/>
        <v>1529735</v>
      </c>
      <c r="HHQ30" s="148"/>
      <c r="HHR30" s="148" t="s">
        <v>36</v>
      </c>
      <c r="HHS30" s="140">
        <v>497475</v>
      </c>
      <c r="HHT30" s="106">
        <f t="shared" si="3515"/>
        <v>3.0750000000000002</v>
      </c>
      <c r="HHU30" s="133">
        <f t="shared" si="3516"/>
        <v>428325.97500000003</v>
      </c>
      <c r="HHV30" s="133">
        <f t="shared" si="3517"/>
        <v>871949.30625000002</v>
      </c>
      <c r="HHW30" s="149">
        <f t="shared" si="3518"/>
        <v>229460.34375</v>
      </c>
      <c r="HHX30" s="150">
        <f t="shared" si="3519"/>
        <v>1529735</v>
      </c>
      <c r="HHY30" s="148"/>
      <c r="HHZ30" s="148" t="s">
        <v>36</v>
      </c>
      <c r="HIA30" s="140">
        <v>497475</v>
      </c>
      <c r="HIB30" s="106">
        <f t="shared" si="3520"/>
        <v>3.0750000000000002</v>
      </c>
      <c r="HIC30" s="133">
        <f t="shared" si="3521"/>
        <v>428325.97500000003</v>
      </c>
      <c r="HID30" s="133">
        <f t="shared" si="3522"/>
        <v>871949.30625000002</v>
      </c>
      <c r="HIE30" s="149">
        <f t="shared" si="3523"/>
        <v>229460.34375</v>
      </c>
      <c r="HIF30" s="150">
        <f t="shared" si="3524"/>
        <v>1529735</v>
      </c>
      <c r="HIG30" s="148"/>
      <c r="HIH30" s="148" t="s">
        <v>36</v>
      </c>
      <c r="HII30" s="140">
        <v>497475</v>
      </c>
      <c r="HIJ30" s="106">
        <f t="shared" si="3525"/>
        <v>3.0750000000000002</v>
      </c>
      <c r="HIK30" s="133">
        <f t="shared" si="3526"/>
        <v>428325.97500000003</v>
      </c>
      <c r="HIL30" s="133">
        <f t="shared" si="3527"/>
        <v>871949.30625000002</v>
      </c>
      <c r="HIM30" s="149">
        <f t="shared" si="3528"/>
        <v>229460.34375</v>
      </c>
      <c r="HIN30" s="150">
        <f t="shared" si="3529"/>
        <v>1529735</v>
      </c>
      <c r="HIO30" s="148"/>
      <c r="HIP30" s="148" t="s">
        <v>36</v>
      </c>
      <c r="HIQ30" s="140">
        <v>497475</v>
      </c>
      <c r="HIR30" s="106">
        <f t="shared" si="3530"/>
        <v>3.0750000000000002</v>
      </c>
      <c r="HIS30" s="133">
        <f t="shared" si="3531"/>
        <v>428325.97500000003</v>
      </c>
      <c r="HIT30" s="133">
        <f t="shared" si="3532"/>
        <v>871949.30625000002</v>
      </c>
      <c r="HIU30" s="149">
        <f t="shared" si="3533"/>
        <v>229460.34375</v>
      </c>
      <c r="HIV30" s="150">
        <f t="shared" si="3534"/>
        <v>1529735</v>
      </c>
      <c r="HIW30" s="148"/>
      <c r="HIX30" s="148" t="s">
        <v>36</v>
      </c>
      <c r="HIY30" s="140">
        <v>497475</v>
      </c>
      <c r="HIZ30" s="106">
        <f t="shared" si="3535"/>
        <v>3.0750000000000002</v>
      </c>
      <c r="HJA30" s="133">
        <f t="shared" si="3536"/>
        <v>428325.97500000003</v>
      </c>
      <c r="HJB30" s="133">
        <f t="shared" si="3537"/>
        <v>871949.30625000002</v>
      </c>
      <c r="HJC30" s="149">
        <f t="shared" si="3538"/>
        <v>229460.34375</v>
      </c>
      <c r="HJD30" s="150">
        <f t="shared" si="3539"/>
        <v>1529735</v>
      </c>
      <c r="HJE30" s="148"/>
      <c r="HJF30" s="148" t="s">
        <v>36</v>
      </c>
      <c r="HJG30" s="140">
        <v>497475</v>
      </c>
      <c r="HJH30" s="106">
        <f t="shared" si="3540"/>
        <v>3.0750000000000002</v>
      </c>
      <c r="HJI30" s="133">
        <f t="shared" si="3541"/>
        <v>428325.97500000003</v>
      </c>
      <c r="HJJ30" s="133">
        <f t="shared" si="3542"/>
        <v>871949.30625000002</v>
      </c>
      <c r="HJK30" s="149">
        <f t="shared" si="3543"/>
        <v>229460.34375</v>
      </c>
      <c r="HJL30" s="150">
        <f t="shared" si="3544"/>
        <v>1529735</v>
      </c>
      <c r="HJM30" s="148"/>
      <c r="HJN30" s="148" t="s">
        <v>36</v>
      </c>
      <c r="HJO30" s="140">
        <v>497475</v>
      </c>
      <c r="HJP30" s="106">
        <f t="shared" si="3545"/>
        <v>3.0750000000000002</v>
      </c>
      <c r="HJQ30" s="133">
        <f t="shared" si="3546"/>
        <v>428325.97500000003</v>
      </c>
      <c r="HJR30" s="133">
        <f t="shared" si="3547"/>
        <v>871949.30625000002</v>
      </c>
      <c r="HJS30" s="149">
        <f t="shared" si="3548"/>
        <v>229460.34375</v>
      </c>
      <c r="HJT30" s="150">
        <f t="shared" si="3549"/>
        <v>1529735</v>
      </c>
      <c r="HJU30" s="148"/>
      <c r="HJV30" s="148" t="s">
        <v>36</v>
      </c>
      <c r="HJW30" s="140">
        <v>497475</v>
      </c>
      <c r="HJX30" s="106">
        <f t="shared" si="3550"/>
        <v>3.0750000000000002</v>
      </c>
      <c r="HJY30" s="133">
        <f t="shared" si="3551"/>
        <v>428325.97500000003</v>
      </c>
      <c r="HJZ30" s="133">
        <f t="shared" si="3552"/>
        <v>871949.30625000002</v>
      </c>
      <c r="HKA30" s="149">
        <f t="shared" si="3553"/>
        <v>229460.34375</v>
      </c>
      <c r="HKB30" s="150">
        <f t="shared" si="3554"/>
        <v>1529735</v>
      </c>
      <c r="HKC30" s="148"/>
      <c r="HKD30" s="148" t="s">
        <v>36</v>
      </c>
      <c r="HKE30" s="140">
        <v>497475</v>
      </c>
      <c r="HKF30" s="106">
        <f t="shared" si="3555"/>
        <v>3.0750000000000002</v>
      </c>
      <c r="HKG30" s="133">
        <f t="shared" si="3556"/>
        <v>428325.97500000003</v>
      </c>
      <c r="HKH30" s="133">
        <f t="shared" si="3557"/>
        <v>871949.30625000002</v>
      </c>
      <c r="HKI30" s="149">
        <f t="shared" si="3558"/>
        <v>229460.34375</v>
      </c>
      <c r="HKJ30" s="150">
        <f t="shared" si="3559"/>
        <v>1529735</v>
      </c>
      <c r="HKK30" s="148"/>
      <c r="HKL30" s="148" t="s">
        <v>36</v>
      </c>
      <c r="HKM30" s="140">
        <v>497475</v>
      </c>
      <c r="HKN30" s="106">
        <f t="shared" si="3560"/>
        <v>3.0750000000000002</v>
      </c>
      <c r="HKO30" s="133">
        <f t="shared" si="3561"/>
        <v>428325.97500000003</v>
      </c>
      <c r="HKP30" s="133">
        <f t="shared" si="3562"/>
        <v>871949.30625000002</v>
      </c>
      <c r="HKQ30" s="149">
        <f t="shared" si="3563"/>
        <v>229460.34375</v>
      </c>
      <c r="HKR30" s="150">
        <f t="shared" si="3564"/>
        <v>1529735</v>
      </c>
      <c r="HKS30" s="148"/>
      <c r="HKT30" s="148" t="s">
        <v>36</v>
      </c>
      <c r="HKU30" s="140">
        <v>497475</v>
      </c>
      <c r="HKV30" s="106">
        <f t="shared" si="3565"/>
        <v>3.0750000000000002</v>
      </c>
      <c r="HKW30" s="133">
        <f t="shared" si="3566"/>
        <v>428325.97500000003</v>
      </c>
      <c r="HKX30" s="133">
        <f t="shared" si="3567"/>
        <v>871949.30625000002</v>
      </c>
      <c r="HKY30" s="149">
        <f t="shared" si="3568"/>
        <v>229460.34375</v>
      </c>
      <c r="HKZ30" s="150">
        <f t="shared" si="3569"/>
        <v>1529735</v>
      </c>
      <c r="HLA30" s="148"/>
      <c r="HLB30" s="148" t="s">
        <v>36</v>
      </c>
      <c r="HLC30" s="140">
        <v>497475</v>
      </c>
      <c r="HLD30" s="106">
        <f t="shared" si="3570"/>
        <v>3.0750000000000002</v>
      </c>
      <c r="HLE30" s="133">
        <f t="shared" si="3571"/>
        <v>428325.97500000003</v>
      </c>
      <c r="HLF30" s="133">
        <f t="shared" si="3572"/>
        <v>871949.30625000002</v>
      </c>
      <c r="HLG30" s="149">
        <f t="shared" si="3573"/>
        <v>229460.34375</v>
      </c>
      <c r="HLH30" s="150">
        <f t="shared" si="3574"/>
        <v>1529735</v>
      </c>
      <c r="HLI30" s="148"/>
      <c r="HLJ30" s="148" t="s">
        <v>36</v>
      </c>
      <c r="HLK30" s="140">
        <v>497475</v>
      </c>
      <c r="HLL30" s="106">
        <f t="shared" si="3575"/>
        <v>3.0750000000000002</v>
      </c>
      <c r="HLM30" s="133">
        <f t="shared" si="3576"/>
        <v>428325.97500000003</v>
      </c>
      <c r="HLN30" s="133">
        <f t="shared" si="3577"/>
        <v>871949.30625000002</v>
      </c>
      <c r="HLO30" s="149">
        <f t="shared" si="3578"/>
        <v>229460.34375</v>
      </c>
      <c r="HLP30" s="150">
        <f t="shared" si="3579"/>
        <v>1529735</v>
      </c>
      <c r="HLQ30" s="148"/>
      <c r="HLR30" s="148" t="s">
        <v>36</v>
      </c>
      <c r="HLS30" s="140">
        <v>497475</v>
      </c>
      <c r="HLT30" s="106">
        <f t="shared" si="3580"/>
        <v>3.0750000000000002</v>
      </c>
      <c r="HLU30" s="133">
        <f t="shared" si="3581"/>
        <v>428325.97500000003</v>
      </c>
      <c r="HLV30" s="133">
        <f t="shared" si="3582"/>
        <v>871949.30625000002</v>
      </c>
      <c r="HLW30" s="149">
        <f t="shared" si="3583"/>
        <v>229460.34375</v>
      </c>
      <c r="HLX30" s="150">
        <f t="shared" si="3584"/>
        <v>1529735</v>
      </c>
      <c r="HLY30" s="148"/>
      <c r="HLZ30" s="148" t="s">
        <v>36</v>
      </c>
      <c r="HMA30" s="140">
        <v>497475</v>
      </c>
      <c r="HMB30" s="106">
        <f t="shared" si="3585"/>
        <v>3.0750000000000002</v>
      </c>
      <c r="HMC30" s="133">
        <f t="shared" si="3586"/>
        <v>428325.97500000003</v>
      </c>
      <c r="HMD30" s="133">
        <f t="shared" si="3587"/>
        <v>871949.30625000002</v>
      </c>
      <c r="HME30" s="149">
        <f t="shared" si="3588"/>
        <v>229460.34375</v>
      </c>
      <c r="HMF30" s="150">
        <f t="shared" si="3589"/>
        <v>1529735</v>
      </c>
      <c r="HMG30" s="148"/>
      <c r="HMH30" s="148" t="s">
        <v>36</v>
      </c>
      <c r="HMI30" s="140">
        <v>497475</v>
      </c>
      <c r="HMJ30" s="106">
        <f t="shared" si="3590"/>
        <v>3.0750000000000002</v>
      </c>
      <c r="HMK30" s="133">
        <f t="shared" si="3591"/>
        <v>428325.97500000003</v>
      </c>
      <c r="HML30" s="133">
        <f t="shared" si="3592"/>
        <v>871949.30625000002</v>
      </c>
      <c r="HMM30" s="149">
        <f t="shared" si="3593"/>
        <v>229460.34375</v>
      </c>
      <c r="HMN30" s="150">
        <f t="shared" si="3594"/>
        <v>1529735</v>
      </c>
      <c r="HMO30" s="148"/>
      <c r="HMP30" s="148" t="s">
        <v>36</v>
      </c>
      <c r="HMQ30" s="140">
        <v>497475</v>
      </c>
      <c r="HMR30" s="106">
        <f t="shared" si="3595"/>
        <v>3.0750000000000002</v>
      </c>
      <c r="HMS30" s="133">
        <f t="shared" si="3596"/>
        <v>428325.97500000003</v>
      </c>
      <c r="HMT30" s="133">
        <f t="shared" si="3597"/>
        <v>871949.30625000002</v>
      </c>
      <c r="HMU30" s="149">
        <f t="shared" si="3598"/>
        <v>229460.34375</v>
      </c>
      <c r="HMV30" s="150">
        <f t="shared" si="3599"/>
        <v>1529735</v>
      </c>
      <c r="HMW30" s="148"/>
      <c r="HMX30" s="148" t="s">
        <v>36</v>
      </c>
      <c r="HMY30" s="140">
        <v>497475</v>
      </c>
      <c r="HMZ30" s="106">
        <f t="shared" si="3600"/>
        <v>3.0750000000000002</v>
      </c>
      <c r="HNA30" s="133">
        <f t="shared" si="3601"/>
        <v>428325.97500000003</v>
      </c>
      <c r="HNB30" s="133">
        <f t="shared" si="3602"/>
        <v>871949.30625000002</v>
      </c>
      <c r="HNC30" s="149">
        <f t="shared" si="3603"/>
        <v>229460.34375</v>
      </c>
      <c r="HND30" s="150">
        <f t="shared" si="3604"/>
        <v>1529735</v>
      </c>
      <c r="HNE30" s="148"/>
      <c r="HNF30" s="148" t="s">
        <v>36</v>
      </c>
      <c r="HNG30" s="140">
        <v>497475</v>
      </c>
      <c r="HNH30" s="106">
        <f t="shared" si="3605"/>
        <v>3.0750000000000002</v>
      </c>
      <c r="HNI30" s="133">
        <f t="shared" si="3606"/>
        <v>428325.97500000003</v>
      </c>
      <c r="HNJ30" s="133">
        <f t="shared" si="3607"/>
        <v>871949.30625000002</v>
      </c>
      <c r="HNK30" s="149">
        <f t="shared" si="3608"/>
        <v>229460.34375</v>
      </c>
      <c r="HNL30" s="150">
        <f t="shared" si="3609"/>
        <v>1529735</v>
      </c>
      <c r="HNM30" s="148"/>
      <c r="HNN30" s="148" t="s">
        <v>36</v>
      </c>
      <c r="HNO30" s="140">
        <v>497475</v>
      </c>
      <c r="HNP30" s="106">
        <f t="shared" si="3610"/>
        <v>3.0750000000000002</v>
      </c>
      <c r="HNQ30" s="133">
        <f t="shared" si="3611"/>
        <v>428325.97500000003</v>
      </c>
      <c r="HNR30" s="133">
        <f t="shared" si="3612"/>
        <v>871949.30625000002</v>
      </c>
      <c r="HNS30" s="149">
        <f t="shared" si="3613"/>
        <v>229460.34375</v>
      </c>
      <c r="HNT30" s="150">
        <f t="shared" si="3614"/>
        <v>1529735</v>
      </c>
      <c r="HNU30" s="148"/>
      <c r="HNV30" s="148" t="s">
        <v>36</v>
      </c>
      <c r="HNW30" s="140">
        <v>497475</v>
      </c>
      <c r="HNX30" s="106">
        <f t="shared" si="3615"/>
        <v>3.0750000000000002</v>
      </c>
      <c r="HNY30" s="133">
        <f t="shared" si="3616"/>
        <v>428325.97500000003</v>
      </c>
      <c r="HNZ30" s="133">
        <f t="shared" si="3617"/>
        <v>871949.30625000002</v>
      </c>
      <c r="HOA30" s="149">
        <f t="shared" si="3618"/>
        <v>229460.34375</v>
      </c>
      <c r="HOB30" s="150">
        <f t="shared" si="3619"/>
        <v>1529735</v>
      </c>
      <c r="HOC30" s="148"/>
      <c r="HOD30" s="148" t="s">
        <v>36</v>
      </c>
      <c r="HOE30" s="140">
        <v>497475</v>
      </c>
      <c r="HOF30" s="106">
        <f t="shared" si="3620"/>
        <v>3.0750000000000002</v>
      </c>
      <c r="HOG30" s="133">
        <f t="shared" si="3621"/>
        <v>428325.97500000003</v>
      </c>
      <c r="HOH30" s="133">
        <f t="shared" si="3622"/>
        <v>871949.30625000002</v>
      </c>
      <c r="HOI30" s="149">
        <f t="shared" si="3623"/>
        <v>229460.34375</v>
      </c>
      <c r="HOJ30" s="150">
        <f t="shared" si="3624"/>
        <v>1529735</v>
      </c>
      <c r="HOK30" s="148"/>
      <c r="HOL30" s="148" t="s">
        <v>36</v>
      </c>
      <c r="HOM30" s="140">
        <v>497475</v>
      </c>
      <c r="HON30" s="106">
        <f t="shared" si="3625"/>
        <v>3.0750000000000002</v>
      </c>
      <c r="HOO30" s="133">
        <f t="shared" si="3626"/>
        <v>428325.97500000003</v>
      </c>
      <c r="HOP30" s="133">
        <f t="shared" si="3627"/>
        <v>871949.30625000002</v>
      </c>
      <c r="HOQ30" s="149">
        <f t="shared" si="3628"/>
        <v>229460.34375</v>
      </c>
      <c r="HOR30" s="150">
        <f t="shared" si="3629"/>
        <v>1529735</v>
      </c>
      <c r="HOS30" s="148"/>
      <c r="HOT30" s="148" t="s">
        <v>36</v>
      </c>
      <c r="HOU30" s="140">
        <v>497475</v>
      </c>
      <c r="HOV30" s="106">
        <f t="shared" si="3630"/>
        <v>3.0750000000000002</v>
      </c>
      <c r="HOW30" s="133">
        <f t="shared" si="3631"/>
        <v>428325.97500000003</v>
      </c>
      <c r="HOX30" s="133">
        <f t="shared" si="3632"/>
        <v>871949.30625000002</v>
      </c>
      <c r="HOY30" s="149">
        <f t="shared" si="3633"/>
        <v>229460.34375</v>
      </c>
      <c r="HOZ30" s="150">
        <f t="shared" si="3634"/>
        <v>1529735</v>
      </c>
      <c r="HPA30" s="148"/>
      <c r="HPB30" s="148" t="s">
        <v>36</v>
      </c>
      <c r="HPC30" s="140">
        <v>497475</v>
      </c>
      <c r="HPD30" s="106">
        <f t="shared" si="3635"/>
        <v>3.0750000000000002</v>
      </c>
      <c r="HPE30" s="133">
        <f t="shared" si="3636"/>
        <v>428325.97500000003</v>
      </c>
      <c r="HPF30" s="133">
        <f t="shared" si="3637"/>
        <v>871949.30625000002</v>
      </c>
      <c r="HPG30" s="149">
        <f t="shared" si="3638"/>
        <v>229460.34375</v>
      </c>
      <c r="HPH30" s="150">
        <f t="shared" si="3639"/>
        <v>1529735</v>
      </c>
      <c r="HPI30" s="148"/>
      <c r="HPJ30" s="148" t="s">
        <v>36</v>
      </c>
      <c r="HPK30" s="140">
        <v>497475</v>
      </c>
      <c r="HPL30" s="106">
        <f t="shared" si="3640"/>
        <v>3.0750000000000002</v>
      </c>
      <c r="HPM30" s="133">
        <f t="shared" si="3641"/>
        <v>428325.97500000003</v>
      </c>
      <c r="HPN30" s="133">
        <f t="shared" si="3642"/>
        <v>871949.30625000002</v>
      </c>
      <c r="HPO30" s="149">
        <f t="shared" si="3643"/>
        <v>229460.34375</v>
      </c>
      <c r="HPP30" s="150">
        <f t="shared" si="3644"/>
        <v>1529735</v>
      </c>
      <c r="HPQ30" s="148"/>
      <c r="HPR30" s="148" t="s">
        <v>36</v>
      </c>
      <c r="HPS30" s="140">
        <v>497475</v>
      </c>
      <c r="HPT30" s="106">
        <f t="shared" si="3645"/>
        <v>3.0750000000000002</v>
      </c>
      <c r="HPU30" s="133">
        <f t="shared" si="3646"/>
        <v>428325.97500000003</v>
      </c>
      <c r="HPV30" s="133">
        <f t="shared" si="3647"/>
        <v>871949.30625000002</v>
      </c>
      <c r="HPW30" s="149">
        <f t="shared" si="3648"/>
        <v>229460.34375</v>
      </c>
      <c r="HPX30" s="150">
        <f t="shared" si="3649"/>
        <v>1529735</v>
      </c>
      <c r="HPY30" s="148"/>
      <c r="HPZ30" s="148" t="s">
        <v>36</v>
      </c>
      <c r="HQA30" s="140">
        <v>497475</v>
      </c>
      <c r="HQB30" s="106">
        <f t="shared" si="3650"/>
        <v>3.0750000000000002</v>
      </c>
      <c r="HQC30" s="133">
        <f t="shared" si="3651"/>
        <v>428325.97500000003</v>
      </c>
      <c r="HQD30" s="133">
        <f t="shared" si="3652"/>
        <v>871949.30625000002</v>
      </c>
      <c r="HQE30" s="149">
        <f t="shared" si="3653"/>
        <v>229460.34375</v>
      </c>
      <c r="HQF30" s="150">
        <f t="shared" si="3654"/>
        <v>1529735</v>
      </c>
      <c r="HQG30" s="148"/>
      <c r="HQH30" s="148" t="s">
        <v>36</v>
      </c>
      <c r="HQI30" s="140">
        <v>497475</v>
      </c>
      <c r="HQJ30" s="106">
        <f t="shared" si="3655"/>
        <v>3.0750000000000002</v>
      </c>
      <c r="HQK30" s="133">
        <f t="shared" si="3656"/>
        <v>428325.97500000003</v>
      </c>
      <c r="HQL30" s="133">
        <f t="shared" si="3657"/>
        <v>871949.30625000002</v>
      </c>
      <c r="HQM30" s="149">
        <f t="shared" si="3658"/>
        <v>229460.34375</v>
      </c>
      <c r="HQN30" s="150">
        <f t="shared" si="3659"/>
        <v>1529735</v>
      </c>
      <c r="HQO30" s="148"/>
      <c r="HQP30" s="148" t="s">
        <v>36</v>
      </c>
      <c r="HQQ30" s="140">
        <v>497475</v>
      </c>
      <c r="HQR30" s="106">
        <f t="shared" si="3660"/>
        <v>3.0750000000000002</v>
      </c>
      <c r="HQS30" s="133">
        <f t="shared" si="3661"/>
        <v>428325.97500000003</v>
      </c>
      <c r="HQT30" s="133">
        <f t="shared" si="3662"/>
        <v>871949.30625000002</v>
      </c>
      <c r="HQU30" s="149">
        <f t="shared" si="3663"/>
        <v>229460.34375</v>
      </c>
      <c r="HQV30" s="150">
        <f t="shared" si="3664"/>
        <v>1529735</v>
      </c>
      <c r="HQW30" s="148"/>
      <c r="HQX30" s="148" t="s">
        <v>36</v>
      </c>
      <c r="HQY30" s="140">
        <v>497475</v>
      </c>
      <c r="HQZ30" s="106">
        <f t="shared" si="3665"/>
        <v>3.0750000000000002</v>
      </c>
      <c r="HRA30" s="133">
        <f t="shared" si="3666"/>
        <v>428325.97500000003</v>
      </c>
      <c r="HRB30" s="133">
        <f t="shared" si="3667"/>
        <v>871949.30625000002</v>
      </c>
      <c r="HRC30" s="149">
        <f t="shared" si="3668"/>
        <v>229460.34375</v>
      </c>
      <c r="HRD30" s="150">
        <f t="shared" si="3669"/>
        <v>1529735</v>
      </c>
      <c r="HRE30" s="148"/>
      <c r="HRF30" s="148" t="s">
        <v>36</v>
      </c>
      <c r="HRG30" s="140">
        <v>497475</v>
      </c>
      <c r="HRH30" s="106">
        <f t="shared" si="3670"/>
        <v>3.0750000000000002</v>
      </c>
      <c r="HRI30" s="133">
        <f t="shared" si="3671"/>
        <v>428325.97500000003</v>
      </c>
      <c r="HRJ30" s="133">
        <f t="shared" si="3672"/>
        <v>871949.30625000002</v>
      </c>
      <c r="HRK30" s="149">
        <f t="shared" si="3673"/>
        <v>229460.34375</v>
      </c>
      <c r="HRL30" s="150">
        <f t="shared" si="3674"/>
        <v>1529735</v>
      </c>
      <c r="HRM30" s="148"/>
      <c r="HRN30" s="148" t="s">
        <v>36</v>
      </c>
      <c r="HRO30" s="140">
        <v>497475</v>
      </c>
      <c r="HRP30" s="106">
        <f t="shared" si="3675"/>
        <v>3.0750000000000002</v>
      </c>
      <c r="HRQ30" s="133">
        <f t="shared" si="3676"/>
        <v>428325.97500000003</v>
      </c>
      <c r="HRR30" s="133">
        <f t="shared" si="3677"/>
        <v>871949.30625000002</v>
      </c>
      <c r="HRS30" s="149">
        <f t="shared" si="3678"/>
        <v>229460.34375</v>
      </c>
      <c r="HRT30" s="150">
        <f t="shared" si="3679"/>
        <v>1529735</v>
      </c>
      <c r="HRU30" s="148"/>
      <c r="HRV30" s="148" t="s">
        <v>36</v>
      </c>
      <c r="HRW30" s="140">
        <v>497475</v>
      </c>
      <c r="HRX30" s="106">
        <f t="shared" si="3680"/>
        <v>3.0750000000000002</v>
      </c>
      <c r="HRY30" s="133">
        <f t="shared" si="3681"/>
        <v>428325.97500000003</v>
      </c>
      <c r="HRZ30" s="133">
        <f t="shared" si="3682"/>
        <v>871949.30625000002</v>
      </c>
      <c r="HSA30" s="149">
        <f t="shared" si="3683"/>
        <v>229460.34375</v>
      </c>
      <c r="HSB30" s="150">
        <f t="shared" si="3684"/>
        <v>1529735</v>
      </c>
      <c r="HSC30" s="148"/>
      <c r="HSD30" s="148" t="s">
        <v>36</v>
      </c>
      <c r="HSE30" s="140">
        <v>497475</v>
      </c>
      <c r="HSF30" s="106">
        <f t="shared" si="3685"/>
        <v>3.0750000000000002</v>
      </c>
      <c r="HSG30" s="133">
        <f t="shared" si="3686"/>
        <v>428325.97500000003</v>
      </c>
      <c r="HSH30" s="133">
        <f t="shared" si="3687"/>
        <v>871949.30625000002</v>
      </c>
      <c r="HSI30" s="149">
        <f t="shared" si="3688"/>
        <v>229460.34375</v>
      </c>
      <c r="HSJ30" s="150">
        <f t="shared" si="3689"/>
        <v>1529735</v>
      </c>
      <c r="HSK30" s="148"/>
      <c r="HSL30" s="148" t="s">
        <v>36</v>
      </c>
      <c r="HSM30" s="140">
        <v>497475</v>
      </c>
      <c r="HSN30" s="106">
        <f t="shared" si="3690"/>
        <v>3.0750000000000002</v>
      </c>
      <c r="HSO30" s="133">
        <f t="shared" si="3691"/>
        <v>428325.97500000003</v>
      </c>
      <c r="HSP30" s="133">
        <f t="shared" si="3692"/>
        <v>871949.30625000002</v>
      </c>
      <c r="HSQ30" s="149">
        <f t="shared" si="3693"/>
        <v>229460.34375</v>
      </c>
      <c r="HSR30" s="150">
        <f t="shared" si="3694"/>
        <v>1529735</v>
      </c>
      <c r="HSS30" s="148"/>
      <c r="HST30" s="148" t="s">
        <v>36</v>
      </c>
      <c r="HSU30" s="140">
        <v>497475</v>
      </c>
      <c r="HSV30" s="106">
        <f t="shared" si="3695"/>
        <v>3.0750000000000002</v>
      </c>
      <c r="HSW30" s="133">
        <f t="shared" si="3696"/>
        <v>428325.97500000003</v>
      </c>
      <c r="HSX30" s="133">
        <f t="shared" si="3697"/>
        <v>871949.30625000002</v>
      </c>
      <c r="HSY30" s="149">
        <f t="shared" si="3698"/>
        <v>229460.34375</v>
      </c>
      <c r="HSZ30" s="150">
        <f t="shared" si="3699"/>
        <v>1529735</v>
      </c>
      <c r="HTA30" s="148"/>
      <c r="HTB30" s="148" t="s">
        <v>36</v>
      </c>
      <c r="HTC30" s="140">
        <v>497475</v>
      </c>
      <c r="HTD30" s="106">
        <f t="shared" si="3700"/>
        <v>3.0750000000000002</v>
      </c>
      <c r="HTE30" s="133">
        <f t="shared" si="3701"/>
        <v>428325.97500000003</v>
      </c>
      <c r="HTF30" s="133">
        <f t="shared" si="3702"/>
        <v>871949.30625000002</v>
      </c>
      <c r="HTG30" s="149">
        <f t="shared" si="3703"/>
        <v>229460.34375</v>
      </c>
      <c r="HTH30" s="150">
        <f t="shared" si="3704"/>
        <v>1529735</v>
      </c>
      <c r="HTI30" s="148"/>
      <c r="HTJ30" s="148" t="s">
        <v>36</v>
      </c>
      <c r="HTK30" s="140">
        <v>497475</v>
      </c>
      <c r="HTL30" s="106">
        <f t="shared" si="3705"/>
        <v>3.0750000000000002</v>
      </c>
      <c r="HTM30" s="133">
        <f t="shared" si="3706"/>
        <v>428325.97500000003</v>
      </c>
      <c r="HTN30" s="133">
        <f t="shared" si="3707"/>
        <v>871949.30625000002</v>
      </c>
      <c r="HTO30" s="149">
        <f t="shared" si="3708"/>
        <v>229460.34375</v>
      </c>
      <c r="HTP30" s="150">
        <f t="shared" si="3709"/>
        <v>1529735</v>
      </c>
      <c r="HTQ30" s="148"/>
      <c r="HTR30" s="148" t="s">
        <v>36</v>
      </c>
      <c r="HTS30" s="140">
        <v>497475</v>
      </c>
      <c r="HTT30" s="106">
        <f t="shared" si="3710"/>
        <v>3.0750000000000002</v>
      </c>
      <c r="HTU30" s="133">
        <f t="shared" si="3711"/>
        <v>428325.97500000003</v>
      </c>
      <c r="HTV30" s="133">
        <f t="shared" si="3712"/>
        <v>871949.30625000002</v>
      </c>
      <c r="HTW30" s="149">
        <f t="shared" si="3713"/>
        <v>229460.34375</v>
      </c>
      <c r="HTX30" s="150">
        <f t="shared" si="3714"/>
        <v>1529735</v>
      </c>
      <c r="HTY30" s="148"/>
      <c r="HTZ30" s="148" t="s">
        <v>36</v>
      </c>
      <c r="HUA30" s="140">
        <v>497475</v>
      </c>
      <c r="HUB30" s="106">
        <f t="shared" si="3715"/>
        <v>3.0750000000000002</v>
      </c>
      <c r="HUC30" s="133">
        <f t="shared" si="3716"/>
        <v>428325.97500000003</v>
      </c>
      <c r="HUD30" s="133">
        <f t="shared" si="3717"/>
        <v>871949.30625000002</v>
      </c>
      <c r="HUE30" s="149">
        <f t="shared" si="3718"/>
        <v>229460.34375</v>
      </c>
      <c r="HUF30" s="150">
        <f t="shared" si="3719"/>
        <v>1529735</v>
      </c>
      <c r="HUG30" s="148"/>
      <c r="HUH30" s="148" t="s">
        <v>36</v>
      </c>
      <c r="HUI30" s="140">
        <v>497475</v>
      </c>
      <c r="HUJ30" s="106">
        <f t="shared" si="3720"/>
        <v>3.0750000000000002</v>
      </c>
      <c r="HUK30" s="133">
        <f t="shared" si="3721"/>
        <v>428325.97500000003</v>
      </c>
      <c r="HUL30" s="133">
        <f t="shared" si="3722"/>
        <v>871949.30625000002</v>
      </c>
      <c r="HUM30" s="149">
        <f t="shared" si="3723"/>
        <v>229460.34375</v>
      </c>
      <c r="HUN30" s="150">
        <f t="shared" si="3724"/>
        <v>1529735</v>
      </c>
      <c r="HUO30" s="148"/>
      <c r="HUP30" s="148" t="s">
        <v>36</v>
      </c>
      <c r="HUQ30" s="140">
        <v>497475</v>
      </c>
      <c r="HUR30" s="106">
        <f t="shared" si="3725"/>
        <v>3.0750000000000002</v>
      </c>
      <c r="HUS30" s="133">
        <f t="shared" si="3726"/>
        <v>428325.97500000003</v>
      </c>
      <c r="HUT30" s="133">
        <f t="shared" si="3727"/>
        <v>871949.30625000002</v>
      </c>
      <c r="HUU30" s="149">
        <f t="shared" si="3728"/>
        <v>229460.34375</v>
      </c>
      <c r="HUV30" s="150">
        <f t="shared" si="3729"/>
        <v>1529735</v>
      </c>
      <c r="HUW30" s="148"/>
      <c r="HUX30" s="148" t="s">
        <v>36</v>
      </c>
      <c r="HUY30" s="140">
        <v>497475</v>
      </c>
      <c r="HUZ30" s="106">
        <f t="shared" si="3730"/>
        <v>3.0750000000000002</v>
      </c>
      <c r="HVA30" s="133">
        <f t="shared" si="3731"/>
        <v>428325.97500000003</v>
      </c>
      <c r="HVB30" s="133">
        <f t="shared" si="3732"/>
        <v>871949.30625000002</v>
      </c>
      <c r="HVC30" s="149">
        <f t="shared" si="3733"/>
        <v>229460.34375</v>
      </c>
      <c r="HVD30" s="150">
        <f t="shared" si="3734"/>
        <v>1529735</v>
      </c>
      <c r="HVE30" s="148"/>
      <c r="HVF30" s="148" t="s">
        <v>36</v>
      </c>
      <c r="HVG30" s="140">
        <v>497475</v>
      </c>
      <c r="HVH30" s="106">
        <f t="shared" si="3735"/>
        <v>3.0750000000000002</v>
      </c>
      <c r="HVI30" s="133">
        <f t="shared" si="3736"/>
        <v>428325.97500000003</v>
      </c>
      <c r="HVJ30" s="133">
        <f t="shared" si="3737"/>
        <v>871949.30625000002</v>
      </c>
      <c r="HVK30" s="149">
        <f t="shared" si="3738"/>
        <v>229460.34375</v>
      </c>
      <c r="HVL30" s="150">
        <f t="shared" si="3739"/>
        <v>1529735</v>
      </c>
      <c r="HVM30" s="148"/>
      <c r="HVN30" s="148" t="s">
        <v>36</v>
      </c>
      <c r="HVO30" s="140">
        <v>497475</v>
      </c>
      <c r="HVP30" s="106">
        <f t="shared" si="3740"/>
        <v>3.0750000000000002</v>
      </c>
      <c r="HVQ30" s="133">
        <f t="shared" si="3741"/>
        <v>428325.97500000003</v>
      </c>
      <c r="HVR30" s="133">
        <f t="shared" si="3742"/>
        <v>871949.30625000002</v>
      </c>
      <c r="HVS30" s="149">
        <f t="shared" si="3743"/>
        <v>229460.34375</v>
      </c>
      <c r="HVT30" s="150">
        <f t="shared" si="3744"/>
        <v>1529735</v>
      </c>
      <c r="HVU30" s="148"/>
      <c r="HVV30" s="148" t="s">
        <v>36</v>
      </c>
      <c r="HVW30" s="140">
        <v>497475</v>
      </c>
      <c r="HVX30" s="106">
        <f t="shared" si="3745"/>
        <v>3.0750000000000002</v>
      </c>
      <c r="HVY30" s="133">
        <f t="shared" si="3746"/>
        <v>428325.97500000003</v>
      </c>
      <c r="HVZ30" s="133">
        <f t="shared" si="3747"/>
        <v>871949.30625000002</v>
      </c>
      <c r="HWA30" s="149">
        <f t="shared" si="3748"/>
        <v>229460.34375</v>
      </c>
      <c r="HWB30" s="150">
        <f t="shared" si="3749"/>
        <v>1529735</v>
      </c>
      <c r="HWC30" s="148"/>
      <c r="HWD30" s="148" t="s">
        <v>36</v>
      </c>
      <c r="HWE30" s="140">
        <v>497475</v>
      </c>
      <c r="HWF30" s="106">
        <f t="shared" si="3750"/>
        <v>3.0750000000000002</v>
      </c>
      <c r="HWG30" s="133">
        <f t="shared" si="3751"/>
        <v>428325.97500000003</v>
      </c>
      <c r="HWH30" s="133">
        <f t="shared" si="3752"/>
        <v>871949.30625000002</v>
      </c>
      <c r="HWI30" s="149">
        <f t="shared" si="3753"/>
        <v>229460.34375</v>
      </c>
      <c r="HWJ30" s="150">
        <f t="shared" si="3754"/>
        <v>1529735</v>
      </c>
      <c r="HWK30" s="148"/>
      <c r="HWL30" s="148" t="s">
        <v>36</v>
      </c>
      <c r="HWM30" s="140">
        <v>497475</v>
      </c>
      <c r="HWN30" s="106">
        <f t="shared" si="3755"/>
        <v>3.0750000000000002</v>
      </c>
      <c r="HWO30" s="133">
        <f t="shared" si="3756"/>
        <v>428325.97500000003</v>
      </c>
      <c r="HWP30" s="133">
        <f t="shared" si="3757"/>
        <v>871949.30625000002</v>
      </c>
      <c r="HWQ30" s="149">
        <f t="shared" si="3758"/>
        <v>229460.34375</v>
      </c>
      <c r="HWR30" s="150">
        <f t="shared" si="3759"/>
        <v>1529735</v>
      </c>
      <c r="HWS30" s="148"/>
      <c r="HWT30" s="148" t="s">
        <v>36</v>
      </c>
      <c r="HWU30" s="140">
        <v>497475</v>
      </c>
      <c r="HWV30" s="106">
        <f t="shared" si="3760"/>
        <v>3.0750000000000002</v>
      </c>
      <c r="HWW30" s="133">
        <f t="shared" si="3761"/>
        <v>428325.97500000003</v>
      </c>
      <c r="HWX30" s="133">
        <f t="shared" si="3762"/>
        <v>871949.30625000002</v>
      </c>
      <c r="HWY30" s="149">
        <f t="shared" si="3763"/>
        <v>229460.34375</v>
      </c>
      <c r="HWZ30" s="150">
        <f t="shared" si="3764"/>
        <v>1529735</v>
      </c>
      <c r="HXA30" s="148"/>
      <c r="HXB30" s="148" t="s">
        <v>36</v>
      </c>
      <c r="HXC30" s="140">
        <v>497475</v>
      </c>
      <c r="HXD30" s="106">
        <f t="shared" si="3765"/>
        <v>3.0750000000000002</v>
      </c>
      <c r="HXE30" s="133">
        <f t="shared" si="3766"/>
        <v>428325.97500000003</v>
      </c>
      <c r="HXF30" s="133">
        <f t="shared" si="3767"/>
        <v>871949.30625000002</v>
      </c>
      <c r="HXG30" s="149">
        <f t="shared" si="3768"/>
        <v>229460.34375</v>
      </c>
      <c r="HXH30" s="150">
        <f t="shared" si="3769"/>
        <v>1529735</v>
      </c>
      <c r="HXI30" s="148"/>
      <c r="HXJ30" s="148" t="s">
        <v>36</v>
      </c>
      <c r="HXK30" s="140">
        <v>497475</v>
      </c>
      <c r="HXL30" s="106">
        <f t="shared" si="3770"/>
        <v>3.0750000000000002</v>
      </c>
      <c r="HXM30" s="133">
        <f t="shared" si="3771"/>
        <v>428325.97500000003</v>
      </c>
      <c r="HXN30" s="133">
        <f t="shared" si="3772"/>
        <v>871949.30625000002</v>
      </c>
      <c r="HXO30" s="149">
        <f t="shared" si="3773"/>
        <v>229460.34375</v>
      </c>
      <c r="HXP30" s="150">
        <f t="shared" si="3774"/>
        <v>1529735</v>
      </c>
      <c r="HXQ30" s="148"/>
      <c r="HXR30" s="148" t="s">
        <v>36</v>
      </c>
      <c r="HXS30" s="140">
        <v>497475</v>
      </c>
      <c r="HXT30" s="106">
        <f t="shared" si="3775"/>
        <v>3.0750000000000002</v>
      </c>
      <c r="HXU30" s="133">
        <f t="shared" si="3776"/>
        <v>428325.97500000003</v>
      </c>
      <c r="HXV30" s="133">
        <f t="shared" si="3777"/>
        <v>871949.30625000002</v>
      </c>
      <c r="HXW30" s="149">
        <f t="shared" si="3778"/>
        <v>229460.34375</v>
      </c>
      <c r="HXX30" s="150">
        <f t="shared" si="3779"/>
        <v>1529735</v>
      </c>
      <c r="HXY30" s="148"/>
      <c r="HXZ30" s="148" t="s">
        <v>36</v>
      </c>
      <c r="HYA30" s="140">
        <v>497475</v>
      </c>
      <c r="HYB30" s="106">
        <f t="shared" si="3780"/>
        <v>3.0750000000000002</v>
      </c>
      <c r="HYC30" s="133">
        <f t="shared" si="3781"/>
        <v>428325.97500000003</v>
      </c>
      <c r="HYD30" s="133">
        <f t="shared" si="3782"/>
        <v>871949.30625000002</v>
      </c>
      <c r="HYE30" s="149">
        <f t="shared" si="3783"/>
        <v>229460.34375</v>
      </c>
      <c r="HYF30" s="150">
        <f t="shared" si="3784"/>
        <v>1529735</v>
      </c>
      <c r="HYG30" s="148"/>
      <c r="HYH30" s="148" t="s">
        <v>36</v>
      </c>
      <c r="HYI30" s="140">
        <v>497475</v>
      </c>
      <c r="HYJ30" s="106">
        <f t="shared" si="3785"/>
        <v>3.0750000000000002</v>
      </c>
      <c r="HYK30" s="133">
        <f t="shared" si="3786"/>
        <v>428325.97500000003</v>
      </c>
      <c r="HYL30" s="133">
        <f t="shared" si="3787"/>
        <v>871949.30625000002</v>
      </c>
      <c r="HYM30" s="149">
        <f t="shared" si="3788"/>
        <v>229460.34375</v>
      </c>
      <c r="HYN30" s="150">
        <f t="shared" si="3789"/>
        <v>1529735</v>
      </c>
      <c r="HYO30" s="148"/>
      <c r="HYP30" s="148" t="s">
        <v>36</v>
      </c>
      <c r="HYQ30" s="140">
        <v>497475</v>
      </c>
      <c r="HYR30" s="106">
        <f t="shared" si="3790"/>
        <v>3.0750000000000002</v>
      </c>
      <c r="HYS30" s="133">
        <f t="shared" si="3791"/>
        <v>428325.97500000003</v>
      </c>
      <c r="HYT30" s="133">
        <f t="shared" si="3792"/>
        <v>871949.30625000002</v>
      </c>
      <c r="HYU30" s="149">
        <f t="shared" si="3793"/>
        <v>229460.34375</v>
      </c>
      <c r="HYV30" s="150">
        <f t="shared" si="3794"/>
        <v>1529735</v>
      </c>
      <c r="HYW30" s="148"/>
      <c r="HYX30" s="148" t="s">
        <v>36</v>
      </c>
      <c r="HYY30" s="140">
        <v>497475</v>
      </c>
      <c r="HYZ30" s="106">
        <f t="shared" si="3795"/>
        <v>3.0750000000000002</v>
      </c>
      <c r="HZA30" s="133">
        <f t="shared" si="3796"/>
        <v>428325.97500000003</v>
      </c>
      <c r="HZB30" s="133">
        <f t="shared" si="3797"/>
        <v>871949.30625000002</v>
      </c>
      <c r="HZC30" s="149">
        <f t="shared" si="3798"/>
        <v>229460.34375</v>
      </c>
      <c r="HZD30" s="150">
        <f t="shared" si="3799"/>
        <v>1529735</v>
      </c>
      <c r="HZE30" s="148"/>
      <c r="HZF30" s="148" t="s">
        <v>36</v>
      </c>
      <c r="HZG30" s="140">
        <v>497475</v>
      </c>
      <c r="HZH30" s="106">
        <f t="shared" si="3800"/>
        <v>3.0750000000000002</v>
      </c>
      <c r="HZI30" s="133">
        <f t="shared" si="3801"/>
        <v>428325.97500000003</v>
      </c>
      <c r="HZJ30" s="133">
        <f t="shared" si="3802"/>
        <v>871949.30625000002</v>
      </c>
      <c r="HZK30" s="149">
        <f t="shared" si="3803"/>
        <v>229460.34375</v>
      </c>
      <c r="HZL30" s="150">
        <f t="shared" si="3804"/>
        <v>1529735</v>
      </c>
      <c r="HZM30" s="148"/>
      <c r="HZN30" s="148" t="s">
        <v>36</v>
      </c>
      <c r="HZO30" s="140">
        <v>497475</v>
      </c>
      <c r="HZP30" s="106">
        <f t="shared" si="3805"/>
        <v>3.0750000000000002</v>
      </c>
      <c r="HZQ30" s="133">
        <f t="shared" si="3806"/>
        <v>428325.97500000003</v>
      </c>
      <c r="HZR30" s="133">
        <f t="shared" si="3807"/>
        <v>871949.30625000002</v>
      </c>
      <c r="HZS30" s="149">
        <f t="shared" si="3808"/>
        <v>229460.34375</v>
      </c>
      <c r="HZT30" s="150">
        <f t="shared" si="3809"/>
        <v>1529735</v>
      </c>
      <c r="HZU30" s="148"/>
      <c r="HZV30" s="148" t="s">
        <v>36</v>
      </c>
      <c r="HZW30" s="140">
        <v>497475</v>
      </c>
      <c r="HZX30" s="106">
        <f t="shared" si="3810"/>
        <v>3.0750000000000002</v>
      </c>
      <c r="HZY30" s="133">
        <f t="shared" si="3811"/>
        <v>428325.97500000003</v>
      </c>
      <c r="HZZ30" s="133">
        <f t="shared" si="3812"/>
        <v>871949.30625000002</v>
      </c>
      <c r="IAA30" s="149">
        <f t="shared" si="3813"/>
        <v>229460.34375</v>
      </c>
      <c r="IAB30" s="150">
        <f t="shared" si="3814"/>
        <v>1529735</v>
      </c>
      <c r="IAC30" s="148"/>
      <c r="IAD30" s="148" t="s">
        <v>36</v>
      </c>
      <c r="IAE30" s="140">
        <v>497475</v>
      </c>
      <c r="IAF30" s="106">
        <f t="shared" si="3815"/>
        <v>3.0750000000000002</v>
      </c>
      <c r="IAG30" s="133">
        <f t="shared" si="3816"/>
        <v>428325.97500000003</v>
      </c>
      <c r="IAH30" s="133">
        <f t="shared" si="3817"/>
        <v>871949.30625000002</v>
      </c>
      <c r="IAI30" s="149">
        <f t="shared" si="3818"/>
        <v>229460.34375</v>
      </c>
      <c r="IAJ30" s="150">
        <f t="shared" si="3819"/>
        <v>1529735</v>
      </c>
      <c r="IAK30" s="148"/>
      <c r="IAL30" s="148" t="s">
        <v>36</v>
      </c>
      <c r="IAM30" s="140">
        <v>497475</v>
      </c>
      <c r="IAN30" s="106">
        <f t="shared" si="3820"/>
        <v>3.0750000000000002</v>
      </c>
      <c r="IAO30" s="133">
        <f t="shared" si="3821"/>
        <v>428325.97500000003</v>
      </c>
      <c r="IAP30" s="133">
        <f t="shared" si="3822"/>
        <v>871949.30625000002</v>
      </c>
      <c r="IAQ30" s="149">
        <f t="shared" si="3823"/>
        <v>229460.34375</v>
      </c>
      <c r="IAR30" s="150">
        <f t="shared" si="3824"/>
        <v>1529735</v>
      </c>
      <c r="IAS30" s="148"/>
      <c r="IAT30" s="148" t="s">
        <v>36</v>
      </c>
      <c r="IAU30" s="140">
        <v>497475</v>
      </c>
      <c r="IAV30" s="106">
        <f t="shared" si="3825"/>
        <v>3.0750000000000002</v>
      </c>
      <c r="IAW30" s="133">
        <f t="shared" si="3826"/>
        <v>428325.97500000003</v>
      </c>
      <c r="IAX30" s="133">
        <f t="shared" si="3827"/>
        <v>871949.30625000002</v>
      </c>
      <c r="IAY30" s="149">
        <f t="shared" si="3828"/>
        <v>229460.34375</v>
      </c>
      <c r="IAZ30" s="150">
        <f t="shared" si="3829"/>
        <v>1529735</v>
      </c>
      <c r="IBA30" s="148"/>
      <c r="IBB30" s="148" t="s">
        <v>36</v>
      </c>
      <c r="IBC30" s="140">
        <v>497475</v>
      </c>
      <c r="IBD30" s="106">
        <f t="shared" si="3830"/>
        <v>3.0750000000000002</v>
      </c>
      <c r="IBE30" s="133">
        <f t="shared" si="3831"/>
        <v>428325.97500000003</v>
      </c>
      <c r="IBF30" s="133">
        <f t="shared" si="3832"/>
        <v>871949.30625000002</v>
      </c>
      <c r="IBG30" s="149">
        <f t="shared" si="3833"/>
        <v>229460.34375</v>
      </c>
      <c r="IBH30" s="150">
        <f t="shared" si="3834"/>
        <v>1529735</v>
      </c>
      <c r="IBI30" s="148"/>
      <c r="IBJ30" s="148" t="s">
        <v>36</v>
      </c>
      <c r="IBK30" s="140">
        <v>497475</v>
      </c>
      <c r="IBL30" s="106">
        <f t="shared" si="3835"/>
        <v>3.0750000000000002</v>
      </c>
      <c r="IBM30" s="133">
        <f t="shared" si="3836"/>
        <v>428325.97500000003</v>
      </c>
      <c r="IBN30" s="133">
        <f t="shared" si="3837"/>
        <v>871949.30625000002</v>
      </c>
      <c r="IBO30" s="149">
        <f t="shared" si="3838"/>
        <v>229460.34375</v>
      </c>
      <c r="IBP30" s="150">
        <f t="shared" si="3839"/>
        <v>1529735</v>
      </c>
      <c r="IBQ30" s="148"/>
      <c r="IBR30" s="148" t="s">
        <v>36</v>
      </c>
      <c r="IBS30" s="140">
        <v>497475</v>
      </c>
      <c r="IBT30" s="106">
        <f t="shared" si="3840"/>
        <v>3.0750000000000002</v>
      </c>
      <c r="IBU30" s="133">
        <f t="shared" si="3841"/>
        <v>428325.97500000003</v>
      </c>
      <c r="IBV30" s="133">
        <f t="shared" si="3842"/>
        <v>871949.30625000002</v>
      </c>
      <c r="IBW30" s="149">
        <f t="shared" si="3843"/>
        <v>229460.34375</v>
      </c>
      <c r="IBX30" s="150">
        <f t="shared" si="3844"/>
        <v>1529735</v>
      </c>
      <c r="IBY30" s="148"/>
      <c r="IBZ30" s="148" t="s">
        <v>36</v>
      </c>
      <c r="ICA30" s="140">
        <v>497475</v>
      </c>
      <c r="ICB30" s="106">
        <f t="shared" si="3845"/>
        <v>3.0750000000000002</v>
      </c>
      <c r="ICC30" s="133">
        <f t="shared" si="3846"/>
        <v>428325.97500000003</v>
      </c>
      <c r="ICD30" s="133">
        <f t="shared" si="3847"/>
        <v>871949.30625000002</v>
      </c>
      <c r="ICE30" s="149">
        <f t="shared" si="3848"/>
        <v>229460.34375</v>
      </c>
      <c r="ICF30" s="150">
        <f t="shared" si="3849"/>
        <v>1529735</v>
      </c>
      <c r="ICG30" s="148"/>
      <c r="ICH30" s="148" t="s">
        <v>36</v>
      </c>
      <c r="ICI30" s="140">
        <v>497475</v>
      </c>
      <c r="ICJ30" s="106">
        <f t="shared" si="3850"/>
        <v>3.0750000000000002</v>
      </c>
      <c r="ICK30" s="133">
        <f t="shared" si="3851"/>
        <v>428325.97500000003</v>
      </c>
      <c r="ICL30" s="133">
        <f t="shared" si="3852"/>
        <v>871949.30625000002</v>
      </c>
      <c r="ICM30" s="149">
        <f t="shared" si="3853"/>
        <v>229460.34375</v>
      </c>
      <c r="ICN30" s="150">
        <f t="shared" si="3854"/>
        <v>1529735</v>
      </c>
      <c r="ICO30" s="148"/>
      <c r="ICP30" s="148" t="s">
        <v>36</v>
      </c>
      <c r="ICQ30" s="140">
        <v>497475</v>
      </c>
      <c r="ICR30" s="106">
        <f t="shared" si="3855"/>
        <v>3.0750000000000002</v>
      </c>
      <c r="ICS30" s="133">
        <f t="shared" si="3856"/>
        <v>428325.97500000003</v>
      </c>
      <c r="ICT30" s="133">
        <f t="shared" si="3857"/>
        <v>871949.30625000002</v>
      </c>
      <c r="ICU30" s="149">
        <f t="shared" si="3858"/>
        <v>229460.34375</v>
      </c>
      <c r="ICV30" s="150">
        <f t="shared" si="3859"/>
        <v>1529735</v>
      </c>
      <c r="ICW30" s="148"/>
      <c r="ICX30" s="148" t="s">
        <v>36</v>
      </c>
      <c r="ICY30" s="140">
        <v>497475</v>
      </c>
      <c r="ICZ30" s="106">
        <f t="shared" si="3860"/>
        <v>3.0750000000000002</v>
      </c>
      <c r="IDA30" s="133">
        <f t="shared" si="3861"/>
        <v>428325.97500000003</v>
      </c>
      <c r="IDB30" s="133">
        <f t="shared" si="3862"/>
        <v>871949.30625000002</v>
      </c>
      <c r="IDC30" s="149">
        <f t="shared" si="3863"/>
        <v>229460.34375</v>
      </c>
      <c r="IDD30" s="150">
        <f t="shared" si="3864"/>
        <v>1529735</v>
      </c>
      <c r="IDE30" s="148"/>
      <c r="IDF30" s="148" t="s">
        <v>36</v>
      </c>
      <c r="IDG30" s="140">
        <v>497475</v>
      </c>
      <c r="IDH30" s="106">
        <f t="shared" si="3865"/>
        <v>3.0750000000000002</v>
      </c>
      <c r="IDI30" s="133">
        <f t="shared" si="3866"/>
        <v>428325.97500000003</v>
      </c>
      <c r="IDJ30" s="133">
        <f t="shared" si="3867"/>
        <v>871949.30625000002</v>
      </c>
      <c r="IDK30" s="149">
        <f t="shared" si="3868"/>
        <v>229460.34375</v>
      </c>
      <c r="IDL30" s="150">
        <f t="shared" si="3869"/>
        <v>1529735</v>
      </c>
      <c r="IDM30" s="148"/>
      <c r="IDN30" s="148" t="s">
        <v>36</v>
      </c>
      <c r="IDO30" s="140">
        <v>497475</v>
      </c>
      <c r="IDP30" s="106">
        <f t="shared" si="3870"/>
        <v>3.0750000000000002</v>
      </c>
      <c r="IDQ30" s="133">
        <f t="shared" si="3871"/>
        <v>428325.97500000003</v>
      </c>
      <c r="IDR30" s="133">
        <f t="shared" si="3872"/>
        <v>871949.30625000002</v>
      </c>
      <c r="IDS30" s="149">
        <f t="shared" si="3873"/>
        <v>229460.34375</v>
      </c>
      <c r="IDT30" s="150">
        <f t="shared" si="3874"/>
        <v>1529735</v>
      </c>
      <c r="IDU30" s="148"/>
      <c r="IDV30" s="148" t="s">
        <v>36</v>
      </c>
      <c r="IDW30" s="140">
        <v>497475</v>
      </c>
      <c r="IDX30" s="106">
        <f t="shared" si="3875"/>
        <v>3.0750000000000002</v>
      </c>
      <c r="IDY30" s="133">
        <f t="shared" si="3876"/>
        <v>428325.97500000003</v>
      </c>
      <c r="IDZ30" s="133">
        <f t="shared" si="3877"/>
        <v>871949.30625000002</v>
      </c>
      <c r="IEA30" s="149">
        <f t="shared" si="3878"/>
        <v>229460.34375</v>
      </c>
      <c r="IEB30" s="150">
        <f t="shared" si="3879"/>
        <v>1529735</v>
      </c>
      <c r="IEC30" s="148"/>
      <c r="IED30" s="148" t="s">
        <v>36</v>
      </c>
      <c r="IEE30" s="140">
        <v>497475</v>
      </c>
      <c r="IEF30" s="106">
        <f t="shared" si="3880"/>
        <v>3.0750000000000002</v>
      </c>
      <c r="IEG30" s="133">
        <f t="shared" si="3881"/>
        <v>428325.97500000003</v>
      </c>
      <c r="IEH30" s="133">
        <f t="shared" si="3882"/>
        <v>871949.30625000002</v>
      </c>
      <c r="IEI30" s="149">
        <f t="shared" si="3883"/>
        <v>229460.34375</v>
      </c>
      <c r="IEJ30" s="150">
        <f t="shared" si="3884"/>
        <v>1529735</v>
      </c>
      <c r="IEK30" s="148"/>
      <c r="IEL30" s="148" t="s">
        <v>36</v>
      </c>
      <c r="IEM30" s="140">
        <v>497475</v>
      </c>
      <c r="IEN30" s="106">
        <f t="shared" si="3885"/>
        <v>3.0750000000000002</v>
      </c>
      <c r="IEO30" s="133">
        <f t="shared" si="3886"/>
        <v>428325.97500000003</v>
      </c>
      <c r="IEP30" s="133">
        <f t="shared" si="3887"/>
        <v>871949.30625000002</v>
      </c>
      <c r="IEQ30" s="149">
        <f t="shared" si="3888"/>
        <v>229460.34375</v>
      </c>
      <c r="IER30" s="150">
        <f t="shared" si="3889"/>
        <v>1529735</v>
      </c>
      <c r="IES30" s="148"/>
      <c r="IET30" s="148" t="s">
        <v>36</v>
      </c>
      <c r="IEU30" s="140">
        <v>497475</v>
      </c>
      <c r="IEV30" s="106">
        <f t="shared" si="3890"/>
        <v>3.0750000000000002</v>
      </c>
      <c r="IEW30" s="133">
        <f t="shared" si="3891"/>
        <v>428325.97500000003</v>
      </c>
      <c r="IEX30" s="133">
        <f t="shared" si="3892"/>
        <v>871949.30625000002</v>
      </c>
      <c r="IEY30" s="149">
        <f t="shared" si="3893"/>
        <v>229460.34375</v>
      </c>
      <c r="IEZ30" s="150">
        <f t="shared" si="3894"/>
        <v>1529735</v>
      </c>
      <c r="IFA30" s="148"/>
      <c r="IFB30" s="148" t="s">
        <v>36</v>
      </c>
      <c r="IFC30" s="140">
        <v>497475</v>
      </c>
      <c r="IFD30" s="106">
        <f t="shared" si="3895"/>
        <v>3.0750000000000002</v>
      </c>
      <c r="IFE30" s="133">
        <f t="shared" si="3896"/>
        <v>428325.97500000003</v>
      </c>
      <c r="IFF30" s="133">
        <f t="shared" si="3897"/>
        <v>871949.30625000002</v>
      </c>
      <c r="IFG30" s="149">
        <f t="shared" si="3898"/>
        <v>229460.34375</v>
      </c>
      <c r="IFH30" s="150">
        <f t="shared" si="3899"/>
        <v>1529735</v>
      </c>
      <c r="IFI30" s="148"/>
      <c r="IFJ30" s="148" t="s">
        <v>36</v>
      </c>
      <c r="IFK30" s="140">
        <v>497475</v>
      </c>
      <c r="IFL30" s="106">
        <f t="shared" si="3900"/>
        <v>3.0750000000000002</v>
      </c>
      <c r="IFM30" s="133">
        <f t="shared" si="3901"/>
        <v>428325.97500000003</v>
      </c>
      <c r="IFN30" s="133">
        <f t="shared" si="3902"/>
        <v>871949.30625000002</v>
      </c>
      <c r="IFO30" s="149">
        <f t="shared" si="3903"/>
        <v>229460.34375</v>
      </c>
      <c r="IFP30" s="150">
        <f t="shared" si="3904"/>
        <v>1529735</v>
      </c>
      <c r="IFQ30" s="148"/>
      <c r="IFR30" s="148" t="s">
        <v>36</v>
      </c>
      <c r="IFS30" s="140">
        <v>497475</v>
      </c>
      <c r="IFT30" s="106">
        <f t="shared" si="3905"/>
        <v>3.0750000000000002</v>
      </c>
      <c r="IFU30" s="133">
        <f t="shared" si="3906"/>
        <v>428325.97500000003</v>
      </c>
      <c r="IFV30" s="133">
        <f t="shared" si="3907"/>
        <v>871949.30625000002</v>
      </c>
      <c r="IFW30" s="149">
        <f t="shared" si="3908"/>
        <v>229460.34375</v>
      </c>
      <c r="IFX30" s="150">
        <f t="shared" si="3909"/>
        <v>1529735</v>
      </c>
      <c r="IFY30" s="148"/>
      <c r="IFZ30" s="148" t="s">
        <v>36</v>
      </c>
      <c r="IGA30" s="140">
        <v>497475</v>
      </c>
      <c r="IGB30" s="106">
        <f t="shared" si="3910"/>
        <v>3.0750000000000002</v>
      </c>
      <c r="IGC30" s="133">
        <f t="shared" si="3911"/>
        <v>428325.97500000003</v>
      </c>
      <c r="IGD30" s="133">
        <f t="shared" si="3912"/>
        <v>871949.30625000002</v>
      </c>
      <c r="IGE30" s="149">
        <f t="shared" si="3913"/>
        <v>229460.34375</v>
      </c>
      <c r="IGF30" s="150">
        <f t="shared" si="3914"/>
        <v>1529735</v>
      </c>
      <c r="IGG30" s="148"/>
      <c r="IGH30" s="148" t="s">
        <v>36</v>
      </c>
      <c r="IGI30" s="140">
        <v>497475</v>
      </c>
      <c r="IGJ30" s="106">
        <f t="shared" si="3915"/>
        <v>3.0750000000000002</v>
      </c>
      <c r="IGK30" s="133">
        <f t="shared" si="3916"/>
        <v>428325.97500000003</v>
      </c>
      <c r="IGL30" s="133">
        <f t="shared" si="3917"/>
        <v>871949.30625000002</v>
      </c>
      <c r="IGM30" s="149">
        <f t="shared" si="3918"/>
        <v>229460.34375</v>
      </c>
      <c r="IGN30" s="150">
        <f t="shared" si="3919"/>
        <v>1529735</v>
      </c>
      <c r="IGO30" s="148"/>
      <c r="IGP30" s="148" t="s">
        <v>36</v>
      </c>
      <c r="IGQ30" s="140">
        <v>497475</v>
      </c>
      <c r="IGR30" s="106">
        <f t="shared" si="3920"/>
        <v>3.0750000000000002</v>
      </c>
      <c r="IGS30" s="133">
        <f t="shared" si="3921"/>
        <v>428325.97500000003</v>
      </c>
      <c r="IGT30" s="133">
        <f t="shared" si="3922"/>
        <v>871949.30625000002</v>
      </c>
      <c r="IGU30" s="149">
        <f t="shared" si="3923"/>
        <v>229460.34375</v>
      </c>
      <c r="IGV30" s="150">
        <f t="shared" si="3924"/>
        <v>1529735</v>
      </c>
      <c r="IGW30" s="148"/>
      <c r="IGX30" s="148" t="s">
        <v>36</v>
      </c>
      <c r="IGY30" s="140">
        <v>497475</v>
      </c>
      <c r="IGZ30" s="106">
        <f t="shared" si="3925"/>
        <v>3.0750000000000002</v>
      </c>
      <c r="IHA30" s="133">
        <f t="shared" si="3926"/>
        <v>428325.97500000003</v>
      </c>
      <c r="IHB30" s="133">
        <f t="shared" si="3927"/>
        <v>871949.30625000002</v>
      </c>
      <c r="IHC30" s="149">
        <f t="shared" si="3928"/>
        <v>229460.34375</v>
      </c>
      <c r="IHD30" s="150">
        <f t="shared" si="3929"/>
        <v>1529735</v>
      </c>
      <c r="IHE30" s="148"/>
      <c r="IHF30" s="148" t="s">
        <v>36</v>
      </c>
      <c r="IHG30" s="140">
        <v>497475</v>
      </c>
      <c r="IHH30" s="106">
        <f t="shared" si="3930"/>
        <v>3.0750000000000002</v>
      </c>
      <c r="IHI30" s="133">
        <f t="shared" si="3931"/>
        <v>428325.97500000003</v>
      </c>
      <c r="IHJ30" s="133">
        <f t="shared" si="3932"/>
        <v>871949.30625000002</v>
      </c>
      <c r="IHK30" s="149">
        <f t="shared" si="3933"/>
        <v>229460.34375</v>
      </c>
      <c r="IHL30" s="150">
        <f t="shared" si="3934"/>
        <v>1529735</v>
      </c>
      <c r="IHM30" s="148"/>
      <c r="IHN30" s="148" t="s">
        <v>36</v>
      </c>
      <c r="IHO30" s="140">
        <v>497475</v>
      </c>
      <c r="IHP30" s="106">
        <f t="shared" si="3935"/>
        <v>3.0750000000000002</v>
      </c>
      <c r="IHQ30" s="133">
        <f t="shared" si="3936"/>
        <v>428325.97500000003</v>
      </c>
      <c r="IHR30" s="133">
        <f t="shared" si="3937"/>
        <v>871949.30625000002</v>
      </c>
      <c r="IHS30" s="149">
        <f t="shared" si="3938"/>
        <v>229460.34375</v>
      </c>
      <c r="IHT30" s="150">
        <f t="shared" si="3939"/>
        <v>1529735</v>
      </c>
      <c r="IHU30" s="148"/>
      <c r="IHV30" s="148" t="s">
        <v>36</v>
      </c>
      <c r="IHW30" s="140">
        <v>497475</v>
      </c>
      <c r="IHX30" s="106">
        <f t="shared" si="3940"/>
        <v>3.0750000000000002</v>
      </c>
      <c r="IHY30" s="133">
        <f t="shared" si="3941"/>
        <v>428325.97500000003</v>
      </c>
      <c r="IHZ30" s="133">
        <f t="shared" si="3942"/>
        <v>871949.30625000002</v>
      </c>
      <c r="IIA30" s="149">
        <f t="shared" si="3943"/>
        <v>229460.34375</v>
      </c>
      <c r="IIB30" s="150">
        <f t="shared" si="3944"/>
        <v>1529735</v>
      </c>
      <c r="IIC30" s="148"/>
      <c r="IID30" s="148" t="s">
        <v>36</v>
      </c>
      <c r="IIE30" s="140">
        <v>497475</v>
      </c>
      <c r="IIF30" s="106">
        <f t="shared" si="3945"/>
        <v>3.0750000000000002</v>
      </c>
      <c r="IIG30" s="133">
        <f t="shared" si="3946"/>
        <v>428325.97500000003</v>
      </c>
      <c r="IIH30" s="133">
        <f t="shared" si="3947"/>
        <v>871949.30625000002</v>
      </c>
      <c r="III30" s="149">
        <f t="shared" si="3948"/>
        <v>229460.34375</v>
      </c>
      <c r="IIJ30" s="150">
        <f t="shared" si="3949"/>
        <v>1529735</v>
      </c>
      <c r="IIK30" s="148"/>
      <c r="IIL30" s="148" t="s">
        <v>36</v>
      </c>
      <c r="IIM30" s="140">
        <v>497475</v>
      </c>
      <c r="IIN30" s="106">
        <f t="shared" si="3950"/>
        <v>3.0750000000000002</v>
      </c>
      <c r="IIO30" s="133">
        <f t="shared" si="3951"/>
        <v>428325.97500000003</v>
      </c>
      <c r="IIP30" s="133">
        <f t="shared" si="3952"/>
        <v>871949.30625000002</v>
      </c>
      <c r="IIQ30" s="149">
        <f t="shared" si="3953"/>
        <v>229460.34375</v>
      </c>
      <c r="IIR30" s="150">
        <f t="shared" si="3954"/>
        <v>1529735</v>
      </c>
      <c r="IIS30" s="148"/>
      <c r="IIT30" s="148" t="s">
        <v>36</v>
      </c>
      <c r="IIU30" s="140">
        <v>497475</v>
      </c>
      <c r="IIV30" s="106">
        <f t="shared" si="3955"/>
        <v>3.0750000000000002</v>
      </c>
      <c r="IIW30" s="133">
        <f t="shared" si="3956"/>
        <v>428325.97500000003</v>
      </c>
      <c r="IIX30" s="133">
        <f t="shared" si="3957"/>
        <v>871949.30625000002</v>
      </c>
      <c r="IIY30" s="149">
        <f t="shared" si="3958"/>
        <v>229460.34375</v>
      </c>
      <c r="IIZ30" s="150">
        <f t="shared" si="3959"/>
        <v>1529735</v>
      </c>
      <c r="IJA30" s="148"/>
      <c r="IJB30" s="148" t="s">
        <v>36</v>
      </c>
      <c r="IJC30" s="140">
        <v>497475</v>
      </c>
      <c r="IJD30" s="106">
        <f t="shared" si="3960"/>
        <v>3.0750000000000002</v>
      </c>
      <c r="IJE30" s="133">
        <f t="shared" si="3961"/>
        <v>428325.97500000003</v>
      </c>
      <c r="IJF30" s="133">
        <f t="shared" si="3962"/>
        <v>871949.30625000002</v>
      </c>
      <c r="IJG30" s="149">
        <f t="shared" si="3963"/>
        <v>229460.34375</v>
      </c>
      <c r="IJH30" s="150">
        <f t="shared" si="3964"/>
        <v>1529735</v>
      </c>
      <c r="IJI30" s="148"/>
      <c r="IJJ30" s="148" t="s">
        <v>36</v>
      </c>
      <c r="IJK30" s="140">
        <v>497475</v>
      </c>
      <c r="IJL30" s="106">
        <f t="shared" si="3965"/>
        <v>3.0750000000000002</v>
      </c>
      <c r="IJM30" s="133">
        <f t="shared" si="3966"/>
        <v>428325.97500000003</v>
      </c>
      <c r="IJN30" s="133">
        <f t="shared" si="3967"/>
        <v>871949.30625000002</v>
      </c>
      <c r="IJO30" s="149">
        <f t="shared" si="3968"/>
        <v>229460.34375</v>
      </c>
      <c r="IJP30" s="150">
        <f t="shared" si="3969"/>
        <v>1529735</v>
      </c>
      <c r="IJQ30" s="148"/>
      <c r="IJR30" s="148" t="s">
        <v>36</v>
      </c>
      <c r="IJS30" s="140">
        <v>497475</v>
      </c>
      <c r="IJT30" s="106">
        <f t="shared" si="3970"/>
        <v>3.0750000000000002</v>
      </c>
      <c r="IJU30" s="133">
        <f t="shared" si="3971"/>
        <v>428325.97500000003</v>
      </c>
      <c r="IJV30" s="133">
        <f t="shared" si="3972"/>
        <v>871949.30625000002</v>
      </c>
      <c r="IJW30" s="149">
        <f t="shared" si="3973"/>
        <v>229460.34375</v>
      </c>
      <c r="IJX30" s="150">
        <f t="shared" si="3974"/>
        <v>1529735</v>
      </c>
      <c r="IJY30" s="148"/>
      <c r="IJZ30" s="148" t="s">
        <v>36</v>
      </c>
      <c r="IKA30" s="140">
        <v>497475</v>
      </c>
      <c r="IKB30" s="106">
        <f t="shared" si="3975"/>
        <v>3.0750000000000002</v>
      </c>
      <c r="IKC30" s="133">
        <f t="shared" si="3976"/>
        <v>428325.97500000003</v>
      </c>
      <c r="IKD30" s="133">
        <f t="shared" si="3977"/>
        <v>871949.30625000002</v>
      </c>
      <c r="IKE30" s="149">
        <f t="shared" si="3978"/>
        <v>229460.34375</v>
      </c>
      <c r="IKF30" s="150">
        <f t="shared" si="3979"/>
        <v>1529735</v>
      </c>
      <c r="IKG30" s="148"/>
      <c r="IKH30" s="148" t="s">
        <v>36</v>
      </c>
      <c r="IKI30" s="140">
        <v>497475</v>
      </c>
      <c r="IKJ30" s="106">
        <f t="shared" si="3980"/>
        <v>3.0750000000000002</v>
      </c>
      <c r="IKK30" s="133">
        <f t="shared" si="3981"/>
        <v>428325.97500000003</v>
      </c>
      <c r="IKL30" s="133">
        <f t="shared" si="3982"/>
        <v>871949.30625000002</v>
      </c>
      <c r="IKM30" s="149">
        <f t="shared" si="3983"/>
        <v>229460.34375</v>
      </c>
      <c r="IKN30" s="150">
        <f t="shared" si="3984"/>
        <v>1529735</v>
      </c>
      <c r="IKO30" s="148"/>
      <c r="IKP30" s="148" t="s">
        <v>36</v>
      </c>
      <c r="IKQ30" s="140">
        <v>497475</v>
      </c>
      <c r="IKR30" s="106">
        <f t="shared" si="3985"/>
        <v>3.0750000000000002</v>
      </c>
      <c r="IKS30" s="133">
        <f t="shared" si="3986"/>
        <v>428325.97500000003</v>
      </c>
      <c r="IKT30" s="133">
        <f t="shared" si="3987"/>
        <v>871949.30625000002</v>
      </c>
      <c r="IKU30" s="149">
        <f t="shared" si="3988"/>
        <v>229460.34375</v>
      </c>
      <c r="IKV30" s="150">
        <f t="shared" si="3989"/>
        <v>1529735</v>
      </c>
      <c r="IKW30" s="148"/>
      <c r="IKX30" s="148" t="s">
        <v>36</v>
      </c>
      <c r="IKY30" s="140">
        <v>497475</v>
      </c>
      <c r="IKZ30" s="106">
        <f t="shared" si="3990"/>
        <v>3.0750000000000002</v>
      </c>
      <c r="ILA30" s="133">
        <f t="shared" si="3991"/>
        <v>428325.97500000003</v>
      </c>
      <c r="ILB30" s="133">
        <f t="shared" si="3992"/>
        <v>871949.30625000002</v>
      </c>
      <c r="ILC30" s="149">
        <f t="shared" si="3993"/>
        <v>229460.34375</v>
      </c>
      <c r="ILD30" s="150">
        <f t="shared" si="3994"/>
        <v>1529735</v>
      </c>
      <c r="ILE30" s="148"/>
      <c r="ILF30" s="148" t="s">
        <v>36</v>
      </c>
      <c r="ILG30" s="140">
        <v>497475</v>
      </c>
      <c r="ILH30" s="106">
        <f t="shared" si="3995"/>
        <v>3.0750000000000002</v>
      </c>
      <c r="ILI30" s="133">
        <f t="shared" si="3996"/>
        <v>428325.97500000003</v>
      </c>
      <c r="ILJ30" s="133">
        <f t="shared" si="3997"/>
        <v>871949.30625000002</v>
      </c>
      <c r="ILK30" s="149">
        <f t="shared" si="3998"/>
        <v>229460.34375</v>
      </c>
      <c r="ILL30" s="150">
        <f t="shared" si="3999"/>
        <v>1529735</v>
      </c>
      <c r="ILM30" s="148"/>
      <c r="ILN30" s="148" t="s">
        <v>36</v>
      </c>
      <c r="ILO30" s="140">
        <v>497475</v>
      </c>
      <c r="ILP30" s="106">
        <f t="shared" si="4000"/>
        <v>3.0750000000000002</v>
      </c>
      <c r="ILQ30" s="133">
        <f t="shared" si="4001"/>
        <v>428325.97500000003</v>
      </c>
      <c r="ILR30" s="133">
        <f t="shared" si="4002"/>
        <v>871949.30625000002</v>
      </c>
      <c r="ILS30" s="149">
        <f t="shared" si="4003"/>
        <v>229460.34375</v>
      </c>
      <c r="ILT30" s="150">
        <f t="shared" si="4004"/>
        <v>1529735</v>
      </c>
      <c r="ILU30" s="148"/>
      <c r="ILV30" s="148" t="s">
        <v>36</v>
      </c>
      <c r="ILW30" s="140">
        <v>497475</v>
      </c>
      <c r="ILX30" s="106">
        <f t="shared" si="4005"/>
        <v>3.0750000000000002</v>
      </c>
      <c r="ILY30" s="133">
        <f t="shared" si="4006"/>
        <v>428325.97500000003</v>
      </c>
      <c r="ILZ30" s="133">
        <f t="shared" si="4007"/>
        <v>871949.30625000002</v>
      </c>
      <c r="IMA30" s="149">
        <f t="shared" si="4008"/>
        <v>229460.34375</v>
      </c>
      <c r="IMB30" s="150">
        <f t="shared" si="4009"/>
        <v>1529735</v>
      </c>
      <c r="IMC30" s="148"/>
      <c r="IMD30" s="148" t="s">
        <v>36</v>
      </c>
      <c r="IME30" s="140">
        <v>497475</v>
      </c>
      <c r="IMF30" s="106">
        <f t="shared" si="4010"/>
        <v>3.0750000000000002</v>
      </c>
      <c r="IMG30" s="133">
        <f t="shared" si="4011"/>
        <v>428325.97500000003</v>
      </c>
      <c r="IMH30" s="133">
        <f t="shared" si="4012"/>
        <v>871949.30625000002</v>
      </c>
      <c r="IMI30" s="149">
        <f t="shared" si="4013"/>
        <v>229460.34375</v>
      </c>
      <c r="IMJ30" s="150">
        <f t="shared" si="4014"/>
        <v>1529735</v>
      </c>
      <c r="IMK30" s="148"/>
      <c r="IML30" s="148" t="s">
        <v>36</v>
      </c>
      <c r="IMM30" s="140">
        <v>497475</v>
      </c>
      <c r="IMN30" s="106">
        <f t="shared" si="4015"/>
        <v>3.0750000000000002</v>
      </c>
      <c r="IMO30" s="133">
        <f t="shared" si="4016"/>
        <v>428325.97500000003</v>
      </c>
      <c r="IMP30" s="133">
        <f t="shared" si="4017"/>
        <v>871949.30625000002</v>
      </c>
      <c r="IMQ30" s="149">
        <f t="shared" si="4018"/>
        <v>229460.34375</v>
      </c>
      <c r="IMR30" s="150">
        <f t="shared" si="4019"/>
        <v>1529735</v>
      </c>
      <c r="IMS30" s="148"/>
      <c r="IMT30" s="148" t="s">
        <v>36</v>
      </c>
      <c r="IMU30" s="140">
        <v>497475</v>
      </c>
      <c r="IMV30" s="106">
        <f t="shared" si="4020"/>
        <v>3.0750000000000002</v>
      </c>
      <c r="IMW30" s="133">
        <f t="shared" si="4021"/>
        <v>428325.97500000003</v>
      </c>
      <c r="IMX30" s="133">
        <f t="shared" si="4022"/>
        <v>871949.30625000002</v>
      </c>
      <c r="IMY30" s="149">
        <f t="shared" si="4023"/>
        <v>229460.34375</v>
      </c>
      <c r="IMZ30" s="150">
        <f t="shared" si="4024"/>
        <v>1529735</v>
      </c>
      <c r="INA30" s="148"/>
      <c r="INB30" s="148" t="s">
        <v>36</v>
      </c>
      <c r="INC30" s="140">
        <v>497475</v>
      </c>
      <c r="IND30" s="106">
        <f t="shared" si="4025"/>
        <v>3.0750000000000002</v>
      </c>
      <c r="INE30" s="133">
        <f t="shared" si="4026"/>
        <v>428325.97500000003</v>
      </c>
      <c r="INF30" s="133">
        <f t="shared" si="4027"/>
        <v>871949.30625000002</v>
      </c>
      <c r="ING30" s="149">
        <f t="shared" si="4028"/>
        <v>229460.34375</v>
      </c>
      <c r="INH30" s="150">
        <f t="shared" si="4029"/>
        <v>1529735</v>
      </c>
      <c r="INI30" s="148"/>
      <c r="INJ30" s="148" t="s">
        <v>36</v>
      </c>
      <c r="INK30" s="140">
        <v>497475</v>
      </c>
      <c r="INL30" s="106">
        <f t="shared" si="4030"/>
        <v>3.0750000000000002</v>
      </c>
      <c r="INM30" s="133">
        <f t="shared" si="4031"/>
        <v>428325.97500000003</v>
      </c>
      <c r="INN30" s="133">
        <f t="shared" si="4032"/>
        <v>871949.30625000002</v>
      </c>
      <c r="INO30" s="149">
        <f t="shared" si="4033"/>
        <v>229460.34375</v>
      </c>
      <c r="INP30" s="150">
        <f t="shared" si="4034"/>
        <v>1529735</v>
      </c>
      <c r="INQ30" s="148"/>
      <c r="INR30" s="148" t="s">
        <v>36</v>
      </c>
      <c r="INS30" s="140">
        <v>497475</v>
      </c>
      <c r="INT30" s="106">
        <f t="shared" si="4035"/>
        <v>3.0750000000000002</v>
      </c>
      <c r="INU30" s="133">
        <f t="shared" si="4036"/>
        <v>428325.97500000003</v>
      </c>
      <c r="INV30" s="133">
        <f t="shared" si="4037"/>
        <v>871949.30625000002</v>
      </c>
      <c r="INW30" s="149">
        <f t="shared" si="4038"/>
        <v>229460.34375</v>
      </c>
      <c r="INX30" s="150">
        <f t="shared" si="4039"/>
        <v>1529735</v>
      </c>
      <c r="INY30" s="148"/>
      <c r="INZ30" s="148" t="s">
        <v>36</v>
      </c>
      <c r="IOA30" s="140">
        <v>497475</v>
      </c>
      <c r="IOB30" s="106">
        <f t="shared" si="4040"/>
        <v>3.0750000000000002</v>
      </c>
      <c r="IOC30" s="133">
        <f t="shared" si="4041"/>
        <v>428325.97500000003</v>
      </c>
      <c r="IOD30" s="133">
        <f t="shared" si="4042"/>
        <v>871949.30625000002</v>
      </c>
      <c r="IOE30" s="149">
        <f t="shared" si="4043"/>
        <v>229460.34375</v>
      </c>
      <c r="IOF30" s="150">
        <f t="shared" si="4044"/>
        <v>1529735</v>
      </c>
      <c r="IOG30" s="148"/>
      <c r="IOH30" s="148" t="s">
        <v>36</v>
      </c>
      <c r="IOI30" s="140">
        <v>497475</v>
      </c>
      <c r="IOJ30" s="106">
        <f t="shared" si="4045"/>
        <v>3.0750000000000002</v>
      </c>
      <c r="IOK30" s="133">
        <f t="shared" si="4046"/>
        <v>428325.97500000003</v>
      </c>
      <c r="IOL30" s="133">
        <f t="shared" si="4047"/>
        <v>871949.30625000002</v>
      </c>
      <c r="IOM30" s="149">
        <f t="shared" si="4048"/>
        <v>229460.34375</v>
      </c>
      <c r="ION30" s="150">
        <f t="shared" si="4049"/>
        <v>1529735</v>
      </c>
      <c r="IOO30" s="148"/>
      <c r="IOP30" s="148" t="s">
        <v>36</v>
      </c>
      <c r="IOQ30" s="140">
        <v>497475</v>
      </c>
      <c r="IOR30" s="106">
        <f t="shared" si="4050"/>
        <v>3.0750000000000002</v>
      </c>
      <c r="IOS30" s="133">
        <f t="shared" si="4051"/>
        <v>428325.97500000003</v>
      </c>
      <c r="IOT30" s="133">
        <f t="shared" si="4052"/>
        <v>871949.30625000002</v>
      </c>
      <c r="IOU30" s="149">
        <f t="shared" si="4053"/>
        <v>229460.34375</v>
      </c>
      <c r="IOV30" s="150">
        <f t="shared" si="4054"/>
        <v>1529735</v>
      </c>
      <c r="IOW30" s="148"/>
      <c r="IOX30" s="148" t="s">
        <v>36</v>
      </c>
      <c r="IOY30" s="140">
        <v>497475</v>
      </c>
      <c r="IOZ30" s="106">
        <f t="shared" si="4055"/>
        <v>3.0750000000000002</v>
      </c>
      <c r="IPA30" s="133">
        <f t="shared" si="4056"/>
        <v>428325.97500000003</v>
      </c>
      <c r="IPB30" s="133">
        <f t="shared" si="4057"/>
        <v>871949.30625000002</v>
      </c>
      <c r="IPC30" s="149">
        <f t="shared" si="4058"/>
        <v>229460.34375</v>
      </c>
      <c r="IPD30" s="150">
        <f t="shared" si="4059"/>
        <v>1529735</v>
      </c>
      <c r="IPE30" s="148"/>
      <c r="IPF30" s="148" t="s">
        <v>36</v>
      </c>
      <c r="IPG30" s="140">
        <v>497475</v>
      </c>
      <c r="IPH30" s="106">
        <f t="shared" si="4060"/>
        <v>3.0750000000000002</v>
      </c>
      <c r="IPI30" s="133">
        <f t="shared" si="4061"/>
        <v>428325.97500000003</v>
      </c>
      <c r="IPJ30" s="133">
        <f t="shared" si="4062"/>
        <v>871949.30625000002</v>
      </c>
      <c r="IPK30" s="149">
        <f t="shared" si="4063"/>
        <v>229460.34375</v>
      </c>
      <c r="IPL30" s="150">
        <f t="shared" si="4064"/>
        <v>1529735</v>
      </c>
      <c r="IPM30" s="148"/>
      <c r="IPN30" s="148" t="s">
        <v>36</v>
      </c>
      <c r="IPO30" s="140">
        <v>497475</v>
      </c>
      <c r="IPP30" s="106">
        <f t="shared" si="4065"/>
        <v>3.0750000000000002</v>
      </c>
      <c r="IPQ30" s="133">
        <f t="shared" si="4066"/>
        <v>428325.97500000003</v>
      </c>
      <c r="IPR30" s="133">
        <f t="shared" si="4067"/>
        <v>871949.30625000002</v>
      </c>
      <c r="IPS30" s="149">
        <f t="shared" si="4068"/>
        <v>229460.34375</v>
      </c>
      <c r="IPT30" s="150">
        <f t="shared" si="4069"/>
        <v>1529735</v>
      </c>
      <c r="IPU30" s="148"/>
      <c r="IPV30" s="148" t="s">
        <v>36</v>
      </c>
      <c r="IPW30" s="140">
        <v>497475</v>
      </c>
      <c r="IPX30" s="106">
        <f t="shared" si="4070"/>
        <v>3.0750000000000002</v>
      </c>
      <c r="IPY30" s="133">
        <f t="shared" si="4071"/>
        <v>428325.97500000003</v>
      </c>
      <c r="IPZ30" s="133">
        <f t="shared" si="4072"/>
        <v>871949.30625000002</v>
      </c>
      <c r="IQA30" s="149">
        <f t="shared" si="4073"/>
        <v>229460.34375</v>
      </c>
      <c r="IQB30" s="150">
        <f t="shared" si="4074"/>
        <v>1529735</v>
      </c>
      <c r="IQC30" s="148"/>
      <c r="IQD30" s="148" t="s">
        <v>36</v>
      </c>
      <c r="IQE30" s="140">
        <v>497475</v>
      </c>
      <c r="IQF30" s="106">
        <f t="shared" si="4075"/>
        <v>3.0750000000000002</v>
      </c>
      <c r="IQG30" s="133">
        <f t="shared" si="4076"/>
        <v>428325.97500000003</v>
      </c>
      <c r="IQH30" s="133">
        <f t="shared" si="4077"/>
        <v>871949.30625000002</v>
      </c>
      <c r="IQI30" s="149">
        <f t="shared" si="4078"/>
        <v>229460.34375</v>
      </c>
      <c r="IQJ30" s="150">
        <f t="shared" si="4079"/>
        <v>1529735</v>
      </c>
      <c r="IQK30" s="148"/>
      <c r="IQL30" s="148" t="s">
        <v>36</v>
      </c>
      <c r="IQM30" s="140">
        <v>497475</v>
      </c>
      <c r="IQN30" s="106">
        <f t="shared" si="4080"/>
        <v>3.0750000000000002</v>
      </c>
      <c r="IQO30" s="133">
        <f t="shared" si="4081"/>
        <v>428325.97500000003</v>
      </c>
      <c r="IQP30" s="133">
        <f t="shared" si="4082"/>
        <v>871949.30625000002</v>
      </c>
      <c r="IQQ30" s="149">
        <f t="shared" si="4083"/>
        <v>229460.34375</v>
      </c>
      <c r="IQR30" s="150">
        <f t="shared" si="4084"/>
        <v>1529735</v>
      </c>
      <c r="IQS30" s="148"/>
      <c r="IQT30" s="148" t="s">
        <v>36</v>
      </c>
      <c r="IQU30" s="140">
        <v>497475</v>
      </c>
      <c r="IQV30" s="106">
        <f t="shared" si="4085"/>
        <v>3.0750000000000002</v>
      </c>
      <c r="IQW30" s="133">
        <f t="shared" si="4086"/>
        <v>428325.97500000003</v>
      </c>
      <c r="IQX30" s="133">
        <f t="shared" si="4087"/>
        <v>871949.30625000002</v>
      </c>
      <c r="IQY30" s="149">
        <f t="shared" si="4088"/>
        <v>229460.34375</v>
      </c>
      <c r="IQZ30" s="150">
        <f t="shared" si="4089"/>
        <v>1529735</v>
      </c>
      <c r="IRA30" s="148"/>
      <c r="IRB30" s="148" t="s">
        <v>36</v>
      </c>
      <c r="IRC30" s="140">
        <v>497475</v>
      </c>
      <c r="IRD30" s="106">
        <f t="shared" si="4090"/>
        <v>3.0750000000000002</v>
      </c>
      <c r="IRE30" s="133">
        <f t="shared" si="4091"/>
        <v>428325.97500000003</v>
      </c>
      <c r="IRF30" s="133">
        <f t="shared" si="4092"/>
        <v>871949.30625000002</v>
      </c>
      <c r="IRG30" s="149">
        <f t="shared" si="4093"/>
        <v>229460.34375</v>
      </c>
      <c r="IRH30" s="150">
        <f t="shared" si="4094"/>
        <v>1529735</v>
      </c>
      <c r="IRI30" s="148"/>
      <c r="IRJ30" s="148" t="s">
        <v>36</v>
      </c>
      <c r="IRK30" s="140">
        <v>497475</v>
      </c>
      <c r="IRL30" s="106">
        <f t="shared" si="4095"/>
        <v>3.0750000000000002</v>
      </c>
      <c r="IRM30" s="133">
        <f t="shared" si="4096"/>
        <v>428325.97500000003</v>
      </c>
      <c r="IRN30" s="133">
        <f t="shared" si="4097"/>
        <v>871949.30625000002</v>
      </c>
      <c r="IRO30" s="149">
        <f t="shared" si="4098"/>
        <v>229460.34375</v>
      </c>
      <c r="IRP30" s="150">
        <f t="shared" si="4099"/>
        <v>1529735</v>
      </c>
      <c r="IRQ30" s="148"/>
      <c r="IRR30" s="148" t="s">
        <v>36</v>
      </c>
      <c r="IRS30" s="140">
        <v>497475</v>
      </c>
      <c r="IRT30" s="106">
        <f t="shared" si="4100"/>
        <v>3.0750000000000002</v>
      </c>
      <c r="IRU30" s="133">
        <f t="shared" si="4101"/>
        <v>428325.97500000003</v>
      </c>
      <c r="IRV30" s="133">
        <f t="shared" si="4102"/>
        <v>871949.30625000002</v>
      </c>
      <c r="IRW30" s="149">
        <f t="shared" si="4103"/>
        <v>229460.34375</v>
      </c>
      <c r="IRX30" s="150">
        <f t="shared" si="4104"/>
        <v>1529735</v>
      </c>
      <c r="IRY30" s="148"/>
      <c r="IRZ30" s="148" t="s">
        <v>36</v>
      </c>
      <c r="ISA30" s="140">
        <v>497475</v>
      </c>
      <c r="ISB30" s="106">
        <f t="shared" si="4105"/>
        <v>3.0750000000000002</v>
      </c>
      <c r="ISC30" s="133">
        <f t="shared" si="4106"/>
        <v>428325.97500000003</v>
      </c>
      <c r="ISD30" s="133">
        <f t="shared" si="4107"/>
        <v>871949.30625000002</v>
      </c>
      <c r="ISE30" s="149">
        <f t="shared" si="4108"/>
        <v>229460.34375</v>
      </c>
      <c r="ISF30" s="150">
        <f t="shared" si="4109"/>
        <v>1529735</v>
      </c>
      <c r="ISG30" s="148"/>
      <c r="ISH30" s="148" t="s">
        <v>36</v>
      </c>
      <c r="ISI30" s="140">
        <v>497475</v>
      </c>
      <c r="ISJ30" s="106">
        <f t="shared" si="4110"/>
        <v>3.0750000000000002</v>
      </c>
      <c r="ISK30" s="133">
        <f t="shared" si="4111"/>
        <v>428325.97500000003</v>
      </c>
      <c r="ISL30" s="133">
        <f t="shared" si="4112"/>
        <v>871949.30625000002</v>
      </c>
      <c r="ISM30" s="149">
        <f t="shared" si="4113"/>
        <v>229460.34375</v>
      </c>
      <c r="ISN30" s="150">
        <f t="shared" si="4114"/>
        <v>1529735</v>
      </c>
      <c r="ISO30" s="148"/>
      <c r="ISP30" s="148" t="s">
        <v>36</v>
      </c>
      <c r="ISQ30" s="140">
        <v>497475</v>
      </c>
      <c r="ISR30" s="106">
        <f t="shared" si="4115"/>
        <v>3.0750000000000002</v>
      </c>
      <c r="ISS30" s="133">
        <f t="shared" si="4116"/>
        <v>428325.97500000003</v>
      </c>
      <c r="IST30" s="133">
        <f t="shared" si="4117"/>
        <v>871949.30625000002</v>
      </c>
      <c r="ISU30" s="149">
        <f t="shared" si="4118"/>
        <v>229460.34375</v>
      </c>
      <c r="ISV30" s="150">
        <f t="shared" si="4119"/>
        <v>1529735</v>
      </c>
      <c r="ISW30" s="148"/>
      <c r="ISX30" s="148" t="s">
        <v>36</v>
      </c>
      <c r="ISY30" s="140">
        <v>497475</v>
      </c>
      <c r="ISZ30" s="106">
        <f t="shared" si="4120"/>
        <v>3.0750000000000002</v>
      </c>
      <c r="ITA30" s="133">
        <f t="shared" si="4121"/>
        <v>428325.97500000003</v>
      </c>
      <c r="ITB30" s="133">
        <f t="shared" si="4122"/>
        <v>871949.30625000002</v>
      </c>
      <c r="ITC30" s="149">
        <f t="shared" si="4123"/>
        <v>229460.34375</v>
      </c>
      <c r="ITD30" s="150">
        <f t="shared" si="4124"/>
        <v>1529735</v>
      </c>
      <c r="ITE30" s="148"/>
      <c r="ITF30" s="148" t="s">
        <v>36</v>
      </c>
      <c r="ITG30" s="140">
        <v>497475</v>
      </c>
      <c r="ITH30" s="106">
        <f t="shared" si="4125"/>
        <v>3.0750000000000002</v>
      </c>
      <c r="ITI30" s="133">
        <f t="shared" si="4126"/>
        <v>428325.97500000003</v>
      </c>
      <c r="ITJ30" s="133">
        <f t="shared" si="4127"/>
        <v>871949.30625000002</v>
      </c>
      <c r="ITK30" s="149">
        <f t="shared" si="4128"/>
        <v>229460.34375</v>
      </c>
      <c r="ITL30" s="150">
        <f t="shared" si="4129"/>
        <v>1529735</v>
      </c>
      <c r="ITM30" s="148"/>
      <c r="ITN30" s="148" t="s">
        <v>36</v>
      </c>
      <c r="ITO30" s="140">
        <v>497475</v>
      </c>
      <c r="ITP30" s="106">
        <f t="shared" si="4130"/>
        <v>3.0750000000000002</v>
      </c>
      <c r="ITQ30" s="133">
        <f t="shared" si="4131"/>
        <v>428325.97500000003</v>
      </c>
      <c r="ITR30" s="133">
        <f t="shared" si="4132"/>
        <v>871949.30625000002</v>
      </c>
      <c r="ITS30" s="149">
        <f t="shared" si="4133"/>
        <v>229460.34375</v>
      </c>
      <c r="ITT30" s="150">
        <f t="shared" si="4134"/>
        <v>1529735</v>
      </c>
      <c r="ITU30" s="148"/>
      <c r="ITV30" s="148" t="s">
        <v>36</v>
      </c>
      <c r="ITW30" s="140">
        <v>497475</v>
      </c>
      <c r="ITX30" s="106">
        <f t="shared" si="4135"/>
        <v>3.0750000000000002</v>
      </c>
      <c r="ITY30" s="133">
        <f t="shared" si="4136"/>
        <v>428325.97500000003</v>
      </c>
      <c r="ITZ30" s="133">
        <f t="shared" si="4137"/>
        <v>871949.30625000002</v>
      </c>
      <c r="IUA30" s="149">
        <f t="shared" si="4138"/>
        <v>229460.34375</v>
      </c>
      <c r="IUB30" s="150">
        <f t="shared" si="4139"/>
        <v>1529735</v>
      </c>
      <c r="IUC30" s="148"/>
      <c r="IUD30" s="148" t="s">
        <v>36</v>
      </c>
      <c r="IUE30" s="140">
        <v>497475</v>
      </c>
      <c r="IUF30" s="106">
        <f t="shared" si="4140"/>
        <v>3.0750000000000002</v>
      </c>
      <c r="IUG30" s="133">
        <f t="shared" si="4141"/>
        <v>428325.97500000003</v>
      </c>
      <c r="IUH30" s="133">
        <f t="shared" si="4142"/>
        <v>871949.30625000002</v>
      </c>
      <c r="IUI30" s="149">
        <f t="shared" si="4143"/>
        <v>229460.34375</v>
      </c>
      <c r="IUJ30" s="150">
        <f t="shared" si="4144"/>
        <v>1529735</v>
      </c>
      <c r="IUK30" s="148"/>
      <c r="IUL30" s="148" t="s">
        <v>36</v>
      </c>
      <c r="IUM30" s="140">
        <v>497475</v>
      </c>
      <c r="IUN30" s="106">
        <f t="shared" si="4145"/>
        <v>3.0750000000000002</v>
      </c>
      <c r="IUO30" s="133">
        <f t="shared" si="4146"/>
        <v>428325.97500000003</v>
      </c>
      <c r="IUP30" s="133">
        <f t="shared" si="4147"/>
        <v>871949.30625000002</v>
      </c>
      <c r="IUQ30" s="149">
        <f t="shared" si="4148"/>
        <v>229460.34375</v>
      </c>
      <c r="IUR30" s="150">
        <f t="shared" si="4149"/>
        <v>1529735</v>
      </c>
      <c r="IUS30" s="148"/>
      <c r="IUT30" s="148" t="s">
        <v>36</v>
      </c>
      <c r="IUU30" s="140">
        <v>497475</v>
      </c>
      <c r="IUV30" s="106">
        <f t="shared" si="4150"/>
        <v>3.0750000000000002</v>
      </c>
      <c r="IUW30" s="133">
        <f t="shared" si="4151"/>
        <v>428325.97500000003</v>
      </c>
      <c r="IUX30" s="133">
        <f t="shared" si="4152"/>
        <v>871949.30625000002</v>
      </c>
      <c r="IUY30" s="149">
        <f t="shared" si="4153"/>
        <v>229460.34375</v>
      </c>
      <c r="IUZ30" s="150">
        <f t="shared" si="4154"/>
        <v>1529735</v>
      </c>
      <c r="IVA30" s="148"/>
      <c r="IVB30" s="148" t="s">
        <v>36</v>
      </c>
      <c r="IVC30" s="140">
        <v>497475</v>
      </c>
      <c r="IVD30" s="106">
        <f t="shared" si="4155"/>
        <v>3.0750000000000002</v>
      </c>
      <c r="IVE30" s="133">
        <f t="shared" si="4156"/>
        <v>428325.97500000003</v>
      </c>
      <c r="IVF30" s="133">
        <f t="shared" si="4157"/>
        <v>871949.30625000002</v>
      </c>
      <c r="IVG30" s="149">
        <f t="shared" si="4158"/>
        <v>229460.34375</v>
      </c>
      <c r="IVH30" s="150">
        <f t="shared" si="4159"/>
        <v>1529735</v>
      </c>
      <c r="IVI30" s="148"/>
      <c r="IVJ30" s="148" t="s">
        <v>36</v>
      </c>
      <c r="IVK30" s="140">
        <v>497475</v>
      </c>
      <c r="IVL30" s="106">
        <f t="shared" si="4160"/>
        <v>3.0750000000000002</v>
      </c>
      <c r="IVM30" s="133">
        <f t="shared" si="4161"/>
        <v>428325.97500000003</v>
      </c>
      <c r="IVN30" s="133">
        <f t="shared" si="4162"/>
        <v>871949.30625000002</v>
      </c>
      <c r="IVO30" s="149">
        <f t="shared" si="4163"/>
        <v>229460.34375</v>
      </c>
      <c r="IVP30" s="150">
        <f t="shared" si="4164"/>
        <v>1529735</v>
      </c>
      <c r="IVQ30" s="148"/>
      <c r="IVR30" s="148" t="s">
        <v>36</v>
      </c>
      <c r="IVS30" s="140">
        <v>497475</v>
      </c>
      <c r="IVT30" s="106">
        <f t="shared" si="4165"/>
        <v>3.0750000000000002</v>
      </c>
      <c r="IVU30" s="133">
        <f t="shared" si="4166"/>
        <v>428325.97500000003</v>
      </c>
      <c r="IVV30" s="133">
        <f t="shared" si="4167"/>
        <v>871949.30625000002</v>
      </c>
      <c r="IVW30" s="149">
        <f t="shared" si="4168"/>
        <v>229460.34375</v>
      </c>
      <c r="IVX30" s="150">
        <f t="shared" si="4169"/>
        <v>1529735</v>
      </c>
      <c r="IVY30" s="148"/>
      <c r="IVZ30" s="148" t="s">
        <v>36</v>
      </c>
      <c r="IWA30" s="140">
        <v>497475</v>
      </c>
      <c r="IWB30" s="106">
        <f t="shared" si="4170"/>
        <v>3.0750000000000002</v>
      </c>
      <c r="IWC30" s="133">
        <f t="shared" si="4171"/>
        <v>428325.97500000003</v>
      </c>
      <c r="IWD30" s="133">
        <f t="shared" si="4172"/>
        <v>871949.30625000002</v>
      </c>
      <c r="IWE30" s="149">
        <f t="shared" si="4173"/>
        <v>229460.34375</v>
      </c>
      <c r="IWF30" s="150">
        <f t="shared" si="4174"/>
        <v>1529735</v>
      </c>
      <c r="IWG30" s="148"/>
      <c r="IWH30" s="148" t="s">
        <v>36</v>
      </c>
      <c r="IWI30" s="140">
        <v>497475</v>
      </c>
      <c r="IWJ30" s="106">
        <f t="shared" si="4175"/>
        <v>3.0750000000000002</v>
      </c>
      <c r="IWK30" s="133">
        <f t="shared" si="4176"/>
        <v>428325.97500000003</v>
      </c>
      <c r="IWL30" s="133">
        <f t="shared" si="4177"/>
        <v>871949.30625000002</v>
      </c>
      <c r="IWM30" s="149">
        <f t="shared" si="4178"/>
        <v>229460.34375</v>
      </c>
      <c r="IWN30" s="150">
        <f t="shared" si="4179"/>
        <v>1529735</v>
      </c>
      <c r="IWO30" s="148"/>
      <c r="IWP30" s="148" t="s">
        <v>36</v>
      </c>
      <c r="IWQ30" s="140">
        <v>497475</v>
      </c>
      <c r="IWR30" s="106">
        <f t="shared" si="4180"/>
        <v>3.0750000000000002</v>
      </c>
      <c r="IWS30" s="133">
        <f t="shared" si="4181"/>
        <v>428325.97500000003</v>
      </c>
      <c r="IWT30" s="133">
        <f t="shared" si="4182"/>
        <v>871949.30625000002</v>
      </c>
      <c r="IWU30" s="149">
        <f t="shared" si="4183"/>
        <v>229460.34375</v>
      </c>
      <c r="IWV30" s="150">
        <f t="shared" si="4184"/>
        <v>1529735</v>
      </c>
      <c r="IWW30" s="148"/>
      <c r="IWX30" s="148" t="s">
        <v>36</v>
      </c>
      <c r="IWY30" s="140">
        <v>497475</v>
      </c>
      <c r="IWZ30" s="106">
        <f t="shared" si="4185"/>
        <v>3.0750000000000002</v>
      </c>
      <c r="IXA30" s="133">
        <f t="shared" si="4186"/>
        <v>428325.97500000003</v>
      </c>
      <c r="IXB30" s="133">
        <f t="shared" si="4187"/>
        <v>871949.30625000002</v>
      </c>
      <c r="IXC30" s="149">
        <f t="shared" si="4188"/>
        <v>229460.34375</v>
      </c>
      <c r="IXD30" s="150">
        <f t="shared" si="4189"/>
        <v>1529735</v>
      </c>
      <c r="IXE30" s="148"/>
      <c r="IXF30" s="148" t="s">
        <v>36</v>
      </c>
      <c r="IXG30" s="140">
        <v>497475</v>
      </c>
      <c r="IXH30" s="106">
        <f t="shared" si="4190"/>
        <v>3.0750000000000002</v>
      </c>
      <c r="IXI30" s="133">
        <f t="shared" si="4191"/>
        <v>428325.97500000003</v>
      </c>
      <c r="IXJ30" s="133">
        <f t="shared" si="4192"/>
        <v>871949.30625000002</v>
      </c>
      <c r="IXK30" s="149">
        <f t="shared" si="4193"/>
        <v>229460.34375</v>
      </c>
      <c r="IXL30" s="150">
        <f t="shared" si="4194"/>
        <v>1529735</v>
      </c>
      <c r="IXM30" s="148"/>
      <c r="IXN30" s="148" t="s">
        <v>36</v>
      </c>
      <c r="IXO30" s="140">
        <v>497475</v>
      </c>
      <c r="IXP30" s="106">
        <f t="shared" si="4195"/>
        <v>3.0750000000000002</v>
      </c>
      <c r="IXQ30" s="133">
        <f t="shared" si="4196"/>
        <v>428325.97500000003</v>
      </c>
      <c r="IXR30" s="133">
        <f t="shared" si="4197"/>
        <v>871949.30625000002</v>
      </c>
      <c r="IXS30" s="149">
        <f t="shared" si="4198"/>
        <v>229460.34375</v>
      </c>
      <c r="IXT30" s="150">
        <f t="shared" si="4199"/>
        <v>1529735</v>
      </c>
      <c r="IXU30" s="148"/>
      <c r="IXV30" s="148" t="s">
        <v>36</v>
      </c>
      <c r="IXW30" s="140">
        <v>497475</v>
      </c>
      <c r="IXX30" s="106">
        <f t="shared" si="4200"/>
        <v>3.0750000000000002</v>
      </c>
      <c r="IXY30" s="133">
        <f t="shared" si="4201"/>
        <v>428325.97500000003</v>
      </c>
      <c r="IXZ30" s="133">
        <f t="shared" si="4202"/>
        <v>871949.30625000002</v>
      </c>
      <c r="IYA30" s="149">
        <f t="shared" si="4203"/>
        <v>229460.34375</v>
      </c>
      <c r="IYB30" s="150">
        <f t="shared" si="4204"/>
        <v>1529735</v>
      </c>
      <c r="IYC30" s="148"/>
      <c r="IYD30" s="148" t="s">
        <v>36</v>
      </c>
      <c r="IYE30" s="140">
        <v>497475</v>
      </c>
      <c r="IYF30" s="106">
        <f t="shared" si="4205"/>
        <v>3.0750000000000002</v>
      </c>
      <c r="IYG30" s="133">
        <f t="shared" si="4206"/>
        <v>428325.97500000003</v>
      </c>
      <c r="IYH30" s="133">
        <f t="shared" si="4207"/>
        <v>871949.30625000002</v>
      </c>
      <c r="IYI30" s="149">
        <f t="shared" si="4208"/>
        <v>229460.34375</v>
      </c>
      <c r="IYJ30" s="150">
        <f t="shared" si="4209"/>
        <v>1529735</v>
      </c>
      <c r="IYK30" s="148"/>
      <c r="IYL30" s="148" t="s">
        <v>36</v>
      </c>
      <c r="IYM30" s="140">
        <v>497475</v>
      </c>
      <c r="IYN30" s="106">
        <f t="shared" si="4210"/>
        <v>3.0750000000000002</v>
      </c>
      <c r="IYO30" s="133">
        <f t="shared" si="4211"/>
        <v>428325.97500000003</v>
      </c>
      <c r="IYP30" s="133">
        <f t="shared" si="4212"/>
        <v>871949.30625000002</v>
      </c>
      <c r="IYQ30" s="149">
        <f t="shared" si="4213"/>
        <v>229460.34375</v>
      </c>
      <c r="IYR30" s="150">
        <f t="shared" si="4214"/>
        <v>1529735</v>
      </c>
      <c r="IYS30" s="148"/>
      <c r="IYT30" s="148" t="s">
        <v>36</v>
      </c>
      <c r="IYU30" s="140">
        <v>497475</v>
      </c>
      <c r="IYV30" s="106">
        <f t="shared" si="4215"/>
        <v>3.0750000000000002</v>
      </c>
      <c r="IYW30" s="133">
        <f t="shared" si="4216"/>
        <v>428325.97500000003</v>
      </c>
      <c r="IYX30" s="133">
        <f t="shared" si="4217"/>
        <v>871949.30625000002</v>
      </c>
      <c r="IYY30" s="149">
        <f t="shared" si="4218"/>
        <v>229460.34375</v>
      </c>
      <c r="IYZ30" s="150">
        <f t="shared" si="4219"/>
        <v>1529735</v>
      </c>
      <c r="IZA30" s="148"/>
      <c r="IZB30" s="148" t="s">
        <v>36</v>
      </c>
      <c r="IZC30" s="140">
        <v>497475</v>
      </c>
      <c r="IZD30" s="106">
        <f t="shared" si="4220"/>
        <v>3.0750000000000002</v>
      </c>
      <c r="IZE30" s="133">
        <f t="shared" si="4221"/>
        <v>428325.97500000003</v>
      </c>
      <c r="IZF30" s="133">
        <f t="shared" si="4222"/>
        <v>871949.30625000002</v>
      </c>
      <c r="IZG30" s="149">
        <f t="shared" si="4223"/>
        <v>229460.34375</v>
      </c>
      <c r="IZH30" s="150">
        <f t="shared" si="4224"/>
        <v>1529735</v>
      </c>
      <c r="IZI30" s="148"/>
      <c r="IZJ30" s="148" t="s">
        <v>36</v>
      </c>
      <c r="IZK30" s="140">
        <v>497475</v>
      </c>
      <c r="IZL30" s="106">
        <f t="shared" si="4225"/>
        <v>3.0750000000000002</v>
      </c>
      <c r="IZM30" s="133">
        <f t="shared" si="4226"/>
        <v>428325.97500000003</v>
      </c>
      <c r="IZN30" s="133">
        <f t="shared" si="4227"/>
        <v>871949.30625000002</v>
      </c>
      <c r="IZO30" s="149">
        <f t="shared" si="4228"/>
        <v>229460.34375</v>
      </c>
      <c r="IZP30" s="150">
        <f t="shared" si="4229"/>
        <v>1529735</v>
      </c>
      <c r="IZQ30" s="148"/>
      <c r="IZR30" s="148" t="s">
        <v>36</v>
      </c>
      <c r="IZS30" s="140">
        <v>497475</v>
      </c>
      <c r="IZT30" s="106">
        <f t="shared" si="4230"/>
        <v>3.0750000000000002</v>
      </c>
      <c r="IZU30" s="133">
        <f t="shared" si="4231"/>
        <v>428325.97500000003</v>
      </c>
      <c r="IZV30" s="133">
        <f t="shared" si="4232"/>
        <v>871949.30625000002</v>
      </c>
      <c r="IZW30" s="149">
        <f t="shared" si="4233"/>
        <v>229460.34375</v>
      </c>
      <c r="IZX30" s="150">
        <f t="shared" si="4234"/>
        <v>1529735</v>
      </c>
      <c r="IZY30" s="148"/>
      <c r="IZZ30" s="148" t="s">
        <v>36</v>
      </c>
      <c r="JAA30" s="140">
        <v>497475</v>
      </c>
      <c r="JAB30" s="106">
        <f t="shared" si="4235"/>
        <v>3.0750000000000002</v>
      </c>
      <c r="JAC30" s="133">
        <f t="shared" si="4236"/>
        <v>428325.97500000003</v>
      </c>
      <c r="JAD30" s="133">
        <f t="shared" si="4237"/>
        <v>871949.30625000002</v>
      </c>
      <c r="JAE30" s="149">
        <f t="shared" si="4238"/>
        <v>229460.34375</v>
      </c>
      <c r="JAF30" s="150">
        <f t="shared" si="4239"/>
        <v>1529735</v>
      </c>
      <c r="JAG30" s="148"/>
      <c r="JAH30" s="148" t="s">
        <v>36</v>
      </c>
      <c r="JAI30" s="140">
        <v>497475</v>
      </c>
      <c r="JAJ30" s="106">
        <f t="shared" si="4240"/>
        <v>3.0750000000000002</v>
      </c>
      <c r="JAK30" s="133">
        <f t="shared" si="4241"/>
        <v>428325.97500000003</v>
      </c>
      <c r="JAL30" s="133">
        <f t="shared" si="4242"/>
        <v>871949.30625000002</v>
      </c>
      <c r="JAM30" s="149">
        <f t="shared" si="4243"/>
        <v>229460.34375</v>
      </c>
      <c r="JAN30" s="150">
        <f t="shared" si="4244"/>
        <v>1529735</v>
      </c>
      <c r="JAO30" s="148"/>
      <c r="JAP30" s="148" t="s">
        <v>36</v>
      </c>
      <c r="JAQ30" s="140">
        <v>497475</v>
      </c>
      <c r="JAR30" s="106">
        <f t="shared" si="4245"/>
        <v>3.0750000000000002</v>
      </c>
      <c r="JAS30" s="133">
        <f t="shared" si="4246"/>
        <v>428325.97500000003</v>
      </c>
      <c r="JAT30" s="133">
        <f t="shared" si="4247"/>
        <v>871949.30625000002</v>
      </c>
      <c r="JAU30" s="149">
        <f t="shared" si="4248"/>
        <v>229460.34375</v>
      </c>
      <c r="JAV30" s="150">
        <f t="shared" si="4249"/>
        <v>1529735</v>
      </c>
      <c r="JAW30" s="148"/>
      <c r="JAX30" s="148" t="s">
        <v>36</v>
      </c>
      <c r="JAY30" s="140">
        <v>497475</v>
      </c>
      <c r="JAZ30" s="106">
        <f t="shared" si="4250"/>
        <v>3.0750000000000002</v>
      </c>
      <c r="JBA30" s="133">
        <f t="shared" si="4251"/>
        <v>428325.97500000003</v>
      </c>
      <c r="JBB30" s="133">
        <f t="shared" si="4252"/>
        <v>871949.30625000002</v>
      </c>
      <c r="JBC30" s="149">
        <f t="shared" si="4253"/>
        <v>229460.34375</v>
      </c>
      <c r="JBD30" s="150">
        <f t="shared" si="4254"/>
        <v>1529735</v>
      </c>
      <c r="JBE30" s="148"/>
      <c r="JBF30" s="148" t="s">
        <v>36</v>
      </c>
      <c r="JBG30" s="140">
        <v>497475</v>
      </c>
      <c r="JBH30" s="106">
        <f t="shared" si="4255"/>
        <v>3.0750000000000002</v>
      </c>
      <c r="JBI30" s="133">
        <f t="shared" si="4256"/>
        <v>428325.97500000003</v>
      </c>
      <c r="JBJ30" s="133">
        <f t="shared" si="4257"/>
        <v>871949.30625000002</v>
      </c>
      <c r="JBK30" s="149">
        <f t="shared" si="4258"/>
        <v>229460.34375</v>
      </c>
      <c r="JBL30" s="150">
        <f t="shared" si="4259"/>
        <v>1529735</v>
      </c>
      <c r="JBM30" s="148"/>
      <c r="JBN30" s="148" t="s">
        <v>36</v>
      </c>
      <c r="JBO30" s="140">
        <v>497475</v>
      </c>
      <c r="JBP30" s="106">
        <f t="shared" si="4260"/>
        <v>3.0750000000000002</v>
      </c>
      <c r="JBQ30" s="133">
        <f t="shared" si="4261"/>
        <v>428325.97500000003</v>
      </c>
      <c r="JBR30" s="133">
        <f t="shared" si="4262"/>
        <v>871949.30625000002</v>
      </c>
      <c r="JBS30" s="149">
        <f t="shared" si="4263"/>
        <v>229460.34375</v>
      </c>
      <c r="JBT30" s="150">
        <f t="shared" si="4264"/>
        <v>1529735</v>
      </c>
      <c r="JBU30" s="148"/>
      <c r="JBV30" s="148" t="s">
        <v>36</v>
      </c>
      <c r="JBW30" s="140">
        <v>497475</v>
      </c>
      <c r="JBX30" s="106">
        <f t="shared" si="4265"/>
        <v>3.0750000000000002</v>
      </c>
      <c r="JBY30" s="133">
        <f t="shared" si="4266"/>
        <v>428325.97500000003</v>
      </c>
      <c r="JBZ30" s="133">
        <f t="shared" si="4267"/>
        <v>871949.30625000002</v>
      </c>
      <c r="JCA30" s="149">
        <f t="shared" si="4268"/>
        <v>229460.34375</v>
      </c>
      <c r="JCB30" s="150">
        <f t="shared" si="4269"/>
        <v>1529735</v>
      </c>
      <c r="JCC30" s="148"/>
      <c r="JCD30" s="148" t="s">
        <v>36</v>
      </c>
      <c r="JCE30" s="140">
        <v>497475</v>
      </c>
      <c r="JCF30" s="106">
        <f t="shared" si="4270"/>
        <v>3.0750000000000002</v>
      </c>
      <c r="JCG30" s="133">
        <f t="shared" si="4271"/>
        <v>428325.97500000003</v>
      </c>
      <c r="JCH30" s="133">
        <f t="shared" si="4272"/>
        <v>871949.30625000002</v>
      </c>
      <c r="JCI30" s="149">
        <f t="shared" si="4273"/>
        <v>229460.34375</v>
      </c>
      <c r="JCJ30" s="150">
        <f t="shared" si="4274"/>
        <v>1529735</v>
      </c>
      <c r="JCK30" s="148"/>
      <c r="JCL30" s="148" t="s">
        <v>36</v>
      </c>
      <c r="JCM30" s="140">
        <v>497475</v>
      </c>
      <c r="JCN30" s="106">
        <f t="shared" si="4275"/>
        <v>3.0750000000000002</v>
      </c>
      <c r="JCO30" s="133">
        <f t="shared" si="4276"/>
        <v>428325.97500000003</v>
      </c>
      <c r="JCP30" s="133">
        <f t="shared" si="4277"/>
        <v>871949.30625000002</v>
      </c>
      <c r="JCQ30" s="149">
        <f t="shared" si="4278"/>
        <v>229460.34375</v>
      </c>
      <c r="JCR30" s="150">
        <f t="shared" si="4279"/>
        <v>1529735</v>
      </c>
      <c r="JCS30" s="148"/>
      <c r="JCT30" s="148" t="s">
        <v>36</v>
      </c>
      <c r="JCU30" s="140">
        <v>497475</v>
      </c>
      <c r="JCV30" s="106">
        <f t="shared" si="4280"/>
        <v>3.0750000000000002</v>
      </c>
      <c r="JCW30" s="133">
        <f t="shared" si="4281"/>
        <v>428325.97500000003</v>
      </c>
      <c r="JCX30" s="133">
        <f t="shared" si="4282"/>
        <v>871949.30625000002</v>
      </c>
      <c r="JCY30" s="149">
        <f t="shared" si="4283"/>
        <v>229460.34375</v>
      </c>
      <c r="JCZ30" s="150">
        <f t="shared" si="4284"/>
        <v>1529735</v>
      </c>
      <c r="JDA30" s="148"/>
      <c r="JDB30" s="148" t="s">
        <v>36</v>
      </c>
      <c r="JDC30" s="140">
        <v>497475</v>
      </c>
      <c r="JDD30" s="106">
        <f t="shared" si="4285"/>
        <v>3.0750000000000002</v>
      </c>
      <c r="JDE30" s="133">
        <f t="shared" si="4286"/>
        <v>428325.97500000003</v>
      </c>
      <c r="JDF30" s="133">
        <f t="shared" si="4287"/>
        <v>871949.30625000002</v>
      </c>
      <c r="JDG30" s="149">
        <f t="shared" si="4288"/>
        <v>229460.34375</v>
      </c>
      <c r="JDH30" s="150">
        <f t="shared" si="4289"/>
        <v>1529735</v>
      </c>
      <c r="JDI30" s="148"/>
      <c r="JDJ30" s="148" t="s">
        <v>36</v>
      </c>
      <c r="JDK30" s="140">
        <v>497475</v>
      </c>
      <c r="JDL30" s="106">
        <f t="shared" si="4290"/>
        <v>3.0750000000000002</v>
      </c>
      <c r="JDM30" s="133">
        <f t="shared" si="4291"/>
        <v>428325.97500000003</v>
      </c>
      <c r="JDN30" s="133">
        <f t="shared" si="4292"/>
        <v>871949.30625000002</v>
      </c>
      <c r="JDO30" s="149">
        <f t="shared" si="4293"/>
        <v>229460.34375</v>
      </c>
      <c r="JDP30" s="150">
        <f t="shared" si="4294"/>
        <v>1529735</v>
      </c>
      <c r="JDQ30" s="148"/>
      <c r="JDR30" s="148" t="s">
        <v>36</v>
      </c>
      <c r="JDS30" s="140">
        <v>497475</v>
      </c>
      <c r="JDT30" s="106">
        <f t="shared" si="4295"/>
        <v>3.0750000000000002</v>
      </c>
      <c r="JDU30" s="133">
        <f t="shared" si="4296"/>
        <v>428325.97500000003</v>
      </c>
      <c r="JDV30" s="133">
        <f t="shared" si="4297"/>
        <v>871949.30625000002</v>
      </c>
      <c r="JDW30" s="149">
        <f t="shared" si="4298"/>
        <v>229460.34375</v>
      </c>
      <c r="JDX30" s="150">
        <f t="shared" si="4299"/>
        <v>1529735</v>
      </c>
      <c r="JDY30" s="148"/>
      <c r="JDZ30" s="148" t="s">
        <v>36</v>
      </c>
      <c r="JEA30" s="140">
        <v>497475</v>
      </c>
      <c r="JEB30" s="106">
        <f t="shared" si="4300"/>
        <v>3.0750000000000002</v>
      </c>
      <c r="JEC30" s="133">
        <f t="shared" si="4301"/>
        <v>428325.97500000003</v>
      </c>
      <c r="JED30" s="133">
        <f t="shared" si="4302"/>
        <v>871949.30625000002</v>
      </c>
      <c r="JEE30" s="149">
        <f t="shared" si="4303"/>
        <v>229460.34375</v>
      </c>
      <c r="JEF30" s="150">
        <f t="shared" si="4304"/>
        <v>1529735</v>
      </c>
      <c r="JEG30" s="148"/>
      <c r="JEH30" s="148" t="s">
        <v>36</v>
      </c>
      <c r="JEI30" s="140">
        <v>497475</v>
      </c>
      <c r="JEJ30" s="106">
        <f t="shared" si="4305"/>
        <v>3.0750000000000002</v>
      </c>
      <c r="JEK30" s="133">
        <f t="shared" si="4306"/>
        <v>428325.97500000003</v>
      </c>
      <c r="JEL30" s="133">
        <f t="shared" si="4307"/>
        <v>871949.30625000002</v>
      </c>
      <c r="JEM30" s="149">
        <f t="shared" si="4308"/>
        <v>229460.34375</v>
      </c>
      <c r="JEN30" s="150">
        <f t="shared" si="4309"/>
        <v>1529735</v>
      </c>
      <c r="JEO30" s="148"/>
      <c r="JEP30" s="148" t="s">
        <v>36</v>
      </c>
      <c r="JEQ30" s="140">
        <v>497475</v>
      </c>
      <c r="JER30" s="106">
        <f t="shared" si="4310"/>
        <v>3.0750000000000002</v>
      </c>
      <c r="JES30" s="133">
        <f t="shared" si="4311"/>
        <v>428325.97500000003</v>
      </c>
      <c r="JET30" s="133">
        <f t="shared" si="4312"/>
        <v>871949.30625000002</v>
      </c>
      <c r="JEU30" s="149">
        <f t="shared" si="4313"/>
        <v>229460.34375</v>
      </c>
      <c r="JEV30" s="150">
        <f t="shared" si="4314"/>
        <v>1529735</v>
      </c>
      <c r="JEW30" s="148"/>
      <c r="JEX30" s="148" t="s">
        <v>36</v>
      </c>
      <c r="JEY30" s="140">
        <v>497475</v>
      </c>
      <c r="JEZ30" s="106">
        <f t="shared" si="4315"/>
        <v>3.0750000000000002</v>
      </c>
      <c r="JFA30" s="133">
        <f t="shared" si="4316"/>
        <v>428325.97500000003</v>
      </c>
      <c r="JFB30" s="133">
        <f t="shared" si="4317"/>
        <v>871949.30625000002</v>
      </c>
      <c r="JFC30" s="149">
        <f t="shared" si="4318"/>
        <v>229460.34375</v>
      </c>
      <c r="JFD30" s="150">
        <f t="shared" si="4319"/>
        <v>1529735</v>
      </c>
      <c r="JFE30" s="148"/>
      <c r="JFF30" s="148" t="s">
        <v>36</v>
      </c>
      <c r="JFG30" s="140">
        <v>497475</v>
      </c>
      <c r="JFH30" s="106">
        <f t="shared" si="4320"/>
        <v>3.0750000000000002</v>
      </c>
      <c r="JFI30" s="133">
        <f t="shared" si="4321"/>
        <v>428325.97500000003</v>
      </c>
      <c r="JFJ30" s="133">
        <f t="shared" si="4322"/>
        <v>871949.30625000002</v>
      </c>
      <c r="JFK30" s="149">
        <f t="shared" si="4323"/>
        <v>229460.34375</v>
      </c>
      <c r="JFL30" s="150">
        <f t="shared" si="4324"/>
        <v>1529735</v>
      </c>
      <c r="JFM30" s="148"/>
      <c r="JFN30" s="148" t="s">
        <v>36</v>
      </c>
      <c r="JFO30" s="140">
        <v>497475</v>
      </c>
      <c r="JFP30" s="106">
        <f t="shared" si="4325"/>
        <v>3.0750000000000002</v>
      </c>
      <c r="JFQ30" s="133">
        <f t="shared" si="4326"/>
        <v>428325.97500000003</v>
      </c>
      <c r="JFR30" s="133">
        <f t="shared" si="4327"/>
        <v>871949.30625000002</v>
      </c>
      <c r="JFS30" s="149">
        <f t="shared" si="4328"/>
        <v>229460.34375</v>
      </c>
      <c r="JFT30" s="150">
        <f t="shared" si="4329"/>
        <v>1529735</v>
      </c>
      <c r="JFU30" s="148"/>
      <c r="JFV30" s="148" t="s">
        <v>36</v>
      </c>
      <c r="JFW30" s="140">
        <v>497475</v>
      </c>
      <c r="JFX30" s="106">
        <f t="shared" si="4330"/>
        <v>3.0750000000000002</v>
      </c>
      <c r="JFY30" s="133">
        <f t="shared" si="4331"/>
        <v>428325.97500000003</v>
      </c>
      <c r="JFZ30" s="133">
        <f t="shared" si="4332"/>
        <v>871949.30625000002</v>
      </c>
      <c r="JGA30" s="149">
        <f t="shared" si="4333"/>
        <v>229460.34375</v>
      </c>
      <c r="JGB30" s="150">
        <f t="shared" si="4334"/>
        <v>1529735</v>
      </c>
      <c r="JGC30" s="148"/>
      <c r="JGD30" s="148" t="s">
        <v>36</v>
      </c>
      <c r="JGE30" s="140">
        <v>497475</v>
      </c>
      <c r="JGF30" s="106">
        <f t="shared" si="4335"/>
        <v>3.0750000000000002</v>
      </c>
      <c r="JGG30" s="133">
        <f t="shared" si="4336"/>
        <v>428325.97500000003</v>
      </c>
      <c r="JGH30" s="133">
        <f t="shared" si="4337"/>
        <v>871949.30625000002</v>
      </c>
      <c r="JGI30" s="149">
        <f t="shared" si="4338"/>
        <v>229460.34375</v>
      </c>
      <c r="JGJ30" s="150">
        <f t="shared" si="4339"/>
        <v>1529735</v>
      </c>
      <c r="JGK30" s="148"/>
      <c r="JGL30" s="148" t="s">
        <v>36</v>
      </c>
      <c r="JGM30" s="140">
        <v>497475</v>
      </c>
      <c r="JGN30" s="106">
        <f t="shared" si="4340"/>
        <v>3.0750000000000002</v>
      </c>
      <c r="JGO30" s="133">
        <f t="shared" si="4341"/>
        <v>428325.97500000003</v>
      </c>
      <c r="JGP30" s="133">
        <f t="shared" si="4342"/>
        <v>871949.30625000002</v>
      </c>
      <c r="JGQ30" s="149">
        <f t="shared" si="4343"/>
        <v>229460.34375</v>
      </c>
      <c r="JGR30" s="150">
        <f t="shared" si="4344"/>
        <v>1529735</v>
      </c>
      <c r="JGS30" s="148"/>
      <c r="JGT30" s="148" t="s">
        <v>36</v>
      </c>
      <c r="JGU30" s="140">
        <v>497475</v>
      </c>
      <c r="JGV30" s="106">
        <f t="shared" si="4345"/>
        <v>3.0750000000000002</v>
      </c>
      <c r="JGW30" s="133">
        <f t="shared" si="4346"/>
        <v>428325.97500000003</v>
      </c>
      <c r="JGX30" s="133">
        <f t="shared" si="4347"/>
        <v>871949.30625000002</v>
      </c>
      <c r="JGY30" s="149">
        <f t="shared" si="4348"/>
        <v>229460.34375</v>
      </c>
      <c r="JGZ30" s="150">
        <f t="shared" si="4349"/>
        <v>1529735</v>
      </c>
      <c r="JHA30" s="148"/>
      <c r="JHB30" s="148" t="s">
        <v>36</v>
      </c>
      <c r="JHC30" s="140">
        <v>497475</v>
      </c>
      <c r="JHD30" s="106">
        <f t="shared" si="4350"/>
        <v>3.0750000000000002</v>
      </c>
      <c r="JHE30" s="133">
        <f t="shared" si="4351"/>
        <v>428325.97500000003</v>
      </c>
      <c r="JHF30" s="133">
        <f t="shared" si="4352"/>
        <v>871949.30625000002</v>
      </c>
      <c r="JHG30" s="149">
        <f t="shared" si="4353"/>
        <v>229460.34375</v>
      </c>
      <c r="JHH30" s="150">
        <f t="shared" si="4354"/>
        <v>1529735</v>
      </c>
      <c r="JHI30" s="148"/>
      <c r="JHJ30" s="148" t="s">
        <v>36</v>
      </c>
      <c r="JHK30" s="140">
        <v>497475</v>
      </c>
      <c r="JHL30" s="106">
        <f t="shared" si="4355"/>
        <v>3.0750000000000002</v>
      </c>
      <c r="JHM30" s="133">
        <f t="shared" si="4356"/>
        <v>428325.97500000003</v>
      </c>
      <c r="JHN30" s="133">
        <f t="shared" si="4357"/>
        <v>871949.30625000002</v>
      </c>
      <c r="JHO30" s="149">
        <f t="shared" si="4358"/>
        <v>229460.34375</v>
      </c>
      <c r="JHP30" s="150">
        <f t="shared" si="4359"/>
        <v>1529735</v>
      </c>
      <c r="JHQ30" s="148"/>
      <c r="JHR30" s="148" t="s">
        <v>36</v>
      </c>
      <c r="JHS30" s="140">
        <v>497475</v>
      </c>
      <c r="JHT30" s="106">
        <f t="shared" si="4360"/>
        <v>3.0750000000000002</v>
      </c>
      <c r="JHU30" s="133">
        <f t="shared" si="4361"/>
        <v>428325.97500000003</v>
      </c>
      <c r="JHV30" s="133">
        <f t="shared" si="4362"/>
        <v>871949.30625000002</v>
      </c>
      <c r="JHW30" s="149">
        <f t="shared" si="4363"/>
        <v>229460.34375</v>
      </c>
      <c r="JHX30" s="150">
        <f t="shared" si="4364"/>
        <v>1529735</v>
      </c>
      <c r="JHY30" s="148"/>
      <c r="JHZ30" s="148" t="s">
        <v>36</v>
      </c>
      <c r="JIA30" s="140">
        <v>497475</v>
      </c>
      <c r="JIB30" s="106">
        <f t="shared" si="4365"/>
        <v>3.0750000000000002</v>
      </c>
      <c r="JIC30" s="133">
        <f t="shared" si="4366"/>
        <v>428325.97500000003</v>
      </c>
      <c r="JID30" s="133">
        <f t="shared" si="4367"/>
        <v>871949.30625000002</v>
      </c>
      <c r="JIE30" s="149">
        <f t="shared" si="4368"/>
        <v>229460.34375</v>
      </c>
      <c r="JIF30" s="150">
        <f t="shared" si="4369"/>
        <v>1529735</v>
      </c>
      <c r="JIG30" s="148"/>
      <c r="JIH30" s="148" t="s">
        <v>36</v>
      </c>
      <c r="JII30" s="140">
        <v>497475</v>
      </c>
      <c r="JIJ30" s="106">
        <f t="shared" si="4370"/>
        <v>3.0750000000000002</v>
      </c>
      <c r="JIK30" s="133">
        <f t="shared" si="4371"/>
        <v>428325.97500000003</v>
      </c>
      <c r="JIL30" s="133">
        <f t="shared" si="4372"/>
        <v>871949.30625000002</v>
      </c>
      <c r="JIM30" s="149">
        <f t="shared" si="4373"/>
        <v>229460.34375</v>
      </c>
      <c r="JIN30" s="150">
        <f t="shared" si="4374"/>
        <v>1529735</v>
      </c>
      <c r="JIO30" s="148"/>
      <c r="JIP30" s="148" t="s">
        <v>36</v>
      </c>
      <c r="JIQ30" s="140">
        <v>497475</v>
      </c>
      <c r="JIR30" s="106">
        <f t="shared" si="4375"/>
        <v>3.0750000000000002</v>
      </c>
      <c r="JIS30" s="133">
        <f t="shared" si="4376"/>
        <v>428325.97500000003</v>
      </c>
      <c r="JIT30" s="133">
        <f t="shared" si="4377"/>
        <v>871949.30625000002</v>
      </c>
      <c r="JIU30" s="149">
        <f t="shared" si="4378"/>
        <v>229460.34375</v>
      </c>
      <c r="JIV30" s="150">
        <f t="shared" si="4379"/>
        <v>1529735</v>
      </c>
      <c r="JIW30" s="148"/>
      <c r="JIX30" s="148" t="s">
        <v>36</v>
      </c>
      <c r="JIY30" s="140">
        <v>497475</v>
      </c>
      <c r="JIZ30" s="106">
        <f t="shared" si="4380"/>
        <v>3.0750000000000002</v>
      </c>
      <c r="JJA30" s="133">
        <f t="shared" si="4381"/>
        <v>428325.97500000003</v>
      </c>
      <c r="JJB30" s="133">
        <f t="shared" si="4382"/>
        <v>871949.30625000002</v>
      </c>
      <c r="JJC30" s="149">
        <f t="shared" si="4383"/>
        <v>229460.34375</v>
      </c>
      <c r="JJD30" s="150">
        <f t="shared" si="4384"/>
        <v>1529735</v>
      </c>
      <c r="JJE30" s="148"/>
      <c r="JJF30" s="148" t="s">
        <v>36</v>
      </c>
      <c r="JJG30" s="140">
        <v>497475</v>
      </c>
      <c r="JJH30" s="106">
        <f t="shared" si="4385"/>
        <v>3.0750000000000002</v>
      </c>
      <c r="JJI30" s="133">
        <f t="shared" si="4386"/>
        <v>428325.97500000003</v>
      </c>
      <c r="JJJ30" s="133">
        <f t="shared" si="4387"/>
        <v>871949.30625000002</v>
      </c>
      <c r="JJK30" s="149">
        <f t="shared" si="4388"/>
        <v>229460.34375</v>
      </c>
      <c r="JJL30" s="150">
        <f t="shared" si="4389"/>
        <v>1529735</v>
      </c>
      <c r="JJM30" s="148"/>
      <c r="JJN30" s="148" t="s">
        <v>36</v>
      </c>
      <c r="JJO30" s="140">
        <v>497475</v>
      </c>
      <c r="JJP30" s="106">
        <f t="shared" si="4390"/>
        <v>3.0750000000000002</v>
      </c>
      <c r="JJQ30" s="133">
        <f t="shared" si="4391"/>
        <v>428325.97500000003</v>
      </c>
      <c r="JJR30" s="133">
        <f t="shared" si="4392"/>
        <v>871949.30625000002</v>
      </c>
      <c r="JJS30" s="149">
        <f t="shared" si="4393"/>
        <v>229460.34375</v>
      </c>
      <c r="JJT30" s="150">
        <f t="shared" si="4394"/>
        <v>1529735</v>
      </c>
      <c r="JJU30" s="148"/>
      <c r="JJV30" s="148" t="s">
        <v>36</v>
      </c>
      <c r="JJW30" s="140">
        <v>497475</v>
      </c>
      <c r="JJX30" s="106">
        <f t="shared" si="4395"/>
        <v>3.0750000000000002</v>
      </c>
      <c r="JJY30" s="133">
        <f t="shared" si="4396"/>
        <v>428325.97500000003</v>
      </c>
      <c r="JJZ30" s="133">
        <f t="shared" si="4397"/>
        <v>871949.30625000002</v>
      </c>
      <c r="JKA30" s="149">
        <f t="shared" si="4398"/>
        <v>229460.34375</v>
      </c>
      <c r="JKB30" s="150">
        <f t="shared" si="4399"/>
        <v>1529735</v>
      </c>
      <c r="JKC30" s="148"/>
      <c r="JKD30" s="148" t="s">
        <v>36</v>
      </c>
      <c r="JKE30" s="140">
        <v>497475</v>
      </c>
      <c r="JKF30" s="106">
        <f t="shared" si="4400"/>
        <v>3.0750000000000002</v>
      </c>
      <c r="JKG30" s="133">
        <f t="shared" si="4401"/>
        <v>428325.97500000003</v>
      </c>
      <c r="JKH30" s="133">
        <f t="shared" si="4402"/>
        <v>871949.30625000002</v>
      </c>
      <c r="JKI30" s="149">
        <f t="shared" si="4403"/>
        <v>229460.34375</v>
      </c>
      <c r="JKJ30" s="150">
        <f t="shared" si="4404"/>
        <v>1529735</v>
      </c>
      <c r="JKK30" s="148"/>
      <c r="JKL30" s="148" t="s">
        <v>36</v>
      </c>
      <c r="JKM30" s="140">
        <v>497475</v>
      </c>
      <c r="JKN30" s="106">
        <f t="shared" si="4405"/>
        <v>3.0750000000000002</v>
      </c>
      <c r="JKO30" s="133">
        <f t="shared" si="4406"/>
        <v>428325.97500000003</v>
      </c>
      <c r="JKP30" s="133">
        <f t="shared" si="4407"/>
        <v>871949.30625000002</v>
      </c>
      <c r="JKQ30" s="149">
        <f t="shared" si="4408"/>
        <v>229460.34375</v>
      </c>
      <c r="JKR30" s="150">
        <f t="shared" si="4409"/>
        <v>1529735</v>
      </c>
      <c r="JKS30" s="148"/>
      <c r="JKT30" s="148" t="s">
        <v>36</v>
      </c>
      <c r="JKU30" s="140">
        <v>497475</v>
      </c>
      <c r="JKV30" s="106">
        <f t="shared" si="4410"/>
        <v>3.0750000000000002</v>
      </c>
      <c r="JKW30" s="133">
        <f t="shared" si="4411"/>
        <v>428325.97500000003</v>
      </c>
      <c r="JKX30" s="133">
        <f t="shared" si="4412"/>
        <v>871949.30625000002</v>
      </c>
      <c r="JKY30" s="149">
        <f t="shared" si="4413"/>
        <v>229460.34375</v>
      </c>
      <c r="JKZ30" s="150">
        <f t="shared" si="4414"/>
        <v>1529735</v>
      </c>
      <c r="JLA30" s="148"/>
      <c r="JLB30" s="148" t="s">
        <v>36</v>
      </c>
      <c r="JLC30" s="140">
        <v>497475</v>
      </c>
      <c r="JLD30" s="106">
        <f t="shared" si="4415"/>
        <v>3.0750000000000002</v>
      </c>
      <c r="JLE30" s="133">
        <f t="shared" si="4416"/>
        <v>428325.97500000003</v>
      </c>
      <c r="JLF30" s="133">
        <f t="shared" si="4417"/>
        <v>871949.30625000002</v>
      </c>
      <c r="JLG30" s="149">
        <f t="shared" si="4418"/>
        <v>229460.34375</v>
      </c>
      <c r="JLH30" s="150">
        <f t="shared" si="4419"/>
        <v>1529735</v>
      </c>
      <c r="JLI30" s="148"/>
      <c r="JLJ30" s="148" t="s">
        <v>36</v>
      </c>
      <c r="JLK30" s="140">
        <v>497475</v>
      </c>
      <c r="JLL30" s="106">
        <f t="shared" si="4420"/>
        <v>3.0750000000000002</v>
      </c>
      <c r="JLM30" s="133">
        <f t="shared" si="4421"/>
        <v>428325.97500000003</v>
      </c>
      <c r="JLN30" s="133">
        <f t="shared" si="4422"/>
        <v>871949.30625000002</v>
      </c>
      <c r="JLO30" s="149">
        <f t="shared" si="4423"/>
        <v>229460.34375</v>
      </c>
      <c r="JLP30" s="150">
        <f t="shared" si="4424"/>
        <v>1529735</v>
      </c>
      <c r="JLQ30" s="148"/>
      <c r="JLR30" s="148" t="s">
        <v>36</v>
      </c>
      <c r="JLS30" s="140">
        <v>497475</v>
      </c>
      <c r="JLT30" s="106">
        <f t="shared" si="4425"/>
        <v>3.0750000000000002</v>
      </c>
      <c r="JLU30" s="133">
        <f t="shared" si="4426"/>
        <v>428325.97500000003</v>
      </c>
      <c r="JLV30" s="133">
        <f t="shared" si="4427"/>
        <v>871949.30625000002</v>
      </c>
      <c r="JLW30" s="149">
        <f t="shared" si="4428"/>
        <v>229460.34375</v>
      </c>
      <c r="JLX30" s="150">
        <f t="shared" si="4429"/>
        <v>1529735</v>
      </c>
      <c r="JLY30" s="148"/>
      <c r="JLZ30" s="148" t="s">
        <v>36</v>
      </c>
      <c r="JMA30" s="140">
        <v>497475</v>
      </c>
      <c r="JMB30" s="106">
        <f t="shared" si="4430"/>
        <v>3.0750000000000002</v>
      </c>
      <c r="JMC30" s="133">
        <f t="shared" si="4431"/>
        <v>428325.97500000003</v>
      </c>
      <c r="JMD30" s="133">
        <f t="shared" si="4432"/>
        <v>871949.30625000002</v>
      </c>
      <c r="JME30" s="149">
        <f t="shared" si="4433"/>
        <v>229460.34375</v>
      </c>
      <c r="JMF30" s="150">
        <f t="shared" si="4434"/>
        <v>1529735</v>
      </c>
      <c r="JMG30" s="148"/>
      <c r="JMH30" s="148" t="s">
        <v>36</v>
      </c>
      <c r="JMI30" s="140">
        <v>497475</v>
      </c>
      <c r="JMJ30" s="106">
        <f t="shared" si="4435"/>
        <v>3.0750000000000002</v>
      </c>
      <c r="JMK30" s="133">
        <f t="shared" si="4436"/>
        <v>428325.97500000003</v>
      </c>
      <c r="JML30" s="133">
        <f t="shared" si="4437"/>
        <v>871949.30625000002</v>
      </c>
      <c r="JMM30" s="149">
        <f t="shared" si="4438"/>
        <v>229460.34375</v>
      </c>
      <c r="JMN30" s="150">
        <f t="shared" si="4439"/>
        <v>1529735</v>
      </c>
      <c r="JMO30" s="148"/>
      <c r="JMP30" s="148" t="s">
        <v>36</v>
      </c>
      <c r="JMQ30" s="140">
        <v>497475</v>
      </c>
      <c r="JMR30" s="106">
        <f t="shared" si="4440"/>
        <v>3.0750000000000002</v>
      </c>
      <c r="JMS30" s="133">
        <f t="shared" si="4441"/>
        <v>428325.97500000003</v>
      </c>
      <c r="JMT30" s="133">
        <f t="shared" si="4442"/>
        <v>871949.30625000002</v>
      </c>
      <c r="JMU30" s="149">
        <f t="shared" si="4443"/>
        <v>229460.34375</v>
      </c>
      <c r="JMV30" s="150">
        <f t="shared" si="4444"/>
        <v>1529735</v>
      </c>
      <c r="JMW30" s="148"/>
      <c r="JMX30" s="148" t="s">
        <v>36</v>
      </c>
      <c r="JMY30" s="140">
        <v>497475</v>
      </c>
      <c r="JMZ30" s="106">
        <f t="shared" si="4445"/>
        <v>3.0750000000000002</v>
      </c>
      <c r="JNA30" s="133">
        <f t="shared" si="4446"/>
        <v>428325.97500000003</v>
      </c>
      <c r="JNB30" s="133">
        <f t="shared" si="4447"/>
        <v>871949.30625000002</v>
      </c>
      <c r="JNC30" s="149">
        <f t="shared" si="4448"/>
        <v>229460.34375</v>
      </c>
      <c r="JND30" s="150">
        <f t="shared" si="4449"/>
        <v>1529735</v>
      </c>
      <c r="JNE30" s="148"/>
      <c r="JNF30" s="148" t="s">
        <v>36</v>
      </c>
      <c r="JNG30" s="140">
        <v>497475</v>
      </c>
      <c r="JNH30" s="106">
        <f t="shared" si="4450"/>
        <v>3.0750000000000002</v>
      </c>
      <c r="JNI30" s="133">
        <f t="shared" si="4451"/>
        <v>428325.97500000003</v>
      </c>
      <c r="JNJ30" s="133">
        <f t="shared" si="4452"/>
        <v>871949.30625000002</v>
      </c>
      <c r="JNK30" s="149">
        <f t="shared" si="4453"/>
        <v>229460.34375</v>
      </c>
      <c r="JNL30" s="150">
        <f t="shared" si="4454"/>
        <v>1529735</v>
      </c>
      <c r="JNM30" s="148"/>
      <c r="JNN30" s="148" t="s">
        <v>36</v>
      </c>
      <c r="JNO30" s="140">
        <v>497475</v>
      </c>
      <c r="JNP30" s="106">
        <f t="shared" si="4455"/>
        <v>3.0750000000000002</v>
      </c>
      <c r="JNQ30" s="133">
        <f t="shared" si="4456"/>
        <v>428325.97500000003</v>
      </c>
      <c r="JNR30" s="133">
        <f t="shared" si="4457"/>
        <v>871949.30625000002</v>
      </c>
      <c r="JNS30" s="149">
        <f t="shared" si="4458"/>
        <v>229460.34375</v>
      </c>
      <c r="JNT30" s="150">
        <f t="shared" si="4459"/>
        <v>1529735</v>
      </c>
      <c r="JNU30" s="148"/>
      <c r="JNV30" s="148" t="s">
        <v>36</v>
      </c>
      <c r="JNW30" s="140">
        <v>497475</v>
      </c>
      <c r="JNX30" s="106">
        <f t="shared" si="4460"/>
        <v>3.0750000000000002</v>
      </c>
      <c r="JNY30" s="133">
        <f t="shared" si="4461"/>
        <v>428325.97500000003</v>
      </c>
      <c r="JNZ30" s="133">
        <f t="shared" si="4462"/>
        <v>871949.30625000002</v>
      </c>
      <c r="JOA30" s="149">
        <f t="shared" si="4463"/>
        <v>229460.34375</v>
      </c>
      <c r="JOB30" s="150">
        <f t="shared" si="4464"/>
        <v>1529735</v>
      </c>
      <c r="JOC30" s="148"/>
      <c r="JOD30" s="148" t="s">
        <v>36</v>
      </c>
      <c r="JOE30" s="140">
        <v>497475</v>
      </c>
      <c r="JOF30" s="106">
        <f t="shared" si="4465"/>
        <v>3.0750000000000002</v>
      </c>
      <c r="JOG30" s="133">
        <f t="shared" si="4466"/>
        <v>428325.97500000003</v>
      </c>
      <c r="JOH30" s="133">
        <f t="shared" si="4467"/>
        <v>871949.30625000002</v>
      </c>
      <c r="JOI30" s="149">
        <f t="shared" si="4468"/>
        <v>229460.34375</v>
      </c>
      <c r="JOJ30" s="150">
        <f t="shared" si="4469"/>
        <v>1529735</v>
      </c>
      <c r="JOK30" s="148"/>
      <c r="JOL30" s="148" t="s">
        <v>36</v>
      </c>
      <c r="JOM30" s="140">
        <v>497475</v>
      </c>
      <c r="JON30" s="106">
        <f t="shared" si="4470"/>
        <v>3.0750000000000002</v>
      </c>
      <c r="JOO30" s="133">
        <f t="shared" si="4471"/>
        <v>428325.97500000003</v>
      </c>
      <c r="JOP30" s="133">
        <f t="shared" si="4472"/>
        <v>871949.30625000002</v>
      </c>
      <c r="JOQ30" s="149">
        <f t="shared" si="4473"/>
        <v>229460.34375</v>
      </c>
      <c r="JOR30" s="150">
        <f t="shared" si="4474"/>
        <v>1529735</v>
      </c>
      <c r="JOS30" s="148"/>
      <c r="JOT30" s="148" t="s">
        <v>36</v>
      </c>
      <c r="JOU30" s="140">
        <v>497475</v>
      </c>
      <c r="JOV30" s="106">
        <f t="shared" si="4475"/>
        <v>3.0750000000000002</v>
      </c>
      <c r="JOW30" s="133">
        <f t="shared" si="4476"/>
        <v>428325.97500000003</v>
      </c>
      <c r="JOX30" s="133">
        <f t="shared" si="4477"/>
        <v>871949.30625000002</v>
      </c>
      <c r="JOY30" s="149">
        <f t="shared" si="4478"/>
        <v>229460.34375</v>
      </c>
      <c r="JOZ30" s="150">
        <f t="shared" si="4479"/>
        <v>1529735</v>
      </c>
      <c r="JPA30" s="148"/>
      <c r="JPB30" s="148" t="s">
        <v>36</v>
      </c>
      <c r="JPC30" s="140">
        <v>497475</v>
      </c>
      <c r="JPD30" s="106">
        <f t="shared" si="4480"/>
        <v>3.0750000000000002</v>
      </c>
      <c r="JPE30" s="133">
        <f t="shared" si="4481"/>
        <v>428325.97500000003</v>
      </c>
      <c r="JPF30" s="133">
        <f t="shared" si="4482"/>
        <v>871949.30625000002</v>
      </c>
      <c r="JPG30" s="149">
        <f t="shared" si="4483"/>
        <v>229460.34375</v>
      </c>
      <c r="JPH30" s="150">
        <f t="shared" si="4484"/>
        <v>1529735</v>
      </c>
      <c r="JPI30" s="148"/>
      <c r="JPJ30" s="148" t="s">
        <v>36</v>
      </c>
      <c r="JPK30" s="140">
        <v>497475</v>
      </c>
      <c r="JPL30" s="106">
        <f t="shared" si="4485"/>
        <v>3.0750000000000002</v>
      </c>
      <c r="JPM30" s="133">
        <f t="shared" si="4486"/>
        <v>428325.97500000003</v>
      </c>
      <c r="JPN30" s="133">
        <f t="shared" si="4487"/>
        <v>871949.30625000002</v>
      </c>
      <c r="JPO30" s="149">
        <f t="shared" si="4488"/>
        <v>229460.34375</v>
      </c>
      <c r="JPP30" s="150">
        <f t="shared" si="4489"/>
        <v>1529735</v>
      </c>
      <c r="JPQ30" s="148"/>
      <c r="JPR30" s="148" t="s">
        <v>36</v>
      </c>
      <c r="JPS30" s="140">
        <v>497475</v>
      </c>
      <c r="JPT30" s="106">
        <f t="shared" si="4490"/>
        <v>3.0750000000000002</v>
      </c>
      <c r="JPU30" s="133">
        <f t="shared" si="4491"/>
        <v>428325.97500000003</v>
      </c>
      <c r="JPV30" s="133">
        <f t="shared" si="4492"/>
        <v>871949.30625000002</v>
      </c>
      <c r="JPW30" s="149">
        <f t="shared" si="4493"/>
        <v>229460.34375</v>
      </c>
      <c r="JPX30" s="150">
        <f t="shared" si="4494"/>
        <v>1529735</v>
      </c>
      <c r="JPY30" s="148"/>
      <c r="JPZ30" s="148" t="s">
        <v>36</v>
      </c>
      <c r="JQA30" s="140">
        <v>497475</v>
      </c>
      <c r="JQB30" s="106">
        <f t="shared" si="4495"/>
        <v>3.0750000000000002</v>
      </c>
      <c r="JQC30" s="133">
        <f t="shared" si="4496"/>
        <v>428325.97500000003</v>
      </c>
      <c r="JQD30" s="133">
        <f t="shared" si="4497"/>
        <v>871949.30625000002</v>
      </c>
      <c r="JQE30" s="149">
        <f t="shared" si="4498"/>
        <v>229460.34375</v>
      </c>
      <c r="JQF30" s="150">
        <f t="shared" si="4499"/>
        <v>1529735</v>
      </c>
      <c r="JQG30" s="148"/>
      <c r="JQH30" s="148" t="s">
        <v>36</v>
      </c>
      <c r="JQI30" s="140">
        <v>497475</v>
      </c>
      <c r="JQJ30" s="106">
        <f t="shared" si="4500"/>
        <v>3.0750000000000002</v>
      </c>
      <c r="JQK30" s="133">
        <f t="shared" si="4501"/>
        <v>428325.97500000003</v>
      </c>
      <c r="JQL30" s="133">
        <f t="shared" si="4502"/>
        <v>871949.30625000002</v>
      </c>
      <c r="JQM30" s="149">
        <f t="shared" si="4503"/>
        <v>229460.34375</v>
      </c>
      <c r="JQN30" s="150">
        <f t="shared" si="4504"/>
        <v>1529735</v>
      </c>
      <c r="JQO30" s="148"/>
      <c r="JQP30" s="148" t="s">
        <v>36</v>
      </c>
      <c r="JQQ30" s="140">
        <v>497475</v>
      </c>
      <c r="JQR30" s="106">
        <f t="shared" si="4505"/>
        <v>3.0750000000000002</v>
      </c>
      <c r="JQS30" s="133">
        <f t="shared" si="4506"/>
        <v>428325.97500000003</v>
      </c>
      <c r="JQT30" s="133">
        <f t="shared" si="4507"/>
        <v>871949.30625000002</v>
      </c>
      <c r="JQU30" s="149">
        <f t="shared" si="4508"/>
        <v>229460.34375</v>
      </c>
      <c r="JQV30" s="150">
        <f t="shared" si="4509"/>
        <v>1529735</v>
      </c>
      <c r="JQW30" s="148"/>
      <c r="JQX30" s="148" t="s">
        <v>36</v>
      </c>
      <c r="JQY30" s="140">
        <v>497475</v>
      </c>
      <c r="JQZ30" s="106">
        <f t="shared" si="4510"/>
        <v>3.0750000000000002</v>
      </c>
      <c r="JRA30" s="133">
        <f t="shared" si="4511"/>
        <v>428325.97500000003</v>
      </c>
      <c r="JRB30" s="133">
        <f t="shared" si="4512"/>
        <v>871949.30625000002</v>
      </c>
      <c r="JRC30" s="149">
        <f t="shared" si="4513"/>
        <v>229460.34375</v>
      </c>
      <c r="JRD30" s="150">
        <f t="shared" si="4514"/>
        <v>1529735</v>
      </c>
      <c r="JRE30" s="148"/>
      <c r="JRF30" s="148" t="s">
        <v>36</v>
      </c>
      <c r="JRG30" s="140">
        <v>497475</v>
      </c>
      <c r="JRH30" s="106">
        <f t="shared" si="4515"/>
        <v>3.0750000000000002</v>
      </c>
      <c r="JRI30" s="133">
        <f t="shared" si="4516"/>
        <v>428325.97500000003</v>
      </c>
      <c r="JRJ30" s="133">
        <f t="shared" si="4517"/>
        <v>871949.30625000002</v>
      </c>
      <c r="JRK30" s="149">
        <f t="shared" si="4518"/>
        <v>229460.34375</v>
      </c>
      <c r="JRL30" s="150">
        <f t="shared" si="4519"/>
        <v>1529735</v>
      </c>
      <c r="JRM30" s="148"/>
      <c r="JRN30" s="148" t="s">
        <v>36</v>
      </c>
      <c r="JRO30" s="140">
        <v>497475</v>
      </c>
      <c r="JRP30" s="106">
        <f t="shared" si="4520"/>
        <v>3.0750000000000002</v>
      </c>
      <c r="JRQ30" s="133">
        <f t="shared" si="4521"/>
        <v>428325.97500000003</v>
      </c>
      <c r="JRR30" s="133">
        <f t="shared" si="4522"/>
        <v>871949.30625000002</v>
      </c>
      <c r="JRS30" s="149">
        <f t="shared" si="4523"/>
        <v>229460.34375</v>
      </c>
      <c r="JRT30" s="150">
        <f t="shared" si="4524"/>
        <v>1529735</v>
      </c>
      <c r="JRU30" s="148"/>
      <c r="JRV30" s="148" t="s">
        <v>36</v>
      </c>
      <c r="JRW30" s="140">
        <v>497475</v>
      </c>
      <c r="JRX30" s="106">
        <f t="shared" si="4525"/>
        <v>3.0750000000000002</v>
      </c>
      <c r="JRY30" s="133">
        <f t="shared" si="4526"/>
        <v>428325.97500000003</v>
      </c>
      <c r="JRZ30" s="133">
        <f t="shared" si="4527"/>
        <v>871949.30625000002</v>
      </c>
      <c r="JSA30" s="149">
        <f t="shared" si="4528"/>
        <v>229460.34375</v>
      </c>
      <c r="JSB30" s="150">
        <f t="shared" si="4529"/>
        <v>1529735</v>
      </c>
      <c r="JSC30" s="148"/>
      <c r="JSD30" s="148" t="s">
        <v>36</v>
      </c>
      <c r="JSE30" s="140">
        <v>497475</v>
      </c>
      <c r="JSF30" s="106">
        <f t="shared" si="4530"/>
        <v>3.0750000000000002</v>
      </c>
      <c r="JSG30" s="133">
        <f t="shared" si="4531"/>
        <v>428325.97500000003</v>
      </c>
      <c r="JSH30" s="133">
        <f t="shared" si="4532"/>
        <v>871949.30625000002</v>
      </c>
      <c r="JSI30" s="149">
        <f t="shared" si="4533"/>
        <v>229460.34375</v>
      </c>
      <c r="JSJ30" s="150">
        <f t="shared" si="4534"/>
        <v>1529735</v>
      </c>
      <c r="JSK30" s="148"/>
      <c r="JSL30" s="148" t="s">
        <v>36</v>
      </c>
      <c r="JSM30" s="140">
        <v>497475</v>
      </c>
      <c r="JSN30" s="106">
        <f t="shared" si="4535"/>
        <v>3.0750000000000002</v>
      </c>
      <c r="JSO30" s="133">
        <f t="shared" si="4536"/>
        <v>428325.97500000003</v>
      </c>
      <c r="JSP30" s="133">
        <f t="shared" si="4537"/>
        <v>871949.30625000002</v>
      </c>
      <c r="JSQ30" s="149">
        <f t="shared" si="4538"/>
        <v>229460.34375</v>
      </c>
      <c r="JSR30" s="150">
        <f t="shared" si="4539"/>
        <v>1529735</v>
      </c>
      <c r="JSS30" s="148"/>
      <c r="JST30" s="148" t="s">
        <v>36</v>
      </c>
      <c r="JSU30" s="140">
        <v>497475</v>
      </c>
      <c r="JSV30" s="106">
        <f t="shared" si="4540"/>
        <v>3.0750000000000002</v>
      </c>
      <c r="JSW30" s="133">
        <f t="shared" si="4541"/>
        <v>428325.97500000003</v>
      </c>
      <c r="JSX30" s="133">
        <f t="shared" si="4542"/>
        <v>871949.30625000002</v>
      </c>
      <c r="JSY30" s="149">
        <f t="shared" si="4543"/>
        <v>229460.34375</v>
      </c>
      <c r="JSZ30" s="150">
        <f t="shared" si="4544"/>
        <v>1529735</v>
      </c>
      <c r="JTA30" s="148"/>
      <c r="JTB30" s="148" t="s">
        <v>36</v>
      </c>
      <c r="JTC30" s="140">
        <v>497475</v>
      </c>
      <c r="JTD30" s="106">
        <f t="shared" si="4545"/>
        <v>3.0750000000000002</v>
      </c>
      <c r="JTE30" s="133">
        <f t="shared" si="4546"/>
        <v>428325.97500000003</v>
      </c>
      <c r="JTF30" s="133">
        <f t="shared" si="4547"/>
        <v>871949.30625000002</v>
      </c>
      <c r="JTG30" s="149">
        <f t="shared" si="4548"/>
        <v>229460.34375</v>
      </c>
      <c r="JTH30" s="150">
        <f t="shared" si="4549"/>
        <v>1529735</v>
      </c>
      <c r="JTI30" s="148"/>
      <c r="JTJ30" s="148" t="s">
        <v>36</v>
      </c>
      <c r="JTK30" s="140">
        <v>497475</v>
      </c>
      <c r="JTL30" s="106">
        <f t="shared" si="4550"/>
        <v>3.0750000000000002</v>
      </c>
      <c r="JTM30" s="133">
        <f t="shared" si="4551"/>
        <v>428325.97500000003</v>
      </c>
      <c r="JTN30" s="133">
        <f t="shared" si="4552"/>
        <v>871949.30625000002</v>
      </c>
      <c r="JTO30" s="149">
        <f t="shared" si="4553"/>
        <v>229460.34375</v>
      </c>
      <c r="JTP30" s="150">
        <f t="shared" si="4554"/>
        <v>1529735</v>
      </c>
      <c r="JTQ30" s="148"/>
      <c r="JTR30" s="148" t="s">
        <v>36</v>
      </c>
      <c r="JTS30" s="140">
        <v>497475</v>
      </c>
      <c r="JTT30" s="106">
        <f t="shared" si="4555"/>
        <v>3.0750000000000002</v>
      </c>
      <c r="JTU30" s="133">
        <f t="shared" si="4556"/>
        <v>428325.97500000003</v>
      </c>
      <c r="JTV30" s="133">
        <f t="shared" si="4557"/>
        <v>871949.30625000002</v>
      </c>
      <c r="JTW30" s="149">
        <f t="shared" si="4558"/>
        <v>229460.34375</v>
      </c>
      <c r="JTX30" s="150">
        <f t="shared" si="4559"/>
        <v>1529735</v>
      </c>
      <c r="JTY30" s="148"/>
      <c r="JTZ30" s="148" t="s">
        <v>36</v>
      </c>
      <c r="JUA30" s="140">
        <v>497475</v>
      </c>
      <c r="JUB30" s="106">
        <f t="shared" si="4560"/>
        <v>3.0750000000000002</v>
      </c>
      <c r="JUC30" s="133">
        <f t="shared" si="4561"/>
        <v>428325.97500000003</v>
      </c>
      <c r="JUD30" s="133">
        <f t="shared" si="4562"/>
        <v>871949.30625000002</v>
      </c>
      <c r="JUE30" s="149">
        <f t="shared" si="4563"/>
        <v>229460.34375</v>
      </c>
      <c r="JUF30" s="150">
        <f t="shared" si="4564"/>
        <v>1529735</v>
      </c>
      <c r="JUG30" s="148"/>
      <c r="JUH30" s="148" t="s">
        <v>36</v>
      </c>
      <c r="JUI30" s="140">
        <v>497475</v>
      </c>
      <c r="JUJ30" s="106">
        <f t="shared" si="4565"/>
        <v>3.0750000000000002</v>
      </c>
      <c r="JUK30" s="133">
        <f t="shared" si="4566"/>
        <v>428325.97500000003</v>
      </c>
      <c r="JUL30" s="133">
        <f t="shared" si="4567"/>
        <v>871949.30625000002</v>
      </c>
      <c r="JUM30" s="149">
        <f t="shared" si="4568"/>
        <v>229460.34375</v>
      </c>
      <c r="JUN30" s="150">
        <f t="shared" si="4569"/>
        <v>1529735</v>
      </c>
      <c r="JUO30" s="148"/>
      <c r="JUP30" s="148" t="s">
        <v>36</v>
      </c>
      <c r="JUQ30" s="140">
        <v>497475</v>
      </c>
      <c r="JUR30" s="106">
        <f t="shared" si="4570"/>
        <v>3.0750000000000002</v>
      </c>
      <c r="JUS30" s="133">
        <f t="shared" si="4571"/>
        <v>428325.97500000003</v>
      </c>
      <c r="JUT30" s="133">
        <f t="shared" si="4572"/>
        <v>871949.30625000002</v>
      </c>
      <c r="JUU30" s="149">
        <f t="shared" si="4573"/>
        <v>229460.34375</v>
      </c>
      <c r="JUV30" s="150">
        <f t="shared" si="4574"/>
        <v>1529735</v>
      </c>
      <c r="JUW30" s="148"/>
      <c r="JUX30" s="148" t="s">
        <v>36</v>
      </c>
      <c r="JUY30" s="140">
        <v>497475</v>
      </c>
      <c r="JUZ30" s="106">
        <f t="shared" si="4575"/>
        <v>3.0750000000000002</v>
      </c>
      <c r="JVA30" s="133">
        <f t="shared" si="4576"/>
        <v>428325.97500000003</v>
      </c>
      <c r="JVB30" s="133">
        <f t="shared" si="4577"/>
        <v>871949.30625000002</v>
      </c>
      <c r="JVC30" s="149">
        <f t="shared" si="4578"/>
        <v>229460.34375</v>
      </c>
      <c r="JVD30" s="150">
        <f t="shared" si="4579"/>
        <v>1529735</v>
      </c>
      <c r="JVE30" s="148"/>
      <c r="JVF30" s="148" t="s">
        <v>36</v>
      </c>
      <c r="JVG30" s="140">
        <v>497475</v>
      </c>
      <c r="JVH30" s="106">
        <f t="shared" si="4580"/>
        <v>3.0750000000000002</v>
      </c>
      <c r="JVI30" s="133">
        <f t="shared" si="4581"/>
        <v>428325.97500000003</v>
      </c>
      <c r="JVJ30" s="133">
        <f t="shared" si="4582"/>
        <v>871949.30625000002</v>
      </c>
      <c r="JVK30" s="149">
        <f t="shared" si="4583"/>
        <v>229460.34375</v>
      </c>
      <c r="JVL30" s="150">
        <f t="shared" si="4584"/>
        <v>1529735</v>
      </c>
      <c r="JVM30" s="148"/>
      <c r="JVN30" s="148" t="s">
        <v>36</v>
      </c>
      <c r="JVO30" s="140">
        <v>497475</v>
      </c>
      <c r="JVP30" s="106">
        <f t="shared" si="4585"/>
        <v>3.0750000000000002</v>
      </c>
      <c r="JVQ30" s="133">
        <f t="shared" si="4586"/>
        <v>428325.97500000003</v>
      </c>
      <c r="JVR30" s="133">
        <f t="shared" si="4587"/>
        <v>871949.30625000002</v>
      </c>
      <c r="JVS30" s="149">
        <f t="shared" si="4588"/>
        <v>229460.34375</v>
      </c>
      <c r="JVT30" s="150">
        <f t="shared" si="4589"/>
        <v>1529735</v>
      </c>
      <c r="JVU30" s="148"/>
      <c r="JVV30" s="148" t="s">
        <v>36</v>
      </c>
      <c r="JVW30" s="140">
        <v>497475</v>
      </c>
      <c r="JVX30" s="106">
        <f t="shared" si="4590"/>
        <v>3.0750000000000002</v>
      </c>
      <c r="JVY30" s="133">
        <f t="shared" si="4591"/>
        <v>428325.97500000003</v>
      </c>
      <c r="JVZ30" s="133">
        <f t="shared" si="4592"/>
        <v>871949.30625000002</v>
      </c>
      <c r="JWA30" s="149">
        <f t="shared" si="4593"/>
        <v>229460.34375</v>
      </c>
      <c r="JWB30" s="150">
        <f t="shared" si="4594"/>
        <v>1529735</v>
      </c>
      <c r="JWC30" s="148"/>
      <c r="JWD30" s="148" t="s">
        <v>36</v>
      </c>
      <c r="JWE30" s="140">
        <v>497475</v>
      </c>
      <c r="JWF30" s="106">
        <f t="shared" si="4595"/>
        <v>3.0750000000000002</v>
      </c>
      <c r="JWG30" s="133">
        <f t="shared" si="4596"/>
        <v>428325.97500000003</v>
      </c>
      <c r="JWH30" s="133">
        <f t="shared" si="4597"/>
        <v>871949.30625000002</v>
      </c>
      <c r="JWI30" s="149">
        <f t="shared" si="4598"/>
        <v>229460.34375</v>
      </c>
      <c r="JWJ30" s="150">
        <f t="shared" si="4599"/>
        <v>1529735</v>
      </c>
      <c r="JWK30" s="148"/>
      <c r="JWL30" s="148" t="s">
        <v>36</v>
      </c>
      <c r="JWM30" s="140">
        <v>497475</v>
      </c>
      <c r="JWN30" s="106">
        <f t="shared" si="4600"/>
        <v>3.0750000000000002</v>
      </c>
      <c r="JWO30" s="133">
        <f t="shared" si="4601"/>
        <v>428325.97500000003</v>
      </c>
      <c r="JWP30" s="133">
        <f t="shared" si="4602"/>
        <v>871949.30625000002</v>
      </c>
      <c r="JWQ30" s="149">
        <f t="shared" si="4603"/>
        <v>229460.34375</v>
      </c>
      <c r="JWR30" s="150">
        <f t="shared" si="4604"/>
        <v>1529735</v>
      </c>
      <c r="JWS30" s="148"/>
      <c r="JWT30" s="148" t="s">
        <v>36</v>
      </c>
      <c r="JWU30" s="140">
        <v>497475</v>
      </c>
      <c r="JWV30" s="106">
        <f t="shared" si="4605"/>
        <v>3.0750000000000002</v>
      </c>
      <c r="JWW30" s="133">
        <f t="shared" si="4606"/>
        <v>428325.97500000003</v>
      </c>
      <c r="JWX30" s="133">
        <f t="shared" si="4607"/>
        <v>871949.30625000002</v>
      </c>
      <c r="JWY30" s="149">
        <f t="shared" si="4608"/>
        <v>229460.34375</v>
      </c>
      <c r="JWZ30" s="150">
        <f t="shared" si="4609"/>
        <v>1529735</v>
      </c>
      <c r="JXA30" s="148"/>
      <c r="JXB30" s="148" t="s">
        <v>36</v>
      </c>
      <c r="JXC30" s="140">
        <v>497475</v>
      </c>
      <c r="JXD30" s="106">
        <f t="shared" si="4610"/>
        <v>3.0750000000000002</v>
      </c>
      <c r="JXE30" s="133">
        <f t="shared" si="4611"/>
        <v>428325.97500000003</v>
      </c>
      <c r="JXF30" s="133">
        <f t="shared" si="4612"/>
        <v>871949.30625000002</v>
      </c>
      <c r="JXG30" s="149">
        <f t="shared" si="4613"/>
        <v>229460.34375</v>
      </c>
      <c r="JXH30" s="150">
        <f t="shared" si="4614"/>
        <v>1529735</v>
      </c>
      <c r="JXI30" s="148"/>
      <c r="JXJ30" s="148" t="s">
        <v>36</v>
      </c>
      <c r="JXK30" s="140">
        <v>497475</v>
      </c>
      <c r="JXL30" s="106">
        <f t="shared" si="4615"/>
        <v>3.0750000000000002</v>
      </c>
      <c r="JXM30" s="133">
        <f t="shared" si="4616"/>
        <v>428325.97500000003</v>
      </c>
      <c r="JXN30" s="133">
        <f t="shared" si="4617"/>
        <v>871949.30625000002</v>
      </c>
      <c r="JXO30" s="149">
        <f t="shared" si="4618"/>
        <v>229460.34375</v>
      </c>
      <c r="JXP30" s="150">
        <f t="shared" si="4619"/>
        <v>1529735</v>
      </c>
      <c r="JXQ30" s="148"/>
      <c r="JXR30" s="148" t="s">
        <v>36</v>
      </c>
      <c r="JXS30" s="140">
        <v>497475</v>
      </c>
      <c r="JXT30" s="106">
        <f t="shared" si="4620"/>
        <v>3.0750000000000002</v>
      </c>
      <c r="JXU30" s="133">
        <f t="shared" si="4621"/>
        <v>428325.97500000003</v>
      </c>
      <c r="JXV30" s="133">
        <f t="shared" si="4622"/>
        <v>871949.30625000002</v>
      </c>
      <c r="JXW30" s="149">
        <f t="shared" si="4623"/>
        <v>229460.34375</v>
      </c>
      <c r="JXX30" s="150">
        <f t="shared" si="4624"/>
        <v>1529735</v>
      </c>
      <c r="JXY30" s="148"/>
      <c r="JXZ30" s="148" t="s">
        <v>36</v>
      </c>
      <c r="JYA30" s="140">
        <v>497475</v>
      </c>
      <c r="JYB30" s="106">
        <f t="shared" si="4625"/>
        <v>3.0750000000000002</v>
      </c>
      <c r="JYC30" s="133">
        <f t="shared" si="4626"/>
        <v>428325.97500000003</v>
      </c>
      <c r="JYD30" s="133">
        <f t="shared" si="4627"/>
        <v>871949.30625000002</v>
      </c>
      <c r="JYE30" s="149">
        <f t="shared" si="4628"/>
        <v>229460.34375</v>
      </c>
      <c r="JYF30" s="150">
        <f t="shared" si="4629"/>
        <v>1529735</v>
      </c>
      <c r="JYG30" s="148"/>
      <c r="JYH30" s="148" t="s">
        <v>36</v>
      </c>
      <c r="JYI30" s="140">
        <v>497475</v>
      </c>
      <c r="JYJ30" s="106">
        <f t="shared" si="4630"/>
        <v>3.0750000000000002</v>
      </c>
      <c r="JYK30" s="133">
        <f t="shared" si="4631"/>
        <v>428325.97500000003</v>
      </c>
      <c r="JYL30" s="133">
        <f t="shared" si="4632"/>
        <v>871949.30625000002</v>
      </c>
      <c r="JYM30" s="149">
        <f t="shared" si="4633"/>
        <v>229460.34375</v>
      </c>
      <c r="JYN30" s="150">
        <f t="shared" si="4634"/>
        <v>1529735</v>
      </c>
      <c r="JYO30" s="148"/>
      <c r="JYP30" s="148" t="s">
        <v>36</v>
      </c>
      <c r="JYQ30" s="140">
        <v>497475</v>
      </c>
      <c r="JYR30" s="106">
        <f t="shared" si="4635"/>
        <v>3.0750000000000002</v>
      </c>
      <c r="JYS30" s="133">
        <f t="shared" si="4636"/>
        <v>428325.97500000003</v>
      </c>
      <c r="JYT30" s="133">
        <f t="shared" si="4637"/>
        <v>871949.30625000002</v>
      </c>
      <c r="JYU30" s="149">
        <f t="shared" si="4638"/>
        <v>229460.34375</v>
      </c>
      <c r="JYV30" s="150">
        <f t="shared" si="4639"/>
        <v>1529735</v>
      </c>
      <c r="JYW30" s="148"/>
      <c r="JYX30" s="148" t="s">
        <v>36</v>
      </c>
      <c r="JYY30" s="140">
        <v>497475</v>
      </c>
      <c r="JYZ30" s="106">
        <f t="shared" si="4640"/>
        <v>3.0750000000000002</v>
      </c>
      <c r="JZA30" s="133">
        <f t="shared" si="4641"/>
        <v>428325.97500000003</v>
      </c>
      <c r="JZB30" s="133">
        <f t="shared" si="4642"/>
        <v>871949.30625000002</v>
      </c>
      <c r="JZC30" s="149">
        <f t="shared" si="4643"/>
        <v>229460.34375</v>
      </c>
      <c r="JZD30" s="150">
        <f t="shared" si="4644"/>
        <v>1529735</v>
      </c>
      <c r="JZE30" s="148"/>
      <c r="JZF30" s="148" t="s">
        <v>36</v>
      </c>
      <c r="JZG30" s="140">
        <v>497475</v>
      </c>
      <c r="JZH30" s="106">
        <f t="shared" si="4645"/>
        <v>3.0750000000000002</v>
      </c>
      <c r="JZI30" s="133">
        <f t="shared" si="4646"/>
        <v>428325.97500000003</v>
      </c>
      <c r="JZJ30" s="133">
        <f t="shared" si="4647"/>
        <v>871949.30625000002</v>
      </c>
      <c r="JZK30" s="149">
        <f t="shared" si="4648"/>
        <v>229460.34375</v>
      </c>
      <c r="JZL30" s="150">
        <f t="shared" si="4649"/>
        <v>1529735</v>
      </c>
      <c r="JZM30" s="148"/>
      <c r="JZN30" s="148" t="s">
        <v>36</v>
      </c>
      <c r="JZO30" s="140">
        <v>497475</v>
      </c>
      <c r="JZP30" s="106">
        <f t="shared" si="4650"/>
        <v>3.0750000000000002</v>
      </c>
      <c r="JZQ30" s="133">
        <f t="shared" si="4651"/>
        <v>428325.97500000003</v>
      </c>
      <c r="JZR30" s="133">
        <f t="shared" si="4652"/>
        <v>871949.30625000002</v>
      </c>
      <c r="JZS30" s="149">
        <f t="shared" si="4653"/>
        <v>229460.34375</v>
      </c>
      <c r="JZT30" s="150">
        <f t="shared" si="4654"/>
        <v>1529735</v>
      </c>
      <c r="JZU30" s="148"/>
      <c r="JZV30" s="148" t="s">
        <v>36</v>
      </c>
      <c r="JZW30" s="140">
        <v>497475</v>
      </c>
      <c r="JZX30" s="106">
        <f t="shared" si="4655"/>
        <v>3.0750000000000002</v>
      </c>
      <c r="JZY30" s="133">
        <f t="shared" si="4656"/>
        <v>428325.97500000003</v>
      </c>
      <c r="JZZ30" s="133">
        <f t="shared" si="4657"/>
        <v>871949.30625000002</v>
      </c>
      <c r="KAA30" s="149">
        <f t="shared" si="4658"/>
        <v>229460.34375</v>
      </c>
      <c r="KAB30" s="150">
        <f t="shared" si="4659"/>
        <v>1529735</v>
      </c>
      <c r="KAC30" s="148"/>
      <c r="KAD30" s="148" t="s">
        <v>36</v>
      </c>
      <c r="KAE30" s="140">
        <v>497475</v>
      </c>
      <c r="KAF30" s="106">
        <f t="shared" si="4660"/>
        <v>3.0750000000000002</v>
      </c>
      <c r="KAG30" s="133">
        <f t="shared" si="4661"/>
        <v>428325.97500000003</v>
      </c>
      <c r="KAH30" s="133">
        <f t="shared" si="4662"/>
        <v>871949.30625000002</v>
      </c>
      <c r="KAI30" s="149">
        <f t="shared" si="4663"/>
        <v>229460.34375</v>
      </c>
      <c r="KAJ30" s="150">
        <f t="shared" si="4664"/>
        <v>1529735</v>
      </c>
      <c r="KAK30" s="148"/>
      <c r="KAL30" s="148" t="s">
        <v>36</v>
      </c>
      <c r="KAM30" s="140">
        <v>497475</v>
      </c>
      <c r="KAN30" s="106">
        <f t="shared" si="4665"/>
        <v>3.0750000000000002</v>
      </c>
      <c r="KAO30" s="133">
        <f t="shared" si="4666"/>
        <v>428325.97500000003</v>
      </c>
      <c r="KAP30" s="133">
        <f t="shared" si="4667"/>
        <v>871949.30625000002</v>
      </c>
      <c r="KAQ30" s="149">
        <f t="shared" si="4668"/>
        <v>229460.34375</v>
      </c>
      <c r="KAR30" s="150">
        <f t="shared" si="4669"/>
        <v>1529735</v>
      </c>
      <c r="KAS30" s="148"/>
      <c r="KAT30" s="148" t="s">
        <v>36</v>
      </c>
      <c r="KAU30" s="140">
        <v>497475</v>
      </c>
      <c r="KAV30" s="106">
        <f t="shared" si="4670"/>
        <v>3.0750000000000002</v>
      </c>
      <c r="KAW30" s="133">
        <f t="shared" si="4671"/>
        <v>428325.97500000003</v>
      </c>
      <c r="KAX30" s="133">
        <f t="shared" si="4672"/>
        <v>871949.30625000002</v>
      </c>
      <c r="KAY30" s="149">
        <f t="shared" si="4673"/>
        <v>229460.34375</v>
      </c>
      <c r="KAZ30" s="150">
        <f t="shared" si="4674"/>
        <v>1529735</v>
      </c>
      <c r="KBA30" s="148"/>
      <c r="KBB30" s="148" t="s">
        <v>36</v>
      </c>
      <c r="KBC30" s="140">
        <v>497475</v>
      </c>
      <c r="KBD30" s="106">
        <f t="shared" si="4675"/>
        <v>3.0750000000000002</v>
      </c>
      <c r="KBE30" s="133">
        <f t="shared" si="4676"/>
        <v>428325.97500000003</v>
      </c>
      <c r="KBF30" s="133">
        <f t="shared" si="4677"/>
        <v>871949.30625000002</v>
      </c>
      <c r="KBG30" s="149">
        <f t="shared" si="4678"/>
        <v>229460.34375</v>
      </c>
      <c r="KBH30" s="150">
        <f t="shared" si="4679"/>
        <v>1529735</v>
      </c>
      <c r="KBI30" s="148"/>
      <c r="KBJ30" s="148" t="s">
        <v>36</v>
      </c>
      <c r="KBK30" s="140">
        <v>497475</v>
      </c>
      <c r="KBL30" s="106">
        <f t="shared" si="4680"/>
        <v>3.0750000000000002</v>
      </c>
      <c r="KBM30" s="133">
        <f t="shared" si="4681"/>
        <v>428325.97500000003</v>
      </c>
      <c r="KBN30" s="133">
        <f t="shared" si="4682"/>
        <v>871949.30625000002</v>
      </c>
      <c r="KBO30" s="149">
        <f t="shared" si="4683"/>
        <v>229460.34375</v>
      </c>
      <c r="KBP30" s="150">
        <f t="shared" si="4684"/>
        <v>1529735</v>
      </c>
      <c r="KBQ30" s="148"/>
      <c r="KBR30" s="148" t="s">
        <v>36</v>
      </c>
      <c r="KBS30" s="140">
        <v>497475</v>
      </c>
      <c r="KBT30" s="106">
        <f t="shared" si="4685"/>
        <v>3.0750000000000002</v>
      </c>
      <c r="KBU30" s="133">
        <f t="shared" si="4686"/>
        <v>428325.97500000003</v>
      </c>
      <c r="KBV30" s="133">
        <f t="shared" si="4687"/>
        <v>871949.30625000002</v>
      </c>
      <c r="KBW30" s="149">
        <f t="shared" si="4688"/>
        <v>229460.34375</v>
      </c>
      <c r="KBX30" s="150">
        <f t="shared" si="4689"/>
        <v>1529735</v>
      </c>
      <c r="KBY30" s="148"/>
      <c r="KBZ30" s="148" t="s">
        <v>36</v>
      </c>
      <c r="KCA30" s="140">
        <v>497475</v>
      </c>
      <c r="KCB30" s="106">
        <f t="shared" si="4690"/>
        <v>3.0750000000000002</v>
      </c>
      <c r="KCC30" s="133">
        <f t="shared" si="4691"/>
        <v>428325.97500000003</v>
      </c>
      <c r="KCD30" s="133">
        <f t="shared" si="4692"/>
        <v>871949.30625000002</v>
      </c>
      <c r="KCE30" s="149">
        <f t="shared" si="4693"/>
        <v>229460.34375</v>
      </c>
      <c r="KCF30" s="150">
        <f t="shared" si="4694"/>
        <v>1529735</v>
      </c>
      <c r="KCG30" s="148"/>
      <c r="KCH30" s="148" t="s">
        <v>36</v>
      </c>
      <c r="KCI30" s="140">
        <v>497475</v>
      </c>
      <c r="KCJ30" s="106">
        <f t="shared" si="4695"/>
        <v>3.0750000000000002</v>
      </c>
      <c r="KCK30" s="133">
        <f t="shared" si="4696"/>
        <v>428325.97500000003</v>
      </c>
      <c r="KCL30" s="133">
        <f t="shared" si="4697"/>
        <v>871949.30625000002</v>
      </c>
      <c r="KCM30" s="149">
        <f t="shared" si="4698"/>
        <v>229460.34375</v>
      </c>
      <c r="KCN30" s="150">
        <f t="shared" si="4699"/>
        <v>1529735</v>
      </c>
      <c r="KCO30" s="148"/>
      <c r="KCP30" s="148" t="s">
        <v>36</v>
      </c>
      <c r="KCQ30" s="140">
        <v>497475</v>
      </c>
      <c r="KCR30" s="106">
        <f t="shared" si="4700"/>
        <v>3.0750000000000002</v>
      </c>
      <c r="KCS30" s="133">
        <f t="shared" si="4701"/>
        <v>428325.97500000003</v>
      </c>
      <c r="KCT30" s="133">
        <f t="shared" si="4702"/>
        <v>871949.30625000002</v>
      </c>
      <c r="KCU30" s="149">
        <f t="shared" si="4703"/>
        <v>229460.34375</v>
      </c>
      <c r="KCV30" s="150">
        <f t="shared" si="4704"/>
        <v>1529735</v>
      </c>
      <c r="KCW30" s="148"/>
      <c r="KCX30" s="148" t="s">
        <v>36</v>
      </c>
      <c r="KCY30" s="140">
        <v>497475</v>
      </c>
      <c r="KCZ30" s="106">
        <f t="shared" si="4705"/>
        <v>3.0750000000000002</v>
      </c>
      <c r="KDA30" s="133">
        <f t="shared" si="4706"/>
        <v>428325.97500000003</v>
      </c>
      <c r="KDB30" s="133">
        <f t="shared" si="4707"/>
        <v>871949.30625000002</v>
      </c>
      <c r="KDC30" s="149">
        <f t="shared" si="4708"/>
        <v>229460.34375</v>
      </c>
      <c r="KDD30" s="150">
        <f t="shared" si="4709"/>
        <v>1529735</v>
      </c>
      <c r="KDE30" s="148"/>
      <c r="KDF30" s="148" t="s">
        <v>36</v>
      </c>
      <c r="KDG30" s="140">
        <v>497475</v>
      </c>
      <c r="KDH30" s="106">
        <f t="shared" si="4710"/>
        <v>3.0750000000000002</v>
      </c>
      <c r="KDI30" s="133">
        <f t="shared" si="4711"/>
        <v>428325.97500000003</v>
      </c>
      <c r="KDJ30" s="133">
        <f t="shared" si="4712"/>
        <v>871949.30625000002</v>
      </c>
      <c r="KDK30" s="149">
        <f t="shared" si="4713"/>
        <v>229460.34375</v>
      </c>
      <c r="KDL30" s="150">
        <f t="shared" si="4714"/>
        <v>1529735</v>
      </c>
      <c r="KDM30" s="148"/>
      <c r="KDN30" s="148" t="s">
        <v>36</v>
      </c>
      <c r="KDO30" s="140">
        <v>497475</v>
      </c>
      <c r="KDP30" s="106">
        <f t="shared" si="4715"/>
        <v>3.0750000000000002</v>
      </c>
      <c r="KDQ30" s="133">
        <f t="shared" si="4716"/>
        <v>428325.97500000003</v>
      </c>
      <c r="KDR30" s="133">
        <f t="shared" si="4717"/>
        <v>871949.30625000002</v>
      </c>
      <c r="KDS30" s="149">
        <f t="shared" si="4718"/>
        <v>229460.34375</v>
      </c>
      <c r="KDT30" s="150">
        <f t="shared" si="4719"/>
        <v>1529735</v>
      </c>
      <c r="KDU30" s="148"/>
      <c r="KDV30" s="148" t="s">
        <v>36</v>
      </c>
      <c r="KDW30" s="140">
        <v>497475</v>
      </c>
      <c r="KDX30" s="106">
        <f t="shared" si="4720"/>
        <v>3.0750000000000002</v>
      </c>
      <c r="KDY30" s="133">
        <f t="shared" si="4721"/>
        <v>428325.97500000003</v>
      </c>
      <c r="KDZ30" s="133">
        <f t="shared" si="4722"/>
        <v>871949.30625000002</v>
      </c>
      <c r="KEA30" s="149">
        <f t="shared" si="4723"/>
        <v>229460.34375</v>
      </c>
      <c r="KEB30" s="150">
        <f t="shared" si="4724"/>
        <v>1529735</v>
      </c>
      <c r="KEC30" s="148"/>
      <c r="KED30" s="148" t="s">
        <v>36</v>
      </c>
      <c r="KEE30" s="140">
        <v>497475</v>
      </c>
      <c r="KEF30" s="106">
        <f t="shared" si="4725"/>
        <v>3.0750000000000002</v>
      </c>
      <c r="KEG30" s="133">
        <f t="shared" si="4726"/>
        <v>428325.97500000003</v>
      </c>
      <c r="KEH30" s="133">
        <f t="shared" si="4727"/>
        <v>871949.30625000002</v>
      </c>
      <c r="KEI30" s="149">
        <f t="shared" si="4728"/>
        <v>229460.34375</v>
      </c>
      <c r="KEJ30" s="150">
        <f t="shared" si="4729"/>
        <v>1529735</v>
      </c>
      <c r="KEK30" s="148"/>
      <c r="KEL30" s="148" t="s">
        <v>36</v>
      </c>
      <c r="KEM30" s="140">
        <v>497475</v>
      </c>
      <c r="KEN30" s="106">
        <f t="shared" si="4730"/>
        <v>3.0750000000000002</v>
      </c>
      <c r="KEO30" s="133">
        <f t="shared" si="4731"/>
        <v>428325.97500000003</v>
      </c>
      <c r="KEP30" s="133">
        <f t="shared" si="4732"/>
        <v>871949.30625000002</v>
      </c>
      <c r="KEQ30" s="149">
        <f t="shared" si="4733"/>
        <v>229460.34375</v>
      </c>
      <c r="KER30" s="150">
        <f t="shared" si="4734"/>
        <v>1529735</v>
      </c>
      <c r="KES30" s="148"/>
      <c r="KET30" s="148" t="s">
        <v>36</v>
      </c>
      <c r="KEU30" s="140">
        <v>497475</v>
      </c>
      <c r="KEV30" s="106">
        <f t="shared" si="4735"/>
        <v>3.0750000000000002</v>
      </c>
      <c r="KEW30" s="133">
        <f t="shared" si="4736"/>
        <v>428325.97500000003</v>
      </c>
      <c r="KEX30" s="133">
        <f t="shared" si="4737"/>
        <v>871949.30625000002</v>
      </c>
      <c r="KEY30" s="149">
        <f t="shared" si="4738"/>
        <v>229460.34375</v>
      </c>
      <c r="KEZ30" s="150">
        <f t="shared" si="4739"/>
        <v>1529735</v>
      </c>
      <c r="KFA30" s="148"/>
      <c r="KFB30" s="148" t="s">
        <v>36</v>
      </c>
      <c r="KFC30" s="140">
        <v>497475</v>
      </c>
      <c r="KFD30" s="106">
        <f t="shared" si="4740"/>
        <v>3.0750000000000002</v>
      </c>
      <c r="KFE30" s="133">
        <f t="shared" si="4741"/>
        <v>428325.97500000003</v>
      </c>
      <c r="KFF30" s="133">
        <f t="shared" si="4742"/>
        <v>871949.30625000002</v>
      </c>
      <c r="KFG30" s="149">
        <f t="shared" si="4743"/>
        <v>229460.34375</v>
      </c>
      <c r="KFH30" s="150">
        <f t="shared" si="4744"/>
        <v>1529735</v>
      </c>
      <c r="KFI30" s="148"/>
      <c r="KFJ30" s="148" t="s">
        <v>36</v>
      </c>
      <c r="KFK30" s="140">
        <v>497475</v>
      </c>
      <c r="KFL30" s="106">
        <f t="shared" si="4745"/>
        <v>3.0750000000000002</v>
      </c>
      <c r="KFM30" s="133">
        <f t="shared" si="4746"/>
        <v>428325.97500000003</v>
      </c>
      <c r="KFN30" s="133">
        <f t="shared" si="4747"/>
        <v>871949.30625000002</v>
      </c>
      <c r="KFO30" s="149">
        <f t="shared" si="4748"/>
        <v>229460.34375</v>
      </c>
      <c r="KFP30" s="150">
        <f t="shared" si="4749"/>
        <v>1529735</v>
      </c>
      <c r="KFQ30" s="148"/>
      <c r="KFR30" s="148" t="s">
        <v>36</v>
      </c>
      <c r="KFS30" s="140">
        <v>497475</v>
      </c>
      <c r="KFT30" s="106">
        <f t="shared" si="4750"/>
        <v>3.0750000000000002</v>
      </c>
      <c r="KFU30" s="133">
        <f t="shared" si="4751"/>
        <v>428325.97500000003</v>
      </c>
      <c r="KFV30" s="133">
        <f t="shared" si="4752"/>
        <v>871949.30625000002</v>
      </c>
      <c r="KFW30" s="149">
        <f t="shared" si="4753"/>
        <v>229460.34375</v>
      </c>
      <c r="KFX30" s="150">
        <f t="shared" si="4754"/>
        <v>1529735</v>
      </c>
      <c r="KFY30" s="148"/>
      <c r="KFZ30" s="148" t="s">
        <v>36</v>
      </c>
      <c r="KGA30" s="140">
        <v>497475</v>
      </c>
      <c r="KGB30" s="106">
        <f t="shared" si="4755"/>
        <v>3.0750000000000002</v>
      </c>
      <c r="KGC30" s="133">
        <f t="shared" si="4756"/>
        <v>428325.97500000003</v>
      </c>
      <c r="KGD30" s="133">
        <f t="shared" si="4757"/>
        <v>871949.30625000002</v>
      </c>
      <c r="KGE30" s="149">
        <f t="shared" si="4758"/>
        <v>229460.34375</v>
      </c>
      <c r="KGF30" s="150">
        <f t="shared" si="4759"/>
        <v>1529735</v>
      </c>
      <c r="KGG30" s="148"/>
      <c r="KGH30" s="148" t="s">
        <v>36</v>
      </c>
      <c r="KGI30" s="140">
        <v>497475</v>
      </c>
      <c r="KGJ30" s="106">
        <f t="shared" si="4760"/>
        <v>3.0750000000000002</v>
      </c>
      <c r="KGK30" s="133">
        <f t="shared" si="4761"/>
        <v>428325.97500000003</v>
      </c>
      <c r="KGL30" s="133">
        <f t="shared" si="4762"/>
        <v>871949.30625000002</v>
      </c>
      <c r="KGM30" s="149">
        <f t="shared" si="4763"/>
        <v>229460.34375</v>
      </c>
      <c r="KGN30" s="150">
        <f t="shared" si="4764"/>
        <v>1529735</v>
      </c>
      <c r="KGO30" s="148"/>
      <c r="KGP30" s="148" t="s">
        <v>36</v>
      </c>
      <c r="KGQ30" s="140">
        <v>497475</v>
      </c>
      <c r="KGR30" s="106">
        <f t="shared" si="4765"/>
        <v>3.0750000000000002</v>
      </c>
      <c r="KGS30" s="133">
        <f t="shared" si="4766"/>
        <v>428325.97500000003</v>
      </c>
      <c r="KGT30" s="133">
        <f t="shared" si="4767"/>
        <v>871949.30625000002</v>
      </c>
      <c r="KGU30" s="149">
        <f t="shared" si="4768"/>
        <v>229460.34375</v>
      </c>
      <c r="KGV30" s="150">
        <f t="shared" si="4769"/>
        <v>1529735</v>
      </c>
      <c r="KGW30" s="148"/>
      <c r="KGX30" s="148" t="s">
        <v>36</v>
      </c>
      <c r="KGY30" s="140">
        <v>497475</v>
      </c>
      <c r="KGZ30" s="106">
        <f t="shared" si="4770"/>
        <v>3.0750000000000002</v>
      </c>
      <c r="KHA30" s="133">
        <f t="shared" si="4771"/>
        <v>428325.97500000003</v>
      </c>
      <c r="KHB30" s="133">
        <f t="shared" si="4772"/>
        <v>871949.30625000002</v>
      </c>
      <c r="KHC30" s="149">
        <f t="shared" si="4773"/>
        <v>229460.34375</v>
      </c>
      <c r="KHD30" s="150">
        <f t="shared" si="4774"/>
        <v>1529735</v>
      </c>
      <c r="KHE30" s="148"/>
      <c r="KHF30" s="148" t="s">
        <v>36</v>
      </c>
      <c r="KHG30" s="140">
        <v>497475</v>
      </c>
      <c r="KHH30" s="106">
        <f t="shared" si="4775"/>
        <v>3.0750000000000002</v>
      </c>
      <c r="KHI30" s="133">
        <f t="shared" si="4776"/>
        <v>428325.97500000003</v>
      </c>
      <c r="KHJ30" s="133">
        <f t="shared" si="4777"/>
        <v>871949.30625000002</v>
      </c>
      <c r="KHK30" s="149">
        <f t="shared" si="4778"/>
        <v>229460.34375</v>
      </c>
      <c r="KHL30" s="150">
        <f t="shared" si="4779"/>
        <v>1529735</v>
      </c>
      <c r="KHM30" s="148"/>
      <c r="KHN30" s="148" t="s">
        <v>36</v>
      </c>
      <c r="KHO30" s="140">
        <v>497475</v>
      </c>
      <c r="KHP30" s="106">
        <f t="shared" si="4780"/>
        <v>3.0750000000000002</v>
      </c>
      <c r="KHQ30" s="133">
        <f t="shared" si="4781"/>
        <v>428325.97500000003</v>
      </c>
      <c r="KHR30" s="133">
        <f t="shared" si="4782"/>
        <v>871949.30625000002</v>
      </c>
      <c r="KHS30" s="149">
        <f t="shared" si="4783"/>
        <v>229460.34375</v>
      </c>
      <c r="KHT30" s="150">
        <f t="shared" si="4784"/>
        <v>1529735</v>
      </c>
      <c r="KHU30" s="148"/>
      <c r="KHV30" s="148" t="s">
        <v>36</v>
      </c>
      <c r="KHW30" s="140">
        <v>497475</v>
      </c>
      <c r="KHX30" s="106">
        <f t="shared" si="4785"/>
        <v>3.0750000000000002</v>
      </c>
      <c r="KHY30" s="133">
        <f t="shared" si="4786"/>
        <v>428325.97500000003</v>
      </c>
      <c r="KHZ30" s="133">
        <f t="shared" si="4787"/>
        <v>871949.30625000002</v>
      </c>
      <c r="KIA30" s="149">
        <f t="shared" si="4788"/>
        <v>229460.34375</v>
      </c>
      <c r="KIB30" s="150">
        <f t="shared" si="4789"/>
        <v>1529735</v>
      </c>
      <c r="KIC30" s="148"/>
      <c r="KID30" s="148" t="s">
        <v>36</v>
      </c>
      <c r="KIE30" s="140">
        <v>497475</v>
      </c>
      <c r="KIF30" s="106">
        <f t="shared" si="4790"/>
        <v>3.0750000000000002</v>
      </c>
      <c r="KIG30" s="133">
        <f t="shared" si="4791"/>
        <v>428325.97500000003</v>
      </c>
      <c r="KIH30" s="133">
        <f t="shared" si="4792"/>
        <v>871949.30625000002</v>
      </c>
      <c r="KII30" s="149">
        <f t="shared" si="4793"/>
        <v>229460.34375</v>
      </c>
      <c r="KIJ30" s="150">
        <f t="shared" si="4794"/>
        <v>1529735</v>
      </c>
      <c r="KIK30" s="148"/>
      <c r="KIL30" s="148" t="s">
        <v>36</v>
      </c>
      <c r="KIM30" s="140">
        <v>497475</v>
      </c>
      <c r="KIN30" s="106">
        <f t="shared" si="4795"/>
        <v>3.0750000000000002</v>
      </c>
      <c r="KIO30" s="133">
        <f t="shared" si="4796"/>
        <v>428325.97500000003</v>
      </c>
      <c r="KIP30" s="133">
        <f t="shared" si="4797"/>
        <v>871949.30625000002</v>
      </c>
      <c r="KIQ30" s="149">
        <f t="shared" si="4798"/>
        <v>229460.34375</v>
      </c>
      <c r="KIR30" s="150">
        <f t="shared" si="4799"/>
        <v>1529735</v>
      </c>
      <c r="KIS30" s="148"/>
      <c r="KIT30" s="148" t="s">
        <v>36</v>
      </c>
      <c r="KIU30" s="140">
        <v>497475</v>
      </c>
      <c r="KIV30" s="106">
        <f t="shared" si="4800"/>
        <v>3.0750000000000002</v>
      </c>
      <c r="KIW30" s="133">
        <f t="shared" si="4801"/>
        <v>428325.97500000003</v>
      </c>
      <c r="KIX30" s="133">
        <f t="shared" si="4802"/>
        <v>871949.30625000002</v>
      </c>
      <c r="KIY30" s="149">
        <f t="shared" si="4803"/>
        <v>229460.34375</v>
      </c>
      <c r="KIZ30" s="150">
        <f t="shared" si="4804"/>
        <v>1529735</v>
      </c>
      <c r="KJA30" s="148"/>
      <c r="KJB30" s="148" t="s">
        <v>36</v>
      </c>
      <c r="KJC30" s="140">
        <v>497475</v>
      </c>
      <c r="KJD30" s="106">
        <f t="shared" si="4805"/>
        <v>3.0750000000000002</v>
      </c>
      <c r="KJE30" s="133">
        <f t="shared" si="4806"/>
        <v>428325.97500000003</v>
      </c>
      <c r="KJF30" s="133">
        <f t="shared" si="4807"/>
        <v>871949.30625000002</v>
      </c>
      <c r="KJG30" s="149">
        <f t="shared" si="4808"/>
        <v>229460.34375</v>
      </c>
      <c r="KJH30" s="150">
        <f t="shared" si="4809"/>
        <v>1529735</v>
      </c>
      <c r="KJI30" s="148"/>
      <c r="KJJ30" s="148" t="s">
        <v>36</v>
      </c>
      <c r="KJK30" s="140">
        <v>497475</v>
      </c>
      <c r="KJL30" s="106">
        <f t="shared" si="4810"/>
        <v>3.0750000000000002</v>
      </c>
      <c r="KJM30" s="133">
        <f t="shared" si="4811"/>
        <v>428325.97500000003</v>
      </c>
      <c r="KJN30" s="133">
        <f t="shared" si="4812"/>
        <v>871949.30625000002</v>
      </c>
      <c r="KJO30" s="149">
        <f t="shared" si="4813"/>
        <v>229460.34375</v>
      </c>
      <c r="KJP30" s="150">
        <f t="shared" si="4814"/>
        <v>1529735</v>
      </c>
      <c r="KJQ30" s="148"/>
      <c r="KJR30" s="148" t="s">
        <v>36</v>
      </c>
      <c r="KJS30" s="140">
        <v>497475</v>
      </c>
      <c r="KJT30" s="106">
        <f t="shared" si="4815"/>
        <v>3.0750000000000002</v>
      </c>
      <c r="KJU30" s="133">
        <f t="shared" si="4816"/>
        <v>428325.97500000003</v>
      </c>
      <c r="KJV30" s="133">
        <f t="shared" si="4817"/>
        <v>871949.30625000002</v>
      </c>
      <c r="KJW30" s="149">
        <f t="shared" si="4818"/>
        <v>229460.34375</v>
      </c>
      <c r="KJX30" s="150">
        <f t="shared" si="4819"/>
        <v>1529735</v>
      </c>
      <c r="KJY30" s="148"/>
      <c r="KJZ30" s="148" t="s">
        <v>36</v>
      </c>
      <c r="KKA30" s="140">
        <v>497475</v>
      </c>
      <c r="KKB30" s="106">
        <f t="shared" si="4820"/>
        <v>3.0750000000000002</v>
      </c>
      <c r="KKC30" s="133">
        <f t="shared" si="4821"/>
        <v>428325.97500000003</v>
      </c>
      <c r="KKD30" s="133">
        <f t="shared" si="4822"/>
        <v>871949.30625000002</v>
      </c>
      <c r="KKE30" s="149">
        <f t="shared" si="4823"/>
        <v>229460.34375</v>
      </c>
      <c r="KKF30" s="150">
        <f t="shared" si="4824"/>
        <v>1529735</v>
      </c>
      <c r="KKG30" s="148"/>
      <c r="KKH30" s="148" t="s">
        <v>36</v>
      </c>
      <c r="KKI30" s="140">
        <v>497475</v>
      </c>
      <c r="KKJ30" s="106">
        <f t="shared" si="4825"/>
        <v>3.0750000000000002</v>
      </c>
      <c r="KKK30" s="133">
        <f t="shared" si="4826"/>
        <v>428325.97500000003</v>
      </c>
      <c r="KKL30" s="133">
        <f t="shared" si="4827"/>
        <v>871949.30625000002</v>
      </c>
      <c r="KKM30" s="149">
        <f t="shared" si="4828"/>
        <v>229460.34375</v>
      </c>
      <c r="KKN30" s="150">
        <f t="shared" si="4829"/>
        <v>1529735</v>
      </c>
      <c r="KKO30" s="148"/>
      <c r="KKP30" s="148" t="s">
        <v>36</v>
      </c>
      <c r="KKQ30" s="140">
        <v>497475</v>
      </c>
      <c r="KKR30" s="106">
        <f t="shared" si="4830"/>
        <v>3.0750000000000002</v>
      </c>
      <c r="KKS30" s="133">
        <f t="shared" si="4831"/>
        <v>428325.97500000003</v>
      </c>
      <c r="KKT30" s="133">
        <f t="shared" si="4832"/>
        <v>871949.30625000002</v>
      </c>
      <c r="KKU30" s="149">
        <f t="shared" si="4833"/>
        <v>229460.34375</v>
      </c>
      <c r="KKV30" s="150">
        <f t="shared" si="4834"/>
        <v>1529735</v>
      </c>
      <c r="KKW30" s="148"/>
      <c r="KKX30" s="148" t="s">
        <v>36</v>
      </c>
      <c r="KKY30" s="140">
        <v>497475</v>
      </c>
      <c r="KKZ30" s="106">
        <f t="shared" si="4835"/>
        <v>3.0750000000000002</v>
      </c>
      <c r="KLA30" s="133">
        <f t="shared" si="4836"/>
        <v>428325.97500000003</v>
      </c>
      <c r="KLB30" s="133">
        <f t="shared" si="4837"/>
        <v>871949.30625000002</v>
      </c>
      <c r="KLC30" s="149">
        <f t="shared" si="4838"/>
        <v>229460.34375</v>
      </c>
      <c r="KLD30" s="150">
        <f t="shared" si="4839"/>
        <v>1529735</v>
      </c>
      <c r="KLE30" s="148"/>
      <c r="KLF30" s="148" t="s">
        <v>36</v>
      </c>
      <c r="KLG30" s="140">
        <v>497475</v>
      </c>
      <c r="KLH30" s="106">
        <f t="shared" si="4840"/>
        <v>3.0750000000000002</v>
      </c>
      <c r="KLI30" s="133">
        <f t="shared" si="4841"/>
        <v>428325.97500000003</v>
      </c>
      <c r="KLJ30" s="133">
        <f t="shared" si="4842"/>
        <v>871949.30625000002</v>
      </c>
      <c r="KLK30" s="149">
        <f t="shared" si="4843"/>
        <v>229460.34375</v>
      </c>
      <c r="KLL30" s="150">
        <f t="shared" si="4844"/>
        <v>1529735</v>
      </c>
      <c r="KLM30" s="148"/>
      <c r="KLN30" s="148" t="s">
        <v>36</v>
      </c>
      <c r="KLO30" s="140">
        <v>497475</v>
      </c>
      <c r="KLP30" s="106">
        <f t="shared" si="4845"/>
        <v>3.0750000000000002</v>
      </c>
      <c r="KLQ30" s="133">
        <f t="shared" si="4846"/>
        <v>428325.97500000003</v>
      </c>
      <c r="KLR30" s="133">
        <f t="shared" si="4847"/>
        <v>871949.30625000002</v>
      </c>
      <c r="KLS30" s="149">
        <f t="shared" si="4848"/>
        <v>229460.34375</v>
      </c>
      <c r="KLT30" s="150">
        <f t="shared" si="4849"/>
        <v>1529735</v>
      </c>
      <c r="KLU30" s="148"/>
      <c r="KLV30" s="148" t="s">
        <v>36</v>
      </c>
      <c r="KLW30" s="140">
        <v>497475</v>
      </c>
      <c r="KLX30" s="106">
        <f t="shared" si="4850"/>
        <v>3.0750000000000002</v>
      </c>
      <c r="KLY30" s="133">
        <f t="shared" si="4851"/>
        <v>428325.97500000003</v>
      </c>
      <c r="KLZ30" s="133">
        <f t="shared" si="4852"/>
        <v>871949.30625000002</v>
      </c>
      <c r="KMA30" s="149">
        <f t="shared" si="4853"/>
        <v>229460.34375</v>
      </c>
      <c r="KMB30" s="150">
        <f t="shared" si="4854"/>
        <v>1529735</v>
      </c>
      <c r="KMC30" s="148"/>
      <c r="KMD30" s="148" t="s">
        <v>36</v>
      </c>
      <c r="KME30" s="140">
        <v>497475</v>
      </c>
      <c r="KMF30" s="106">
        <f t="shared" si="4855"/>
        <v>3.0750000000000002</v>
      </c>
      <c r="KMG30" s="133">
        <f t="shared" si="4856"/>
        <v>428325.97500000003</v>
      </c>
      <c r="KMH30" s="133">
        <f t="shared" si="4857"/>
        <v>871949.30625000002</v>
      </c>
      <c r="KMI30" s="149">
        <f t="shared" si="4858"/>
        <v>229460.34375</v>
      </c>
      <c r="KMJ30" s="150">
        <f t="shared" si="4859"/>
        <v>1529735</v>
      </c>
      <c r="KMK30" s="148"/>
      <c r="KML30" s="148" t="s">
        <v>36</v>
      </c>
      <c r="KMM30" s="140">
        <v>497475</v>
      </c>
      <c r="KMN30" s="106">
        <f t="shared" si="4860"/>
        <v>3.0750000000000002</v>
      </c>
      <c r="KMO30" s="133">
        <f t="shared" si="4861"/>
        <v>428325.97500000003</v>
      </c>
      <c r="KMP30" s="133">
        <f t="shared" si="4862"/>
        <v>871949.30625000002</v>
      </c>
      <c r="KMQ30" s="149">
        <f t="shared" si="4863"/>
        <v>229460.34375</v>
      </c>
      <c r="KMR30" s="150">
        <f t="shared" si="4864"/>
        <v>1529735</v>
      </c>
      <c r="KMS30" s="148"/>
      <c r="KMT30" s="148" t="s">
        <v>36</v>
      </c>
      <c r="KMU30" s="140">
        <v>497475</v>
      </c>
      <c r="KMV30" s="106">
        <f t="shared" si="4865"/>
        <v>3.0750000000000002</v>
      </c>
      <c r="KMW30" s="133">
        <f t="shared" si="4866"/>
        <v>428325.97500000003</v>
      </c>
      <c r="KMX30" s="133">
        <f t="shared" si="4867"/>
        <v>871949.30625000002</v>
      </c>
      <c r="KMY30" s="149">
        <f t="shared" si="4868"/>
        <v>229460.34375</v>
      </c>
      <c r="KMZ30" s="150">
        <f t="shared" si="4869"/>
        <v>1529735</v>
      </c>
      <c r="KNA30" s="148"/>
      <c r="KNB30" s="148" t="s">
        <v>36</v>
      </c>
      <c r="KNC30" s="140">
        <v>497475</v>
      </c>
      <c r="KND30" s="106">
        <f t="shared" si="4870"/>
        <v>3.0750000000000002</v>
      </c>
      <c r="KNE30" s="133">
        <f t="shared" si="4871"/>
        <v>428325.97500000003</v>
      </c>
      <c r="KNF30" s="133">
        <f t="shared" si="4872"/>
        <v>871949.30625000002</v>
      </c>
      <c r="KNG30" s="149">
        <f t="shared" si="4873"/>
        <v>229460.34375</v>
      </c>
      <c r="KNH30" s="150">
        <f t="shared" si="4874"/>
        <v>1529735</v>
      </c>
      <c r="KNI30" s="148"/>
      <c r="KNJ30" s="148" t="s">
        <v>36</v>
      </c>
      <c r="KNK30" s="140">
        <v>497475</v>
      </c>
      <c r="KNL30" s="106">
        <f t="shared" si="4875"/>
        <v>3.0750000000000002</v>
      </c>
      <c r="KNM30" s="133">
        <f t="shared" si="4876"/>
        <v>428325.97500000003</v>
      </c>
      <c r="KNN30" s="133">
        <f t="shared" si="4877"/>
        <v>871949.30625000002</v>
      </c>
      <c r="KNO30" s="149">
        <f t="shared" si="4878"/>
        <v>229460.34375</v>
      </c>
      <c r="KNP30" s="150">
        <f t="shared" si="4879"/>
        <v>1529735</v>
      </c>
      <c r="KNQ30" s="148"/>
      <c r="KNR30" s="148" t="s">
        <v>36</v>
      </c>
      <c r="KNS30" s="140">
        <v>497475</v>
      </c>
      <c r="KNT30" s="106">
        <f t="shared" si="4880"/>
        <v>3.0750000000000002</v>
      </c>
      <c r="KNU30" s="133">
        <f t="shared" si="4881"/>
        <v>428325.97500000003</v>
      </c>
      <c r="KNV30" s="133">
        <f t="shared" si="4882"/>
        <v>871949.30625000002</v>
      </c>
      <c r="KNW30" s="149">
        <f t="shared" si="4883"/>
        <v>229460.34375</v>
      </c>
      <c r="KNX30" s="150">
        <f t="shared" si="4884"/>
        <v>1529735</v>
      </c>
      <c r="KNY30" s="148"/>
      <c r="KNZ30" s="148" t="s">
        <v>36</v>
      </c>
      <c r="KOA30" s="140">
        <v>497475</v>
      </c>
      <c r="KOB30" s="106">
        <f t="shared" si="4885"/>
        <v>3.0750000000000002</v>
      </c>
      <c r="KOC30" s="133">
        <f t="shared" si="4886"/>
        <v>428325.97500000003</v>
      </c>
      <c r="KOD30" s="133">
        <f t="shared" si="4887"/>
        <v>871949.30625000002</v>
      </c>
      <c r="KOE30" s="149">
        <f t="shared" si="4888"/>
        <v>229460.34375</v>
      </c>
      <c r="KOF30" s="150">
        <f t="shared" si="4889"/>
        <v>1529735</v>
      </c>
      <c r="KOG30" s="148"/>
      <c r="KOH30" s="148" t="s">
        <v>36</v>
      </c>
      <c r="KOI30" s="140">
        <v>497475</v>
      </c>
      <c r="KOJ30" s="106">
        <f t="shared" si="4890"/>
        <v>3.0750000000000002</v>
      </c>
      <c r="KOK30" s="133">
        <f t="shared" si="4891"/>
        <v>428325.97500000003</v>
      </c>
      <c r="KOL30" s="133">
        <f t="shared" si="4892"/>
        <v>871949.30625000002</v>
      </c>
      <c r="KOM30" s="149">
        <f t="shared" si="4893"/>
        <v>229460.34375</v>
      </c>
      <c r="KON30" s="150">
        <f t="shared" si="4894"/>
        <v>1529735</v>
      </c>
      <c r="KOO30" s="148"/>
      <c r="KOP30" s="148" t="s">
        <v>36</v>
      </c>
      <c r="KOQ30" s="140">
        <v>497475</v>
      </c>
      <c r="KOR30" s="106">
        <f t="shared" si="4895"/>
        <v>3.0750000000000002</v>
      </c>
      <c r="KOS30" s="133">
        <f t="shared" si="4896"/>
        <v>428325.97500000003</v>
      </c>
      <c r="KOT30" s="133">
        <f t="shared" si="4897"/>
        <v>871949.30625000002</v>
      </c>
      <c r="KOU30" s="149">
        <f t="shared" si="4898"/>
        <v>229460.34375</v>
      </c>
      <c r="KOV30" s="150">
        <f t="shared" si="4899"/>
        <v>1529735</v>
      </c>
      <c r="KOW30" s="148"/>
      <c r="KOX30" s="148" t="s">
        <v>36</v>
      </c>
      <c r="KOY30" s="140">
        <v>497475</v>
      </c>
      <c r="KOZ30" s="106">
        <f t="shared" si="4900"/>
        <v>3.0750000000000002</v>
      </c>
      <c r="KPA30" s="133">
        <f t="shared" si="4901"/>
        <v>428325.97500000003</v>
      </c>
      <c r="KPB30" s="133">
        <f t="shared" si="4902"/>
        <v>871949.30625000002</v>
      </c>
      <c r="KPC30" s="149">
        <f t="shared" si="4903"/>
        <v>229460.34375</v>
      </c>
      <c r="KPD30" s="150">
        <f t="shared" si="4904"/>
        <v>1529735</v>
      </c>
      <c r="KPE30" s="148"/>
      <c r="KPF30" s="148" t="s">
        <v>36</v>
      </c>
      <c r="KPG30" s="140">
        <v>497475</v>
      </c>
      <c r="KPH30" s="106">
        <f t="shared" si="4905"/>
        <v>3.0750000000000002</v>
      </c>
      <c r="KPI30" s="133">
        <f t="shared" si="4906"/>
        <v>428325.97500000003</v>
      </c>
      <c r="KPJ30" s="133">
        <f t="shared" si="4907"/>
        <v>871949.30625000002</v>
      </c>
      <c r="KPK30" s="149">
        <f t="shared" si="4908"/>
        <v>229460.34375</v>
      </c>
      <c r="KPL30" s="150">
        <f t="shared" si="4909"/>
        <v>1529735</v>
      </c>
      <c r="KPM30" s="148"/>
      <c r="KPN30" s="148" t="s">
        <v>36</v>
      </c>
      <c r="KPO30" s="140">
        <v>497475</v>
      </c>
      <c r="KPP30" s="106">
        <f t="shared" si="4910"/>
        <v>3.0750000000000002</v>
      </c>
      <c r="KPQ30" s="133">
        <f t="shared" si="4911"/>
        <v>428325.97500000003</v>
      </c>
      <c r="KPR30" s="133">
        <f t="shared" si="4912"/>
        <v>871949.30625000002</v>
      </c>
      <c r="KPS30" s="149">
        <f t="shared" si="4913"/>
        <v>229460.34375</v>
      </c>
      <c r="KPT30" s="150">
        <f t="shared" si="4914"/>
        <v>1529735</v>
      </c>
      <c r="KPU30" s="148"/>
      <c r="KPV30" s="148" t="s">
        <v>36</v>
      </c>
      <c r="KPW30" s="140">
        <v>497475</v>
      </c>
      <c r="KPX30" s="106">
        <f t="shared" si="4915"/>
        <v>3.0750000000000002</v>
      </c>
      <c r="KPY30" s="133">
        <f t="shared" si="4916"/>
        <v>428325.97500000003</v>
      </c>
      <c r="KPZ30" s="133">
        <f t="shared" si="4917"/>
        <v>871949.30625000002</v>
      </c>
      <c r="KQA30" s="149">
        <f t="shared" si="4918"/>
        <v>229460.34375</v>
      </c>
      <c r="KQB30" s="150">
        <f t="shared" si="4919"/>
        <v>1529735</v>
      </c>
      <c r="KQC30" s="148"/>
      <c r="KQD30" s="148" t="s">
        <v>36</v>
      </c>
      <c r="KQE30" s="140">
        <v>497475</v>
      </c>
      <c r="KQF30" s="106">
        <f t="shared" si="4920"/>
        <v>3.0750000000000002</v>
      </c>
      <c r="KQG30" s="133">
        <f t="shared" si="4921"/>
        <v>428325.97500000003</v>
      </c>
      <c r="KQH30" s="133">
        <f t="shared" si="4922"/>
        <v>871949.30625000002</v>
      </c>
      <c r="KQI30" s="149">
        <f t="shared" si="4923"/>
        <v>229460.34375</v>
      </c>
      <c r="KQJ30" s="150">
        <f t="shared" si="4924"/>
        <v>1529735</v>
      </c>
      <c r="KQK30" s="148"/>
      <c r="KQL30" s="148" t="s">
        <v>36</v>
      </c>
      <c r="KQM30" s="140">
        <v>497475</v>
      </c>
      <c r="KQN30" s="106">
        <f t="shared" si="4925"/>
        <v>3.0750000000000002</v>
      </c>
      <c r="KQO30" s="133">
        <f t="shared" si="4926"/>
        <v>428325.97500000003</v>
      </c>
      <c r="KQP30" s="133">
        <f t="shared" si="4927"/>
        <v>871949.30625000002</v>
      </c>
      <c r="KQQ30" s="149">
        <f t="shared" si="4928"/>
        <v>229460.34375</v>
      </c>
      <c r="KQR30" s="150">
        <f t="shared" si="4929"/>
        <v>1529735</v>
      </c>
      <c r="KQS30" s="148"/>
      <c r="KQT30" s="148" t="s">
        <v>36</v>
      </c>
      <c r="KQU30" s="140">
        <v>497475</v>
      </c>
      <c r="KQV30" s="106">
        <f t="shared" si="4930"/>
        <v>3.0750000000000002</v>
      </c>
      <c r="KQW30" s="133">
        <f t="shared" si="4931"/>
        <v>428325.97500000003</v>
      </c>
      <c r="KQX30" s="133">
        <f t="shared" si="4932"/>
        <v>871949.30625000002</v>
      </c>
      <c r="KQY30" s="149">
        <f t="shared" si="4933"/>
        <v>229460.34375</v>
      </c>
      <c r="KQZ30" s="150">
        <f t="shared" si="4934"/>
        <v>1529735</v>
      </c>
      <c r="KRA30" s="148"/>
      <c r="KRB30" s="148" t="s">
        <v>36</v>
      </c>
      <c r="KRC30" s="140">
        <v>497475</v>
      </c>
      <c r="KRD30" s="106">
        <f t="shared" si="4935"/>
        <v>3.0750000000000002</v>
      </c>
      <c r="KRE30" s="133">
        <f t="shared" si="4936"/>
        <v>428325.97500000003</v>
      </c>
      <c r="KRF30" s="133">
        <f t="shared" si="4937"/>
        <v>871949.30625000002</v>
      </c>
      <c r="KRG30" s="149">
        <f t="shared" si="4938"/>
        <v>229460.34375</v>
      </c>
      <c r="KRH30" s="150">
        <f t="shared" si="4939"/>
        <v>1529735</v>
      </c>
      <c r="KRI30" s="148"/>
      <c r="KRJ30" s="148" t="s">
        <v>36</v>
      </c>
      <c r="KRK30" s="140">
        <v>497475</v>
      </c>
      <c r="KRL30" s="106">
        <f t="shared" si="4940"/>
        <v>3.0750000000000002</v>
      </c>
      <c r="KRM30" s="133">
        <f t="shared" si="4941"/>
        <v>428325.97500000003</v>
      </c>
      <c r="KRN30" s="133">
        <f t="shared" si="4942"/>
        <v>871949.30625000002</v>
      </c>
      <c r="KRO30" s="149">
        <f t="shared" si="4943"/>
        <v>229460.34375</v>
      </c>
      <c r="KRP30" s="150">
        <f t="shared" si="4944"/>
        <v>1529735</v>
      </c>
      <c r="KRQ30" s="148"/>
      <c r="KRR30" s="148" t="s">
        <v>36</v>
      </c>
      <c r="KRS30" s="140">
        <v>497475</v>
      </c>
      <c r="KRT30" s="106">
        <f t="shared" si="4945"/>
        <v>3.0750000000000002</v>
      </c>
      <c r="KRU30" s="133">
        <f t="shared" si="4946"/>
        <v>428325.97500000003</v>
      </c>
      <c r="KRV30" s="133">
        <f t="shared" si="4947"/>
        <v>871949.30625000002</v>
      </c>
      <c r="KRW30" s="149">
        <f t="shared" si="4948"/>
        <v>229460.34375</v>
      </c>
      <c r="KRX30" s="150">
        <f t="shared" si="4949"/>
        <v>1529735</v>
      </c>
      <c r="KRY30" s="148"/>
      <c r="KRZ30" s="148" t="s">
        <v>36</v>
      </c>
      <c r="KSA30" s="140">
        <v>497475</v>
      </c>
      <c r="KSB30" s="106">
        <f t="shared" si="4950"/>
        <v>3.0750000000000002</v>
      </c>
      <c r="KSC30" s="133">
        <f t="shared" si="4951"/>
        <v>428325.97500000003</v>
      </c>
      <c r="KSD30" s="133">
        <f t="shared" si="4952"/>
        <v>871949.30625000002</v>
      </c>
      <c r="KSE30" s="149">
        <f t="shared" si="4953"/>
        <v>229460.34375</v>
      </c>
      <c r="KSF30" s="150">
        <f t="shared" si="4954"/>
        <v>1529735</v>
      </c>
      <c r="KSG30" s="148"/>
      <c r="KSH30" s="148" t="s">
        <v>36</v>
      </c>
      <c r="KSI30" s="140">
        <v>497475</v>
      </c>
      <c r="KSJ30" s="106">
        <f t="shared" si="4955"/>
        <v>3.0750000000000002</v>
      </c>
      <c r="KSK30" s="133">
        <f t="shared" si="4956"/>
        <v>428325.97500000003</v>
      </c>
      <c r="KSL30" s="133">
        <f t="shared" si="4957"/>
        <v>871949.30625000002</v>
      </c>
      <c r="KSM30" s="149">
        <f t="shared" si="4958"/>
        <v>229460.34375</v>
      </c>
      <c r="KSN30" s="150">
        <f t="shared" si="4959"/>
        <v>1529735</v>
      </c>
      <c r="KSO30" s="148"/>
      <c r="KSP30" s="148" t="s">
        <v>36</v>
      </c>
      <c r="KSQ30" s="140">
        <v>497475</v>
      </c>
      <c r="KSR30" s="106">
        <f t="shared" si="4960"/>
        <v>3.0750000000000002</v>
      </c>
      <c r="KSS30" s="133">
        <f t="shared" si="4961"/>
        <v>428325.97500000003</v>
      </c>
      <c r="KST30" s="133">
        <f t="shared" si="4962"/>
        <v>871949.30625000002</v>
      </c>
      <c r="KSU30" s="149">
        <f t="shared" si="4963"/>
        <v>229460.34375</v>
      </c>
      <c r="KSV30" s="150">
        <f t="shared" si="4964"/>
        <v>1529735</v>
      </c>
      <c r="KSW30" s="148"/>
      <c r="KSX30" s="148" t="s">
        <v>36</v>
      </c>
      <c r="KSY30" s="140">
        <v>497475</v>
      </c>
      <c r="KSZ30" s="106">
        <f t="shared" si="4965"/>
        <v>3.0750000000000002</v>
      </c>
      <c r="KTA30" s="133">
        <f t="shared" si="4966"/>
        <v>428325.97500000003</v>
      </c>
      <c r="KTB30" s="133">
        <f t="shared" si="4967"/>
        <v>871949.30625000002</v>
      </c>
      <c r="KTC30" s="149">
        <f t="shared" si="4968"/>
        <v>229460.34375</v>
      </c>
      <c r="KTD30" s="150">
        <f t="shared" si="4969"/>
        <v>1529735</v>
      </c>
      <c r="KTE30" s="148"/>
      <c r="KTF30" s="148" t="s">
        <v>36</v>
      </c>
      <c r="KTG30" s="140">
        <v>497475</v>
      </c>
      <c r="KTH30" s="106">
        <f t="shared" si="4970"/>
        <v>3.0750000000000002</v>
      </c>
      <c r="KTI30" s="133">
        <f t="shared" si="4971"/>
        <v>428325.97500000003</v>
      </c>
      <c r="KTJ30" s="133">
        <f t="shared" si="4972"/>
        <v>871949.30625000002</v>
      </c>
      <c r="KTK30" s="149">
        <f t="shared" si="4973"/>
        <v>229460.34375</v>
      </c>
      <c r="KTL30" s="150">
        <f t="shared" si="4974"/>
        <v>1529735</v>
      </c>
      <c r="KTM30" s="148"/>
      <c r="KTN30" s="148" t="s">
        <v>36</v>
      </c>
      <c r="KTO30" s="140">
        <v>497475</v>
      </c>
      <c r="KTP30" s="106">
        <f t="shared" si="4975"/>
        <v>3.0750000000000002</v>
      </c>
      <c r="KTQ30" s="133">
        <f t="shared" si="4976"/>
        <v>428325.97500000003</v>
      </c>
      <c r="KTR30" s="133">
        <f t="shared" si="4977"/>
        <v>871949.30625000002</v>
      </c>
      <c r="KTS30" s="149">
        <f t="shared" si="4978"/>
        <v>229460.34375</v>
      </c>
      <c r="KTT30" s="150">
        <f t="shared" si="4979"/>
        <v>1529735</v>
      </c>
      <c r="KTU30" s="148"/>
      <c r="KTV30" s="148" t="s">
        <v>36</v>
      </c>
      <c r="KTW30" s="140">
        <v>497475</v>
      </c>
      <c r="KTX30" s="106">
        <f t="shared" si="4980"/>
        <v>3.0750000000000002</v>
      </c>
      <c r="KTY30" s="133">
        <f t="shared" si="4981"/>
        <v>428325.97500000003</v>
      </c>
      <c r="KTZ30" s="133">
        <f t="shared" si="4982"/>
        <v>871949.30625000002</v>
      </c>
      <c r="KUA30" s="149">
        <f t="shared" si="4983"/>
        <v>229460.34375</v>
      </c>
      <c r="KUB30" s="150">
        <f t="shared" si="4984"/>
        <v>1529735</v>
      </c>
      <c r="KUC30" s="148"/>
      <c r="KUD30" s="148" t="s">
        <v>36</v>
      </c>
      <c r="KUE30" s="140">
        <v>497475</v>
      </c>
      <c r="KUF30" s="106">
        <f t="shared" si="4985"/>
        <v>3.0750000000000002</v>
      </c>
      <c r="KUG30" s="133">
        <f t="shared" si="4986"/>
        <v>428325.97500000003</v>
      </c>
      <c r="KUH30" s="133">
        <f t="shared" si="4987"/>
        <v>871949.30625000002</v>
      </c>
      <c r="KUI30" s="149">
        <f t="shared" si="4988"/>
        <v>229460.34375</v>
      </c>
      <c r="KUJ30" s="150">
        <f t="shared" si="4989"/>
        <v>1529735</v>
      </c>
      <c r="KUK30" s="148"/>
      <c r="KUL30" s="148" t="s">
        <v>36</v>
      </c>
      <c r="KUM30" s="140">
        <v>497475</v>
      </c>
      <c r="KUN30" s="106">
        <f t="shared" si="4990"/>
        <v>3.0750000000000002</v>
      </c>
      <c r="KUO30" s="133">
        <f t="shared" si="4991"/>
        <v>428325.97500000003</v>
      </c>
      <c r="KUP30" s="133">
        <f t="shared" si="4992"/>
        <v>871949.30625000002</v>
      </c>
      <c r="KUQ30" s="149">
        <f t="shared" si="4993"/>
        <v>229460.34375</v>
      </c>
      <c r="KUR30" s="150">
        <f t="shared" si="4994"/>
        <v>1529735</v>
      </c>
      <c r="KUS30" s="148"/>
      <c r="KUT30" s="148" t="s">
        <v>36</v>
      </c>
      <c r="KUU30" s="140">
        <v>497475</v>
      </c>
      <c r="KUV30" s="106">
        <f t="shared" si="4995"/>
        <v>3.0750000000000002</v>
      </c>
      <c r="KUW30" s="133">
        <f t="shared" si="4996"/>
        <v>428325.97500000003</v>
      </c>
      <c r="KUX30" s="133">
        <f t="shared" si="4997"/>
        <v>871949.30625000002</v>
      </c>
      <c r="KUY30" s="149">
        <f t="shared" si="4998"/>
        <v>229460.34375</v>
      </c>
      <c r="KUZ30" s="150">
        <f t="shared" si="4999"/>
        <v>1529735</v>
      </c>
      <c r="KVA30" s="148"/>
      <c r="KVB30" s="148" t="s">
        <v>36</v>
      </c>
      <c r="KVC30" s="140">
        <v>497475</v>
      </c>
      <c r="KVD30" s="106">
        <f t="shared" si="5000"/>
        <v>3.0750000000000002</v>
      </c>
      <c r="KVE30" s="133">
        <f t="shared" si="5001"/>
        <v>428325.97500000003</v>
      </c>
      <c r="KVF30" s="133">
        <f t="shared" si="5002"/>
        <v>871949.30625000002</v>
      </c>
      <c r="KVG30" s="149">
        <f t="shared" si="5003"/>
        <v>229460.34375</v>
      </c>
      <c r="KVH30" s="150">
        <f t="shared" si="5004"/>
        <v>1529735</v>
      </c>
      <c r="KVI30" s="148"/>
      <c r="KVJ30" s="148" t="s">
        <v>36</v>
      </c>
      <c r="KVK30" s="140">
        <v>497475</v>
      </c>
      <c r="KVL30" s="106">
        <f t="shared" si="5005"/>
        <v>3.0750000000000002</v>
      </c>
      <c r="KVM30" s="133">
        <f t="shared" si="5006"/>
        <v>428325.97500000003</v>
      </c>
      <c r="KVN30" s="133">
        <f t="shared" si="5007"/>
        <v>871949.30625000002</v>
      </c>
      <c r="KVO30" s="149">
        <f t="shared" si="5008"/>
        <v>229460.34375</v>
      </c>
      <c r="KVP30" s="150">
        <f t="shared" si="5009"/>
        <v>1529735</v>
      </c>
      <c r="KVQ30" s="148"/>
      <c r="KVR30" s="148" t="s">
        <v>36</v>
      </c>
      <c r="KVS30" s="140">
        <v>497475</v>
      </c>
      <c r="KVT30" s="106">
        <f t="shared" si="5010"/>
        <v>3.0750000000000002</v>
      </c>
      <c r="KVU30" s="133">
        <f t="shared" si="5011"/>
        <v>428325.97500000003</v>
      </c>
      <c r="KVV30" s="133">
        <f t="shared" si="5012"/>
        <v>871949.30625000002</v>
      </c>
      <c r="KVW30" s="149">
        <f t="shared" si="5013"/>
        <v>229460.34375</v>
      </c>
      <c r="KVX30" s="150">
        <f t="shared" si="5014"/>
        <v>1529735</v>
      </c>
      <c r="KVY30" s="148"/>
      <c r="KVZ30" s="148" t="s">
        <v>36</v>
      </c>
      <c r="KWA30" s="140">
        <v>497475</v>
      </c>
      <c r="KWB30" s="106">
        <f t="shared" si="5015"/>
        <v>3.0750000000000002</v>
      </c>
      <c r="KWC30" s="133">
        <f t="shared" si="5016"/>
        <v>428325.97500000003</v>
      </c>
      <c r="KWD30" s="133">
        <f t="shared" si="5017"/>
        <v>871949.30625000002</v>
      </c>
      <c r="KWE30" s="149">
        <f t="shared" si="5018"/>
        <v>229460.34375</v>
      </c>
      <c r="KWF30" s="150">
        <f t="shared" si="5019"/>
        <v>1529735</v>
      </c>
      <c r="KWG30" s="148"/>
      <c r="KWH30" s="148" t="s">
        <v>36</v>
      </c>
      <c r="KWI30" s="140">
        <v>497475</v>
      </c>
      <c r="KWJ30" s="106">
        <f t="shared" si="5020"/>
        <v>3.0750000000000002</v>
      </c>
      <c r="KWK30" s="133">
        <f t="shared" si="5021"/>
        <v>428325.97500000003</v>
      </c>
      <c r="KWL30" s="133">
        <f t="shared" si="5022"/>
        <v>871949.30625000002</v>
      </c>
      <c r="KWM30" s="149">
        <f t="shared" si="5023"/>
        <v>229460.34375</v>
      </c>
      <c r="KWN30" s="150">
        <f t="shared" si="5024"/>
        <v>1529735</v>
      </c>
      <c r="KWO30" s="148"/>
      <c r="KWP30" s="148" t="s">
        <v>36</v>
      </c>
      <c r="KWQ30" s="140">
        <v>497475</v>
      </c>
      <c r="KWR30" s="106">
        <f t="shared" si="5025"/>
        <v>3.0750000000000002</v>
      </c>
      <c r="KWS30" s="133">
        <f t="shared" si="5026"/>
        <v>428325.97500000003</v>
      </c>
      <c r="KWT30" s="133">
        <f t="shared" si="5027"/>
        <v>871949.30625000002</v>
      </c>
      <c r="KWU30" s="149">
        <f t="shared" si="5028"/>
        <v>229460.34375</v>
      </c>
      <c r="KWV30" s="150">
        <f t="shared" si="5029"/>
        <v>1529735</v>
      </c>
      <c r="KWW30" s="148"/>
      <c r="KWX30" s="148" t="s">
        <v>36</v>
      </c>
      <c r="KWY30" s="140">
        <v>497475</v>
      </c>
      <c r="KWZ30" s="106">
        <f t="shared" si="5030"/>
        <v>3.0750000000000002</v>
      </c>
      <c r="KXA30" s="133">
        <f t="shared" si="5031"/>
        <v>428325.97500000003</v>
      </c>
      <c r="KXB30" s="133">
        <f t="shared" si="5032"/>
        <v>871949.30625000002</v>
      </c>
      <c r="KXC30" s="149">
        <f t="shared" si="5033"/>
        <v>229460.34375</v>
      </c>
      <c r="KXD30" s="150">
        <f t="shared" si="5034"/>
        <v>1529735</v>
      </c>
      <c r="KXE30" s="148"/>
      <c r="KXF30" s="148" t="s">
        <v>36</v>
      </c>
      <c r="KXG30" s="140">
        <v>497475</v>
      </c>
      <c r="KXH30" s="106">
        <f t="shared" si="5035"/>
        <v>3.0750000000000002</v>
      </c>
      <c r="KXI30" s="133">
        <f t="shared" si="5036"/>
        <v>428325.97500000003</v>
      </c>
      <c r="KXJ30" s="133">
        <f t="shared" si="5037"/>
        <v>871949.30625000002</v>
      </c>
      <c r="KXK30" s="149">
        <f t="shared" si="5038"/>
        <v>229460.34375</v>
      </c>
      <c r="KXL30" s="150">
        <f t="shared" si="5039"/>
        <v>1529735</v>
      </c>
      <c r="KXM30" s="148"/>
      <c r="KXN30" s="148" t="s">
        <v>36</v>
      </c>
      <c r="KXO30" s="140">
        <v>497475</v>
      </c>
      <c r="KXP30" s="106">
        <f t="shared" si="5040"/>
        <v>3.0750000000000002</v>
      </c>
      <c r="KXQ30" s="133">
        <f t="shared" si="5041"/>
        <v>428325.97500000003</v>
      </c>
      <c r="KXR30" s="133">
        <f t="shared" si="5042"/>
        <v>871949.30625000002</v>
      </c>
      <c r="KXS30" s="149">
        <f t="shared" si="5043"/>
        <v>229460.34375</v>
      </c>
      <c r="KXT30" s="150">
        <f t="shared" si="5044"/>
        <v>1529735</v>
      </c>
      <c r="KXU30" s="148"/>
      <c r="KXV30" s="148" t="s">
        <v>36</v>
      </c>
      <c r="KXW30" s="140">
        <v>497475</v>
      </c>
      <c r="KXX30" s="106">
        <f t="shared" si="5045"/>
        <v>3.0750000000000002</v>
      </c>
      <c r="KXY30" s="133">
        <f t="shared" si="5046"/>
        <v>428325.97500000003</v>
      </c>
      <c r="KXZ30" s="133">
        <f t="shared" si="5047"/>
        <v>871949.30625000002</v>
      </c>
      <c r="KYA30" s="149">
        <f t="shared" si="5048"/>
        <v>229460.34375</v>
      </c>
      <c r="KYB30" s="150">
        <f t="shared" si="5049"/>
        <v>1529735</v>
      </c>
      <c r="KYC30" s="148"/>
      <c r="KYD30" s="148" t="s">
        <v>36</v>
      </c>
      <c r="KYE30" s="140">
        <v>497475</v>
      </c>
      <c r="KYF30" s="106">
        <f t="shared" si="5050"/>
        <v>3.0750000000000002</v>
      </c>
      <c r="KYG30" s="133">
        <f t="shared" si="5051"/>
        <v>428325.97500000003</v>
      </c>
      <c r="KYH30" s="133">
        <f t="shared" si="5052"/>
        <v>871949.30625000002</v>
      </c>
      <c r="KYI30" s="149">
        <f t="shared" si="5053"/>
        <v>229460.34375</v>
      </c>
      <c r="KYJ30" s="150">
        <f t="shared" si="5054"/>
        <v>1529735</v>
      </c>
      <c r="KYK30" s="148"/>
      <c r="KYL30" s="148" t="s">
        <v>36</v>
      </c>
      <c r="KYM30" s="140">
        <v>497475</v>
      </c>
      <c r="KYN30" s="106">
        <f t="shared" si="5055"/>
        <v>3.0750000000000002</v>
      </c>
      <c r="KYO30" s="133">
        <f t="shared" si="5056"/>
        <v>428325.97500000003</v>
      </c>
      <c r="KYP30" s="133">
        <f t="shared" si="5057"/>
        <v>871949.30625000002</v>
      </c>
      <c r="KYQ30" s="149">
        <f t="shared" si="5058"/>
        <v>229460.34375</v>
      </c>
      <c r="KYR30" s="150">
        <f t="shared" si="5059"/>
        <v>1529735</v>
      </c>
      <c r="KYS30" s="148"/>
      <c r="KYT30" s="148" t="s">
        <v>36</v>
      </c>
      <c r="KYU30" s="140">
        <v>497475</v>
      </c>
      <c r="KYV30" s="106">
        <f t="shared" si="5060"/>
        <v>3.0750000000000002</v>
      </c>
      <c r="KYW30" s="133">
        <f t="shared" si="5061"/>
        <v>428325.97500000003</v>
      </c>
      <c r="KYX30" s="133">
        <f t="shared" si="5062"/>
        <v>871949.30625000002</v>
      </c>
      <c r="KYY30" s="149">
        <f t="shared" si="5063"/>
        <v>229460.34375</v>
      </c>
      <c r="KYZ30" s="150">
        <f t="shared" si="5064"/>
        <v>1529735</v>
      </c>
      <c r="KZA30" s="148"/>
      <c r="KZB30" s="148" t="s">
        <v>36</v>
      </c>
      <c r="KZC30" s="140">
        <v>497475</v>
      </c>
      <c r="KZD30" s="106">
        <f t="shared" si="5065"/>
        <v>3.0750000000000002</v>
      </c>
      <c r="KZE30" s="133">
        <f t="shared" si="5066"/>
        <v>428325.97500000003</v>
      </c>
      <c r="KZF30" s="133">
        <f t="shared" si="5067"/>
        <v>871949.30625000002</v>
      </c>
      <c r="KZG30" s="149">
        <f t="shared" si="5068"/>
        <v>229460.34375</v>
      </c>
      <c r="KZH30" s="150">
        <f t="shared" si="5069"/>
        <v>1529735</v>
      </c>
      <c r="KZI30" s="148"/>
      <c r="KZJ30" s="148" t="s">
        <v>36</v>
      </c>
      <c r="KZK30" s="140">
        <v>497475</v>
      </c>
      <c r="KZL30" s="106">
        <f t="shared" si="5070"/>
        <v>3.0750000000000002</v>
      </c>
      <c r="KZM30" s="133">
        <f t="shared" si="5071"/>
        <v>428325.97500000003</v>
      </c>
      <c r="KZN30" s="133">
        <f t="shared" si="5072"/>
        <v>871949.30625000002</v>
      </c>
      <c r="KZO30" s="149">
        <f t="shared" si="5073"/>
        <v>229460.34375</v>
      </c>
      <c r="KZP30" s="150">
        <f t="shared" si="5074"/>
        <v>1529735</v>
      </c>
      <c r="KZQ30" s="148"/>
      <c r="KZR30" s="148" t="s">
        <v>36</v>
      </c>
      <c r="KZS30" s="140">
        <v>497475</v>
      </c>
      <c r="KZT30" s="106">
        <f t="shared" si="5075"/>
        <v>3.0750000000000002</v>
      </c>
      <c r="KZU30" s="133">
        <f t="shared" si="5076"/>
        <v>428325.97500000003</v>
      </c>
      <c r="KZV30" s="133">
        <f t="shared" si="5077"/>
        <v>871949.30625000002</v>
      </c>
      <c r="KZW30" s="149">
        <f t="shared" si="5078"/>
        <v>229460.34375</v>
      </c>
      <c r="KZX30" s="150">
        <f t="shared" si="5079"/>
        <v>1529735</v>
      </c>
      <c r="KZY30" s="148"/>
      <c r="KZZ30" s="148" t="s">
        <v>36</v>
      </c>
      <c r="LAA30" s="140">
        <v>497475</v>
      </c>
      <c r="LAB30" s="106">
        <f t="shared" si="5080"/>
        <v>3.0750000000000002</v>
      </c>
      <c r="LAC30" s="133">
        <f t="shared" si="5081"/>
        <v>428325.97500000003</v>
      </c>
      <c r="LAD30" s="133">
        <f t="shared" si="5082"/>
        <v>871949.30625000002</v>
      </c>
      <c r="LAE30" s="149">
        <f t="shared" si="5083"/>
        <v>229460.34375</v>
      </c>
      <c r="LAF30" s="150">
        <f t="shared" si="5084"/>
        <v>1529735</v>
      </c>
      <c r="LAG30" s="148"/>
      <c r="LAH30" s="148" t="s">
        <v>36</v>
      </c>
      <c r="LAI30" s="140">
        <v>497475</v>
      </c>
      <c r="LAJ30" s="106">
        <f t="shared" si="5085"/>
        <v>3.0750000000000002</v>
      </c>
      <c r="LAK30" s="133">
        <f t="shared" si="5086"/>
        <v>428325.97500000003</v>
      </c>
      <c r="LAL30" s="133">
        <f t="shared" si="5087"/>
        <v>871949.30625000002</v>
      </c>
      <c r="LAM30" s="149">
        <f t="shared" si="5088"/>
        <v>229460.34375</v>
      </c>
      <c r="LAN30" s="150">
        <f t="shared" si="5089"/>
        <v>1529735</v>
      </c>
      <c r="LAO30" s="148"/>
      <c r="LAP30" s="148" t="s">
        <v>36</v>
      </c>
      <c r="LAQ30" s="140">
        <v>497475</v>
      </c>
      <c r="LAR30" s="106">
        <f t="shared" si="5090"/>
        <v>3.0750000000000002</v>
      </c>
      <c r="LAS30" s="133">
        <f t="shared" si="5091"/>
        <v>428325.97500000003</v>
      </c>
      <c r="LAT30" s="133">
        <f t="shared" si="5092"/>
        <v>871949.30625000002</v>
      </c>
      <c r="LAU30" s="149">
        <f t="shared" si="5093"/>
        <v>229460.34375</v>
      </c>
      <c r="LAV30" s="150">
        <f t="shared" si="5094"/>
        <v>1529735</v>
      </c>
      <c r="LAW30" s="148"/>
      <c r="LAX30" s="148" t="s">
        <v>36</v>
      </c>
      <c r="LAY30" s="140">
        <v>497475</v>
      </c>
      <c r="LAZ30" s="106">
        <f t="shared" si="5095"/>
        <v>3.0750000000000002</v>
      </c>
      <c r="LBA30" s="133">
        <f t="shared" si="5096"/>
        <v>428325.97500000003</v>
      </c>
      <c r="LBB30" s="133">
        <f t="shared" si="5097"/>
        <v>871949.30625000002</v>
      </c>
      <c r="LBC30" s="149">
        <f t="shared" si="5098"/>
        <v>229460.34375</v>
      </c>
      <c r="LBD30" s="150">
        <f t="shared" si="5099"/>
        <v>1529735</v>
      </c>
      <c r="LBE30" s="148"/>
      <c r="LBF30" s="148" t="s">
        <v>36</v>
      </c>
      <c r="LBG30" s="140">
        <v>497475</v>
      </c>
      <c r="LBH30" s="106">
        <f t="shared" si="5100"/>
        <v>3.0750000000000002</v>
      </c>
      <c r="LBI30" s="133">
        <f t="shared" si="5101"/>
        <v>428325.97500000003</v>
      </c>
      <c r="LBJ30" s="133">
        <f t="shared" si="5102"/>
        <v>871949.30625000002</v>
      </c>
      <c r="LBK30" s="149">
        <f t="shared" si="5103"/>
        <v>229460.34375</v>
      </c>
      <c r="LBL30" s="150">
        <f t="shared" si="5104"/>
        <v>1529735</v>
      </c>
      <c r="LBM30" s="148"/>
      <c r="LBN30" s="148" t="s">
        <v>36</v>
      </c>
      <c r="LBO30" s="140">
        <v>497475</v>
      </c>
      <c r="LBP30" s="106">
        <f t="shared" si="5105"/>
        <v>3.0750000000000002</v>
      </c>
      <c r="LBQ30" s="133">
        <f t="shared" si="5106"/>
        <v>428325.97500000003</v>
      </c>
      <c r="LBR30" s="133">
        <f t="shared" si="5107"/>
        <v>871949.30625000002</v>
      </c>
      <c r="LBS30" s="149">
        <f t="shared" si="5108"/>
        <v>229460.34375</v>
      </c>
      <c r="LBT30" s="150">
        <f t="shared" si="5109"/>
        <v>1529735</v>
      </c>
      <c r="LBU30" s="148"/>
      <c r="LBV30" s="148" t="s">
        <v>36</v>
      </c>
      <c r="LBW30" s="140">
        <v>497475</v>
      </c>
      <c r="LBX30" s="106">
        <f t="shared" si="5110"/>
        <v>3.0750000000000002</v>
      </c>
      <c r="LBY30" s="133">
        <f t="shared" si="5111"/>
        <v>428325.97500000003</v>
      </c>
      <c r="LBZ30" s="133">
        <f t="shared" si="5112"/>
        <v>871949.30625000002</v>
      </c>
      <c r="LCA30" s="149">
        <f t="shared" si="5113"/>
        <v>229460.34375</v>
      </c>
      <c r="LCB30" s="150">
        <f t="shared" si="5114"/>
        <v>1529735</v>
      </c>
      <c r="LCC30" s="148"/>
      <c r="LCD30" s="148" t="s">
        <v>36</v>
      </c>
      <c r="LCE30" s="140">
        <v>497475</v>
      </c>
      <c r="LCF30" s="106">
        <f t="shared" si="5115"/>
        <v>3.0750000000000002</v>
      </c>
      <c r="LCG30" s="133">
        <f t="shared" si="5116"/>
        <v>428325.97500000003</v>
      </c>
      <c r="LCH30" s="133">
        <f t="shared" si="5117"/>
        <v>871949.30625000002</v>
      </c>
      <c r="LCI30" s="149">
        <f t="shared" si="5118"/>
        <v>229460.34375</v>
      </c>
      <c r="LCJ30" s="150">
        <f t="shared" si="5119"/>
        <v>1529735</v>
      </c>
      <c r="LCK30" s="148"/>
      <c r="LCL30" s="148" t="s">
        <v>36</v>
      </c>
      <c r="LCM30" s="140">
        <v>497475</v>
      </c>
      <c r="LCN30" s="106">
        <f t="shared" si="5120"/>
        <v>3.0750000000000002</v>
      </c>
      <c r="LCO30" s="133">
        <f t="shared" si="5121"/>
        <v>428325.97500000003</v>
      </c>
      <c r="LCP30" s="133">
        <f t="shared" si="5122"/>
        <v>871949.30625000002</v>
      </c>
      <c r="LCQ30" s="149">
        <f t="shared" si="5123"/>
        <v>229460.34375</v>
      </c>
      <c r="LCR30" s="150">
        <f t="shared" si="5124"/>
        <v>1529735</v>
      </c>
      <c r="LCS30" s="148"/>
      <c r="LCT30" s="148" t="s">
        <v>36</v>
      </c>
      <c r="LCU30" s="140">
        <v>497475</v>
      </c>
      <c r="LCV30" s="106">
        <f t="shared" si="5125"/>
        <v>3.0750000000000002</v>
      </c>
      <c r="LCW30" s="133">
        <f t="shared" si="5126"/>
        <v>428325.97500000003</v>
      </c>
      <c r="LCX30" s="133">
        <f t="shared" si="5127"/>
        <v>871949.30625000002</v>
      </c>
      <c r="LCY30" s="149">
        <f t="shared" si="5128"/>
        <v>229460.34375</v>
      </c>
      <c r="LCZ30" s="150">
        <f t="shared" si="5129"/>
        <v>1529735</v>
      </c>
      <c r="LDA30" s="148"/>
      <c r="LDB30" s="148" t="s">
        <v>36</v>
      </c>
      <c r="LDC30" s="140">
        <v>497475</v>
      </c>
      <c r="LDD30" s="106">
        <f t="shared" si="5130"/>
        <v>3.0750000000000002</v>
      </c>
      <c r="LDE30" s="133">
        <f t="shared" si="5131"/>
        <v>428325.97500000003</v>
      </c>
      <c r="LDF30" s="133">
        <f t="shared" si="5132"/>
        <v>871949.30625000002</v>
      </c>
      <c r="LDG30" s="149">
        <f t="shared" si="5133"/>
        <v>229460.34375</v>
      </c>
      <c r="LDH30" s="150">
        <f t="shared" si="5134"/>
        <v>1529735</v>
      </c>
      <c r="LDI30" s="148"/>
      <c r="LDJ30" s="148" t="s">
        <v>36</v>
      </c>
      <c r="LDK30" s="140">
        <v>497475</v>
      </c>
      <c r="LDL30" s="106">
        <f t="shared" si="5135"/>
        <v>3.0750000000000002</v>
      </c>
      <c r="LDM30" s="133">
        <f t="shared" si="5136"/>
        <v>428325.97500000003</v>
      </c>
      <c r="LDN30" s="133">
        <f t="shared" si="5137"/>
        <v>871949.30625000002</v>
      </c>
      <c r="LDO30" s="149">
        <f t="shared" si="5138"/>
        <v>229460.34375</v>
      </c>
      <c r="LDP30" s="150">
        <f t="shared" si="5139"/>
        <v>1529735</v>
      </c>
      <c r="LDQ30" s="148"/>
      <c r="LDR30" s="148" t="s">
        <v>36</v>
      </c>
      <c r="LDS30" s="140">
        <v>497475</v>
      </c>
      <c r="LDT30" s="106">
        <f t="shared" si="5140"/>
        <v>3.0750000000000002</v>
      </c>
      <c r="LDU30" s="133">
        <f t="shared" si="5141"/>
        <v>428325.97500000003</v>
      </c>
      <c r="LDV30" s="133">
        <f t="shared" si="5142"/>
        <v>871949.30625000002</v>
      </c>
      <c r="LDW30" s="149">
        <f t="shared" si="5143"/>
        <v>229460.34375</v>
      </c>
      <c r="LDX30" s="150">
        <f t="shared" si="5144"/>
        <v>1529735</v>
      </c>
      <c r="LDY30" s="148"/>
      <c r="LDZ30" s="148" t="s">
        <v>36</v>
      </c>
      <c r="LEA30" s="140">
        <v>497475</v>
      </c>
      <c r="LEB30" s="106">
        <f t="shared" si="5145"/>
        <v>3.0750000000000002</v>
      </c>
      <c r="LEC30" s="133">
        <f t="shared" si="5146"/>
        <v>428325.97500000003</v>
      </c>
      <c r="LED30" s="133">
        <f t="shared" si="5147"/>
        <v>871949.30625000002</v>
      </c>
      <c r="LEE30" s="149">
        <f t="shared" si="5148"/>
        <v>229460.34375</v>
      </c>
      <c r="LEF30" s="150">
        <f t="shared" si="5149"/>
        <v>1529735</v>
      </c>
      <c r="LEG30" s="148"/>
      <c r="LEH30" s="148" t="s">
        <v>36</v>
      </c>
      <c r="LEI30" s="140">
        <v>497475</v>
      </c>
      <c r="LEJ30" s="106">
        <f t="shared" si="5150"/>
        <v>3.0750000000000002</v>
      </c>
      <c r="LEK30" s="133">
        <f t="shared" si="5151"/>
        <v>428325.97500000003</v>
      </c>
      <c r="LEL30" s="133">
        <f t="shared" si="5152"/>
        <v>871949.30625000002</v>
      </c>
      <c r="LEM30" s="149">
        <f t="shared" si="5153"/>
        <v>229460.34375</v>
      </c>
      <c r="LEN30" s="150">
        <f t="shared" si="5154"/>
        <v>1529735</v>
      </c>
      <c r="LEO30" s="148"/>
      <c r="LEP30" s="148" t="s">
        <v>36</v>
      </c>
      <c r="LEQ30" s="140">
        <v>497475</v>
      </c>
      <c r="LER30" s="106">
        <f t="shared" si="5155"/>
        <v>3.0750000000000002</v>
      </c>
      <c r="LES30" s="133">
        <f t="shared" si="5156"/>
        <v>428325.97500000003</v>
      </c>
      <c r="LET30" s="133">
        <f t="shared" si="5157"/>
        <v>871949.30625000002</v>
      </c>
      <c r="LEU30" s="149">
        <f t="shared" si="5158"/>
        <v>229460.34375</v>
      </c>
      <c r="LEV30" s="150">
        <f t="shared" si="5159"/>
        <v>1529735</v>
      </c>
      <c r="LEW30" s="148"/>
      <c r="LEX30" s="148" t="s">
        <v>36</v>
      </c>
      <c r="LEY30" s="140">
        <v>497475</v>
      </c>
      <c r="LEZ30" s="106">
        <f t="shared" si="5160"/>
        <v>3.0750000000000002</v>
      </c>
      <c r="LFA30" s="133">
        <f t="shared" si="5161"/>
        <v>428325.97500000003</v>
      </c>
      <c r="LFB30" s="133">
        <f t="shared" si="5162"/>
        <v>871949.30625000002</v>
      </c>
      <c r="LFC30" s="149">
        <f t="shared" si="5163"/>
        <v>229460.34375</v>
      </c>
      <c r="LFD30" s="150">
        <f t="shared" si="5164"/>
        <v>1529735</v>
      </c>
      <c r="LFE30" s="148"/>
      <c r="LFF30" s="148" t="s">
        <v>36</v>
      </c>
      <c r="LFG30" s="140">
        <v>497475</v>
      </c>
      <c r="LFH30" s="106">
        <f t="shared" si="5165"/>
        <v>3.0750000000000002</v>
      </c>
      <c r="LFI30" s="133">
        <f t="shared" si="5166"/>
        <v>428325.97500000003</v>
      </c>
      <c r="LFJ30" s="133">
        <f t="shared" si="5167"/>
        <v>871949.30625000002</v>
      </c>
      <c r="LFK30" s="149">
        <f t="shared" si="5168"/>
        <v>229460.34375</v>
      </c>
      <c r="LFL30" s="150">
        <f t="shared" si="5169"/>
        <v>1529735</v>
      </c>
      <c r="LFM30" s="148"/>
      <c r="LFN30" s="148" t="s">
        <v>36</v>
      </c>
      <c r="LFO30" s="140">
        <v>497475</v>
      </c>
      <c r="LFP30" s="106">
        <f t="shared" si="5170"/>
        <v>3.0750000000000002</v>
      </c>
      <c r="LFQ30" s="133">
        <f t="shared" si="5171"/>
        <v>428325.97500000003</v>
      </c>
      <c r="LFR30" s="133">
        <f t="shared" si="5172"/>
        <v>871949.30625000002</v>
      </c>
      <c r="LFS30" s="149">
        <f t="shared" si="5173"/>
        <v>229460.34375</v>
      </c>
      <c r="LFT30" s="150">
        <f t="shared" si="5174"/>
        <v>1529735</v>
      </c>
      <c r="LFU30" s="148"/>
      <c r="LFV30" s="148" t="s">
        <v>36</v>
      </c>
      <c r="LFW30" s="140">
        <v>497475</v>
      </c>
      <c r="LFX30" s="106">
        <f t="shared" si="5175"/>
        <v>3.0750000000000002</v>
      </c>
      <c r="LFY30" s="133">
        <f t="shared" si="5176"/>
        <v>428325.97500000003</v>
      </c>
      <c r="LFZ30" s="133">
        <f t="shared" si="5177"/>
        <v>871949.30625000002</v>
      </c>
      <c r="LGA30" s="149">
        <f t="shared" si="5178"/>
        <v>229460.34375</v>
      </c>
      <c r="LGB30" s="150">
        <f t="shared" si="5179"/>
        <v>1529735</v>
      </c>
      <c r="LGC30" s="148"/>
      <c r="LGD30" s="148" t="s">
        <v>36</v>
      </c>
      <c r="LGE30" s="140">
        <v>497475</v>
      </c>
      <c r="LGF30" s="106">
        <f t="shared" si="5180"/>
        <v>3.0750000000000002</v>
      </c>
      <c r="LGG30" s="133">
        <f t="shared" si="5181"/>
        <v>428325.97500000003</v>
      </c>
      <c r="LGH30" s="133">
        <f t="shared" si="5182"/>
        <v>871949.30625000002</v>
      </c>
      <c r="LGI30" s="149">
        <f t="shared" si="5183"/>
        <v>229460.34375</v>
      </c>
      <c r="LGJ30" s="150">
        <f t="shared" si="5184"/>
        <v>1529735</v>
      </c>
      <c r="LGK30" s="148"/>
      <c r="LGL30" s="148" t="s">
        <v>36</v>
      </c>
      <c r="LGM30" s="140">
        <v>497475</v>
      </c>
      <c r="LGN30" s="106">
        <f t="shared" si="5185"/>
        <v>3.0750000000000002</v>
      </c>
      <c r="LGO30" s="133">
        <f t="shared" si="5186"/>
        <v>428325.97500000003</v>
      </c>
      <c r="LGP30" s="133">
        <f t="shared" si="5187"/>
        <v>871949.30625000002</v>
      </c>
      <c r="LGQ30" s="149">
        <f t="shared" si="5188"/>
        <v>229460.34375</v>
      </c>
      <c r="LGR30" s="150">
        <f t="shared" si="5189"/>
        <v>1529735</v>
      </c>
      <c r="LGS30" s="148"/>
      <c r="LGT30" s="148" t="s">
        <v>36</v>
      </c>
      <c r="LGU30" s="140">
        <v>497475</v>
      </c>
      <c r="LGV30" s="106">
        <f t="shared" si="5190"/>
        <v>3.0750000000000002</v>
      </c>
      <c r="LGW30" s="133">
        <f t="shared" si="5191"/>
        <v>428325.97500000003</v>
      </c>
      <c r="LGX30" s="133">
        <f t="shared" si="5192"/>
        <v>871949.30625000002</v>
      </c>
      <c r="LGY30" s="149">
        <f t="shared" si="5193"/>
        <v>229460.34375</v>
      </c>
      <c r="LGZ30" s="150">
        <f t="shared" si="5194"/>
        <v>1529735</v>
      </c>
      <c r="LHA30" s="148"/>
      <c r="LHB30" s="148" t="s">
        <v>36</v>
      </c>
      <c r="LHC30" s="140">
        <v>497475</v>
      </c>
      <c r="LHD30" s="106">
        <f t="shared" si="5195"/>
        <v>3.0750000000000002</v>
      </c>
      <c r="LHE30" s="133">
        <f t="shared" si="5196"/>
        <v>428325.97500000003</v>
      </c>
      <c r="LHF30" s="133">
        <f t="shared" si="5197"/>
        <v>871949.30625000002</v>
      </c>
      <c r="LHG30" s="149">
        <f t="shared" si="5198"/>
        <v>229460.34375</v>
      </c>
      <c r="LHH30" s="150">
        <f t="shared" si="5199"/>
        <v>1529735</v>
      </c>
      <c r="LHI30" s="148"/>
      <c r="LHJ30" s="148" t="s">
        <v>36</v>
      </c>
      <c r="LHK30" s="140">
        <v>497475</v>
      </c>
      <c r="LHL30" s="106">
        <f t="shared" si="5200"/>
        <v>3.0750000000000002</v>
      </c>
      <c r="LHM30" s="133">
        <f t="shared" si="5201"/>
        <v>428325.97500000003</v>
      </c>
      <c r="LHN30" s="133">
        <f t="shared" si="5202"/>
        <v>871949.30625000002</v>
      </c>
      <c r="LHO30" s="149">
        <f t="shared" si="5203"/>
        <v>229460.34375</v>
      </c>
      <c r="LHP30" s="150">
        <f t="shared" si="5204"/>
        <v>1529735</v>
      </c>
      <c r="LHQ30" s="148"/>
      <c r="LHR30" s="148" t="s">
        <v>36</v>
      </c>
      <c r="LHS30" s="140">
        <v>497475</v>
      </c>
      <c r="LHT30" s="106">
        <f t="shared" si="5205"/>
        <v>3.0750000000000002</v>
      </c>
      <c r="LHU30" s="133">
        <f t="shared" si="5206"/>
        <v>428325.97500000003</v>
      </c>
      <c r="LHV30" s="133">
        <f t="shared" si="5207"/>
        <v>871949.30625000002</v>
      </c>
      <c r="LHW30" s="149">
        <f t="shared" si="5208"/>
        <v>229460.34375</v>
      </c>
      <c r="LHX30" s="150">
        <f t="shared" si="5209"/>
        <v>1529735</v>
      </c>
      <c r="LHY30" s="148"/>
      <c r="LHZ30" s="148" t="s">
        <v>36</v>
      </c>
      <c r="LIA30" s="140">
        <v>497475</v>
      </c>
      <c r="LIB30" s="106">
        <f t="shared" si="5210"/>
        <v>3.0750000000000002</v>
      </c>
      <c r="LIC30" s="133">
        <f t="shared" si="5211"/>
        <v>428325.97500000003</v>
      </c>
      <c r="LID30" s="133">
        <f t="shared" si="5212"/>
        <v>871949.30625000002</v>
      </c>
      <c r="LIE30" s="149">
        <f t="shared" si="5213"/>
        <v>229460.34375</v>
      </c>
      <c r="LIF30" s="150">
        <f t="shared" si="5214"/>
        <v>1529735</v>
      </c>
      <c r="LIG30" s="148"/>
      <c r="LIH30" s="148" t="s">
        <v>36</v>
      </c>
      <c r="LII30" s="140">
        <v>497475</v>
      </c>
      <c r="LIJ30" s="106">
        <f t="shared" si="5215"/>
        <v>3.0750000000000002</v>
      </c>
      <c r="LIK30" s="133">
        <f t="shared" si="5216"/>
        <v>428325.97500000003</v>
      </c>
      <c r="LIL30" s="133">
        <f t="shared" si="5217"/>
        <v>871949.30625000002</v>
      </c>
      <c r="LIM30" s="149">
        <f t="shared" si="5218"/>
        <v>229460.34375</v>
      </c>
      <c r="LIN30" s="150">
        <f t="shared" si="5219"/>
        <v>1529735</v>
      </c>
      <c r="LIO30" s="148"/>
      <c r="LIP30" s="148" t="s">
        <v>36</v>
      </c>
      <c r="LIQ30" s="140">
        <v>497475</v>
      </c>
      <c r="LIR30" s="106">
        <f t="shared" si="5220"/>
        <v>3.0750000000000002</v>
      </c>
      <c r="LIS30" s="133">
        <f t="shared" si="5221"/>
        <v>428325.97500000003</v>
      </c>
      <c r="LIT30" s="133">
        <f t="shared" si="5222"/>
        <v>871949.30625000002</v>
      </c>
      <c r="LIU30" s="149">
        <f t="shared" si="5223"/>
        <v>229460.34375</v>
      </c>
      <c r="LIV30" s="150">
        <f t="shared" si="5224"/>
        <v>1529735</v>
      </c>
      <c r="LIW30" s="148"/>
      <c r="LIX30" s="148" t="s">
        <v>36</v>
      </c>
      <c r="LIY30" s="140">
        <v>497475</v>
      </c>
      <c r="LIZ30" s="106">
        <f t="shared" si="5225"/>
        <v>3.0750000000000002</v>
      </c>
      <c r="LJA30" s="133">
        <f t="shared" si="5226"/>
        <v>428325.97500000003</v>
      </c>
      <c r="LJB30" s="133">
        <f t="shared" si="5227"/>
        <v>871949.30625000002</v>
      </c>
      <c r="LJC30" s="149">
        <f t="shared" si="5228"/>
        <v>229460.34375</v>
      </c>
      <c r="LJD30" s="150">
        <f t="shared" si="5229"/>
        <v>1529735</v>
      </c>
      <c r="LJE30" s="148"/>
      <c r="LJF30" s="148" t="s">
        <v>36</v>
      </c>
      <c r="LJG30" s="140">
        <v>497475</v>
      </c>
      <c r="LJH30" s="106">
        <f t="shared" si="5230"/>
        <v>3.0750000000000002</v>
      </c>
      <c r="LJI30" s="133">
        <f t="shared" si="5231"/>
        <v>428325.97500000003</v>
      </c>
      <c r="LJJ30" s="133">
        <f t="shared" si="5232"/>
        <v>871949.30625000002</v>
      </c>
      <c r="LJK30" s="149">
        <f t="shared" si="5233"/>
        <v>229460.34375</v>
      </c>
      <c r="LJL30" s="150">
        <f t="shared" si="5234"/>
        <v>1529735</v>
      </c>
      <c r="LJM30" s="148"/>
      <c r="LJN30" s="148" t="s">
        <v>36</v>
      </c>
      <c r="LJO30" s="140">
        <v>497475</v>
      </c>
      <c r="LJP30" s="106">
        <f t="shared" si="5235"/>
        <v>3.0750000000000002</v>
      </c>
      <c r="LJQ30" s="133">
        <f t="shared" si="5236"/>
        <v>428325.97500000003</v>
      </c>
      <c r="LJR30" s="133">
        <f t="shared" si="5237"/>
        <v>871949.30625000002</v>
      </c>
      <c r="LJS30" s="149">
        <f t="shared" si="5238"/>
        <v>229460.34375</v>
      </c>
      <c r="LJT30" s="150">
        <f t="shared" si="5239"/>
        <v>1529735</v>
      </c>
      <c r="LJU30" s="148"/>
      <c r="LJV30" s="148" t="s">
        <v>36</v>
      </c>
      <c r="LJW30" s="140">
        <v>497475</v>
      </c>
      <c r="LJX30" s="106">
        <f t="shared" si="5240"/>
        <v>3.0750000000000002</v>
      </c>
      <c r="LJY30" s="133">
        <f t="shared" si="5241"/>
        <v>428325.97500000003</v>
      </c>
      <c r="LJZ30" s="133">
        <f t="shared" si="5242"/>
        <v>871949.30625000002</v>
      </c>
      <c r="LKA30" s="149">
        <f t="shared" si="5243"/>
        <v>229460.34375</v>
      </c>
      <c r="LKB30" s="150">
        <f t="shared" si="5244"/>
        <v>1529735</v>
      </c>
      <c r="LKC30" s="148"/>
      <c r="LKD30" s="148" t="s">
        <v>36</v>
      </c>
      <c r="LKE30" s="140">
        <v>497475</v>
      </c>
      <c r="LKF30" s="106">
        <f t="shared" si="5245"/>
        <v>3.0750000000000002</v>
      </c>
      <c r="LKG30" s="133">
        <f t="shared" si="5246"/>
        <v>428325.97500000003</v>
      </c>
      <c r="LKH30" s="133">
        <f t="shared" si="5247"/>
        <v>871949.30625000002</v>
      </c>
      <c r="LKI30" s="149">
        <f t="shared" si="5248"/>
        <v>229460.34375</v>
      </c>
      <c r="LKJ30" s="150">
        <f t="shared" si="5249"/>
        <v>1529735</v>
      </c>
      <c r="LKK30" s="148"/>
      <c r="LKL30" s="148" t="s">
        <v>36</v>
      </c>
      <c r="LKM30" s="140">
        <v>497475</v>
      </c>
      <c r="LKN30" s="106">
        <f t="shared" si="5250"/>
        <v>3.0750000000000002</v>
      </c>
      <c r="LKO30" s="133">
        <f t="shared" si="5251"/>
        <v>428325.97500000003</v>
      </c>
      <c r="LKP30" s="133">
        <f t="shared" si="5252"/>
        <v>871949.30625000002</v>
      </c>
      <c r="LKQ30" s="149">
        <f t="shared" si="5253"/>
        <v>229460.34375</v>
      </c>
      <c r="LKR30" s="150">
        <f t="shared" si="5254"/>
        <v>1529735</v>
      </c>
      <c r="LKS30" s="148"/>
      <c r="LKT30" s="148" t="s">
        <v>36</v>
      </c>
      <c r="LKU30" s="140">
        <v>497475</v>
      </c>
      <c r="LKV30" s="106">
        <f t="shared" si="5255"/>
        <v>3.0750000000000002</v>
      </c>
      <c r="LKW30" s="133">
        <f t="shared" si="5256"/>
        <v>428325.97500000003</v>
      </c>
      <c r="LKX30" s="133">
        <f t="shared" si="5257"/>
        <v>871949.30625000002</v>
      </c>
      <c r="LKY30" s="149">
        <f t="shared" si="5258"/>
        <v>229460.34375</v>
      </c>
      <c r="LKZ30" s="150">
        <f t="shared" si="5259"/>
        <v>1529735</v>
      </c>
      <c r="LLA30" s="148"/>
      <c r="LLB30" s="148" t="s">
        <v>36</v>
      </c>
      <c r="LLC30" s="140">
        <v>497475</v>
      </c>
      <c r="LLD30" s="106">
        <f t="shared" si="5260"/>
        <v>3.0750000000000002</v>
      </c>
      <c r="LLE30" s="133">
        <f t="shared" si="5261"/>
        <v>428325.97500000003</v>
      </c>
      <c r="LLF30" s="133">
        <f t="shared" si="5262"/>
        <v>871949.30625000002</v>
      </c>
      <c r="LLG30" s="149">
        <f t="shared" si="5263"/>
        <v>229460.34375</v>
      </c>
      <c r="LLH30" s="150">
        <f t="shared" si="5264"/>
        <v>1529735</v>
      </c>
      <c r="LLI30" s="148"/>
      <c r="LLJ30" s="148" t="s">
        <v>36</v>
      </c>
      <c r="LLK30" s="140">
        <v>497475</v>
      </c>
      <c r="LLL30" s="106">
        <f t="shared" si="5265"/>
        <v>3.0750000000000002</v>
      </c>
      <c r="LLM30" s="133">
        <f t="shared" si="5266"/>
        <v>428325.97500000003</v>
      </c>
      <c r="LLN30" s="133">
        <f t="shared" si="5267"/>
        <v>871949.30625000002</v>
      </c>
      <c r="LLO30" s="149">
        <f t="shared" si="5268"/>
        <v>229460.34375</v>
      </c>
      <c r="LLP30" s="150">
        <f t="shared" si="5269"/>
        <v>1529735</v>
      </c>
      <c r="LLQ30" s="148"/>
      <c r="LLR30" s="148" t="s">
        <v>36</v>
      </c>
      <c r="LLS30" s="140">
        <v>497475</v>
      </c>
      <c r="LLT30" s="106">
        <f t="shared" si="5270"/>
        <v>3.0750000000000002</v>
      </c>
      <c r="LLU30" s="133">
        <f t="shared" si="5271"/>
        <v>428325.97500000003</v>
      </c>
      <c r="LLV30" s="133">
        <f t="shared" si="5272"/>
        <v>871949.30625000002</v>
      </c>
      <c r="LLW30" s="149">
        <f t="shared" si="5273"/>
        <v>229460.34375</v>
      </c>
      <c r="LLX30" s="150">
        <f t="shared" si="5274"/>
        <v>1529735</v>
      </c>
      <c r="LLY30" s="148"/>
      <c r="LLZ30" s="148" t="s">
        <v>36</v>
      </c>
      <c r="LMA30" s="140">
        <v>497475</v>
      </c>
      <c r="LMB30" s="106">
        <f t="shared" si="5275"/>
        <v>3.0750000000000002</v>
      </c>
      <c r="LMC30" s="133">
        <f t="shared" si="5276"/>
        <v>428325.97500000003</v>
      </c>
      <c r="LMD30" s="133">
        <f t="shared" si="5277"/>
        <v>871949.30625000002</v>
      </c>
      <c r="LME30" s="149">
        <f t="shared" si="5278"/>
        <v>229460.34375</v>
      </c>
      <c r="LMF30" s="150">
        <f t="shared" si="5279"/>
        <v>1529735</v>
      </c>
      <c r="LMG30" s="148"/>
      <c r="LMH30" s="148" t="s">
        <v>36</v>
      </c>
      <c r="LMI30" s="140">
        <v>497475</v>
      </c>
      <c r="LMJ30" s="106">
        <f t="shared" si="5280"/>
        <v>3.0750000000000002</v>
      </c>
      <c r="LMK30" s="133">
        <f t="shared" si="5281"/>
        <v>428325.97500000003</v>
      </c>
      <c r="LML30" s="133">
        <f t="shared" si="5282"/>
        <v>871949.30625000002</v>
      </c>
      <c r="LMM30" s="149">
        <f t="shared" si="5283"/>
        <v>229460.34375</v>
      </c>
      <c r="LMN30" s="150">
        <f t="shared" si="5284"/>
        <v>1529735</v>
      </c>
      <c r="LMO30" s="148"/>
      <c r="LMP30" s="148" t="s">
        <v>36</v>
      </c>
      <c r="LMQ30" s="140">
        <v>497475</v>
      </c>
      <c r="LMR30" s="106">
        <f t="shared" si="5285"/>
        <v>3.0750000000000002</v>
      </c>
      <c r="LMS30" s="133">
        <f t="shared" si="5286"/>
        <v>428325.97500000003</v>
      </c>
      <c r="LMT30" s="133">
        <f t="shared" si="5287"/>
        <v>871949.30625000002</v>
      </c>
      <c r="LMU30" s="149">
        <f t="shared" si="5288"/>
        <v>229460.34375</v>
      </c>
      <c r="LMV30" s="150">
        <f t="shared" si="5289"/>
        <v>1529735</v>
      </c>
      <c r="LMW30" s="148"/>
      <c r="LMX30" s="148" t="s">
        <v>36</v>
      </c>
      <c r="LMY30" s="140">
        <v>497475</v>
      </c>
      <c r="LMZ30" s="106">
        <f t="shared" si="5290"/>
        <v>3.0750000000000002</v>
      </c>
      <c r="LNA30" s="133">
        <f t="shared" si="5291"/>
        <v>428325.97500000003</v>
      </c>
      <c r="LNB30" s="133">
        <f t="shared" si="5292"/>
        <v>871949.30625000002</v>
      </c>
      <c r="LNC30" s="149">
        <f t="shared" si="5293"/>
        <v>229460.34375</v>
      </c>
      <c r="LND30" s="150">
        <f t="shared" si="5294"/>
        <v>1529735</v>
      </c>
      <c r="LNE30" s="148"/>
      <c r="LNF30" s="148" t="s">
        <v>36</v>
      </c>
      <c r="LNG30" s="140">
        <v>497475</v>
      </c>
      <c r="LNH30" s="106">
        <f t="shared" si="5295"/>
        <v>3.0750000000000002</v>
      </c>
      <c r="LNI30" s="133">
        <f t="shared" si="5296"/>
        <v>428325.97500000003</v>
      </c>
      <c r="LNJ30" s="133">
        <f t="shared" si="5297"/>
        <v>871949.30625000002</v>
      </c>
      <c r="LNK30" s="149">
        <f t="shared" si="5298"/>
        <v>229460.34375</v>
      </c>
      <c r="LNL30" s="150">
        <f t="shared" si="5299"/>
        <v>1529735</v>
      </c>
      <c r="LNM30" s="148"/>
      <c r="LNN30" s="148" t="s">
        <v>36</v>
      </c>
      <c r="LNO30" s="140">
        <v>497475</v>
      </c>
      <c r="LNP30" s="106">
        <f t="shared" si="5300"/>
        <v>3.0750000000000002</v>
      </c>
      <c r="LNQ30" s="133">
        <f t="shared" si="5301"/>
        <v>428325.97500000003</v>
      </c>
      <c r="LNR30" s="133">
        <f t="shared" si="5302"/>
        <v>871949.30625000002</v>
      </c>
      <c r="LNS30" s="149">
        <f t="shared" si="5303"/>
        <v>229460.34375</v>
      </c>
      <c r="LNT30" s="150">
        <f t="shared" si="5304"/>
        <v>1529735</v>
      </c>
      <c r="LNU30" s="148"/>
      <c r="LNV30" s="148" t="s">
        <v>36</v>
      </c>
      <c r="LNW30" s="140">
        <v>497475</v>
      </c>
      <c r="LNX30" s="106">
        <f t="shared" si="5305"/>
        <v>3.0750000000000002</v>
      </c>
      <c r="LNY30" s="133">
        <f t="shared" si="5306"/>
        <v>428325.97500000003</v>
      </c>
      <c r="LNZ30" s="133">
        <f t="shared" si="5307"/>
        <v>871949.30625000002</v>
      </c>
      <c r="LOA30" s="149">
        <f t="shared" si="5308"/>
        <v>229460.34375</v>
      </c>
      <c r="LOB30" s="150">
        <f t="shared" si="5309"/>
        <v>1529735</v>
      </c>
      <c r="LOC30" s="148"/>
      <c r="LOD30" s="148" t="s">
        <v>36</v>
      </c>
      <c r="LOE30" s="140">
        <v>497475</v>
      </c>
      <c r="LOF30" s="106">
        <f t="shared" si="5310"/>
        <v>3.0750000000000002</v>
      </c>
      <c r="LOG30" s="133">
        <f t="shared" si="5311"/>
        <v>428325.97500000003</v>
      </c>
      <c r="LOH30" s="133">
        <f t="shared" si="5312"/>
        <v>871949.30625000002</v>
      </c>
      <c r="LOI30" s="149">
        <f t="shared" si="5313"/>
        <v>229460.34375</v>
      </c>
      <c r="LOJ30" s="150">
        <f t="shared" si="5314"/>
        <v>1529735</v>
      </c>
      <c r="LOK30" s="148"/>
      <c r="LOL30" s="148" t="s">
        <v>36</v>
      </c>
      <c r="LOM30" s="140">
        <v>497475</v>
      </c>
      <c r="LON30" s="106">
        <f t="shared" si="5315"/>
        <v>3.0750000000000002</v>
      </c>
      <c r="LOO30" s="133">
        <f t="shared" si="5316"/>
        <v>428325.97500000003</v>
      </c>
      <c r="LOP30" s="133">
        <f t="shared" si="5317"/>
        <v>871949.30625000002</v>
      </c>
      <c r="LOQ30" s="149">
        <f t="shared" si="5318"/>
        <v>229460.34375</v>
      </c>
      <c r="LOR30" s="150">
        <f t="shared" si="5319"/>
        <v>1529735</v>
      </c>
      <c r="LOS30" s="148"/>
      <c r="LOT30" s="148" t="s">
        <v>36</v>
      </c>
      <c r="LOU30" s="140">
        <v>497475</v>
      </c>
      <c r="LOV30" s="106">
        <f t="shared" si="5320"/>
        <v>3.0750000000000002</v>
      </c>
      <c r="LOW30" s="133">
        <f t="shared" si="5321"/>
        <v>428325.97500000003</v>
      </c>
      <c r="LOX30" s="133">
        <f t="shared" si="5322"/>
        <v>871949.30625000002</v>
      </c>
      <c r="LOY30" s="149">
        <f t="shared" si="5323"/>
        <v>229460.34375</v>
      </c>
      <c r="LOZ30" s="150">
        <f t="shared" si="5324"/>
        <v>1529735</v>
      </c>
      <c r="LPA30" s="148"/>
      <c r="LPB30" s="148" t="s">
        <v>36</v>
      </c>
      <c r="LPC30" s="140">
        <v>497475</v>
      </c>
      <c r="LPD30" s="106">
        <f t="shared" si="5325"/>
        <v>3.0750000000000002</v>
      </c>
      <c r="LPE30" s="133">
        <f t="shared" si="5326"/>
        <v>428325.97500000003</v>
      </c>
      <c r="LPF30" s="133">
        <f t="shared" si="5327"/>
        <v>871949.30625000002</v>
      </c>
      <c r="LPG30" s="149">
        <f t="shared" si="5328"/>
        <v>229460.34375</v>
      </c>
      <c r="LPH30" s="150">
        <f t="shared" si="5329"/>
        <v>1529735</v>
      </c>
      <c r="LPI30" s="148"/>
      <c r="LPJ30" s="148" t="s">
        <v>36</v>
      </c>
      <c r="LPK30" s="140">
        <v>497475</v>
      </c>
      <c r="LPL30" s="106">
        <f t="shared" si="5330"/>
        <v>3.0750000000000002</v>
      </c>
      <c r="LPM30" s="133">
        <f t="shared" si="5331"/>
        <v>428325.97500000003</v>
      </c>
      <c r="LPN30" s="133">
        <f t="shared" si="5332"/>
        <v>871949.30625000002</v>
      </c>
      <c r="LPO30" s="149">
        <f t="shared" si="5333"/>
        <v>229460.34375</v>
      </c>
      <c r="LPP30" s="150">
        <f t="shared" si="5334"/>
        <v>1529735</v>
      </c>
      <c r="LPQ30" s="148"/>
      <c r="LPR30" s="148" t="s">
        <v>36</v>
      </c>
      <c r="LPS30" s="140">
        <v>497475</v>
      </c>
      <c r="LPT30" s="106">
        <f t="shared" si="5335"/>
        <v>3.0750000000000002</v>
      </c>
      <c r="LPU30" s="133">
        <f t="shared" si="5336"/>
        <v>428325.97500000003</v>
      </c>
      <c r="LPV30" s="133">
        <f t="shared" si="5337"/>
        <v>871949.30625000002</v>
      </c>
      <c r="LPW30" s="149">
        <f t="shared" si="5338"/>
        <v>229460.34375</v>
      </c>
      <c r="LPX30" s="150">
        <f t="shared" si="5339"/>
        <v>1529735</v>
      </c>
      <c r="LPY30" s="148"/>
      <c r="LPZ30" s="148" t="s">
        <v>36</v>
      </c>
      <c r="LQA30" s="140">
        <v>497475</v>
      </c>
      <c r="LQB30" s="106">
        <f t="shared" si="5340"/>
        <v>3.0750000000000002</v>
      </c>
      <c r="LQC30" s="133">
        <f t="shared" si="5341"/>
        <v>428325.97500000003</v>
      </c>
      <c r="LQD30" s="133">
        <f t="shared" si="5342"/>
        <v>871949.30625000002</v>
      </c>
      <c r="LQE30" s="149">
        <f t="shared" si="5343"/>
        <v>229460.34375</v>
      </c>
      <c r="LQF30" s="150">
        <f t="shared" si="5344"/>
        <v>1529735</v>
      </c>
      <c r="LQG30" s="148"/>
      <c r="LQH30" s="148" t="s">
        <v>36</v>
      </c>
      <c r="LQI30" s="140">
        <v>497475</v>
      </c>
      <c r="LQJ30" s="106">
        <f t="shared" si="5345"/>
        <v>3.0750000000000002</v>
      </c>
      <c r="LQK30" s="133">
        <f t="shared" si="5346"/>
        <v>428325.97500000003</v>
      </c>
      <c r="LQL30" s="133">
        <f t="shared" si="5347"/>
        <v>871949.30625000002</v>
      </c>
      <c r="LQM30" s="149">
        <f t="shared" si="5348"/>
        <v>229460.34375</v>
      </c>
      <c r="LQN30" s="150">
        <f t="shared" si="5349"/>
        <v>1529735</v>
      </c>
      <c r="LQO30" s="148"/>
      <c r="LQP30" s="148" t="s">
        <v>36</v>
      </c>
      <c r="LQQ30" s="140">
        <v>497475</v>
      </c>
      <c r="LQR30" s="106">
        <f t="shared" si="5350"/>
        <v>3.0750000000000002</v>
      </c>
      <c r="LQS30" s="133">
        <f t="shared" si="5351"/>
        <v>428325.97500000003</v>
      </c>
      <c r="LQT30" s="133">
        <f t="shared" si="5352"/>
        <v>871949.30625000002</v>
      </c>
      <c r="LQU30" s="149">
        <f t="shared" si="5353"/>
        <v>229460.34375</v>
      </c>
      <c r="LQV30" s="150">
        <f t="shared" si="5354"/>
        <v>1529735</v>
      </c>
      <c r="LQW30" s="148"/>
      <c r="LQX30" s="148" t="s">
        <v>36</v>
      </c>
      <c r="LQY30" s="140">
        <v>497475</v>
      </c>
      <c r="LQZ30" s="106">
        <f t="shared" si="5355"/>
        <v>3.0750000000000002</v>
      </c>
      <c r="LRA30" s="133">
        <f t="shared" si="5356"/>
        <v>428325.97500000003</v>
      </c>
      <c r="LRB30" s="133">
        <f t="shared" si="5357"/>
        <v>871949.30625000002</v>
      </c>
      <c r="LRC30" s="149">
        <f t="shared" si="5358"/>
        <v>229460.34375</v>
      </c>
      <c r="LRD30" s="150">
        <f t="shared" si="5359"/>
        <v>1529735</v>
      </c>
      <c r="LRE30" s="148"/>
      <c r="LRF30" s="148" t="s">
        <v>36</v>
      </c>
      <c r="LRG30" s="140">
        <v>497475</v>
      </c>
      <c r="LRH30" s="106">
        <f t="shared" si="5360"/>
        <v>3.0750000000000002</v>
      </c>
      <c r="LRI30" s="133">
        <f t="shared" si="5361"/>
        <v>428325.97500000003</v>
      </c>
      <c r="LRJ30" s="133">
        <f t="shared" si="5362"/>
        <v>871949.30625000002</v>
      </c>
      <c r="LRK30" s="149">
        <f t="shared" si="5363"/>
        <v>229460.34375</v>
      </c>
      <c r="LRL30" s="150">
        <f t="shared" si="5364"/>
        <v>1529735</v>
      </c>
      <c r="LRM30" s="148"/>
      <c r="LRN30" s="148" t="s">
        <v>36</v>
      </c>
      <c r="LRO30" s="140">
        <v>497475</v>
      </c>
      <c r="LRP30" s="106">
        <f t="shared" si="5365"/>
        <v>3.0750000000000002</v>
      </c>
      <c r="LRQ30" s="133">
        <f t="shared" si="5366"/>
        <v>428325.97500000003</v>
      </c>
      <c r="LRR30" s="133">
        <f t="shared" si="5367"/>
        <v>871949.30625000002</v>
      </c>
      <c r="LRS30" s="149">
        <f t="shared" si="5368"/>
        <v>229460.34375</v>
      </c>
      <c r="LRT30" s="150">
        <f t="shared" si="5369"/>
        <v>1529735</v>
      </c>
      <c r="LRU30" s="148"/>
      <c r="LRV30" s="148" t="s">
        <v>36</v>
      </c>
      <c r="LRW30" s="140">
        <v>497475</v>
      </c>
      <c r="LRX30" s="106">
        <f t="shared" si="5370"/>
        <v>3.0750000000000002</v>
      </c>
      <c r="LRY30" s="133">
        <f t="shared" si="5371"/>
        <v>428325.97500000003</v>
      </c>
      <c r="LRZ30" s="133">
        <f t="shared" si="5372"/>
        <v>871949.30625000002</v>
      </c>
      <c r="LSA30" s="149">
        <f t="shared" si="5373"/>
        <v>229460.34375</v>
      </c>
      <c r="LSB30" s="150">
        <f t="shared" si="5374"/>
        <v>1529735</v>
      </c>
      <c r="LSC30" s="148"/>
      <c r="LSD30" s="148" t="s">
        <v>36</v>
      </c>
      <c r="LSE30" s="140">
        <v>497475</v>
      </c>
      <c r="LSF30" s="106">
        <f t="shared" si="5375"/>
        <v>3.0750000000000002</v>
      </c>
      <c r="LSG30" s="133">
        <f t="shared" si="5376"/>
        <v>428325.97500000003</v>
      </c>
      <c r="LSH30" s="133">
        <f t="shared" si="5377"/>
        <v>871949.30625000002</v>
      </c>
      <c r="LSI30" s="149">
        <f t="shared" si="5378"/>
        <v>229460.34375</v>
      </c>
      <c r="LSJ30" s="150">
        <f t="shared" si="5379"/>
        <v>1529735</v>
      </c>
      <c r="LSK30" s="148"/>
      <c r="LSL30" s="148" t="s">
        <v>36</v>
      </c>
      <c r="LSM30" s="140">
        <v>497475</v>
      </c>
      <c r="LSN30" s="106">
        <f t="shared" si="5380"/>
        <v>3.0750000000000002</v>
      </c>
      <c r="LSO30" s="133">
        <f t="shared" si="5381"/>
        <v>428325.97500000003</v>
      </c>
      <c r="LSP30" s="133">
        <f t="shared" si="5382"/>
        <v>871949.30625000002</v>
      </c>
      <c r="LSQ30" s="149">
        <f t="shared" si="5383"/>
        <v>229460.34375</v>
      </c>
      <c r="LSR30" s="150">
        <f t="shared" si="5384"/>
        <v>1529735</v>
      </c>
      <c r="LSS30" s="148"/>
      <c r="LST30" s="148" t="s">
        <v>36</v>
      </c>
      <c r="LSU30" s="140">
        <v>497475</v>
      </c>
      <c r="LSV30" s="106">
        <f t="shared" si="5385"/>
        <v>3.0750000000000002</v>
      </c>
      <c r="LSW30" s="133">
        <f t="shared" si="5386"/>
        <v>428325.97500000003</v>
      </c>
      <c r="LSX30" s="133">
        <f t="shared" si="5387"/>
        <v>871949.30625000002</v>
      </c>
      <c r="LSY30" s="149">
        <f t="shared" si="5388"/>
        <v>229460.34375</v>
      </c>
      <c r="LSZ30" s="150">
        <f t="shared" si="5389"/>
        <v>1529735</v>
      </c>
      <c r="LTA30" s="148"/>
      <c r="LTB30" s="148" t="s">
        <v>36</v>
      </c>
      <c r="LTC30" s="140">
        <v>497475</v>
      </c>
      <c r="LTD30" s="106">
        <f t="shared" si="5390"/>
        <v>3.0750000000000002</v>
      </c>
      <c r="LTE30" s="133">
        <f t="shared" si="5391"/>
        <v>428325.97500000003</v>
      </c>
      <c r="LTF30" s="133">
        <f t="shared" si="5392"/>
        <v>871949.30625000002</v>
      </c>
      <c r="LTG30" s="149">
        <f t="shared" si="5393"/>
        <v>229460.34375</v>
      </c>
      <c r="LTH30" s="150">
        <f t="shared" si="5394"/>
        <v>1529735</v>
      </c>
      <c r="LTI30" s="148"/>
      <c r="LTJ30" s="148" t="s">
        <v>36</v>
      </c>
      <c r="LTK30" s="140">
        <v>497475</v>
      </c>
      <c r="LTL30" s="106">
        <f t="shared" si="5395"/>
        <v>3.0750000000000002</v>
      </c>
      <c r="LTM30" s="133">
        <f t="shared" si="5396"/>
        <v>428325.97500000003</v>
      </c>
      <c r="LTN30" s="133">
        <f t="shared" si="5397"/>
        <v>871949.30625000002</v>
      </c>
      <c r="LTO30" s="149">
        <f t="shared" si="5398"/>
        <v>229460.34375</v>
      </c>
      <c r="LTP30" s="150">
        <f t="shared" si="5399"/>
        <v>1529735</v>
      </c>
      <c r="LTQ30" s="148"/>
      <c r="LTR30" s="148" t="s">
        <v>36</v>
      </c>
      <c r="LTS30" s="140">
        <v>497475</v>
      </c>
      <c r="LTT30" s="106">
        <f t="shared" si="5400"/>
        <v>3.0750000000000002</v>
      </c>
      <c r="LTU30" s="133">
        <f t="shared" si="5401"/>
        <v>428325.97500000003</v>
      </c>
      <c r="LTV30" s="133">
        <f t="shared" si="5402"/>
        <v>871949.30625000002</v>
      </c>
      <c r="LTW30" s="149">
        <f t="shared" si="5403"/>
        <v>229460.34375</v>
      </c>
      <c r="LTX30" s="150">
        <f t="shared" si="5404"/>
        <v>1529735</v>
      </c>
      <c r="LTY30" s="148"/>
      <c r="LTZ30" s="148" t="s">
        <v>36</v>
      </c>
      <c r="LUA30" s="140">
        <v>497475</v>
      </c>
      <c r="LUB30" s="106">
        <f t="shared" si="5405"/>
        <v>3.0750000000000002</v>
      </c>
      <c r="LUC30" s="133">
        <f t="shared" si="5406"/>
        <v>428325.97500000003</v>
      </c>
      <c r="LUD30" s="133">
        <f t="shared" si="5407"/>
        <v>871949.30625000002</v>
      </c>
      <c r="LUE30" s="149">
        <f t="shared" si="5408"/>
        <v>229460.34375</v>
      </c>
      <c r="LUF30" s="150">
        <f t="shared" si="5409"/>
        <v>1529735</v>
      </c>
      <c r="LUG30" s="148"/>
      <c r="LUH30" s="148" t="s">
        <v>36</v>
      </c>
      <c r="LUI30" s="140">
        <v>497475</v>
      </c>
      <c r="LUJ30" s="106">
        <f t="shared" si="5410"/>
        <v>3.0750000000000002</v>
      </c>
      <c r="LUK30" s="133">
        <f t="shared" si="5411"/>
        <v>428325.97500000003</v>
      </c>
      <c r="LUL30" s="133">
        <f t="shared" si="5412"/>
        <v>871949.30625000002</v>
      </c>
      <c r="LUM30" s="149">
        <f t="shared" si="5413"/>
        <v>229460.34375</v>
      </c>
      <c r="LUN30" s="150">
        <f t="shared" si="5414"/>
        <v>1529735</v>
      </c>
      <c r="LUO30" s="148"/>
      <c r="LUP30" s="148" t="s">
        <v>36</v>
      </c>
      <c r="LUQ30" s="140">
        <v>497475</v>
      </c>
      <c r="LUR30" s="106">
        <f t="shared" si="5415"/>
        <v>3.0750000000000002</v>
      </c>
      <c r="LUS30" s="133">
        <f t="shared" si="5416"/>
        <v>428325.97500000003</v>
      </c>
      <c r="LUT30" s="133">
        <f t="shared" si="5417"/>
        <v>871949.30625000002</v>
      </c>
      <c r="LUU30" s="149">
        <f t="shared" si="5418"/>
        <v>229460.34375</v>
      </c>
      <c r="LUV30" s="150">
        <f t="shared" si="5419"/>
        <v>1529735</v>
      </c>
      <c r="LUW30" s="148"/>
      <c r="LUX30" s="148" t="s">
        <v>36</v>
      </c>
      <c r="LUY30" s="140">
        <v>497475</v>
      </c>
      <c r="LUZ30" s="106">
        <f t="shared" si="5420"/>
        <v>3.0750000000000002</v>
      </c>
      <c r="LVA30" s="133">
        <f t="shared" si="5421"/>
        <v>428325.97500000003</v>
      </c>
      <c r="LVB30" s="133">
        <f t="shared" si="5422"/>
        <v>871949.30625000002</v>
      </c>
      <c r="LVC30" s="149">
        <f t="shared" si="5423"/>
        <v>229460.34375</v>
      </c>
      <c r="LVD30" s="150">
        <f t="shared" si="5424"/>
        <v>1529735</v>
      </c>
      <c r="LVE30" s="148"/>
      <c r="LVF30" s="148" t="s">
        <v>36</v>
      </c>
      <c r="LVG30" s="140">
        <v>497475</v>
      </c>
      <c r="LVH30" s="106">
        <f t="shared" si="5425"/>
        <v>3.0750000000000002</v>
      </c>
      <c r="LVI30" s="133">
        <f t="shared" si="5426"/>
        <v>428325.97500000003</v>
      </c>
      <c r="LVJ30" s="133">
        <f t="shared" si="5427"/>
        <v>871949.30625000002</v>
      </c>
      <c r="LVK30" s="149">
        <f t="shared" si="5428"/>
        <v>229460.34375</v>
      </c>
      <c r="LVL30" s="150">
        <f t="shared" si="5429"/>
        <v>1529735</v>
      </c>
      <c r="LVM30" s="148"/>
      <c r="LVN30" s="148" t="s">
        <v>36</v>
      </c>
      <c r="LVO30" s="140">
        <v>497475</v>
      </c>
      <c r="LVP30" s="106">
        <f t="shared" si="5430"/>
        <v>3.0750000000000002</v>
      </c>
      <c r="LVQ30" s="133">
        <f t="shared" si="5431"/>
        <v>428325.97500000003</v>
      </c>
      <c r="LVR30" s="133">
        <f t="shared" si="5432"/>
        <v>871949.30625000002</v>
      </c>
      <c r="LVS30" s="149">
        <f t="shared" si="5433"/>
        <v>229460.34375</v>
      </c>
      <c r="LVT30" s="150">
        <f t="shared" si="5434"/>
        <v>1529735</v>
      </c>
      <c r="LVU30" s="148"/>
      <c r="LVV30" s="148" t="s">
        <v>36</v>
      </c>
      <c r="LVW30" s="140">
        <v>497475</v>
      </c>
      <c r="LVX30" s="106">
        <f t="shared" si="5435"/>
        <v>3.0750000000000002</v>
      </c>
      <c r="LVY30" s="133">
        <f t="shared" si="5436"/>
        <v>428325.97500000003</v>
      </c>
      <c r="LVZ30" s="133">
        <f t="shared" si="5437"/>
        <v>871949.30625000002</v>
      </c>
      <c r="LWA30" s="149">
        <f t="shared" si="5438"/>
        <v>229460.34375</v>
      </c>
      <c r="LWB30" s="150">
        <f t="shared" si="5439"/>
        <v>1529735</v>
      </c>
      <c r="LWC30" s="148"/>
      <c r="LWD30" s="148" t="s">
        <v>36</v>
      </c>
      <c r="LWE30" s="140">
        <v>497475</v>
      </c>
      <c r="LWF30" s="106">
        <f t="shared" si="5440"/>
        <v>3.0750000000000002</v>
      </c>
      <c r="LWG30" s="133">
        <f t="shared" si="5441"/>
        <v>428325.97500000003</v>
      </c>
      <c r="LWH30" s="133">
        <f t="shared" si="5442"/>
        <v>871949.30625000002</v>
      </c>
      <c r="LWI30" s="149">
        <f t="shared" si="5443"/>
        <v>229460.34375</v>
      </c>
      <c r="LWJ30" s="150">
        <f t="shared" si="5444"/>
        <v>1529735</v>
      </c>
      <c r="LWK30" s="148"/>
      <c r="LWL30" s="148" t="s">
        <v>36</v>
      </c>
      <c r="LWM30" s="140">
        <v>497475</v>
      </c>
      <c r="LWN30" s="106">
        <f t="shared" si="5445"/>
        <v>3.0750000000000002</v>
      </c>
      <c r="LWO30" s="133">
        <f t="shared" si="5446"/>
        <v>428325.97500000003</v>
      </c>
      <c r="LWP30" s="133">
        <f t="shared" si="5447"/>
        <v>871949.30625000002</v>
      </c>
      <c r="LWQ30" s="149">
        <f t="shared" si="5448"/>
        <v>229460.34375</v>
      </c>
      <c r="LWR30" s="150">
        <f t="shared" si="5449"/>
        <v>1529735</v>
      </c>
      <c r="LWS30" s="148"/>
      <c r="LWT30" s="148" t="s">
        <v>36</v>
      </c>
      <c r="LWU30" s="140">
        <v>497475</v>
      </c>
      <c r="LWV30" s="106">
        <f t="shared" si="5450"/>
        <v>3.0750000000000002</v>
      </c>
      <c r="LWW30" s="133">
        <f t="shared" si="5451"/>
        <v>428325.97500000003</v>
      </c>
      <c r="LWX30" s="133">
        <f t="shared" si="5452"/>
        <v>871949.30625000002</v>
      </c>
      <c r="LWY30" s="149">
        <f t="shared" si="5453"/>
        <v>229460.34375</v>
      </c>
      <c r="LWZ30" s="150">
        <f t="shared" si="5454"/>
        <v>1529735</v>
      </c>
      <c r="LXA30" s="148"/>
      <c r="LXB30" s="148" t="s">
        <v>36</v>
      </c>
      <c r="LXC30" s="140">
        <v>497475</v>
      </c>
      <c r="LXD30" s="106">
        <f t="shared" si="5455"/>
        <v>3.0750000000000002</v>
      </c>
      <c r="LXE30" s="133">
        <f t="shared" si="5456"/>
        <v>428325.97500000003</v>
      </c>
      <c r="LXF30" s="133">
        <f t="shared" si="5457"/>
        <v>871949.30625000002</v>
      </c>
      <c r="LXG30" s="149">
        <f t="shared" si="5458"/>
        <v>229460.34375</v>
      </c>
      <c r="LXH30" s="150">
        <f t="shared" si="5459"/>
        <v>1529735</v>
      </c>
      <c r="LXI30" s="148"/>
      <c r="LXJ30" s="148" t="s">
        <v>36</v>
      </c>
      <c r="LXK30" s="140">
        <v>497475</v>
      </c>
      <c r="LXL30" s="106">
        <f t="shared" si="5460"/>
        <v>3.0750000000000002</v>
      </c>
      <c r="LXM30" s="133">
        <f t="shared" si="5461"/>
        <v>428325.97500000003</v>
      </c>
      <c r="LXN30" s="133">
        <f t="shared" si="5462"/>
        <v>871949.30625000002</v>
      </c>
      <c r="LXO30" s="149">
        <f t="shared" si="5463"/>
        <v>229460.34375</v>
      </c>
      <c r="LXP30" s="150">
        <f t="shared" si="5464"/>
        <v>1529735</v>
      </c>
      <c r="LXQ30" s="148"/>
      <c r="LXR30" s="148" t="s">
        <v>36</v>
      </c>
      <c r="LXS30" s="140">
        <v>497475</v>
      </c>
      <c r="LXT30" s="106">
        <f t="shared" si="5465"/>
        <v>3.0750000000000002</v>
      </c>
      <c r="LXU30" s="133">
        <f t="shared" si="5466"/>
        <v>428325.97500000003</v>
      </c>
      <c r="LXV30" s="133">
        <f t="shared" si="5467"/>
        <v>871949.30625000002</v>
      </c>
      <c r="LXW30" s="149">
        <f t="shared" si="5468"/>
        <v>229460.34375</v>
      </c>
      <c r="LXX30" s="150">
        <f t="shared" si="5469"/>
        <v>1529735</v>
      </c>
      <c r="LXY30" s="148"/>
      <c r="LXZ30" s="148" t="s">
        <v>36</v>
      </c>
      <c r="LYA30" s="140">
        <v>497475</v>
      </c>
      <c r="LYB30" s="106">
        <f t="shared" si="5470"/>
        <v>3.0750000000000002</v>
      </c>
      <c r="LYC30" s="133">
        <f t="shared" si="5471"/>
        <v>428325.97500000003</v>
      </c>
      <c r="LYD30" s="133">
        <f t="shared" si="5472"/>
        <v>871949.30625000002</v>
      </c>
      <c r="LYE30" s="149">
        <f t="shared" si="5473"/>
        <v>229460.34375</v>
      </c>
      <c r="LYF30" s="150">
        <f t="shared" si="5474"/>
        <v>1529735</v>
      </c>
      <c r="LYG30" s="148"/>
      <c r="LYH30" s="148" t="s">
        <v>36</v>
      </c>
      <c r="LYI30" s="140">
        <v>497475</v>
      </c>
      <c r="LYJ30" s="106">
        <f t="shared" si="5475"/>
        <v>3.0750000000000002</v>
      </c>
      <c r="LYK30" s="133">
        <f t="shared" si="5476"/>
        <v>428325.97500000003</v>
      </c>
      <c r="LYL30" s="133">
        <f t="shared" si="5477"/>
        <v>871949.30625000002</v>
      </c>
      <c r="LYM30" s="149">
        <f t="shared" si="5478"/>
        <v>229460.34375</v>
      </c>
      <c r="LYN30" s="150">
        <f t="shared" si="5479"/>
        <v>1529735</v>
      </c>
      <c r="LYO30" s="148"/>
      <c r="LYP30" s="148" t="s">
        <v>36</v>
      </c>
      <c r="LYQ30" s="140">
        <v>497475</v>
      </c>
      <c r="LYR30" s="106">
        <f t="shared" si="5480"/>
        <v>3.0750000000000002</v>
      </c>
      <c r="LYS30" s="133">
        <f t="shared" si="5481"/>
        <v>428325.97500000003</v>
      </c>
      <c r="LYT30" s="133">
        <f t="shared" si="5482"/>
        <v>871949.30625000002</v>
      </c>
      <c r="LYU30" s="149">
        <f t="shared" si="5483"/>
        <v>229460.34375</v>
      </c>
      <c r="LYV30" s="150">
        <f t="shared" si="5484"/>
        <v>1529735</v>
      </c>
      <c r="LYW30" s="148"/>
      <c r="LYX30" s="148" t="s">
        <v>36</v>
      </c>
      <c r="LYY30" s="140">
        <v>497475</v>
      </c>
      <c r="LYZ30" s="106">
        <f t="shared" si="5485"/>
        <v>3.0750000000000002</v>
      </c>
      <c r="LZA30" s="133">
        <f t="shared" si="5486"/>
        <v>428325.97500000003</v>
      </c>
      <c r="LZB30" s="133">
        <f t="shared" si="5487"/>
        <v>871949.30625000002</v>
      </c>
      <c r="LZC30" s="149">
        <f t="shared" si="5488"/>
        <v>229460.34375</v>
      </c>
      <c r="LZD30" s="150">
        <f t="shared" si="5489"/>
        <v>1529735</v>
      </c>
      <c r="LZE30" s="148"/>
      <c r="LZF30" s="148" t="s">
        <v>36</v>
      </c>
      <c r="LZG30" s="140">
        <v>497475</v>
      </c>
      <c r="LZH30" s="106">
        <f t="shared" si="5490"/>
        <v>3.0750000000000002</v>
      </c>
      <c r="LZI30" s="133">
        <f t="shared" si="5491"/>
        <v>428325.97500000003</v>
      </c>
      <c r="LZJ30" s="133">
        <f t="shared" si="5492"/>
        <v>871949.30625000002</v>
      </c>
      <c r="LZK30" s="149">
        <f t="shared" si="5493"/>
        <v>229460.34375</v>
      </c>
      <c r="LZL30" s="150">
        <f t="shared" si="5494"/>
        <v>1529735</v>
      </c>
      <c r="LZM30" s="148"/>
      <c r="LZN30" s="148" t="s">
        <v>36</v>
      </c>
      <c r="LZO30" s="140">
        <v>497475</v>
      </c>
      <c r="LZP30" s="106">
        <f t="shared" si="5495"/>
        <v>3.0750000000000002</v>
      </c>
      <c r="LZQ30" s="133">
        <f t="shared" si="5496"/>
        <v>428325.97500000003</v>
      </c>
      <c r="LZR30" s="133">
        <f t="shared" si="5497"/>
        <v>871949.30625000002</v>
      </c>
      <c r="LZS30" s="149">
        <f t="shared" si="5498"/>
        <v>229460.34375</v>
      </c>
      <c r="LZT30" s="150">
        <f t="shared" si="5499"/>
        <v>1529735</v>
      </c>
      <c r="LZU30" s="148"/>
      <c r="LZV30" s="148" t="s">
        <v>36</v>
      </c>
      <c r="LZW30" s="140">
        <v>497475</v>
      </c>
      <c r="LZX30" s="106">
        <f t="shared" si="5500"/>
        <v>3.0750000000000002</v>
      </c>
      <c r="LZY30" s="133">
        <f t="shared" si="5501"/>
        <v>428325.97500000003</v>
      </c>
      <c r="LZZ30" s="133">
        <f t="shared" si="5502"/>
        <v>871949.30625000002</v>
      </c>
      <c r="MAA30" s="149">
        <f t="shared" si="5503"/>
        <v>229460.34375</v>
      </c>
      <c r="MAB30" s="150">
        <f t="shared" si="5504"/>
        <v>1529735</v>
      </c>
      <c r="MAC30" s="148"/>
      <c r="MAD30" s="148" t="s">
        <v>36</v>
      </c>
      <c r="MAE30" s="140">
        <v>497475</v>
      </c>
      <c r="MAF30" s="106">
        <f t="shared" si="5505"/>
        <v>3.0750000000000002</v>
      </c>
      <c r="MAG30" s="133">
        <f t="shared" si="5506"/>
        <v>428325.97500000003</v>
      </c>
      <c r="MAH30" s="133">
        <f t="shared" si="5507"/>
        <v>871949.30625000002</v>
      </c>
      <c r="MAI30" s="149">
        <f t="shared" si="5508"/>
        <v>229460.34375</v>
      </c>
      <c r="MAJ30" s="150">
        <f t="shared" si="5509"/>
        <v>1529735</v>
      </c>
      <c r="MAK30" s="148"/>
      <c r="MAL30" s="148" t="s">
        <v>36</v>
      </c>
      <c r="MAM30" s="140">
        <v>497475</v>
      </c>
      <c r="MAN30" s="106">
        <f t="shared" si="5510"/>
        <v>3.0750000000000002</v>
      </c>
      <c r="MAO30" s="133">
        <f t="shared" si="5511"/>
        <v>428325.97500000003</v>
      </c>
      <c r="MAP30" s="133">
        <f t="shared" si="5512"/>
        <v>871949.30625000002</v>
      </c>
      <c r="MAQ30" s="149">
        <f t="shared" si="5513"/>
        <v>229460.34375</v>
      </c>
      <c r="MAR30" s="150">
        <f t="shared" si="5514"/>
        <v>1529735</v>
      </c>
      <c r="MAS30" s="148"/>
      <c r="MAT30" s="148" t="s">
        <v>36</v>
      </c>
      <c r="MAU30" s="140">
        <v>497475</v>
      </c>
      <c r="MAV30" s="106">
        <f t="shared" si="5515"/>
        <v>3.0750000000000002</v>
      </c>
      <c r="MAW30" s="133">
        <f t="shared" si="5516"/>
        <v>428325.97500000003</v>
      </c>
      <c r="MAX30" s="133">
        <f t="shared" si="5517"/>
        <v>871949.30625000002</v>
      </c>
      <c r="MAY30" s="149">
        <f t="shared" si="5518"/>
        <v>229460.34375</v>
      </c>
      <c r="MAZ30" s="150">
        <f t="shared" si="5519"/>
        <v>1529735</v>
      </c>
      <c r="MBA30" s="148"/>
      <c r="MBB30" s="148" t="s">
        <v>36</v>
      </c>
      <c r="MBC30" s="140">
        <v>497475</v>
      </c>
      <c r="MBD30" s="106">
        <f t="shared" si="5520"/>
        <v>3.0750000000000002</v>
      </c>
      <c r="MBE30" s="133">
        <f t="shared" si="5521"/>
        <v>428325.97500000003</v>
      </c>
      <c r="MBF30" s="133">
        <f t="shared" si="5522"/>
        <v>871949.30625000002</v>
      </c>
      <c r="MBG30" s="149">
        <f t="shared" si="5523"/>
        <v>229460.34375</v>
      </c>
      <c r="MBH30" s="150">
        <f t="shared" si="5524"/>
        <v>1529735</v>
      </c>
      <c r="MBI30" s="148"/>
      <c r="MBJ30" s="148" t="s">
        <v>36</v>
      </c>
      <c r="MBK30" s="140">
        <v>497475</v>
      </c>
      <c r="MBL30" s="106">
        <f t="shared" si="5525"/>
        <v>3.0750000000000002</v>
      </c>
      <c r="MBM30" s="133">
        <f t="shared" si="5526"/>
        <v>428325.97500000003</v>
      </c>
      <c r="MBN30" s="133">
        <f t="shared" si="5527"/>
        <v>871949.30625000002</v>
      </c>
      <c r="MBO30" s="149">
        <f t="shared" si="5528"/>
        <v>229460.34375</v>
      </c>
      <c r="MBP30" s="150">
        <f t="shared" si="5529"/>
        <v>1529735</v>
      </c>
      <c r="MBQ30" s="148"/>
      <c r="MBR30" s="148" t="s">
        <v>36</v>
      </c>
      <c r="MBS30" s="140">
        <v>497475</v>
      </c>
      <c r="MBT30" s="106">
        <f t="shared" si="5530"/>
        <v>3.0750000000000002</v>
      </c>
      <c r="MBU30" s="133">
        <f t="shared" si="5531"/>
        <v>428325.97500000003</v>
      </c>
      <c r="MBV30" s="133">
        <f t="shared" si="5532"/>
        <v>871949.30625000002</v>
      </c>
      <c r="MBW30" s="149">
        <f t="shared" si="5533"/>
        <v>229460.34375</v>
      </c>
      <c r="MBX30" s="150">
        <f t="shared" si="5534"/>
        <v>1529735</v>
      </c>
      <c r="MBY30" s="148"/>
      <c r="MBZ30" s="148" t="s">
        <v>36</v>
      </c>
      <c r="MCA30" s="140">
        <v>497475</v>
      </c>
      <c r="MCB30" s="106">
        <f t="shared" si="5535"/>
        <v>3.0750000000000002</v>
      </c>
      <c r="MCC30" s="133">
        <f t="shared" si="5536"/>
        <v>428325.97500000003</v>
      </c>
      <c r="MCD30" s="133">
        <f t="shared" si="5537"/>
        <v>871949.30625000002</v>
      </c>
      <c r="MCE30" s="149">
        <f t="shared" si="5538"/>
        <v>229460.34375</v>
      </c>
      <c r="MCF30" s="150">
        <f t="shared" si="5539"/>
        <v>1529735</v>
      </c>
      <c r="MCG30" s="148"/>
      <c r="MCH30" s="148" t="s">
        <v>36</v>
      </c>
      <c r="MCI30" s="140">
        <v>497475</v>
      </c>
      <c r="MCJ30" s="106">
        <f t="shared" si="5540"/>
        <v>3.0750000000000002</v>
      </c>
      <c r="MCK30" s="133">
        <f t="shared" si="5541"/>
        <v>428325.97500000003</v>
      </c>
      <c r="MCL30" s="133">
        <f t="shared" si="5542"/>
        <v>871949.30625000002</v>
      </c>
      <c r="MCM30" s="149">
        <f t="shared" si="5543"/>
        <v>229460.34375</v>
      </c>
      <c r="MCN30" s="150">
        <f t="shared" si="5544"/>
        <v>1529735</v>
      </c>
      <c r="MCO30" s="148"/>
      <c r="MCP30" s="148" t="s">
        <v>36</v>
      </c>
      <c r="MCQ30" s="140">
        <v>497475</v>
      </c>
      <c r="MCR30" s="106">
        <f t="shared" si="5545"/>
        <v>3.0750000000000002</v>
      </c>
      <c r="MCS30" s="133">
        <f t="shared" si="5546"/>
        <v>428325.97500000003</v>
      </c>
      <c r="MCT30" s="133">
        <f t="shared" si="5547"/>
        <v>871949.30625000002</v>
      </c>
      <c r="MCU30" s="149">
        <f t="shared" si="5548"/>
        <v>229460.34375</v>
      </c>
      <c r="MCV30" s="150">
        <f t="shared" si="5549"/>
        <v>1529735</v>
      </c>
      <c r="MCW30" s="148"/>
      <c r="MCX30" s="148" t="s">
        <v>36</v>
      </c>
      <c r="MCY30" s="140">
        <v>497475</v>
      </c>
      <c r="MCZ30" s="106">
        <f t="shared" si="5550"/>
        <v>3.0750000000000002</v>
      </c>
      <c r="MDA30" s="133">
        <f t="shared" si="5551"/>
        <v>428325.97500000003</v>
      </c>
      <c r="MDB30" s="133">
        <f t="shared" si="5552"/>
        <v>871949.30625000002</v>
      </c>
      <c r="MDC30" s="149">
        <f t="shared" si="5553"/>
        <v>229460.34375</v>
      </c>
      <c r="MDD30" s="150">
        <f t="shared" si="5554"/>
        <v>1529735</v>
      </c>
      <c r="MDE30" s="148"/>
      <c r="MDF30" s="148" t="s">
        <v>36</v>
      </c>
      <c r="MDG30" s="140">
        <v>497475</v>
      </c>
      <c r="MDH30" s="106">
        <f t="shared" si="5555"/>
        <v>3.0750000000000002</v>
      </c>
      <c r="MDI30" s="133">
        <f t="shared" si="5556"/>
        <v>428325.97500000003</v>
      </c>
      <c r="MDJ30" s="133">
        <f t="shared" si="5557"/>
        <v>871949.30625000002</v>
      </c>
      <c r="MDK30" s="149">
        <f t="shared" si="5558"/>
        <v>229460.34375</v>
      </c>
      <c r="MDL30" s="150">
        <f t="shared" si="5559"/>
        <v>1529735</v>
      </c>
      <c r="MDM30" s="148"/>
      <c r="MDN30" s="148" t="s">
        <v>36</v>
      </c>
      <c r="MDO30" s="140">
        <v>497475</v>
      </c>
      <c r="MDP30" s="106">
        <f t="shared" si="5560"/>
        <v>3.0750000000000002</v>
      </c>
      <c r="MDQ30" s="133">
        <f t="shared" si="5561"/>
        <v>428325.97500000003</v>
      </c>
      <c r="MDR30" s="133">
        <f t="shared" si="5562"/>
        <v>871949.30625000002</v>
      </c>
      <c r="MDS30" s="149">
        <f t="shared" si="5563"/>
        <v>229460.34375</v>
      </c>
      <c r="MDT30" s="150">
        <f t="shared" si="5564"/>
        <v>1529735</v>
      </c>
      <c r="MDU30" s="148"/>
      <c r="MDV30" s="148" t="s">
        <v>36</v>
      </c>
      <c r="MDW30" s="140">
        <v>497475</v>
      </c>
      <c r="MDX30" s="106">
        <f t="shared" si="5565"/>
        <v>3.0750000000000002</v>
      </c>
      <c r="MDY30" s="133">
        <f t="shared" si="5566"/>
        <v>428325.97500000003</v>
      </c>
      <c r="MDZ30" s="133">
        <f t="shared" si="5567"/>
        <v>871949.30625000002</v>
      </c>
      <c r="MEA30" s="149">
        <f t="shared" si="5568"/>
        <v>229460.34375</v>
      </c>
      <c r="MEB30" s="150">
        <f t="shared" si="5569"/>
        <v>1529735</v>
      </c>
      <c r="MEC30" s="148"/>
      <c r="MED30" s="148" t="s">
        <v>36</v>
      </c>
      <c r="MEE30" s="140">
        <v>497475</v>
      </c>
      <c r="MEF30" s="106">
        <f t="shared" si="5570"/>
        <v>3.0750000000000002</v>
      </c>
      <c r="MEG30" s="133">
        <f t="shared" si="5571"/>
        <v>428325.97500000003</v>
      </c>
      <c r="MEH30" s="133">
        <f t="shared" si="5572"/>
        <v>871949.30625000002</v>
      </c>
      <c r="MEI30" s="149">
        <f t="shared" si="5573"/>
        <v>229460.34375</v>
      </c>
      <c r="MEJ30" s="150">
        <f t="shared" si="5574"/>
        <v>1529735</v>
      </c>
      <c r="MEK30" s="148"/>
      <c r="MEL30" s="148" t="s">
        <v>36</v>
      </c>
      <c r="MEM30" s="140">
        <v>497475</v>
      </c>
      <c r="MEN30" s="106">
        <f t="shared" si="5575"/>
        <v>3.0750000000000002</v>
      </c>
      <c r="MEO30" s="133">
        <f t="shared" si="5576"/>
        <v>428325.97500000003</v>
      </c>
      <c r="MEP30" s="133">
        <f t="shared" si="5577"/>
        <v>871949.30625000002</v>
      </c>
      <c r="MEQ30" s="149">
        <f t="shared" si="5578"/>
        <v>229460.34375</v>
      </c>
      <c r="MER30" s="150">
        <f t="shared" si="5579"/>
        <v>1529735</v>
      </c>
      <c r="MES30" s="148"/>
      <c r="MET30" s="148" t="s">
        <v>36</v>
      </c>
      <c r="MEU30" s="140">
        <v>497475</v>
      </c>
      <c r="MEV30" s="106">
        <f t="shared" si="5580"/>
        <v>3.0750000000000002</v>
      </c>
      <c r="MEW30" s="133">
        <f t="shared" si="5581"/>
        <v>428325.97500000003</v>
      </c>
      <c r="MEX30" s="133">
        <f t="shared" si="5582"/>
        <v>871949.30625000002</v>
      </c>
      <c r="MEY30" s="149">
        <f t="shared" si="5583"/>
        <v>229460.34375</v>
      </c>
      <c r="MEZ30" s="150">
        <f t="shared" si="5584"/>
        <v>1529735</v>
      </c>
      <c r="MFA30" s="148"/>
      <c r="MFB30" s="148" t="s">
        <v>36</v>
      </c>
      <c r="MFC30" s="140">
        <v>497475</v>
      </c>
      <c r="MFD30" s="106">
        <f t="shared" si="5585"/>
        <v>3.0750000000000002</v>
      </c>
      <c r="MFE30" s="133">
        <f t="shared" si="5586"/>
        <v>428325.97500000003</v>
      </c>
      <c r="MFF30" s="133">
        <f t="shared" si="5587"/>
        <v>871949.30625000002</v>
      </c>
      <c r="MFG30" s="149">
        <f t="shared" si="5588"/>
        <v>229460.34375</v>
      </c>
      <c r="MFH30" s="150">
        <f t="shared" si="5589"/>
        <v>1529735</v>
      </c>
      <c r="MFI30" s="148"/>
      <c r="MFJ30" s="148" t="s">
        <v>36</v>
      </c>
      <c r="MFK30" s="140">
        <v>497475</v>
      </c>
      <c r="MFL30" s="106">
        <f t="shared" si="5590"/>
        <v>3.0750000000000002</v>
      </c>
      <c r="MFM30" s="133">
        <f t="shared" si="5591"/>
        <v>428325.97500000003</v>
      </c>
      <c r="MFN30" s="133">
        <f t="shared" si="5592"/>
        <v>871949.30625000002</v>
      </c>
      <c r="MFO30" s="149">
        <f t="shared" si="5593"/>
        <v>229460.34375</v>
      </c>
      <c r="MFP30" s="150">
        <f t="shared" si="5594"/>
        <v>1529735</v>
      </c>
      <c r="MFQ30" s="148"/>
      <c r="MFR30" s="148" t="s">
        <v>36</v>
      </c>
      <c r="MFS30" s="140">
        <v>497475</v>
      </c>
      <c r="MFT30" s="106">
        <f t="shared" si="5595"/>
        <v>3.0750000000000002</v>
      </c>
      <c r="MFU30" s="133">
        <f t="shared" si="5596"/>
        <v>428325.97500000003</v>
      </c>
      <c r="MFV30" s="133">
        <f t="shared" si="5597"/>
        <v>871949.30625000002</v>
      </c>
      <c r="MFW30" s="149">
        <f t="shared" si="5598"/>
        <v>229460.34375</v>
      </c>
      <c r="MFX30" s="150">
        <f t="shared" si="5599"/>
        <v>1529735</v>
      </c>
      <c r="MFY30" s="148"/>
      <c r="MFZ30" s="148" t="s">
        <v>36</v>
      </c>
      <c r="MGA30" s="140">
        <v>497475</v>
      </c>
      <c r="MGB30" s="106">
        <f t="shared" si="5600"/>
        <v>3.0750000000000002</v>
      </c>
      <c r="MGC30" s="133">
        <f t="shared" si="5601"/>
        <v>428325.97500000003</v>
      </c>
      <c r="MGD30" s="133">
        <f t="shared" si="5602"/>
        <v>871949.30625000002</v>
      </c>
      <c r="MGE30" s="149">
        <f t="shared" si="5603"/>
        <v>229460.34375</v>
      </c>
      <c r="MGF30" s="150">
        <f t="shared" si="5604"/>
        <v>1529735</v>
      </c>
      <c r="MGG30" s="148"/>
      <c r="MGH30" s="148" t="s">
        <v>36</v>
      </c>
      <c r="MGI30" s="140">
        <v>497475</v>
      </c>
      <c r="MGJ30" s="106">
        <f t="shared" si="5605"/>
        <v>3.0750000000000002</v>
      </c>
      <c r="MGK30" s="133">
        <f t="shared" si="5606"/>
        <v>428325.97500000003</v>
      </c>
      <c r="MGL30" s="133">
        <f t="shared" si="5607"/>
        <v>871949.30625000002</v>
      </c>
      <c r="MGM30" s="149">
        <f t="shared" si="5608"/>
        <v>229460.34375</v>
      </c>
      <c r="MGN30" s="150">
        <f t="shared" si="5609"/>
        <v>1529735</v>
      </c>
      <c r="MGO30" s="148"/>
      <c r="MGP30" s="148" t="s">
        <v>36</v>
      </c>
      <c r="MGQ30" s="140">
        <v>497475</v>
      </c>
      <c r="MGR30" s="106">
        <f t="shared" si="5610"/>
        <v>3.0750000000000002</v>
      </c>
      <c r="MGS30" s="133">
        <f t="shared" si="5611"/>
        <v>428325.97500000003</v>
      </c>
      <c r="MGT30" s="133">
        <f t="shared" si="5612"/>
        <v>871949.30625000002</v>
      </c>
      <c r="MGU30" s="149">
        <f t="shared" si="5613"/>
        <v>229460.34375</v>
      </c>
      <c r="MGV30" s="150">
        <f t="shared" si="5614"/>
        <v>1529735</v>
      </c>
      <c r="MGW30" s="148"/>
      <c r="MGX30" s="148" t="s">
        <v>36</v>
      </c>
      <c r="MGY30" s="140">
        <v>497475</v>
      </c>
      <c r="MGZ30" s="106">
        <f t="shared" si="5615"/>
        <v>3.0750000000000002</v>
      </c>
      <c r="MHA30" s="133">
        <f t="shared" si="5616"/>
        <v>428325.97500000003</v>
      </c>
      <c r="MHB30" s="133">
        <f t="shared" si="5617"/>
        <v>871949.30625000002</v>
      </c>
      <c r="MHC30" s="149">
        <f t="shared" si="5618"/>
        <v>229460.34375</v>
      </c>
      <c r="MHD30" s="150">
        <f t="shared" si="5619"/>
        <v>1529735</v>
      </c>
      <c r="MHE30" s="148"/>
      <c r="MHF30" s="148" t="s">
        <v>36</v>
      </c>
      <c r="MHG30" s="140">
        <v>497475</v>
      </c>
      <c r="MHH30" s="106">
        <f t="shared" si="5620"/>
        <v>3.0750000000000002</v>
      </c>
      <c r="MHI30" s="133">
        <f t="shared" si="5621"/>
        <v>428325.97500000003</v>
      </c>
      <c r="MHJ30" s="133">
        <f t="shared" si="5622"/>
        <v>871949.30625000002</v>
      </c>
      <c r="MHK30" s="149">
        <f t="shared" si="5623"/>
        <v>229460.34375</v>
      </c>
      <c r="MHL30" s="150">
        <f t="shared" si="5624"/>
        <v>1529735</v>
      </c>
      <c r="MHM30" s="148"/>
      <c r="MHN30" s="148" t="s">
        <v>36</v>
      </c>
      <c r="MHO30" s="140">
        <v>497475</v>
      </c>
      <c r="MHP30" s="106">
        <f t="shared" si="5625"/>
        <v>3.0750000000000002</v>
      </c>
      <c r="MHQ30" s="133">
        <f t="shared" si="5626"/>
        <v>428325.97500000003</v>
      </c>
      <c r="MHR30" s="133">
        <f t="shared" si="5627"/>
        <v>871949.30625000002</v>
      </c>
      <c r="MHS30" s="149">
        <f t="shared" si="5628"/>
        <v>229460.34375</v>
      </c>
      <c r="MHT30" s="150">
        <f t="shared" si="5629"/>
        <v>1529735</v>
      </c>
      <c r="MHU30" s="148"/>
      <c r="MHV30" s="148" t="s">
        <v>36</v>
      </c>
      <c r="MHW30" s="140">
        <v>497475</v>
      </c>
      <c r="MHX30" s="106">
        <f t="shared" si="5630"/>
        <v>3.0750000000000002</v>
      </c>
      <c r="MHY30" s="133">
        <f t="shared" si="5631"/>
        <v>428325.97500000003</v>
      </c>
      <c r="MHZ30" s="133">
        <f t="shared" si="5632"/>
        <v>871949.30625000002</v>
      </c>
      <c r="MIA30" s="149">
        <f t="shared" si="5633"/>
        <v>229460.34375</v>
      </c>
      <c r="MIB30" s="150">
        <f t="shared" si="5634"/>
        <v>1529735</v>
      </c>
      <c r="MIC30" s="148"/>
      <c r="MID30" s="148" t="s">
        <v>36</v>
      </c>
      <c r="MIE30" s="140">
        <v>497475</v>
      </c>
      <c r="MIF30" s="106">
        <f t="shared" si="5635"/>
        <v>3.0750000000000002</v>
      </c>
      <c r="MIG30" s="133">
        <f t="shared" si="5636"/>
        <v>428325.97500000003</v>
      </c>
      <c r="MIH30" s="133">
        <f t="shared" si="5637"/>
        <v>871949.30625000002</v>
      </c>
      <c r="MII30" s="149">
        <f t="shared" si="5638"/>
        <v>229460.34375</v>
      </c>
      <c r="MIJ30" s="150">
        <f t="shared" si="5639"/>
        <v>1529735</v>
      </c>
      <c r="MIK30" s="148"/>
      <c r="MIL30" s="148" t="s">
        <v>36</v>
      </c>
      <c r="MIM30" s="140">
        <v>497475</v>
      </c>
      <c r="MIN30" s="106">
        <f t="shared" si="5640"/>
        <v>3.0750000000000002</v>
      </c>
      <c r="MIO30" s="133">
        <f t="shared" si="5641"/>
        <v>428325.97500000003</v>
      </c>
      <c r="MIP30" s="133">
        <f t="shared" si="5642"/>
        <v>871949.30625000002</v>
      </c>
      <c r="MIQ30" s="149">
        <f t="shared" si="5643"/>
        <v>229460.34375</v>
      </c>
      <c r="MIR30" s="150">
        <f t="shared" si="5644"/>
        <v>1529735</v>
      </c>
      <c r="MIS30" s="148"/>
      <c r="MIT30" s="148" t="s">
        <v>36</v>
      </c>
      <c r="MIU30" s="140">
        <v>497475</v>
      </c>
      <c r="MIV30" s="106">
        <f t="shared" si="5645"/>
        <v>3.0750000000000002</v>
      </c>
      <c r="MIW30" s="133">
        <f t="shared" si="5646"/>
        <v>428325.97500000003</v>
      </c>
      <c r="MIX30" s="133">
        <f t="shared" si="5647"/>
        <v>871949.30625000002</v>
      </c>
      <c r="MIY30" s="149">
        <f t="shared" si="5648"/>
        <v>229460.34375</v>
      </c>
      <c r="MIZ30" s="150">
        <f t="shared" si="5649"/>
        <v>1529735</v>
      </c>
      <c r="MJA30" s="148"/>
      <c r="MJB30" s="148" t="s">
        <v>36</v>
      </c>
      <c r="MJC30" s="140">
        <v>497475</v>
      </c>
      <c r="MJD30" s="106">
        <f t="shared" si="5650"/>
        <v>3.0750000000000002</v>
      </c>
      <c r="MJE30" s="133">
        <f t="shared" si="5651"/>
        <v>428325.97500000003</v>
      </c>
      <c r="MJF30" s="133">
        <f t="shared" si="5652"/>
        <v>871949.30625000002</v>
      </c>
      <c r="MJG30" s="149">
        <f t="shared" si="5653"/>
        <v>229460.34375</v>
      </c>
      <c r="MJH30" s="150">
        <f t="shared" si="5654"/>
        <v>1529735</v>
      </c>
      <c r="MJI30" s="148"/>
      <c r="MJJ30" s="148" t="s">
        <v>36</v>
      </c>
      <c r="MJK30" s="140">
        <v>497475</v>
      </c>
      <c r="MJL30" s="106">
        <f t="shared" si="5655"/>
        <v>3.0750000000000002</v>
      </c>
      <c r="MJM30" s="133">
        <f t="shared" si="5656"/>
        <v>428325.97500000003</v>
      </c>
      <c r="MJN30" s="133">
        <f t="shared" si="5657"/>
        <v>871949.30625000002</v>
      </c>
      <c r="MJO30" s="149">
        <f t="shared" si="5658"/>
        <v>229460.34375</v>
      </c>
      <c r="MJP30" s="150">
        <f t="shared" si="5659"/>
        <v>1529735</v>
      </c>
      <c r="MJQ30" s="148"/>
      <c r="MJR30" s="148" t="s">
        <v>36</v>
      </c>
      <c r="MJS30" s="140">
        <v>497475</v>
      </c>
      <c r="MJT30" s="106">
        <f t="shared" si="5660"/>
        <v>3.0750000000000002</v>
      </c>
      <c r="MJU30" s="133">
        <f t="shared" si="5661"/>
        <v>428325.97500000003</v>
      </c>
      <c r="MJV30" s="133">
        <f t="shared" si="5662"/>
        <v>871949.30625000002</v>
      </c>
      <c r="MJW30" s="149">
        <f t="shared" si="5663"/>
        <v>229460.34375</v>
      </c>
      <c r="MJX30" s="150">
        <f t="shared" si="5664"/>
        <v>1529735</v>
      </c>
      <c r="MJY30" s="148"/>
      <c r="MJZ30" s="148" t="s">
        <v>36</v>
      </c>
      <c r="MKA30" s="140">
        <v>497475</v>
      </c>
      <c r="MKB30" s="106">
        <f t="shared" si="5665"/>
        <v>3.0750000000000002</v>
      </c>
      <c r="MKC30" s="133">
        <f t="shared" si="5666"/>
        <v>428325.97500000003</v>
      </c>
      <c r="MKD30" s="133">
        <f t="shared" si="5667"/>
        <v>871949.30625000002</v>
      </c>
      <c r="MKE30" s="149">
        <f t="shared" si="5668"/>
        <v>229460.34375</v>
      </c>
      <c r="MKF30" s="150">
        <f t="shared" si="5669"/>
        <v>1529735</v>
      </c>
      <c r="MKG30" s="148"/>
      <c r="MKH30" s="148" t="s">
        <v>36</v>
      </c>
      <c r="MKI30" s="140">
        <v>497475</v>
      </c>
      <c r="MKJ30" s="106">
        <f t="shared" si="5670"/>
        <v>3.0750000000000002</v>
      </c>
      <c r="MKK30" s="133">
        <f t="shared" si="5671"/>
        <v>428325.97500000003</v>
      </c>
      <c r="MKL30" s="133">
        <f t="shared" si="5672"/>
        <v>871949.30625000002</v>
      </c>
      <c r="MKM30" s="149">
        <f t="shared" si="5673"/>
        <v>229460.34375</v>
      </c>
      <c r="MKN30" s="150">
        <f t="shared" si="5674"/>
        <v>1529735</v>
      </c>
      <c r="MKO30" s="148"/>
      <c r="MKP30" s="148" t="s">
        <v>36</v>
      </c>
      <c r="MKQ30" s="140">
        <v>497475</v>
      </c>
      <c r="MKR30" s="106">
        <f t="shared" si="5675"/>
        <v>3.0750000000000002</v>
      </c>
      <c r="MKS30" s="133">
        <f t="shared" si="5676"/>
        <v>428325.97500000003</v>
      </c>
      <c r="MKT30" s="133">
        <f t="shared" si="5677"/>
        <v>871949.30625000002</v>
      </c>
      <c r="MKU30" s="149">
        <f t="shared" si="5678"/>
        <v>229460.34375</v>
      </c>
      <c r="MKV30" s="150">
        <f t="shared" si="5679"/>
        <v>1529735</v>
      </c>
      <c r="MKW30" s="148"/>
      <c r="MKX30" s="148" t="s">
        <v>36</v>
      </c>
      <c r="MKY30" s="140">
        <v>497475</v>
      </c>
      <c r="MKZ30" s="106">
        <f t="shared" si="5680"/>
        <v>3.0750000000000002</v>
      </c>
      <c r="MLA30" s="133">
        <f t="shared" si="5681"/>
        <v>428325.97500000003</v>
      </c>
      <c r="MLB30" s="133">
        <f t="shared" si="5682"/>
        <v>871949.30625000002</v>
      </c>
      <c r="MLC30" s="149">
        <f t="shared" si="5683"/>
        <v>229460.34375</v>
      </c>
      <c r="MLD30" s="150">
        <f t="shared" si="5684"/>
        <v>1529735</v>
      </c>
      <c r="MLE30" s="148"/>
      <c r="MLF30" s="148" t="s">
        <v>36</v>
      </c>
      <c r="MLG30" s="140">
        <v>497475</v>
      </c>
      <c r="MLH30" s="106">
        <f t="shared" si="5685"/>
        <v>3.0750000000000002</v>
      </c>
      <c r="MLI30" s="133">
        <f t="shared" si="5686"/>
        <v>428325.97500000003</v>
      </c>
      <c r="MLJ30" s="133">
        <f t="shared" si="5687"/>
        <v>871949.30625000002</v>
      </c>
      <c r="MLK30" s="149">
        <f t="shared" si="5688"/>
        <v>229460.34375</v>
      </c>
      <c r="MLL30" s="150">
        <f t="shared" si="5689"/>
        <v>1529735</v>
      </c>
      <c r="MLM30" s="148"/>
      <c r="MLN30" s="148" t="s">
        <v>36</v>
      </c>
      <c r="MLO30" s="140">
        <v>497475</v>
      </c>
      <c r="MLP30" s="106">
        <f t="shared" si="5690"/>
        <v>3.0750000000000002</v>
      </c>
      <c r="MLQ30" s="133">
        <f t="shared" si="5691"/>
        <v>428325.97500000003</v>
      </c>
      <c r="MLR30" s="133">
        <f t="shared" si="5692"/>
        <v>871949.30625000002</v>
      </c>
      <c r="MLS30" s="149">
        <f t="shared" si="5693"/>
        <v>229460.34375</v>
      </c>
      <c r="MLT30" s="150">
        <f t="shared" si="5694"/>
        <v>1529735</v>
      </c>
      <c r="MLU30" s="148"/>
      <c r="MLV30" s="148" t="s">
        <v>36</v>
      </c>
      <c r="MLW30" s="140">
        <v>497475</v>
      </c>
      <c r="MLX30" s="106">
        <f t="shared" si="5695"/>
        <v>3.0750000000000002</v>
      </c>
      <c r="MLY30" s="133">
        <f t="shared" si="5696"/>
        <v>428325.97500000003</v>
      </c>
      <c r="MLZ30" s="133">
        <f t="shared" si="5697"/>
        <v>871949.30625000002</v>
      </c>
      <c r="MMA30" s="149">
        <f t="shared" si="5698"/>
        <v>229460.34375</v>
      </c>
      <c r="MMB30" s="150">
        <f t="shared" si="5699"/>
        <v>1529735</v>
      </c>
      <c r="MMC30" s="148"/>
      <c r="MMD30" s="148" t="s">
        <v>36</v>
      </c>
      <c r="MME30" s="140">
        <v>497475</v>
      </c>
      <c r="MMF30" s="106">
        <f t="shared" si="5700"/>
        <v>3.0750000000000002</v>
      </c>
      <c r="MMG30" s="133">
        <f t="shared" si="5701"/>
        <v>428325.97500000003</v>
      </c>
      <c r="MMH30" s="133">
        <f t="shared" si="5702"/>
        <v>871949.30625000002</v>
      </c>
      <c r="MMI30" s="149">
        <f t="shared" si="5703"/>
        <v>229460.34375</v>
      </c>
      <c r="MMJ30" s="150">
        <f t="shared" si="5704"/>
        <v>1529735</v>
      </c>
      <c r="MMK30" s="148"/>
      <c r="MML30" s="148" t="s">
        <v>36</v>
      </c>
      <c r="MMM30" s="140">
        <v>497475</v>
      </c>
      <c r="MMN30" s="106">
        <f t="shared" si="5705"/>
        <v>3.0750000000000002</v>
      </c>
      <c r="MMO30" s="133">
        <f t="shared" si="5706"/>
        <v>428325.97500000003</v>
      </c>
      <c r="MMP30" s="133">
        <f t="shared" si="5707"/>
        <v>871949.30625000002</v>
      </c>
      <c r="MMQ30" s="149">
        <f t="shared" si="5708"/>
        <v>229460.34375</v>
      </c>
      <c r="MMR30" s="150">
        <f t="shared" si="5709"/>
        <v>1529735</v>
      </c>
      <c r="MMS30" s="148"/>
      <c r="MMT30" s="148" t="s">
        <v>36</v>
      </c>
      <c r="MMU30" s="140">
        <v>497475</v>
      </c>
      <c r="MMV30" s="106">
        <f t="shared" si="5710"/>
        <v>3.0750000000000002</v>
      </c>
      <c r="MMW30" s="133">
        <f t="shared" si="5711"/>
        <v>428325.97500000003</v>
      </c>
      <c r="MMX30" s="133">
        <f t="shared" si="5712"/>
        <v>871949.30625000002</v>
      </c>
      <c r="MMY30" s="149">
        <f t="shared" si="5713"/>
        <v>229460.34375</v>
      </c>
      <c r="MMZ30" s="150">
        <f t="shared" si="5714"/>
        <v>1529735</v>
      </c>
      <c r="MNA30" s="148"/>
      <c r="MNB30" s="148" t="s">
        <v>36</v>
      </c>
      <c r="MNC30" s="140">
        <v>497475</v>
      </c>
      <c r="MND30" s="106">
        <f t="shared" si="5715"/>
        <v>3.0750000000000002</v>
      </c>
      <c r="MNE30" s="133">
        <f t="shared" si="5716"/>
        <v>428325.97500000003</v>
      </c>
      <c r="MNF30" s="133">
        <f t="shared" si="5717"/>
        <v>871949.30625000002</v>
      </c>
      <c r="MNG30" s="149">
        <f t="shared" si="5718"/>
        <v>229460.34375</v>
      </c>
      <c r="MNH30" s="150">
        <f t="shared" si="5719"/>
        <v>1529735</v>
      </c>
      <c r="MNI30" s="148"/>
      <c r="MNJ30" s="148" t="s">
        <v>36</v>
      </c>
      <c r="MNK30" s="140">
        <v>497475</v>
      </c>
      <c r="MNL30" s="106">
        <f t="shared" si="5720"/>
        <v>3.0750000000000002</v>
      </c>
      <c r="MNM30" s="133">
        <f t="shared" si="5721"/>
        <v>428325.97500000003</v>
      </c>
      <c r="MNN30" s="133">
        <f t="shared" si="5722"/>
        <v>871949.30625000002</v>
      </c>
      <c r="MNO30" s="149">
        <f t="shared" si="5723"/>
        <v>229460.34375</v>
      </c>
      <c r="MNP30" s="150">
        <f t="shared" si="5724"/>
        <v>1529735</v>
      </c>
      <c r="MNQ30" s="148"/>
      <c r="MNR30" s="148" t="s">
        <v>36</v>
      </c>
      <c r="MNS30" s="140">
        <v>497475</v>
      </c>
      <c r="MNT30" s="106">
        <f t="shared" si="5725"/>
        <v>3.0750000000000002</v>
      </c>
      <c r="MNU30" s="133">
        <f t="shared" si="5726"/>
        <v>428325.97500000003</v>
      </c>
      <c r="MNV30" s="133">
        <f t="shared" si="5727"/>
        <v>871949.30625000002</v>
      </c>
      <c r="MNW30" s="149">
        <f t="shared" si="5728"/>
        <v>229460.34375</v>
      </c>
      <c r="MNX30" s="150">
        <f t="shared" si="5729"/>
        <v>1529735</v>
      </c>
      <c r="MNY30" s="148"/>
      <c r="MNZ30" s="148" t="s">
        <v>36</v>
      </c>
      <c r="MOA30" s="140">
        <v>497475</v>
      </c>
      <c r="MOB30" s="106">
        <f t="shared" si="5730"/>
        <v>3.0750000000000002</v>
      </c>
      <c r="MOC30" s="133">
        <f t="shared" si="5731"/>
        <v>428325.97500000003</v>
      </c>
      <c r="MOD30" s="133">
        <f t="shared" si="5732"/>
        <v>871949.30625000002</v>
      </c>
      <c r="MOE30" s="149">
        <f t="shared" si="5733"/>
        <v>229460.34375</v>
      </c>
      <c r="MOF30" s="150">
        <f t="shared" si="5734"/>
        <v>1529735</v>
      </c>
      <c r="MOG30" s="148"/>
      <c r="MOH30" s="148" t="s">
        <v>36</v>
      </c>
      <c r="MOI30" s="140">
        <v>497475</v>
      </c>
      <c r="MOJ30" s="106">
        <f t="shared" si="5735"/>
        <v>3.0750000000000002</v>
      </c>
      <c r="MOK30" s="133">
        <f t="shared" si="5736"/>
        <v>428325.97500000003</v>
      </c>
      <c r="MOL30" s="133">
        <f t="shared" si="5737"/>
        <v>871949.30625000002</v>
      </c>
      <c r="MOM30" s="149">
        <f t="shared" si="5738"/>
        <v>229460.34375</v>
      </c>
      <c r="MON30" s="150">
        <f t="shared" si="5739"/>
        <v>1529735</v>
      </c>
      <c r="MOO30" s="148"/>
      <c r="MOP30" s="148" t="s">
        <v>36</v>
      </c>
      <c r="MOQ30" s="140">
        <v>497475</v>
      </c>
      <c r="MOR30" s="106">
        <f t="shared" si="5740"/>
        <v>3.0750000000000002</v>
      </c>
      <c r="MOS30" s="133">
        <f t="shared" si="5741"/>
        <v>428325.97500000003</v>
      </c>
      <c r="MOT30" s="133">
        <f t="shared" si="5742"/>
        <v>871949.30625000002</v>
      </c>
      <c r="MOU30" s="149">
        <f t="shared" si="5743"/>
        <v>229460.34375</v>
      </c>
      <c r="MOV30" s="150">
        <f t="shared" si="5744"/>
        <v>1529735</v>
      </c>
      <c r="MOW30" s="148"/>
      <c r="MOX30" s="148" t="s">
        <v>36</v>
      </c>
      <c r="MOY30" s="140">
        <v>497475</v>
      </c>
      <c r="MOZ30" s="106">
        <f t="shared" si="5745"/>
        <v>3.0750000000000002</v>
      </c>
      <c r="MPA30" s="133">
        <f t="shared" si="5746"/>
        <v>428325.97500000003</v>
      </c>
      <c r="MPB30" s="133">
        <f t="shared" si="5747"/>
        <v>871949.30625000002</v>
      </c>
      <c r="MPC30" s="149">
        <f t="shared" si="5748"/>
        <v>229460.34375</v>
      </c>
      <c r="MPD30" s="150">
        <f t="shared" si="5749"/>
        <v>1529735</v>
      </c>
      <c r="MPE30" s="148"/>
      <c r="MPF30" s="148" t="s">
        <v>36</v>
      </c>
      <c r="MPG30" s="140">
        <v>497475</v>
      </c>
      <c r="MPH30" s="106">
        <f t="shared" si="5750"/>
        <v>3.0750000000000002</v>
      </c>
      <c r="MPI30" s="133">
        <f t="shared" si="5751"/>
        <v>428325.97500000003</v>
      </c>
      <c r="MPJ30" s="133">
        <f t="shared" si="5752"/>
        <v>871949.30625000002</v>
      </c>
      <c r="MPK30" s="149">
        <f t="shared" si="5753"/>
        <v>229460.34375</v>
      </c>
      <c r="MPL30" s="150">
        <f t="shared" si="5754"/>
        <v>1529735</v>
      </c>
      <c r="MPM30" s="148"/>
      <c r="MPN30" s="148" t="s">
        <v>36</v>
      </c>
      <c r="MPO30" s="140">
        <v>497475</v>
      </c>
      <c r="MPP30" s="106">
        <f t="shared" si="5755"/>
        <v>3.0750000000000002</v>
      </c>
      <c r="MPQ30" s="133">
        <f t="shared" si="5756"/>
        <v>428325.97500000003</v>
      </c>
      <c r="MPR30" s="133">
        <f t="shared" si="5757"/>
        <v>871949.30625000002</v>
      </c>
      <c r="MPS30" s="149">
        <f t="shared" si="5758"/>
        <v>229460.34375</v>
      </c>
      <c r="MPT30" s="150">
        <f t="shared" si="5759"/>
        <v>1529735</v>
      </c>
      <c r="MPU30" s="148"/>
      <c r="MPV30" s="148" t="s">
        <v>36</v>
      </c>
      <c r="MPW30" s="140">
        <v>497475</v>
      </c>
      <c r="MPX30" s="106">
        <f t="shared" si="5760"/>
        <v>3.0750000000000002</v>
      </c>
      <c r="MPY30" s="133">
        <f t="shared" si="5761"/>
        <v>428325.97500000003</v>
      </c>
      <c r="MPZ30" s="133">
        <f t="shared" si="5762"/>
        <v>871949.30625000002</v>
      </c>
      <c r="MQA30" s="149">
        <f t="shared" si="5763"/>
        <v>229460.34375</v>
      </c>
      <c r="MQB30" s="150">
        <f t="shared" si="5764"/>
        <v>1529735</v>
      </c>
      <c r="MQC30" s="148"/>
      <c r="MQD30" s="148" t="s">
        <v>36</v>
      </c>
      <c r="MQE30" s="140">
        <v>497475</v>
      </c>
      <c r="MQF30" s="106">
        <f t="shared" si="5765"/>
        <v>3.0750000000000002</v>
      </c>
      <c r="MQG30" s="133">
        <f t="shared" si="5766"/>
        <v>428325.97500000003</v>
      </c>
      <c r="MQH30" s="133">
        <f t="shared" si="5767"/>
        <v>871949.30625000002</v>
      </c>
      <c r="MQI30" s="149">
        <f t="shared" si="5768"/>
        <v>229460.34375</v>
      </c>
      <c r="MQJ30" s="150">
        <f t="shared" si="5769"/>
        <v>1529735</v>
      </c>
      <c r="MQK30" s="148"/>
      <c r="MQL30" s="148" t="s">
        <v>36</v>
      </c>
      <c r="MQM30" s="140">
        <v>497475</v>
      </c>
      <c r="MQN30" s="106">
        <f t="shared" si="5770"/>
        <v>3.0750000000000002</v>
      </c>
      <c r="MQO30" s="133">
        <f t="shared" si="5771"/>
        <v>428325.97500000003</v>
      </c>
      <c r="MQP30" s="133">
        <f t="shared" si="5772"/>
        <v>871949.30625000002</v>
      </c>
      <c r="MQQ30" s="149">
        <f t="shared" si="5773"/>
        <v>229460.34375</v>
      </c>
      <c r="MQR30" s="150">
        <f t="shared" si="5774"/>
        <v>1529735</v>
      </c>
      <c r="MQS30" s="148"/>
      <c r="MQT30" s="148" t="s">
        <v>36</v>
      </c>
      <c r="MQU30" s="140">
        <v>497475</v>
      </c>
      <c r="MQV30" s="106">
        <f t="shared" si="5775"/>
        <v>3.0750000000000002</v>
      </c>
      <c r="MQW30" s="133">
        <f t="shared" si="5776"/>
        <v>428325.97500000003</v>
      </c>
      <c r="MQX30" s="133">
        <f t="shared" si="5777"/>
        <v>871949.30625000002</v>
      </c>
      <c r="MQY30" s="149">
        <f t="shared" si="5778"/>
        <v>229460.34375</v>
      </c>
      <c r="MQZ30" s="150">
        <f t="shared" si="5779"/>
        <v>1529735</v>
      </c>
      <c r="MRA30" s="148"/>
      <c r="MRB30" s="148" t="s">
        <v>36</v>
      </c>
      <c r="MRC30" s="140">
        <v>497475</v>
      </c>
      <c r="MRD30" s="106">
        <f t="shared" si="5780"/>
        <v>3.0750000000000002</v>
      </c>
      <c r="MRE30" s="133">
        <f t="shared" si="5781"/>
        <v>428325.97500000003</v>
      </c>
      <c r="MRF30" s="133">
        <f t="shared" si="5782"/>
        <v>871949.30625000002</v>
      </c>
      <c r="MRG30" s="149">
        <f t="shared" si="5783"/>
        <v>229460.34375</v>
      </c>
      <c r="MRH30" s="150">
        <f t="shared" si="5784"/>
        <v>1529735</v>
      </c>
      <c r="MRI30" s="148"/>
      <c r="MRJ30" s="148" t="s">
        <v>36</v>
      </c>
      <c r="MRK30" s="140">
        <v>497475</v>
      </c>
      <c r="MRL30" s="106">
        <f t="shared" si="5785"/>
        <v>3.0750000000000002</v>
      </c>
      <c r="MRM30" s="133">
        <f t="shared" si="5786"/>
        <v>428325.97500000003</v>
      </c>
      <c r="MRN30" s="133">
        <f t="shared" si="5787"/>
        <v>871949.30625000002</v>
      </c>
      <c r="MRO30" s="149">
        <f t="shared" si="5788"/>
        <v>229460.34375</v>
      </c>
      <c r="MRP30" s="150">
        <f t="shared" si="5789"/>
        <v>1529735</v>
      </c>
      <c r="MRQ30" s="148"/>
      <c r="MRR30" s="148" t="s">
        <v>36</v>
      </c>
      <c r="MRS30" s="140">
        <v>497475</v>
      </c>
      <c r="MRT30" s="106">
        <f t="shared" si="5790"/>
        <v>3.0750000000000002</v>
      </c>
      <c r="MRU30" s="133">
        <f t="shared" si="5791"/>
        <v>428325.97500000003</v>
      </c>
      <c r="MRV30" s="133">
        <f t="shared" si="5792"/>
        <v>871949.30625000002</v>
      </c>
      <c r="MRW30" s="149">
        <f t="shared" si="5793"/>
        <v>229460.34375</v>
      </c>
      <c r="MRX30" s="150">
        <f t="shared" si="5794"/>
        <v>1529735</v>
      </c>
      <c r="MRY30" s="148"/>
      <c r="MRZ30" s="148" t="s">
        <v>36</v>
      </c>
      <c r="MSA30" s="140">
        <v>497475</v>
      </c>
      <c r="MSB30" s="106">
        <f t="shared" si="5795"/>
        <v>3.0750000000000002</v>
      </c>
      <c r="MSC30" s="133">
        <f t="shared" si="5796"/>
        <v>428325.97500000003</v>
      </c>
      <c r="MSD30" s="133">
        <f t="shared" si="5797"/>
        <v>871949.30625000002</v>
      </c>
      <c r="MSE30" s="149">
        <f t="shared" si="5798"/>
        <v>229460.34375</v>
      </c>
      <c r="MSF30" s="150">
        <f t="shared" si="5799"/>
        <v>1529735</v>
      </c>
      <c r="MSG30" s="148"/>
      <c r="MSH30" s="148" t="s">
        <v>36</v>
      </c>
      <c r="MSI30" s="140">
        <v>497475</v>
      </c>
      <c r="MSJ30" s="106">
        <f t="shared" si="5800"/>
        <v>3.0750000000000002</v>
      </c>
      <c r="MSK30" s="133">
        <f t="shared" si="5801"/>
        <v>428325.97500000003</v>
      </c>
      <c r="MSL30" s="133">
        <f t="shared" si="5802"/>
        <v>871949.30625000002</v>
      </c>
      <c r="MSM30" s="149">
        <f t="shared" si="5803"/>
        <v>229460.34375</v>
      </c>
      <c r="MSN30" s="150">
        <f t="shared" si="5804"/>
        <v>1529735</v>
      </c>
      <c r="MSO30" s="148"/>
      <c r="MSP30" s="148" t="s">
        <v>36</v>
      </c>
      <c r="MSQ30" s="140">
        <v>497475</v>
      </c>
      <c r="MSR30" s="106">
        <f t="shared" si="5805"/>
        <v>3.0750000000000002</v>
      </c>
      <c r="MSS30" s="133">
        <f t="shared" si="5806"/>
        <v>428325.97500000003</v>
      </c>
      <c r="MST30" s="133">
        <f t="shared" si="5807"/>
        <v>871949.30625000002</v>
      </c>
      <c r="MSU30" s="149">
        <f t="shared" si="5808"/>
        <v>229460.34375</v>
      </c>
      <c r="MSV30" s="150">
        <f t="shared" si="5809"/>
        <v>1529735</v>
      </c>
      <c r="MSW30" s="148"/>
      <c r="MSX30" s="148" t="s">
        <v>36</v>
      </c>
      <c r="MSY30" s="140">
        <v>497475</v>
      </c>
      <c r="MSZ30" s="106">
        <f t="shared" si="5810"/>
        <v>3.0750000000000002</v>
      </c>
      <c r="MTA30" s="133">
        <f t="shared" si="5811"/>
        <v>428325.97500000003</v>
      </c>
      <c r="MTB30" s="133">
        <f t="shared" si="5812"/>
        <v>871949.30625000002</v>
      </c>
      <c r="MTC30" s="149">
        <f t="shared" si="5813"/>
        <v>229460.34375</v>
      </c>
      <c r="MTD30" s="150">
        <f t="shared" si="5814"/>
        <v>1529735</v>
      </c>
      <c r="MTE30" s="148"/>
      <c r="MTF30" s="148" t="s">
        <v>36</v>
      </c>
      <c r="MTG30" s="140">
        <v>497475</v>
      </c>
      <c r="MTH30" s="106">
        <f t="shared" si="5815"/>
        <v>3.0750000000000002</v>
      </c>
      <c r="MTI30" s="133">
        <f t="shared" si="5816"/>
        <v>428325.97500000003</v>
      </c>
      <c r="MTJ30" s="133">
        <f t="shared" si="5817"/>
        <v>871949.30625000002</v>
      </c>
      <c r="MTK30" s="149">
        <f t="shared" si="5818"/>
        <v>229460.34375</v>
      </c>
      <c r="MTL30" s="150">
        <f t="shared" si="5819"/>
        <v>1529735</v>
      </c>
      <c r="MTM30" s="148"/>
      <c r="MTN30" s="148" t="s">
        <v>36</v>
      </c>
      <c r="MTO30" s="140">
        <v>497475</v>
      </c>
      <c r="MTP30" s="106">
        <f t="shared" si="5820"/>
        <v>3.0750000000000002</v>
      </c>
      <c r="MTQ30" s="133">
        <f t="shared" si="5821"/>
        <v>428325.97500000003</v>
      </c>
      <c r="MTR30" s="133">
        <f t="shared" si="5822"/>
        <v>871949.30625000002</v>
      </c>
      <c r="MTS30" s="149">
        <f t="shared" si="5823"/>
        <v>229460.34375</v>
      </c>
      <c r="MTT30" s="150">
        <f t="shared" si="5824"/>
        <v>1529735</v>
      </c>
      <c r="MTU30" s="148"/>
      <c r="MTV30" s="148" t="s">
        <v>36</v>
      </c>
      <c r="MTW30" s="140">
        <v>497475</v>
      </c>
      <c r="MTX30" s="106">
        <f t="shared" si="5825"/>
        <v>3.0750000000000002</v>
      </c>
      <c r="MTY30" s="133">
        <f t="shared" si="5826"/>
        <v>428325.97500000003</v>
      </c>
      <c r="MTZ30" s="133">
        <f t="shared" si="5827"/>
        <v>871949.30625000002</v>
      </c>
      <c r="MUA30" s="149">
        <f t="shared" si="5828"/>
        <v>229460.34375</v>
      </c>
      <c r="MUB30" s="150">
        <f t="shared" si="5829"/>
        <v>1529735</v>
      </c>
      <c r="MUC30" s="148"/>
      <c r="MUD30" s="148" t="s">
        <v>36</v>
      </c>
      <c r="MUE30" s="140">
        <v>497475</v>
      </c>
      <c r="MUF30" s="106">
        <f t="shared" si="5830"/>
        <v>3.0750000000000002</v>
      </c>
      <c r="MUG30" s="133">
        <f t="shared" si="5831"/>
        <v>428325.97500000003</v>
      </c>
      <c r="MUH30" s="133">
        <f t="shared" si="5832"/>
        <v>871949.30625000002</v>
      </c>
      <c r="MUI30" s="149">
        <f t="shared" si="5833"/>
        <v>229460.34375</v>
      </c>
      <c r="MUJ30" s="150">
        <f t="shared" si="5834"/>
        <v>1529735</v>
      </c>
      <c r="MUK30" s="148"/>
      <c r="MUL30" s="148" t="s">
        <v>36</v>
      </c>
      <c r="MUM30" s="140">
        <v>497475</v>
      </c>
      <c r="MUN30" s="106">
        <f t="shared" si="5835"/>
        <v>3.0750000000000002</v>
      </c>
      <c r="MUO30" s="133">
        <f t="shared" si="5836"/>
        <v>428325.97500000003</v>
      </c>
      <c r="MUP30" s="133">
        <f t="shared" si="5837"/>
        <v>871949.30625000002</v>
      </c>
      <c r="MUQ30" s="149">
        <f t="shared" si="5838"/>
        <v>229460.34375</v>
      </c>
      <c r="MUR30" s="150">
        <f t="shared" si="5839"/>
        <v>1529735</v>
      </c>
      <c r="MUS30" s="148"/>
      <c r="MUT30" s="148" t="s">
        <v>36</v>
      </c>
      <c r="MUU30" s="140">
        <v>497475</v>
      </c>
      <c r="MUV30" s="106">
        <f t="shared" si="5840"/>
        <v>3.0750000000000002</v>
      </c>
      <c r="MUW30" s="133">
        <f t="shared" si="5841"/>
        <v>428325.97500000003</v>
      </c>
      <c r="MUX30" s="133">
        <f t="shared" si="5842"/>
        <v>871949.30625000002</v>
      </c>
      <c r="MUY30" s="149">
        <f t="shared" si="5843"/>
        <v>229460.34375</v>
      </c>
      <c r="MUZ30" s="150">
        <f t="shared" si="5844"/>
        <v>1529735</v>
      </c>
      <c r="MVA30" s="148"/>
      <c r="MVB30" s="148" t="s">
        <v>36</v>
      </c>
      <c r="MVC30" s="140">
        <v>497475</v>
      </c>
      <c r="MVD30" s="106">
        <f t="shared" si="5845"/>
        <v>3.0750000000000002</v>
      </c>
      <c r="MVE30" s="133">
        <f t="shared" si="5846"/>
        <v>428325.97500000003</v>
      </c>
      <c r="MVF30" s="133">
        <f t="shared" si="5847"/>
        <v>871949.30625000002</v>
      </c>
      <c r="MVG30" s="149">
        <f t="shared" si="5848"/>
        <v>229460.34375</v>
      </c>
      <c r="MVH30" s="150">
        <f t="shared" si="5849"/>
        <v>1529735</v>
      </c>
      <c r="MVI30" s="148"/>
      <c r="MVJ30" s="148" t="s">
        <v>36</v>
      </c>
      <c r="MVK30" s="140">
        <v>497475</v>
      </c>
      <c r="MVL30" s="106">
        <f t="shared" si="5850"/>
        <v>3.0750000000000002</v>
      </c>
      <c r="MVM30" s="133">
        <f t="shared" si="5851"/>
        <v>428325.97500000003</v>
      </c>
      <c r="MVN30" s="133">
        <f t="shared" si="5852"/>
        <v>871949.30625000002</v>
      </c>
      <c r="MVO30" s="149">
        <f t="shared" si="5853"/>
        <v>229460.34375</v>
      </c>
      <c r="MVP30" s="150">
        <f t="shared" si="5854"/>
        <v>1529735</v>
      </c>
      <c r="MVQ30" s="148"/>
      <c r="MVR30" s="148" t="s">
        <v>36</v>
      </c>
      <c r="MVS30" s="140">
        <v>497475</v>
      </c>
      <c r="MVT30" s="106">
        <f t="shared" si="5855"/>
        <v>3.0750000000000002</v>
      </c>
      <c r="MVU30" s="133">
        <f t="shared" si="5856"/>
        <v>428325.97500000003</v>
      </c>
      <c r="MVV30" s="133">
        <f t="shared" si="5857"/>
        <v>871949.30625000002</v>
      </c>
      <c r="MVW30" s="149">
        <f t="shared" si="5858"/>
        <v>229460.34375</v>
      </c>
      <c r="MVX30" s="150">
        <f t="shared" si="5859"/>
        <v>1529735</v>
      </c>
      <c r="MVY30" s="148"/>
      <c r="MVZ30" s="148" t="s">
        <v>36</v>
      </c>
      <c r="MWA30" s="140">
        <v>497475</v>
      </c>
      <c r="MWB30" s="106">
        <f t="shared" si="5860"/>
        <v>3.0750000000000002</v>
      </c>
      <c r="MWC30" s="133">
        <f t="shared" si="5861"/>
        <v>428325.97500000003</v>
      </c>
      <c r="MWD30" s="133">
        <f t="shared" si="5862"/>
        <v>871949.30625000002</v>
      </c>
      <c r="MWE30" s="149">
        <f t="shared" si="5863"/>
        <v>229460.34375</v>
      </c>
      <c r="MWF30" s="150">
        <f t="shared" si="5864"/>
        <v>1529735</v>
      </c>
      <c r="MWG30" s="148"/>
      <c r="MWH30" s="148" t="s">
        <v>36</v>
      </c>
      <c r="MWI30" s="140">
        <v>497475</v>
      </c>
      <c r="MWJ30" s="106">
        <f t="shared" si="5865"/>
        <v>3.0750000000000002</v>
      </c>
      <c r="MWK30" s="133">
        <f t="shared" si="5866"/>
        <v>428325.97500000003</v>
      </c>
      <c r="MWL30" s="133">
        <f t="shared" si="5867"/>
        <v>871949.30625000002</v>
      </c>
      <c r="MWM30" s="149">
        <f t="shared" si="5868"/>
        <v>229460.34375</v>
      </c>
      <c r="MWN30" s="150">
        <f t="shared" si="5869"/>
        <v>1529735</v>
      </c>
      <c r="MWO30" s="148"/>
      <c r="MWP30" s="148" t="s">
        <v>36</v>
      </c>
      <c r="MWQ30" s="140">
        <v>497475</v>
      </c>
      <c r="MWR30" s="106">
        <f t="shared" si="5870"/>
        <v>3.0750000000000002</v>
      </c>
      <c r="MWS30" s="133">
        <f t="shared" si="5871"/>
        <v>428325.97500000003</v>
      </c>
      <c r="MWT30" s="133">
        <f t="shared" si="5872"/>
        <v>871949.30625000002</v>
      </c>
      <c r="MWU30" s="149">
        <f t="shared" si="5873"/>
        <v>229460.34375</v>
      </c>
      <c r="MWV30" s="150">
        <f t="shared" si="5874"/>
        <v>1529735</v>
      </c>
      <c r="MWW30" s="148"/>
      <c r="MWX30" s="148" t="s">
        <v>36</v>
      </c>
      <c r="MWY30" s="140">
        <v>497475</v>
      </c>
      <c r="MWZ30" s="106">
        <f t="shared" si="5875"/>
        <v>3.0750000000000002</v>
      </c>
      <c r="MXA30" s="133">
        <f t="shared" si="5876"/>
        <v>428325.97500000003</v>
      </c>
      <c r="MXB30" s="133">
        <f t="shared" si="5877"/>
        <v>871949.30625000002</v>
      </c>
      <c r="MXC30" s="149">
        <f t="shared" si="5878"/>
        <v>229460.34375</v>
      </c>
      <c r="MXD30" s="150">
        <f t="shared" si="5879"/>
        <v>1529735</v>
      </c>
      <c r="MXE30" s="148"/>
      <c r="MXF30" s="148" t="s">
        <v>36</v>
      </c>
      <c r="MXG30" s="140">
        <v>497475</v>
      </c>
      <c r="MXH30" s="106">
        <f t="shared" si="5880"/>
        <v>3.0750000000000002</v>
      </c>
      <c r="MXI30" s="133">
        <f t="shared" si="5881"/>
        <v>428325.97500000003</v>
      </c>
      <c r="MXJ30" s="133">
        <f t="shared" si="5882"/>
        <v>871949.30625000002</v>
      </c>
      <c r="MXK30" s="149">
        <f t="shared" si="5883"/>
        <v>229460.34375</v>
      </c>
      <c r="MXL30" s="150">
        <f t="shared" si="5884"/>
        <v>1529735</v>
      </c>
      <c r="MXM30" s="148"/>
      <c r="MXN30" s="148" t="s">
        <v>36</v>
      </c>
      <c r="MXO30" s="140">
        <v>497475</v>
      </c>
      <c r="MXP30" s="106">
        <f t="shared" si="5885"/>
        <v>3.0750000000000002</v>
      </c>
      <c r="MXQ30" s="133">
        <f t="shared" si="5886"/>
        <v>428325.97500000003</v>
      </c>
      <c r="MXR30" s="133">
        <f t="shared" si="5887"/>
        <v>871949.30625000002</v>
      </c>
      <c r="MXS30" s="149">
        <f t="shared" si="5888"/>
        <v>229460.34375</v>
      </c>
      <c r="MXT30" s="150">
        <f t="shared" si="5889"/>
        <v>1529735</v>
      </c>
      <c r="MXU30" s="148"/>
      <c r="MXV30" s="148" t="s">
        <v>36</v>
      </c>
      <c r="MXW30" s="140">
        <v>497475</v>
      </c>
      <c r="MXX30" s="106">
        <f t="shared" si="5890"/>
        <v>3.0750000000000002</v>
      </c>
      <c r="MXY30" s="133">
        <f t="shared" si="5891"/>
        <v>428325.97500000003</v>
      </c>
      <c r="MXZ30" s="133">
        <f t="shared" si="5892"/>
        <v>871949.30625000002</v>
      </c>
      <c r="MYA30" s="149">
        <f t="shared" si="5893"/>
        <v>229460.34375</v>
      </c>
      <c r="MYB30" s="150">
        <f t="shared" si="5894"/>
        <v>1529735</v>
      </c>
      <c r="MYC30" s="148"/>
      <c r="MYD30" s="148" t="s">
        <v>36</v>
      </c>
      <c r="MYE30" s="140">
        <v>497475</v>
      </c>
      <c r="MYF30" s="106">
        <f t="shared" si="5895"/>
        <v>3.0750000000000002</v>
      </c>
      <c r="MYG30" s="133">
        <f t="shared" si="5896"/>
        <v>428325.97500000003</v>
      </c>
      <c r="MYH30" s="133">
        <f t="shared" si="5897"/>
        <v>871949.30625000002</v>
      </c>
      <c r="MYI30" s="149">
        <f t="shared" si="5898"/>
        <v>229460.34375</v>
      </c>
      <c r="MYJ30" s="150">
        <f t="shared" si="5899"/>
        <v>1529735</v>
      </c>
      <c r="MYK30" s="148"/>
      <c r="MYL30" s="148" t="s">
        <v>36</v>
      </c>
      <c r="MYM30" s="140">
        <v>497475</v>
      </c>
      <c r="MYN30" s="106">
        <f t="shared" si="5900"/>
        <v>3.0750000000000002</v>
      </c>
      <c r="MYO30" s="133">
        <f t="shared" si="5901"/>
        <v>428325.97500000003</v>
      </c>
      <c r="MYP30" s="133">
        <f t="shared" si="5902"/>
        <v>871949.30625000002</v>
      </c>
      <c r="MYQ30" s="149">
        <f t="shared" si="5903"/>
        <v>229460.34375</v>
      </c>
      <c r="MYR30" s="150">
        <f t="shared" si="5904"/>
        <v>1529735</v>
      </c>
      <c r="MYS30" s="148"/>
      <c r="MYT30" s="148" t="s">
        <v>36</v>
      </c>
      <c r="MYU30" s="140">
        <v>497475</v>
      </c>
      <c r="MYV30" s="106">
        <f t="shared" si="5905"/>
        <v>3.0750000000000002</v>
      </c>
      <c r="MYW30" s="133">
        <f t="shared" si="5906"/>
        <v>428325.97500000003</v>
      </c>
      <c r="MYX30" s="133">
        <f t="shared" si="5907"/>
        <v>871949.30625000002</v>
      </c>
      <c r="MYY30" s="149">
        <f t="shared" si="5908"/>
        <v>229460.34375</v>
      </c>
      <c r="MYZ30" s="150">
        <f t="shared" si="5909"/>
        <v>1529735</v>
      </c>
      <c r="MZA30" s="148"/>
      <c r="MZB30" s="148" t="s">
        <v>36</v>
      </c>
      <c r="MZC30" s="140">
        <v>497475</v>
      </c>
      <c r="MZD30" s="106">
        <f t="shared" si="5910"/>
        <v>3.0750000000000002</v>
      </c>
      <c r="MZE30" s="133">
        <f t="shared" si="5911"/>
        <v>428325.97500000003</v>
      </c>
      <c r="MZF30" s="133">
        <f t="shared" si="5912"/>
        <v>871949.30625000002</v>
      </c>
      <c r="MZG30" s="149">
        <f t="shared" si="5913"/>
        <v>229460.34375</v>
      </c>
      <c r="MZH30" s="150">
        <f t="shared" si="5914"/>
        <v>1529735</v>
      </c>
      <c r="MZI30" s="148"/>
      <c r="MZJ30" s="148" t="s">
        <v>36</v>
      </c>
      <c r="MZK30" s="140">
        <v>497475</v>
      </c>
      <c r="MZL30" s="106">
        <f t="shared" si="5915"/>
        <v>3.0750000000000002</v>
      </c>
      <c r="MZM30" s="133">
        <f t="shared" si="5916"/>
        <v>428325.97500000003</v>
      </c>
      <c r="MZN30" s="133">
        <f t="shared" si="5917"/>
        <v>871949.30625000002</v>
      </c>
      <c r="MZO30" s="149">
        <f t="shared" si="5918"/>
        <v>229460.34375</v>
      </c>
      <c r="MZP30" s="150">
        <f t="shared" si="5919"/>
        <v>1529735</v>
      </c>
      <c r="MZQ30" s="148"/>
      <c r="MZR30" s="148" t="s">
        <v>36</v>
      </c>
      <c r="MZS30" s="140">
        <v>497475</v>
      </c>
      <c r="MZT30" s="106">
        <f t="shared" si="5920"/>
        <v>3.0750000000000002</v>
      </c>
      <c r="MZU30" s="133">
        <f t="shared" si="5921"/>
        <v>428325.97500000003</v>
      </c>
      <c r="MZV30" s="133">
        <f t="shared" si="5922"/>
        <v>871949.30625000002</v>
      </c>
      <c r="MZW30" s="149">
        <f t="shared" si="5923"/>
        <v>229460.34375</v>
      </c>
      <c r="MZX30" s="150">
        <f t="shared" si="5924"/>
        <v>1529735</v>
      </c>
      <c r="MZY30" s="148"/>
      <c r="MZZ30" s="148" t="s">
        <v>36</v>
      </c>
      <c r="NAA30" s="140">
        <v>497475</v>
      </c>
      <c r="NAB30" s="106">
        <f t="shared" si="5925"/>
        <v>3.0750000000000002</v>
      </c>
      <c r="NAC30" s="133">
        <f t="shared" si="5926"/>
        <v>428325.97500000003</v>
      </c>
      <c r="NAD30" s="133">
        <f t="shared" si="5927"/>
        <v>871949.30625000002</v>
      </c>
      <c r="NAE30" s="149">
        <f t="shared" si="5928"/>
        <v>229460.34375</v>
      </c>
      <c r="NAF30" s="150">
        <f t="shared" si="5929"/>
        <v>1529735</v>
      </c>
      <c r="NAG30" s="148"/>
      <c r="NAH30" s="148" t="s">
        <v>36</v>
      </c>
      <c r="NAI30" s="140">
        <v>497475</v>
      </c>
      <c r="NAJ30" s="106">
        <f t="shared" si="5930"/>
        <v>3.0750000000000002</v>
      </c>
      <c r="NAK30" s="133">
        <f t="shared" si="5931"/>
        <v>428325.97500000003</v>
      </c>
      <c r="NAL30" s="133">
        <f t="shared" si="5932"/>
        <v>871949.30625000002</v>
      </c>
      <c r="NAM30" s="149">
        <f t="shared" si="5933"/>
        <v>229460.34375</v>
      </c>
      <c r="NAN30" s="150">
        <f t="shared" si="5934"/>
        <v>1529735</v>
      </c>
      <c r="NAO30" s="148"/>
      <c r="NAP30" s="148" t="s">
        <v>36</v>
      </c>
      <c r="NAQ30" s="140">
        <v>497475</v>
      </c>
      <c r="NAR30" s="106">
        <f t="shared" si="5935"/>
        <v>3.0750000000000002</v>
      </c>
      <c r="NAS30" s="133">
        <f t="shared" si="5936"/>
        <v>428325.97500000003</v>
      </c>
      <c r="NAT30" s="133">
        <f t="shared" si="5937"/>
        <v>871949.30625000002</v>
      </c>
      <c r="NAU30" s="149">
        <f t="shared" si="5938"/>
        <v>229460.34375</v>
      </c>
      <c r="NAV30" s="150">
        <f t="shared" si="5939"/>
        <v>1529735</v>
      </c>
      <c r="NAW30" s="148"/>
      <c r="NAX30" s="148" t="s">
        <v>36</v>
      </c>
      <c r="NAY30" s="140">
        <v>497475</v>
      </c>
      <c r="NAZ30" s="106">
        <f t="shared" si="5940"/>
        <v>3.0750000000000002</v>
      </c>
      <c r="NBA30" s="133">
        <f t="shared" si="5941"/>
        <v>428325.97500000003</v>
      </c>
      <c r="NBB30" s="133">
        <f t="shared" si="5942"/>
        <v>871949.30625000002</v>
      </c>
      <c r="NBC30" s="149">
        <f t="shared" si="5943"/>
        <v>229460.34375</v>
      </c>
      <c r="NBD30" s="150">
        <f t="shared" si="5944"/>
        <v>1529735</v>
      </c>
      <c r="NBE30" s="148"/>
      <c r="NBF30" s="148" t="s">
        <v>36</v>
      </c>
      <c r="NBG30" s="140">
        <v>497475</v>
      </c>
      <c r="NBH30" s="106">
        <f t="shared" si="5945"/>
        <v>3.0750000000000002</v>
      </c>
      <c r="NBI30" s="133">
        <f t="shared" si="5946"/>
        <v>428325.97500000003</v>
      </c>
      <c r="NBJ30" s="133">
        <f t="shared" si="5947"/>
        <v>871949.30625000002</v>
      </c>
      <c r="NBK30" s="149">
        <f t="shared" si="5948"/>
        <v>229460.34375</v>
      </c>
      <c r="NBL30" s="150">
        <f t="shared" si="5949"/>
        <v>1529735</v>
      </c>
      <c r="NBM30" s="148"/>
      <c r="NBN30" s="148" t="s">
        <v>36</v>
      </c>
      <c r="NBO30" s="140">
        <v>497475</v>
      </c>
      <c r="NBP30" s="106">
        <f t="shared" si="5950"/>
        <v>3.0750000000000002</v>
      </c>
      <c r="NBQ30" s="133">
        <f t="shared" si="5951"/>
        <v>428325.97500000003</v>
      </c>
      <c r="NBR30" s="133">
        <f t="shared" si="5952"/>
        <v>871949.30625000002</v>
      </c>
      <c r="NBS30" s="149">
        <f t="shared" si="5953"/>
        <v>229460.34375</v>
      </c>
      <c r="NBT30" s="150">
        <f t="shared" si="5954"/>
        <v>1529735</v>
      </c>
      <c r="NBU30" s="148"/>
      <c r="NBV30" s="148" t="s">
        <v>36</v>
      </c>
      <c r="NBW30" s="140">
        <v>497475</v>
      </c>
      <c r="NBX30" s="106">
        <f t="shared" si="5955"/>
        <v>3.0750000000000002</v>
      </c>
      <c r="NBY30" s="133">
        <f t="shared" si="5956"/>
        <v>428325.97500000003</v>
      </c>
      <c r="NBZ30" s="133">
        <f t="shared" si="5957"/>
        <v>871949.30625000002</v>
      </c>
      <c r="NCA30" s="149">
        <f t="shared" si="5958"/>
        <v>229460.34375</v>
      </c>
      <c r="NCB30" s="150">
        <f t="shared" si="5959"/>
        <v>1529735</v>
      </c>
      <c r="NCC30" s="148"/>
      <c r="NCD30" s="148" t="s">
        <v>36</v>
      </c>
      <c r="NCE30" s="140">
        <v>497475</v>
      </c>
      <c r="NCF30" s="106">
        <f t="shared" si="5960"/>
        <v>3.0750000000000002</v>
      </c>
      <c r="NCG30" s="133">
        <f t="shared" si="5961"/>
        <v>428325.97500000003</v>
      </c>
      <c r="NCH30" s="133">
        <f t="shared" si="5962"/>
        <v>871949.30625000002</v>
      </c>
      <c r="NCI30" s="149">
        <f t="shared" si="5963"/>
        <v>229460.34375</v>
      </c>
      <c r="NCJ30" s="150">
        <f t="shared" si="5964"/>
        <v>1529735</v>
      </c>
      <c r="NCK30" s="148"/>
      <c r="NCL30" s="148" t="s">
        <v>36</v>
      </c>
      <c r="NCM30" s="140">
        <v>497475</v>
      </c>
      <c r="NCN30" s="106">
        <f t="shared" si="5965"/>
        <v>3.0750000000000002</v>
      </c>
      <c r="NCO30" s="133">
        <f t="shared" si="5966"/>
        <v>428325.97500000003</v>
      </c>
      <c r="NCP30" s="133">
        <f t="shared" si="5967"/>
        <v>871949.30625000002</v>
      </c>
      <c r="NCQ30" s="149">
        <f t="shared" si="5968"/>
        <v>229460.34375</v>
      </c>
      <c r="NCR30" s="150">
        <f t="shared" si="5969"/>
        <v>1529735</v>
      </c>
      <c r="NCS30" s="148"/>
      <c r="NCT30" s="148" t="s">
        <v>36</v>
      </c>
      <c r="NCU30" s="140">
        <v>497475</v>
      </c>
      <c r="NCV30" s="106">
        <f t="shared" si="5970"/>
        <v>3.0750000000000002</v>
      </c>
      <c r="NCW30" s="133">
        <f t="shared" si="5971"/>
        <v>428325.97500000003</v>
      </c>
      <c r="NCX30" s="133">
        <f t="shared" si="5972"/>
        <v>871949.30625000002</v>
      </c>
      <c r="NCY30" s="149">
        <f t="shared" si="5973"/>
        <v>229460.34375</v>
      </c>
      <c r="NCZ30" s="150">
        <f t="shared" si="5974"/>
        <v>1529735</v>
      </c>
      <c r="NDA30" s="148"/>
      <c r="NDB30" s="148" t="s">
        <v>36</v>
      </c>
      <c r="NDC30" s="140">
        <v>497475</v>
      </c>
      <c r="NDD30" s="106">
        <f t="shared" si="5975"/>
        <v>3.0750000000000002</v>
      </c>
      <c r="NDE30" s="133">
        <f t="shared" si="5976"/>
        <v>428325.97500000003</v>
      </c>
      <c r="NDF30" s="133">
        <f t="shared" si="5977"/>
        <v>871949.30625000002</v>
      </c>
      <c r="NDG30" s="149">
        <f t="shared" si="5978"/>
        <v>229460.34375</v>
      </c>
      <c r="NDH30" s="150">
        <f t="shared" si="5979"/>
        <v>1529735</v>
      </c>
      <c r="NDI30" s="148"/>
      <c r="NDJ30" s="148" t="s">
        <v>36</v>
      </c>
      <c r="NDK30" s="140">
        <v>497475</v>
      </c>
      <c r="NDL30" s="106">
        <f t="shared" si="5980"/>
        <v>3.0750000000000002</v>
      </c>
      <c r="NDM30" s="133">
        <f t="shared" si="5981"/>
        <v>428325.97500000003</v>
      </c>
      <c r="NDN30" s="133">
        <f t="shared" si="5982"/>
        <v>871949.30625000002</v>
      </c>
      <c r="NDO30" s="149">
        <f t="shared" si="5983"/>
        <v>229460.34375</v>
      </c>
      <c r="NDP30" s="150">
        <f t="shared" si="5984"/>
        <v>1529735</v>
      </c>
      <c r="NDQ30" s="148"/>
      <c r="NDR30" s="148" t="s">
        <v>36</v>
      </c>
      <c r="NDS30" s="140">
        <v>497475</v>
      </c>
      <c r="NDT30" s="106">
        <f t="shared" si="5985"/>
        <v>3.0750000000000002</v>
      </c>
      <c r="NDU30" s="133">
        <f t="shared" si="5986"/>
        <v>428325.97500000003</v>
      </c>
      <c r="NDV30" s="133">
        <f t="shared" si="5987"/>
        <v>871949.30625000002</v>
      </c>
      <c r="NDW30" s="149">
        <f t="shared" si="5988"/>
        <v>229460.34375</v>
      </c>
      <c r="NDX30" s="150">
        <f t="shared" si="5989"/>
        <v>1529735</v>
      </c>
      <c r="NDY30" s="148"/>
      <c r="NDZ30" s="148" t="s">
        <v>36</v>
      </c>
      <c r="NEA30" s="140">
        <v>497475</v>
      </c>
      <c r="NEB30" s="106">
        <f t="shared" si="5990"/>
        <v>3.0750000000000002</v>
      </c>
      <c r="NEC30" s="133">
        <f t="shared" si="5991"/>
        <v>428325.97500000003</v>
      </c>
      <c r="NED30" s="133">
        <f t="shared" si="5992"/>
        <v>871949.30625000002</v>
      </c>
      <c r="NEE30" s="149">
        <f t="shared" si="5993"/>
        <v>229460.34375</v>
      </c>
      <c r="NEF30" s="150">
        <f t="shared" si="5994"/>
        <v>1529735</v>
      </c>
      <c r="NEG30" s="148"/>
      <c r="NEH30" s="148" t="s">
        <v>36</v>
      </c>
      <c r="NEI30" s="140">
        <v>497475</v>
      </c>
      <c r="NEJ30" s="106">
        <f t="shared" si="5995"/>
        <v>3.0750000000000002</v>
      </c>
      <c r="NEK30" s="133">
        <f t="shared" si="5996"/>
        <v>428325.97500000003</v>
      </c>
      <c r="NEL30" s="133">
        <f t="shared" si="5997"/>
        <v>871949.30625000002</v>
      </c>
      <c r="NEM30" s="149">
        <f t="shared" si="5998"/>
        <v>229460.34375</v>
      </c>
      <c r="NEN30" s="150">
        <f t="shared" si="5999"/>
        <v>1529735</v>
      </c>
      <c r="NEO30" s="148"/>
      <c r="NEP30" s="148" t="s">
        <v>36</v>
      </c>
      <c r="NEQ30" s="140">
        <v>497475</v>
      </c>
      <c r="NER30" s="106">
        <f t="shared" si="6000"/>
        <v>3.0750000000000002</v>
      </c>
      <c r="NES30" s="133">
        <f t="shared" si="6001"/>
        <v>428325.97500000003</v>
      </c>
      <c r="NET30" s="133">
        <f t="shared" si="6002"/>
        <v>871949.30625000002</v>
      </c>
      <c r="NEU30" s="149">
        <f t="shared" si="6003"/>
        <v>229460.34375</v>
      </c>
      <c r="NEV30" s="150">
        <f t="shared" si="6004"/>
        <v>1529735</v>
      </c>
      <c r="NEW30" s="148"/>
      <c r="NEX30" s="148" t="s">
        <v>36</v>
      </c>
      <c r="NEY30" s="140">
        <v>497475</v>
      </c>
      <c r="NEZ30" s="106">
        <f t="shared" si="6005"/>
        <v>3.0750000000000002</v>
      </c>
      <c r="NFA30" s="133">
        <f t="shared" si="6006"/>
        <v>428325.97500000003</v>
      </c>
      <c r="NFB30" s="133">
        <f t="shared" si="6007"/>
        <v>871949.30625000002</v>
      </c>
      <c r="NFC30" s="149">
        <f t="shared" si="6008"/>
        <v>229460.34375</v>
      </c>
      <c r="NFD30" s="150">
        <f t="shared" si="6009"/>
        <v>1529735</v>
      </c>
      <c r="NFE30" s="148"/>
      <c r="NFF30" s="148" t="s">
        <v>36</v>
      </c>
      <c r="NFG30" s="140">
        <v>497475</v>
      </c>
      <c r="NFH30" s="106">
        <f t="shared" si="6010"/>
        <v>3.0750000000000002</v>
      </c>
      <c r="NFI30" s="133">
        <f t="shared" si="6011"/>
        <v>428325.97500000003</v>
      </c>
      <c r="NFJ30" s="133">
        <f t="shared" si="6012"/>
        <v>871949.30625000002</v>
      </c>
      <c r="NFK30" s="149">
        <f t="shared" si="6013"/>
        <v>229460.34375</v>
      </c>
      <c r="NFL30" s="150">
        <f t="shared" si="6014"/>
        <v>1529735</v>
      </c>
      <c r="NFM30" s="148"/>
      <c r="NFN30" s="148" t="s">
        <v>36</v>
      </c>
      <c r="NFO30" s="140">
        <v>497475</v>
      </c>
      <c r="NFP30" s="106">
        <f t="shared" si="6015"/>
        <v>3.0750000000000002</v>
      </c>
      <c r="NFQ30" s="133">
        <f t="shared" si="6016"/>
        <v>428325.97500000003</v>
      </c>
      <c r="NFR30" s="133">
        <f t="shared" si="6017"/>
        <v>871949.30625000002</v>
      </c>
      <c r="NFS30" s="149">
        <f t="shared" si="6018"/>
        <v>229460.34375</v>
      </c>
      <c r="NFT30" s="150">
        <f t="shared" si="6019"/>
        <v>1529735</v>
      </c>
      <c r="NFU30" s="148"/>
      <c r="NFV30" s="148" t="s">
        <v>36</v>
      </c>
      <c r="NFW30" s="140">
        <v>497475</v>
      </c>
      <c r="NFX30" s="106">
        <f t="shared" si="6020"/>
        <v>3.0750000000000002</v>
      </c>
      <c r="NFY30" s="133">
        <f t="shared" si="6021"/>
        <v>428325.97500000003</v>
      </c>
      <c r="NFZ30" s="133">
        <f t="shared" si="6022"/>
        <v>871949.30625000002</v>
      </c>
      <c r="NGA30" s="149">
        <f t="shared" si="6023"/>
        <v>229460.34375</v>
      </c>
      <c r="NGB30" s="150">
        <f t="shared" si="6024"/>
        <v>1529735</v>
      </c>
      <c r="NGC30" s="148"/>
      <c r="NGD30" s="148" t="s">
        <v>36</v>
      </c>
      <c r="NGE30" s="140">
        <v>497475</v>
      </c>
      <c r="NGF30" s="106">
        <f t="shared" si="6025"/>
        <v>3.0750000000000002</v>
      </c>
      <c r="NGG30" s="133">
        <f t="shared" si="6026"/>
        <v>428325.97500000003</v>
      </c>
      <c r="NGH30" s="133">
        <f t="shared" si="6027"/>
        <v>871949.30625000002</v>
      </c>
      <c r="NGI30" s="149">
        <f t="shared" si="6028"/>
        <v>229460.34375</v>
      </c>
      <c r="NGJ30" s="150">
        <f t="shared" si="6029"/>
        <v>1529735</v>
      </c>
      <c r="NGK30" s="148"/>
      <c r="NGL30" s="148" t="s">
        <v>36</v>
      </c>
      <c r="NGM30" s="140">
        <v>497475</v>
      </c>
      <c r="NGN30" s="106">
        <f t="shared" si="6030"/>
        <v>3.0750000000000002</v>
      </c>
      <c r="NGO30" s="133">
        <f t="shared" si="6031"/>
        <v>428325.97500000003</v>
      </c>
      <c r="NGP30" s="133">
        <f t="shared" si="6032"/>
        <v>871949.30625000002</v>
      </c>
      <c r="NGQ30" s="149">
        <f t="shared" si="6033"/>
        <v>229460.34375</v>
      </c>
      <c r="NGR30" s="150">
        <f t="shared" si="6034"/>
        <v>1529735</v>
      </c>
      <c r="NGS30" s="148"/>
      <c r="NGT30" s="148" t="s">
        <v>36</v>
      </c>
      <c r="NGU30" s="140">
        <v>497475</v>
      </c>
      <c r="NGV30" s="106">
        <f t="shared" si="6035"/>
        <v>3.0750000000000002</v>
      </c>
      <c r="NGW30" s="133">
        <f t="shared" si="6036"/>
        <v>428325.97500000003</v>
      </c>
      <c r="NGX30" s="133">
        <f t="shared" si="6037"/>
        <v>871949.30625000002</v>
      </c>
      <c r="NGY30" s="149">
        <f t="shared" si="6038"/>
        <v>229460.34375</v>
      </c>
      <c r="NGZ30" s="150">
        <f t="shared" si="6039"/>
        <v>1529735</v>
      </c>
      <c r="NHA30" s="148"/>
      <c r="NHB30" s="148" t="s">
        <v>36</v>
      </c>
      <c r="NHC30" s="140">
        <v>497475</v>
      </c>
      <c r="NHD30" s="106">
        <f t="shared" si="6040"/>
        <v>3.0750000000000002</v>
      </c>
      <c r="NHE30" s="133">
        <f t="shared" si="6041"/>
        <v>428325.97500000003</v>
      </c>
      <c r="NHF30" s="133">
        <f t="shared" si="6042"/>
        <v>871949.30625000002</v>
      </c>
      <c r="NHG30" s="149">
        <f t="shared" si="6043"/>
        <v>229460.34375</v>
      </c>
      <c r="NHH30" s="150">
        <f t="shared" si="6044"/>
        <v>1529735</v>
      </c>
      <c r="NHI30" s="148"/>
      <c r="NHJ30" s="148" t="s">
        <v>36</v>
      </c>
      <c r="NHK30" s="140">
        <v>497475</v>
      </c>
      <c r="NHL30" s="106">
        <f t="shared" si="6045"/>
        <v>3.0750000000000002</v>
      </c>
      <c r="NHM30" s="133">
        <f t="shared" si="6046"/>
        <v>428325.97500000003</v>
      </c>
      <c r="NHN30" s="133">
        <f t="shared" si="6047"/>
        <v>871949.30625000002</v>
      </c>
      <c r="NHO30" s="149">
        <f t="shared" si="6048"/>
        <v>229460.34375</v>
      </c>
      <c r="NHP30" s="150">
        <f t="shared" si="6049"/>
        <v>1529735</v>
      </c>
      <c r="NHQ30" s="148"/>
      <c r="NHR30" s="148" t="s">
        <v>36</v>
      </c>
      <c r="NHS30" s="140">
        <v>497475</v>
      </c>
      <c r="NHT30" s="106">
        <f t="shared" si="6050"/>
        <v>3.0750000000000002</v>
      </c>
      <c r="NHU30" s="133">
        <f t="shared" si="6051"/>
        <v>428325.97500000003</v>
      </c>
      <c r="NHV30" s="133">
        <f t="shared" si="6052"/>
        <v>871949.30625000002</v>
      </c>
      <c r="NHW30" s="149">
        <f t="shared" si="6053"/>
        <v>229460.34375</v>
      </c>
      <c r="NHX30" s="150">
        <f t="shared" si="6054"/>
        <v>1529735</v>
      </c>
      <c r="NHY30" s="148"/>
      <c r="NHZ30" s="148" t="s">
        <v>36</v>
      </c>
      <c r="NIA30" s="140">
        <v>497475</v>
      </c>
      <c r="NIB30" s="106">
        <f t="shared" si="6055"/>
        <v>3.0750000000000002</v>
      </c>
      <c r="NIC30" s="133">
        <f t="shared" si="6056"/>
        <v>428325.97500000003</v>
      </c>
      <c r="NID30" s="133">
        <f t="shared" si="6057"/>
        <v>871949.30625000002</v>
      </c>
      <c r="NIE30" s="149">
        <f t="shared" si="6058"/>
        <v>229460.34375</v>
      </c>
      <c r="NIF30" s="150">
        <f t="shared" si="6059"/>
        <v>1529735</v>
      </c>
      <c r="NIG30" s="148"/>
      <c r="NIH30" s="148" t="s">
        <v>36</v>
      </c>
      <c r="NII30" s="140">
        <v>497475</v>
      </c>
      <c r="NIJ30" s="106">
        <f t="shared" si="6060"/>
        <v>3.0750000000000002</v>
      </c>
      <c r="NIK30" s="133">
        <f t="shared" si="6061"/>
        <v>428325.97500000003</v>
      </c>
      <c r="NIL30" s="133">
        <f t="shared" si="6062"/>
        <v>871949.30625000002</v>
      </c>
      <c r="NIM30" s="149">
        <f t="shared" si="6063"/>
        <v>229460.34375</v>
      </c>
      <c r="NIN30" s="150">
        <f t="shared" si="6064"/>
        <v>1529735</v>
      </c>
      <c r="NIO30" s="148"/>
      <c r="NIP30" s="148" t="s">
        <v>36</v>
      </c>
      <c r="NIQ30" s="140">
        <v>497475</v>
      </c>
      <c r="NIR30" s="106">
        <f t="shared" si="6065"/>
        <v>3.0750000000000002</v>
      </c>
      <c r="NIS30" s="133">
        <f t="shared" si="6066"/>
        <v>428325.97500000003</v>
      </c>
      <c r="NIT30" s="133">
        <f t="shared" si="6067"/>
        <v>871949.30625000002</v>
      </c>
      <c r="NIU30" s="149">
        <f t="shared" si="6068"/>
        <v>229460.34375</v>
      </c>
      <c r="NIV30" s="150">
        <f t="shared" si="6069"/>
        <v>1529735</v>
      </c>
      <c r="NIW30" s="148"/>
      <c r="NIX30" s="148" t="s">
        <v>36</v>
      </c>
      <c r="NIY30" s="140">
        <v>497475</v>
      </c>
      <c r="NIZ30" s="106">
        <f t="shared" si="6070"/>
        <v>3.0750000000000002</v>
      </c>
      <c r="NJA30" s="133">
        <f t="shared" si="6071"/>
        <v>428325.97500000003</v>
      </c>
      <c r="NJB30" s="133">
        <f t="shared" si="6072"/>
        <v>871949.30625000002</v>
      </c>
      <c r="NJC30" s="149">
        <f t="shared" si="6073"/>
        <v>229460.34375</v>
      </c>
      <c r="NJD30" s="150">
        <f t="shared" si="6074"/>
        <v>1529735</v>
      </c>
      <c r="NJE30" s="148"/>
      <c r="NJF30" s="148" t="s">
        <v>36</v>
      </c>
      <c r="NJG30" s="140">
        <v>497475</v>
      </c>
      <c r="NJH30" s="106">
        <f t="shared" si="6075"/>
        <v>3.0750000000000002</v>
      </c>
      <c r="NJI30" s="133">
        <f t="shared" si="6076"/>
        <v>428325.97500000003</v>
      </c>
      <c r="NJJ30" s="133">
        <f t="shared" si="6077"/>
        <v>871949.30625000002</v>
      </c>
      <c r="NJK30" s="149">
        <f t="shared" si="6078"/>
        <v>229460.34375</v>
      </c>
      <c r="NJL30" s="150">
        <f t="shared" si="6079"/>
        <v>1529735</v>
      </c>
      <c r="NJM30" s="148"/>
      <c r="NJN30" s="148" t="s">
        <v>36</v>
      </c>
      <c r="NJO30" s="140">
        <v>497475</v>
      </c>
      <c r="NJP30" s="106">
        <f t="shared" si="6080"/>
        <v>3.0750000000000002</v>
      </c>
      <c r="NJQ30" s="133">
        <f t="shared" si="6081"/>
        <v>428325.97500000003</v>
      </c>
      <c r="NJR30" s="133">
        <f t="shared" si="6082"/>
        <v>871949.30625000002</v>
      </c>
      <c r="NJS30" s="149">
        <f t="shared" si="6083"/>
        <v>229460.34375</v>
      </c>
      <c r="NJT30" s="150">
        <f t="shared" si="6084"/>
        <v>1529735</v>
      </c>
      <c r="NJU30" s="148"/>
      <c r="NJV30" s="148" t="s">
        <v>36</v>
      </c>
      <c r="NJW30" s="140">
        <v>497475</v>
      </c>
      <c r="NJX30" s="106">
        <f t="shared" si="6085"/>
        <v>3.0750000000000002</v>
      </c>
      <c r="NJY30" s="133">
        <f t="shared" si="6086"/>
        <v>428325.97500000003</v>
      </c>
      <c r="NJZ30" s="133">
        <f t="shared" si="6087"/>
        <v>871949.30625000002</v>
      </c>
      <c r="NKA30" s="149">
        <f t="shared" si="6088"/>
        <v>229460.34375</v>
      </c>
      <c r="NKB30" s="150">
        <f t="shared" si="6089"/>
        <v>1529735</v>
      </c>
      <c r="NKC30" s="148"/>
      <c r="NKD30" s="148" t="s">
        <v>36</v>
      </c>
      <c r="NKE30" s="140">
        <v>497475</v>
      </c>
      <c r="NKF30" s="106">
        <f t="shared" si="6090"/>
        <v>3.0750000000000002</v>
      </c>
      <c r="NKG30" s="133">
        <f t="shared" si="6091"/>
        <v>428325.97500000003</v>
      </c>
      <c r="NKH30" s="133">
        <f t="shared" si="6092"/>
        <v>871949.30625000002</v>
      </c>
      <c r="NKI30" s="149">
        <f t="shared" si="6093"/>
        <v>229460.34375</v>
      </c>
      <c r="NKJ30" s="150">
        <f t="shared" si="6094"/>
        <v>1529735</v>
      </c>
      <c r="NKK30" s="148"/>
      <c r="NKL30" s="148" t="s">
        <v>36</v>
      </c>
      <c r="NKM30" s="140">
        <v>497475</v>
      </c>
      <c r="NKN30" s="106">
        <f t="shared" si="6095"/>
        <v>3.0750000000000002</v>
      </c>
      <c r="NKO30" s="133">
        <f t="shared" si="6096"/>
        <v>428325.97500000003</v>
      </c>
      <c r="NKP30" s="133">
        <f t="shared" si="6097"/>
        <v>871949.30625000002</v>
      </c>
      <c r="NKQ30" s="149">
        <f t="shared" si="6098"/>
        <v>229460.34375</v>
      </c>
      <c r="NKR30" s="150">
        <f t="shared" si="6099"/>
        <v>1529735</v>
      </c>
      <c r="NKS30" s="148"/>
      <c r="NKT30" s="148" t="s">
        <v>36</v>
      </c>
      <c r="NKU30" s="140">
        <v>497475</v>
      </c>
      <c r="NKV30" s="106">
        <f t="shared" si="6100"/>
        <v>3.0750000000000002</v>
      </c>
      <c r="NKW30" s="133">
        <f t="shared" si="6101"/>
        <v>428325.97500000003</v>
      </c>
      <c r="NKX30" s="133">
        <f t="shared" si="6102"/>
        <v>871949.30625000002</v>
      </c>
      <c r="NKY30" s="149">
        <f t="shared" si="6103"/>
        <v>229460.34375</v>
      </c>
      <c r="NKZ30" s="150">
        <f t="shared" si="6104"/>
        <v>1529735</v>
      </c>
      <c r="NLA30" s="148"/>
      <c r="NLB30" s="148" t="s">
        <v>36</v>
      </c>
      <c r="NLC30" s="140">
        <v>497475</v>
      </c>
      <c r="NLD30" s="106">
        <f t="shared" si="6105"/>
        <v>3.0750000000000002</v>
      </c>
      <c r="NLE30" s="133">
        <f t="shared" si="6106"/>
        <v>428325.97500000003</v>
      </c>
      <c r="NLF30" s="133">
        <f t="shared" si="6107"/>
        <v>871949.30625000002</v>
      </c>
      <c r="NLG30" s="149">
        <f t="shared" si="6108"/>
        <v>229460.34375</v>
      </c>
      <c r="NLH30" s="150">
        <f t="shared" si="6109"/>
        <v>1529735</v>
      </c>
      <c r="NLI30" s="148"/>
      <c r="NLJ30" s="148" t="s">
        <v>36</v>
      </c>
      <c r="NLK30" s="140">
        <v>497475</v>
      </c>
      <c r="NLL30" s="106">
        <f t="shared" si="6110"/>
        <v>3.0750000000000002</v>
      </c>
      <c r="NLM30" s="133">
        <f t="shared" si="6111"/>
        <v>428325.97500000003</v>
      </c>
      <c r="NLN30" s="133">
        <f t="shared" si="6112"/>
        <v>871949.30625000002</v>
      </c>
      <c r="NLO30" s="149">
        <f t="shared" si="6113"/>
        <v>229460.34375</v>
      </c>
      <c r="NLP30" s="150">
        <f t="shared" si="6114"/>
        <v>1529735</v>
      </c>
      <c r="NLQ30" s="148"/>
      <c r="NLR30" s="148" t="s">
        <v>36</v>
      </c>
      <c r="NLS30" s="140">
        <v>497475</v>
      </c>
      <c r="NLT30" s="106">
        <f t="shared" si="6115"/>
        <v>3.0750000000000002</v>
      </c>
      <c r="NLU30" s="133">
        <f t="shared" si="6116"/>
        <v>428325.97500000003</v>
      </c>
      <c r="NLV30" s="133">
        <f t="shared" si="6117"/>
        <v>871949.30625000002</v>
      </c>
      <c r="NLW30" s="149">
        <f t="shared" si="6118"/>
        <v>229460.34375</v>
      </c>
      <c r="NLX30" s="150">
        <f t="shared" si="6119"/>
        <v>1529735</v>
      </c>
      <c r="NLY30" s="148"/>
      <c r="NLZ30" s="148" t="s">
        <v>36</v>
      </c>
      <c r="NMA30" s="140">
        <v>497475</v>
      </c>
      <c r="NMB30" s="106">
        <f t="shared" si="6120"/>
        <v>3.0750000000000002</v>
      </c>
      <c r="NMC30" s="133">
        <f t="shared" si="6121"/>
        <v>428325.97500000003</v>
      </c>
      <c r="NMD30" s="133">
        <f t="shared" si="6122"/>
        <v>871949.30625000002</v>
      </c>
      <c r="NME30" s="149">
        <f t="shared" si="6123"/>
        <v>229460.34375</v>
      </c>
      <c r="NMF30" s="150">
        <f t="shared" si="6124"/>
        <v>1529735</v>
      </c>
      <c r="NMG30" s="148"/>
      <c r="NMH30" s="148" t="s">
        <v>36</v>
      </c>
      <c r="NMI30" s="140">
        <v>497475</v>
      </c>
      <c r="NMJ30" s="106">
        <f t="shared" si="6125"/>
        <v>3.0750000000000002</v>
      </c>
      <c r="NMK30" s="133">
        <f t="shared" si="6126"/>
        <v>428325.97500000003</v>
      </c>
      <c r="NML30" s="133">
        <f t="shared" si="6127"/>
        <v>871949.30625000002</v>
      </c>
      <c r="NMM30" s="149">
        <f t="shared" si="6128"/>
        <v>229460.34375</v>
      </c>
      <c r="NMN30" s="150">
        <f t="shared" si="6129"/>
        <v>1529735</v>
      </c>
      <c r="NMO30" s="148"/>
      <c r="NMP30" s="148" t="s">
        <v>36</v>
      </c>
      <c r="NMQ30" s="140">
        <v>497475</v>
      </c>
      <c r="NMR30" s="106">
        <f t="shared" si="6130"/>
        <v>3.0750000000000002</v>
      </c>
      <c r="NMS30" s="133">
        <f t="shared" si="6131"/>
        <v>428325.97500000003</v>
      </c>
      <c r="NMT30" s="133">
        <f t="shared" si="6132"/>
        <v>871949.30625000002</v>
      </c>
      <c r="NMU30" s="149">
        <f t="shared" si="6133"/>
        <v>229460.34375</v>
      </c>
      <c r="NMV30" s="150">
        <f t="shared" si="6134"/>
        <v>1529735</v>
      </c>
      <c r="NMW30" s="148"/>
      <c r="NMX30" s="148" t="s">
        <v>36</v>
      </c>
      <c r="NMY30" s="140">
        <v>497475</v>
      </c>
      <c r="NMZ30" s="106">
        <f t="shared" si="6135"/>
        <v>3.0750000000000002</v>
      </c>
      <c r="NNA30" s="133">
        <f t="shared" si="6136"/>
        <v>428325.97500000003</v>
      </c>
      <c r="NNB30" s="133">
        <f t="shared" si="6137"/>
        <v>871949.30625000002</v>
      </c>
      <c r="NNC30" s="149">
        <f t="shared" si="6138"/>
        <v>229460.34375</v>
      </c>
      <c r="NND30" s="150">
        <f t="shared" si="6139"/>
        <v>1529735</v>
      </c>
      <c r="NNE30" s="148"/>
      <c r="NNF30" s="148" t="s">
        <v>36</v>
      </c>
      <c r="NNG30" s="140">
        <v>497475</v>
      </c>
      <c r="NNH30" s="106">
        <f t="shared" si="6140"/>
        <v>3.0750000000000002</v>
      </c>
      <c r="NNI30" s="133">
        <f t="shared" si="6141"/>
        <v>428325.97500000003</v>
      </c>
      <c r="NNJ30" s="133">
        <f t="shared" si="6142"/>
        <v>871949.30625000002</v>
      </c>
      <c r="NNK30" s="149">
        <f t="shared" si="6143"/>
        <v>229460.34375</v>
      </c>
      <c r="NNL30" s="150">
        <f t="shared" si="6144"/>
        <v>1529735</v>
      </c>
      <c r="NNM30" s="148"/>
      <c r="NNN30" s="148" t="s">
        <v>36</v>
      </c>
      <c r="NNO30" s="140">
        <v>497475</v>
      </c>
      <c r="NNP30" s="106">
        <f t="shared" si="6145"/>
        <v>3.0750000000000002</v>
      </c>
      <c r="NNQ30" s="133">
        <f t="shared" si="6146"/>
        <v>428325.97500000003</v>
      </c>
      <c r="NNR30" s="133">
        <f t="shared" si="6147"/>
        <v>871949.30625000002</v>
      </c>
      <c r="NNS30" s="149">
        <f t="shared" si="6148"/>
        <v>229460.34375</v>
      </c>
      <c r="NNT30" s="150">
        <f t="shared" si="6149"/>
        <v>1529735</v>
      </c>
      <c r="NNU30" s="148"/>
      <c r="NNV30" s="148" t="s">
        <v>36</v>
      </c>
      <c r="NNW30" s="140">
        <v>497475</v>
      </c>
      <c r="NNX30" s="106">
        <f t="shared" si="6150"/>
        <v>3.0750000000000002</v>
      </c>
      <c r="NNY30" s="133">
        <f t="shared" si="6151"/>
        <v>428325.97500000003</v>
      </c>
      <c r="NNZ30" s="133">
        <f t="shared" si="6152"/>
        <v>871949.30625000002</v>
      </c>
      <c r="NOA30" s="149">
        <f t="shared" si="6153"/>
        <v>229460.34375</v>
      </c>
      <c r="NOB30" s="150">
        <f t="shared" si="6154"/>
        <v>1529735</v>
      </c>
      <c r="NOC30" s="148"/>
      <c r="NOD30" s="148" t="s">
        <v>36</v>
      </c>
      <c r="NOE30" s="140">
        <v>497475</v>
      </c>
      <c r="NOF30" s="106">
        <f t="shared" si="6155"/>
        <v>3.0750000000000002</v>
      </c>
      <c r="NOG30" s="133">
        <f t="shared" si="6156"/>
        <v>428325.97500000003</v>
      </c>
      <c r="NOH30" s="133">
        <f t="shared" si="6157"/>
        <v>871949.30625000002</v>
      </c>
      <c r="NOI30" s="149">
        <f t="shared" si="6158"/>
        <v>229460.34375</v>
      </c>
      <c r="NOJ30" s="150">
        <f t="shared" si="6159"/>
        <v>1529735</v>
      </c>
      <c r="NOK30" s="148"/>
      <c r="NOL30" s="148" t="s">
        <v>36</v>
      </c>
      <c r="NOM30" s="140">
        <v>497475</v>
      </c>
      <c r="NON30" s="106">
        <f t="shared" si="6160"/>
        <v>3.0750000000000002</v>
      </c>
      <c r="NOO30" s="133">
        <f t="shared" si="6161"/>
        <v>428325.97500000003</v>
      </c>
      <c r="NOP30" s="133">
        <f t="shared" si="6162"/>
        <v>871949.30625000002</v>
      </c>
      <c r="NOQ30" s="149">
        <f t="shared" si="6163"/>
        <v>229460.34375</v>
      </c>
      <c r="NOR30" s="150">
        <f t="shared" si="6164"/>
        <v>1529735</v>
      </c>
      <c r="NOS30" s="148"/>
      <c r="NOT30" s="148" t="s">
        <v>36</v>
      </c>
      <c r="NOU30" s="140">
        <v>497475</v>
      </c>
      <c r="NOV30" s="106">
        <f t="shared" si="6165"/>
        <v>3.0750000000000002</v>
      </c>
      <c r="NOW30" s="133">
        <f t="shared" si="6166"/>
        <v>428325.97500000003</v>
      </c>
      <c r="NOX30" s="133">
        <f t="shared" si="6167"/>
        <v>871949.30625000002</v>
      </c>
      <c r="NOY30" s="149">
        <f t="shared" si="6168"/>
        <v>229460.34375</v>
      </c>
      <c r="NOZ30" s="150">
        <f t="shared" si="6169"/>
        <v>1529735</v>
      </c>
      <c r="NPA30" s="148"/>
      <c r="NPB30" s="148" t="s">
        <v>36</v>
      </c>
      <c r="NPC30" s="140">
        <v>497475</v>
      </c>
      <c r="NPD30" s="106">
        <f t="shared" si="6170"/>
        <v>3.0750000000000002</v>
      </c>
      <c r="NPE30" s="133">
        <f t="shared" si="6171"/>
        <v>428325.97500000003</v>
      </c>
      <c r="NPF30" s="133">
        <f t="shared" si="6172"/>
        <v>871949.30625000002</v>
      </c>
      <c r="NPG30" s="149">
        <f t="shared" si="6173"/>
        <v>229460.34375</v>
      </c>
      <c r="NPH30" s="150">
        <f t="shared" si="6174"/>
        <v>1529735</v>
      </c>
      <c r="NPI30" s="148"/>
      <c r="NPJ30" s="148" t="s">
        <v>36</v>
      </c>
      <c r="NPK30" s="140">
        <v>497475</v>
      </c>
      <c r="NPL30" s="106">
        <f t="shared" si="6175"/>
        <v>3.0750000000000002</v>
      </c>
      <c r="NPM30" s="133">
        <f t="shared" si="6176"/>
        <v>428325.97500000003</v>
      </c>
      <c r="NPN30" s="133">
        <f t="shared" si="6177"/>
        <v>871949.30625000002</v>
      </c>
      <c r="NPO30" s="149">
        <f t="shared" si="6178"/>
        <v>229460.34375</v>
      </c>
      <c r="NPP30" s="150">
        <f t="shared" si="6179"/>
        <v>1529735</v>
      </c>
      <c r="NPQ30" s="148"/>
      <c r="NPR30" s="148" t="s">
        <v>36</v>
      </c>
      <c r="NPS30" s="140">
        <v>497475</v>
      </c>
      <c r="NPT30" s="106">
        <f t="shared" si="6180"/>
        <v>3.0750000000000002</v>
      </c>
      <c r="NPU30" s="133">
        <f t="shared" si="6181"/>
        <v>428325.97500000003</v>
      </c>
      <c r="NPV30" s="133">
        <f t="shared" si="6182"/>
        <v>871949.30625000002</v>
      </c>
      <c r="NPW30" s="149">
        <f t="shared" si="6183"/>
        <v>229460.34375</v>
      </c>
      <c r="NPX30" s="150">
        <f t="shared" si="6184"/>
        <v>1529735</v>
      </c>
      <c r="NPY30" s="148"/>
      <c r="NPZ30" s="148" t="s">
        <v>36</v>
      </c>
      <c r="NQA30" s="140">
        <v>497475</v>
      </c>
      <c r="NQB30" s="106">
        <f t="shared" si="6185"/>
        <v>3.0750000000000002</v>
      </c>
      <c r="NQC30" s="133">
        <f t="shared" si="6186"/>
        <v>428325.97500000003</v>
      </c>
      <c r="NQD30" s="133">
        <f t="shared" si="6187"/>
        <v>871949.30625000002</v>
      </c>
      <c r="NQE30" s="149">
        <f t="shared" si="6188"/>
        <v>229460.34375</v>
      </c>
      <c r="NQF30" s="150">
        <f t="shared" si="6189"/>
        <v>1529735</v>
      </c>
      <c r="NQG30" s="148"/>
      <c r="NQH30" s="148" t="s">
        <v>36</v>
      </c>
      <c r="NQI30" s="140">
        <v>497475</v>
      </c>
      <c r="NQJ30" s="106">
        <f t="shared" si="6190"/>
        <v>3.0750000000000002</v>
      </c>
      <c r="NQK30" s="133">
        <f t="shared" si="6191"/>
        <v>428325.97500000003</v>
      </c>
      <c r="NQL30" s="133">
        <f t="shared" si="6192"/>
        <v>871949.30625000002</v>
      </c>
      <c r="NQM30" s="149">
        <f t="shared" si="6193"/>
        <v>229460.34375</v>
      </c>
      <c r="NQN30" s="150">
        <f t="shared" si="6194"/>
        <v>1529735</v>
      </c>
      <c r="NQO30" s="148"/>
      <c r="NQP30" s="148" t="s">
        <v>36</v>
      </c>
      <c r="NQQ30" s="140">
        <v>497475</v>
      </c>
      <c r="NQR30" s="106">
        <f t="shared" si="6195"/>
        <v>3.0750000000000002</v>
      </c>
      <c r="NQS30" s="133">
        <f t="shared" si="6196"/>
        <v>428325.97500000003</v>
      </c>
      <c r="NQT30" s="133">
        <f t="shared" si="6197"/>
        <v>871949.30625000002</v>
      </c>
      <c r="NQU30" s="149">
        <f t="shared" si="6198"/>
        <v>229460.34375</v>
      </c>
      <c r="NQV30" s="150">
        <f t="shared" si="6199"/>
        <v>1529735</v>
      </c>
      <c r="NQW30" s="148"/>
      <c r="NQX30" s="148" t="s">
        <v>36</v>
      </c>
      <c r="NQY30" s="140">
        <v>497475</v>
      </c>
      <c r="NQZ30" s="106">
        <f t="shared" si="6200"/>
        <v>3.0750000000000002</v>
      </c>
      <c r="NRA30" s="133">
        <f t="shared" si="6201"/>
        <v>428325.97500000003</v>
      </c>
      <c r="NRB30" s="133">
        <f t="shared" si="6202"/>
        <v>871949.30625000002</v>
      </c>
      <c r="NRC30" s="149">
        <f t="shared" si="6203"/>
        <v>229460.34375</v>
      </c>
      <c r="NRD30" s="150">
        <f t="shared" si="6204"/>
        <v>1529735</v>
      </c>
      <c r="NRE30" s="148"/>
      <c r="NRF30" s="148" t="s">
        <v>36</v>
      </c>
      <c r="NRG30" s="140">
        <v>497475</v>
      </c>
      <c r="NRH30" s="106">
        <f t="shared" si="6205"/>
        <v>3.0750000000000002</v>
      </c>
      <c r="NRI30" s="133">
        <f t="shared" si="6206"/>
        <v>428325.97500000003</v>
      </c>
      <c r="NRJ30" s="133">
        <f t="shared" si="6207"/>
        <v>871949.30625000002</v>
      </c>
      <c r="NRK30" s="149">
        <f t="shared" si="6208"/>
        <v>229460.34375</v>
      </c>
      <c r="NRL30" s="150">
        <f t="shared" si="6209"/>
        <v>1529735</v>
      </c>
      <c r="NRM30" s="148"/>
      <c r="NRN30" s="148" t="s">
        <v>36</v>
      </c>
      <c r="NRO30" s="140">
        <v>497475</v>
      </c>
      <c r="NRP30" s="106">
        <f t="shared" si="6210"/>
        <v>3.0750000000000002</v>
      </c>
      <c r="NRQ30" s="133">
        <f t="shared" si="6211"/>
        <v>428325.97500000003</v>
      </c>
      <c r="NRR30" s="133">
        <f t="shared" si="6212"/>
        <v>871949.30625000002</v>
      </c>
      <c r="NRS30" s="149">
        <f t="shared" si="6213"/>
        <v>229460.34375</v>
      </c>
      <c r="NRT30" s="150">
        <f t="shared" si="6214"/>
        <v>1529735</v>
      </c>
      <c r="NRU30" s="148"/>
      <c r="NRV30" s="148" t="s">
        <v>36</v>
      </c>
      <c r="NRW30" s="140">
        <v>497475</v>
      </c>
      <c r="NRX30" s="106">
        <f t="shared" si="6215"/>
        <v>3.0750000000000002</v>
      </c>
      <c r="NRY30" s="133">
        <f t="shared" si="6216"/>
        <v>428325.97500000003</v>
      </c>
      <c r="NRZ30" s="133">
        <f t="shared" si="6217"/>
        <v>871949.30625000002</v>
      </c>
      <c r="NSA30" s="149">
        <f t="shared" si="6218"/>
        <v>229460.34375</v>
      </c>
      <c r="NSB30" s="150">
        <f t="shared" si="6219"/>
        <v>1529735</v>
      </c>
      <c r="NSC30" s="148"/>
      <c r="NSD30" s="148" t="s">
        <v>36</v>
      </c>
      <c r="NSE30" s="140">
        <v>497475</v>
      </c>
      <c r="NSF30" s="106">
        <f t="shared" si="6220"/>
        <v>3.0750000000000002</v>
      </c>
      <c r="NSG30" s="133">
        <f t="shared" si="6221"/>
        <v>428325.97500000003</v>
      </c>
      <c r="NSH30" s="133">
        <f t="shared" si="6222"/>
        <v>871949.30625000002</v>
      </c>
      <c r="NSI30" s="149">
        <f t="shared" si="6223"/>
        <v>229460.34375</v>
      </c>
      <c r="NSJ30" s="150">
        <f t="shared" si="6224"/>
        <v>1529735</v>
      </c>
      <c r="NSK30" s="148"/>
      <c r="NSL30" s="148" t="s">
        <v>36</v>
      </c>
      <c r="NSM30" s="140">
        <v>497475</v>
      </c>
      <c r="NSN30" s="106">
        <f t="shared" si="6225"/>
        <v>3.0750000000000002</v>
      </c>
      <c r="NSO30" s="133">
        <f t="shared" si="6226"/>
        <v>428325.97500000003</v>
      </c>
      <c r="NSP30" s="133">
        <f t="shared" si="6227"/>
        <v>871949.30625000002</v>
      </c>
      <c r="NSQ30" s="149">
        <f t="shared" si="6228"/>
        <v>229460.34375</v>
      </c>
      <c r="NSR30" s="150">
        <f t="shared" si="6229"/>
        <v>1529735</v>
      </c>
      <c r="NSS30" s="148"/>
      <c r="NST30" s="148" t="s">
        <v>36</v>
      </c>
      <c r="NSU30" s="140">
        <v>497475</v>
      </c>
      <c r="NSV30" s="106">
        <f t="shared" si="6230"/>
        <v>3.0750000000000002</v>
      </c>
      <c r="NSW30" s="133">
        <f t="shared" si="6231"/>
        <v>428325.97500000003</v>
      </c>
      <c r="NSX30" s="133">
        <f t="shared" si="6232"/>
        <v>871949.30625000002</v>
      </c>
      <c r="NSY30" s="149">
        <f t="shared" si="6233"/>
        <v>229460.34375</v>
      </c>
      <c r="NSZ30" s="150">
        <f t="shared" si="6234"/>
        <v>1529735</v>
      </c>
      <c r="NTA30" s="148"/>
      <c r="NTB30" s="148" t="s">
        <v>36</v>
      </c>
      <c r="NTC30" s="140">
        <v>497475</v>
      </c>
      <c r="NTD30" s="106">
        <f t="shared" si="6235"/>
        <v>3.0750000000000002</v>
      </c>
      <c r="NTE30" s="133">
        <f t="shared" si="6236"/>
        <v>428325.97500000003</v>
      </c>
      <c r="NTF30" s="133">
        <f t="shared" si="6237"/>
        <v>871949.30625000002</v>
      </c>
      <c r="NTG30" s="149">
        <f t="shared" si="6238"/>
        <v>229460.34375</v>
      </c>
      <c r="NTH30" s="150">
        <f t="shared" si="6239"/>
        <v>1529735</v>
      </c>
      <c r="NTI30" s="148"/>
      <c r="NTJ30" s="148" t="s">
        <v>36</v>
      </c>
      <c r="NTK30" s="140">
        <v>497475</v>
      </c>
      <c r="NTL30" s="106">
        <f t="shared" si="6240"/>
        <v>3.0750000000000002</v>
      </c>
      <c r="NTM30" s="133">
        <f t="shared" si="6241"/>
        <v>428325.97500000003</v>
      </c>
      <c r="NTN30" s="133">
        <f t="shared" si="6242"/>
        <v>871949.30625000002</v>
      </c>
      <c r="NTO30" s="149">
        <f t="shared" si="6243"/>
        <v>229460.34375</v>
      </c>
      <c r="NTP30" s="150">
        <f t="shared" si="6244"/>
        <v>1529735</v>
      </c>
      <c r="NTQ30" s="148"/>
      <c r="NTR30" s="148" t="s">
        <v>36</v>
      </c>
      <c r="NTS30" s="140">
        <v>497475</v>
      </c>
      <c r="NTT30" s="106">
        <f t="shared" si="6245"/>
        <v>3.0750000000000002</v>
      </c>
      <c r="NTU30" s="133">
        <f t="shared" si="6246"/>
        <v>428325.97500000003</v>
      </c>
      <c r="NTV30" s="133">
        <f t="shared" si="6247"/>
        <v>871949.30625000002</v>
      </c>
      <c r="NTW30" s="149">
        <f t="shared" si="6248"/>
        <v>229460.34375</v>
      </c>
      <c r="NTX30" s="150">
        <f t="shared" si="6249"/>
        <v>1529735</v>
      </c>
      <c r="NTY30" s="148"/>
      <c r="NTZ30" s="148" t="s">
        <v>36</v>
      </c>
      <c r="NUA30" s="140">
        <v>497475</v>
      </c>
      <c r="NUB30" s="106">
        <f t="shared" si="6250"/>
        <v>3.0750000000000002</v>
      </c>
      <c r="NUC30" s="133">
        <f t="shared" si="6251"/>
        <v>428325.97500000003</v>
      </c>
      <c r="NUD30" s="133">
        <f t="shared" si="6252"/>
        <v>871949.30625000002</v>
      </c>
      <c r="NUE30" s="149">
        <f t="shared" si="6253"/>
        <v>229460.34375</v>
      </c>
      <c r="NUF30" s="150">
        <f t="shared" si="6254"/>
        <v>1529735</v>
      </c>
      <c r="NUG30" s="148"/>
      <c r="NUH30" s="148" t="s">
        <v>36</v>
      </c>
      <c r="NUI30" s="140">
        <v>497475</v>
      </c>
      <c r="NUJ30" s="106">
        <f t="shared" si="6255"/>
        <v>3.0750000000000002</v>
      </c>
      <c r="NUK30" s="133">
        <f t="shared" si="6256"/>
        <v>428325.97500000003</v>
      </c>
      <c r="NUL30" s="133">
        <f t="shared" si="6257"/>
        <v>871949.30625000002</v>
      </c>
      <c r="NUM30" s="149">
        <f t="shared" si="6258"/>
        <v>229460.34375</v>
      </c>
      <c r="NUN30" s="150">
        <f t="shared" si="6259"/>
        <v>1529735</v>
      </c>
      <c r="NUO30" s="148"/>
      <c r="NUP30" s="148" t="s">
        <v>36</v>
      </c>
      <c r="NUQ30" s="140">
        <v>497475</v>
      </c>
      <c r="NUR30" s="106">
        <f t="shared" si="6260"/>
        <v>3.0750000000000002</v>
      </c>
      <c r="NUS30" s="133">
        <f t="shared" si="6261"/>
        <v>428325.97500000003</v>
      </c>
      <c r="NUT30" s="133">
        <f t="shared" si="6262"/>
        <v>871949.30625000002</v>
      </c>
      <c r="NUU30" s="149">
        <f t="shared" si="6263"/>
        <v>229460.34375</v>
      </c>
      <c r="NUV30" s="150">
        <f t="shared" si="6264"/>
        <v>1529735</v>
      </c>
      <c r="NUW30" s="148"/>
      <c r="NUX30" s="148" t="s">
        <v>36</v>
      </c>
      <c r="NUY30" s="140">
        <v>497475</v>
      </c>
      <c r="NUZ30" s="106">
        <f t="shared" si="6265"/>
        <v>3.0750000000000002</v>
      </c>
      <c r="NVA30" s="133">
        <f t="shared" si="6266"/>
        <v>428325.97500000003</v>
      </c>
      <c r="NVB30" s="133">
        <f t="shared" si="6267"/>
        <v>871949.30625000002</v>
      </c>
      <c r="NVC30" s="149">
        <f t="shared" si="6268"/>
        <v>229460.34375</v>
      </c>
      <c r="NVD30" s="150">
        <f t="shared" si="6269"/>
        <v>1529735</v>
      </c>
      <c r="NVE30" s="148"/>
      <c r="NVF30" s="148" t="s">
        <v>36</v>
      </c>
      <c r="NVG30" s="140">
        <v>497475</v>
      </c>
      <c r="NVH30" s="106">
        <f t="shared" si="6270"/>
        <v>3.0750000000000002</v>
      </c>
      <c r="NVI30" s="133">
        <f t="shared" si="6271"/>
        <v>428325.97500000003</v>
      </c>
      <c r="NVJ30" s="133">
        <f t="shared" si="6272"/>
        <v>871949.30625000002</v>
      </c>
      <c r="NVK30" s="149">
        <f t="shared" si="6273"/>
        <v>229460.34375</v>
      </c>
      <c r="NVL30" s="150">
        <f t="shared" si="6274"/>
        <v>1529735</v>
      </c>
      <c r="NVM30" s="148"/>
      <c r="NVN30" s="148" t="s">
        <v>36</v>
      </c>
      <c r="NVO30" s="140">
        <v>497475</v>
      </c>
      <c r="NVP30" s="106">
        <f t="shared" si="6275"/>
        <v>3.0750000000000002</v>
      </c>
      <c r="NVQ30" s="133">
        <f t="shared" si="6276"/>
        <v>428325.97500000003</v>
      </c>
      <c r="NVR30" s="133">
        <f t="shared" si="6277"/>
        <v>871949.30625000002</v>
      </c>
      <c r="NVS30" s="149">
        <f t="shared" si="6278"/>
        <v>229460.34375</v>
      </c>
      <c r="NVT30" s="150">
        <f t="shared" si="6279"/>
        <v>1529735</v>
      </c>
      <c r="NVU30" s="148"/>
      <c r="NVV30" s="148" t="s">
        <v>36</v>
      </c>
      <c r="NVW30" s="140">
        <v>497475</v>
      </c>
      <c r="NVX30" s="106">
        <f t="shared" si="6280"/>
        <v>3.0750000000000002</v>
      </c>
      <c r="NVY30" s="133">
        <f t="shared" si="6281"/>
        <v>428325.97500000003</v>
      </c>
      <c r="NVZ30" s="133">
        <f t="shared" si="6282"/>
        <v>871949.30625000002</v>
      </c>
      <c r="NWA30" s="149">
        <f t="shared" si="6283"/>
        <v>229460.34375</v>
      </c>
      <c r="NWB30" s="150">
        <f t="shared" si="6284"/>
        <v>1529735</v>
      </c>
      <c r="NWC30" s="148"/>
      <c r="NWD30" s="148" t="s">
        <v>36</v>
      </c>
      <c r="NWE30" s="140">
        <v>497475</v>
      </c>
      <c r="NWF30" s="106">
        <f t="shared" si="6285"/>
        <v>3.0750000000000002</v>
      </c>
      <c r="NWG30" s="133">
        <f t="shared" si="6286"/>
        <v>428325.97500000003</v>
      </c>
      <c r="NWH30" s="133">
        <f t="shared" si="6287"/>
        <v>871949.30625000002</v>
      </c>
      <c r="NWI30" s="149">
        <f t="shared" si="6288"/>
        <v>229460.34375</v>
      </c>
      <c r="NWJ30" s="150">
        <f t="shared" si="6289"/>
        <v>1529735</v>
      </c>
      <c r="NWK30" s="148"/>
      <c r="NWL30" s="148" t="s">
        <v>36</v>
      </c>
      <c r="NWM30" s="140">
        <v>497475</v>
      </c>
      <c r="NWN30" s="106">
        <f t="shared" si="6290"/>
        <v>3.0750000000000002</v>
      </c>
      <c r="NWO30" s="133">
        <f t="shared" si="6291"/>
        <v>428325.97500000003</v>
      </c>
      <c r="NWP30" s="133">
        <f t="shared" si="6292"/>
        <v>871949.30625000002</v>
      </c>
      <c r="NWQ30" s="149">
        <f t="shared" si="6293"/>
        <v>229460.34375</v>
      </c>
      <c r="NWR30" s="150">
        <f t="shared" si="6294"/>
        <v>1529735</v>
      </c>
      <c r="NWS30" s="148"/>
      <c r="NWT30" s="148" t="s">
        <v>36</v>
      </c>
      <c r="NWU30" s="140">
        <v>497475</v>
      </c>
      <c r="NWV30" s="106">
        <f t="shared" si="6295"/>
        <v>3.0750000000000002</v>
      </c>
      <c r="NWW30" s="133">
        <f t="shared" si="6296"/>
        <v>428325.97500000003</v>
      </c>
      <c r="NWX30" s="133">
        <f t="shared" si="6297"/>
        <v>871949.30625000002</v>
      </c>
      <c r="NWY30" s="149">
        <f t="shared" si="6298"/>
        <v>229460.34375</v>
      </c>
      <c r="NWZ30" s="150">
        <f t="shared" si="6299"/>
        <v>1529735</v>
      </c>
      <c r="NXA30" s="148"/>
      <c r="NXB30" s="148" t="s">
        <v>36</v>
      </c>
      <c r="NXC30" s="140">
        <v>497475</v>
      </c>
      <c r="NXD30" s="106">
        <f t="shared" si="6300"/>
        <v>3.0750000000000002</v>
      </c>
      <c r="NXE30" s="133">
        <f t="shared" si="6301"/>
        <v>428325.97500000003</v>
      </c>
      <c r="NXF30" s="133">
        <f t="shared" si="6302"/>
        <v>871949.30625000002</v>
      </c>
      <c r="NXG30" s="149">
        <f t="shared" si="6303"/>
        <v>229460.34375</v>
      </c>
      <c r="NXH30" s="150">
        <f t="shared" si="6304"/>
        <v>1529735</v>
      </c>
      <c r="NXI30" s="148"/>
      <c r="NXJ30" s="148" t="s">
        <v>36</v>
      </c>
      <c r="NXK30" s="140">
        <v>497475</v>
      </c>
      <c r="NXL30" s="106">
        <f t="shared" si="6305"/>
        <v>3.0750000000000002</v>
      </c>
      <c r="NXM30" s="133">
        <f t="shared" si="6306"/>
        <v>428325.97500000003</v>
      </c>
      <c r="NXN30" s="133">
        <f t="shared" si="6307"/>
        <v>871949.30625000002</v>
      </c>
      <c r="NXO30" s="149">
        <f t="shared" si="6308"/>
        <v>229460.34375</v>
      </c>
      <c r="NXP30" s="150">
        <f t="shared" si="6309"/>
        <v>1529735</v>
      </c>
      <c r="NXQ30" s="148"/>
      <c r="NXR30" s="148" t="s">
        <v>36</v>
      </c>
      <c r="NXS30" s="140">
        <v>497475</v>
      </c>
      <c r="NXT30" s="106">
        <f t="shared" si="6310"/>
        <v>3.0750000000000002</v>
      </c>
      <c r="NXU30" s="133">
        <f t="shared" si="6311"/>
        <v>428325.97500000003</v>
      </c>
      <c r="NXV30" s="133">
        <f t="shared" si="6312"/>
        <v>871949.30625000002</v>
      </c>
      <c r="NXW30" s="149">
        <f t="shared" si="6313"/>
        <v>229460.34375</v>
      </c>
      <c r="NXX30" s="150">
        <f t="shared" si="6314"/>
        <v>1529735</v>
      </c>
      <c r="NXY30" s="148"/>
      <c r="NXZ30" s="148" t="s">
        <v>36</v>
      </c>
      <c r="NYA30" s="140">
        <v>497475</v>
      </c>
      <c r="NYB30" s="106">
        <f t="shared" si="6315"/>
        <v>3.0750000000000002</v>
      </c>
      <c r="NYC30" s="133">
        <f t="shared" si="6316"/>
        <v>428325.97500000003</v>
      </c>
      <c r="NYD30" s="133">
        <f t="shared" si="6317"/>
        <v>871949.30625000002</v>
      </c>
      <c r="NYE30" s="149">
        <f t="shared" si="6318"/>
        <v>229460.34375</v>
      </c>
      <c r="NYF30" s="150">
        <f t="shared" si="6319"/>
        <v>1529735</v>
      </c>
      <c r="NYG30" s="148"/>
      <c r="NYH30" s="148" t="s">
        <v>36</v>
      </c>
      <c r="NYI30" s="140">
        <v>497475</v>
      </c>
      <c r="NYJ30" s="106">
        <f t="shared" si="6320"/>
        <v>3.0750000000000002</v>
      </c>
      <c r="NYK30" s="133">
        <f t="shared" si="6321"/>
        <v>428325.97500000003</v>
      </c>
      <c r="NYL30" s="133">
        <f t="shared" si="6322"/>
        <v>871949.30625000002</v>
      </c>
      <c r="NYM30" s="149">
        <f t="shared" si="6323"/>
        <v>229460.34375</v>
      </c>
      <c r="NYN30" s="150">
        <f t="shared" si="6324"/>
        <v>1529735</v>
      </c>
      <c r="NYO30" s="148"/>
      <c r="NYP30" s="148" t="s">
        <v>36</v>
      </c>
      <c r="NYQ30" s="140">
        <v>497475</v>
      </c>
      <c r="NYR30" s="106">
        <f t="shared" si="6325"/>
        <v>3.0750000000000002</v>
      </c>
      <c r="NYS30" s="133">
        <f t="shared" si="6326"/>
        <v>428325.97500000003</v>
      </c>
      <c r="NYT30" s="133">
        <f t="shared" si="6327"/>
        <v>871949.30625000002</v>
      </c>
      <c r="NYU30" s="149">
        <f t="shared" si="6328"/>
        <v>229460.34375</v>
      </c>
      <c r="NYV30" s="150">
        <f t="shared" si="6329"/>
        <v>1529735</v>
      </c>
      <c r="NYW30" s="148"/>
      <c r="NYX30" s="148" t="s">
        <v>36</v>
      </c>
      <c r="NYY30" s="140">
        <v>497475</v>
      </c>
      <c r="NYZ30" s="106">
        <f t="shared" si="6330"/>
        <v>3.0750000000000002</v>
      </c>
      <c r="NZA30" s="133">
        <f t="shared" si="6331"/>
        <v>428325.97500000003</v>
      </c>
      <c r="NZB30" s="133">
        <f t="shared" si="6332"/>
        <v>871949.30625000002</v>
      </c>
      <c r="NZC30" s="149">
        <f t="shared" si="6333"/>
        <v>229460.34375</v>
      </c>
      <c r="NZD30" s="150">
        <f t="shared" si="6334"/>
        <v>1529735</v>
      </c>
      <c r="NZE30" s="148"/>
      <c r="NZF30" s="148" t="s">
        <v>36</v>
      </c>
      <c r="NZG30" s="140">
        <v>497475</v>
      </c>
      <c r="NZH30" s="106">
        <f t="shared" si="6335"/>
        <v>3.0750000000000002</v>
      </c>
      <c r="NZI30" s="133">
        <f t="shared" si="6336"/>
        <v>428325.97500000003</v>
      </c>
      <c r="NZJ30" s="133">
        <f t="shared" si="6337"/>
        <v>871949.30625000002</v>
      </c>
      <c r="NZK30" s="149">
        <f t="shared" si="6338"/>
        <v>229460.34375</v>
      </c>
      <c r="NZL30" s="150">
        <f t="shared" si="6339"/>
        <v>1529735</v>
      </c>
      <c r="NZM30" s="148"/>
      <c r="NZN30" s="148" t="s">
        <v>36</v>
      </c>
      <c r="NZO30" s="140">
        <v>497475</v>
      </c>
      <c r="NZP30" s="106">
        <f t="shared" si="6340"/>
        <v>3.0750000000000002</v>
      </c>
      <c r="NZQ30" s="133">
        <f t="shared" si="6341"/>
        <v>428325.97500000003</v>
      </c>
      <c r="NZR30" s="133">
        <f t="shared" si="6342"/>
        <v>871949.30625000002</v>
      </c>
      <c r="NZS30" s="149">
        <f t="shared" si="6343"/>
        <v>229460.34375</v>
      </c>
      <c r="NZT30" s="150">
        <f t="shared" si="6344"/>
        <v>1529735</v>
      </c>
      <c r="NZU30" s="148"/>
      <c r="NZV30" s="148" t="s">
        <v>36</v>
      </c>
      <c r="NZW30" s="140">
        <v>497475</v>
      </c>
      <c r="NZX30" s="106">
        <f t="shared" si="6345"/>
        <v>3.0750000000000002</v>
      </c>
      <c r="NZY30" s="133">
        <f t="shared" si="6346"/>
        <v>428325.97500000003</v>
      </c>
      <c r="NZZ30" s="133">
        <f t="shared" si="6347"/>
        <v>871949.30625000002</v>
      </c>
      <c r="OAA30" s="149">
        <f t="shared" si="6348"/>
        <v>229460.34375</v>
      </c>
      <c r="OAB30" s="150">
        <f t="shared" si="6349"/>
        <v>1529735</v>
      </c>
      <c r="OAC30" s="148"/>
      <c r="OAD30" s="148" t="s">
        <v>36</v>
      </c>
      <c r="OAE30" s="140">
        <v>497475</v>
      </c>
      <c r="OAF30" s="106">
        <f t="shared" si="6350"/>
        <v>3.0750000000000002</v>
      </c>
      <c r="OAG30" s="133">
        <f t="shared" si="6351"/>
        <v>428325.97500000003</v>
      </c>
      <c r="OAH30" s="133">
        <f t="shared" si="6352"/>
        <v>871949.30625000002</v>
      </c>
      <c r="OAI30" s="149">
        <f t="shared" si="6353"/>
        <v>229460.34375</v>
      </c>
      <c r="OAJ30" s="150">
        <f t="shared" si="6354"/>
        <v>1529735</v>
      </c>
      <c r="OAK30" s="148"/>
      <c r="OAL30" s="148" t="s">
        <v>36</v>
      </c>
      <c r="OAM30" s="140">
        <v>497475</v>
      </c>
      <c r="OAN30" s="106">
        <f t="shared" si="6355"/>
        <v>3.0750000000000002</v>
      </c>
      <c r="OAO30" s="133">
        <f t="shared" si="6356"/>
        <v>428325.97500000003</v>
      </c>
      <c r="OAP30" s="133">
        <f t="shared" si="6357"/>
        <v>871949.30625000002</v>
      </c>
      <c r="OAQ30" s="149">
        <f t="shared" si="6358"/>
        <v>229460.34375</v>
      </c>
      <c r="OAR30" s="150">
        <f t="shared" si="6359"/>
        <v>1529735</v>
      </c>
      <c r="OAS30" s="148"/>
      <c r="OAT30" s="148" t="s">
        <v>36</v>
      </c>
      <c r="OAU30" s="140">
        <v>497475</v>
      </c>
      <c r="OAV30" s="106">
        <f t="shared" si="6360"/>
        <v>3.0750000000000002</v>
      </c>
      <c r="OAW30" s="133">
        <f t="shared" si="6361"/>
        <v>428325.97500000003</v>
      </c>
      <c r="OAX30" s="133">
        <f t="shared" si="6362"/>
        <v>871949.30625000002</v>
      </c>
      <c r="OAY30" s="149">
        <f t="shared" si="6363"/>
        <v>229460.34375</v>
      </c>
      <c r="OAZ30" s="150">
        <f t="shared" si="6364"/>
        <v>1529735</v>
      </c>
      <c r="OBA30" s="148"/>
      <c r="OBB30" s="148" t="s">
        <v>36</v>
      </c>
      <c r="OBC30" s="140">
        <v>497475</v>
      </c>
      <c r="OBD30" s="106">
        <f t="shared" si="6365"/>
        <v>3.0750000000000002</v>
      </c>
      <c r="OBE30" s="133">
        <f t="shared" si="6366"/>
        <v>428325.97500000003</v>
      </c>
      <c r="OBF30" s="133">
        <f t="shared" si="6367"/>
        <v>871949.30625000002</v>
      </c>
      <c r="OBG30" s="149">
        <f t="shared" si="6368"/>
        <v>229460.34375</v>
      </c>
      <c r="OBH30" s="150">
        <f t="shared" si="6369"/>
        <v>1529735</v>
      </c>
      <c r="OBI30" s="148"/>
      <c r="OBJ30" s="148" t="s">
        <v>36</v>
      </c>
      <c r="OBK30" s="140">
        <v>497475</v>
      </c>
      <c r="OBL30" s="106">
        <f t="shared" si="6370"/>
        <v>3.0750000000000002</v>
      </c>
      <c r="OBM30" s="133">
        <f t="shared" si="6371"/>
        <v>428325.97500000003</v>
      </c>
      <c r="OBN30" s="133">
        <f t="shared" si="6372"/>
        <v>871949.30625000002</v>
      </c>
      <c r="OBO30" s="149">
        <f t="shared" si="6373"/>
        <v>229460.34375</v>
      </c>
      <c r="OBP30" s="150">
        <f t="shared" si="6374"/>
        <v>1529735</v>
      </c>
      <c r="OBQ30" s="148"/>
      <c r="OBR30" s="148" t="s">
        <v>36</v>
      </c>
      <c r="OBS30" s="140">
        <v>497475</v>
      </c>
      <c r="OBT30" s="106">
        <f t="shared" si="6375"/>
        <v>3.0750000000000002</v>
      </c>
      <c r="OBU30" s="133">
        <f t="shared" si="6376"/>
        <v>428325.97500000003</v>
      </c>
      <c r="OBV30" s="133">
        <f t="shared" si="6377"/>
        <v>871949.30625000002</v>
      </c>
      <c r="OBW30" s="149">
        <f t="shared" si="6378"/>
        <v>229460.34375</v>
      </c>
      <c r="OBX30" s="150">
        <f t="shared" si="6379"/>
        <v>1529735</v>
      </c>
      <c r="OBY30" s="148"/>
      <c r="OBZ30" s="148" t="s">
        <v>36</v>
      </c>
      <c r="OCA30" s="140">
        <v>497475</v>
      </c>
      <c r="OCB30" s="106">
        <f t="shared" si="6380"/>
        <v>3.0750000000000002</v>
      </c>
      <c r="OCC30" s="133">
        <f t="shared" si="6381"/>
        <v>428325.97500000003</v>
      </c>
      <c r="OCD30" s="133">
        <f t="shared" si="6382"/>
        <v>871949.30625000002</v>
      </c>
      <c r="OCE30" s="149">
        <f t="shared" si="6383"/>
        <v>229460.34375</v>
      </c>
      <c r="OCF30" s="150">
        <f t="shared" si="6384"/>
        <v>1529735</v>
      </c>
      <c r="OCG30" s="148"/>
      <c r="OCH30" s="148" t="s">
        <v>36</v>
      </c>
      <c r="OCI30" s="140">
        <v>497475</v>
      </c>
      <c r="OCJ30" s="106">
        <f t="shared" si="6385"/>
        <v>3.0750000000000002</v>
      </c>
      <c r="OCK30" s="133">
        <f t="shared" si="6386"/>
        <v>428325.97500000003</v>
      </c>
      <c r="OCL30" s="133">
        <f t="shared" si="6387"/>
        <v>871949.30625000002</v>
      </c>
      <c r="OCM30" s="149">
        <f t="shared" si="6388"/>
        <v>229460.34375</v>
      </c>
      <c r="OCN30" s="150">
        <f t="shared" si="6389"/>
        <v>1529735</v>
      </c>
      <c r="OCO30" s="148"/>
      <c r="OCP30" s="148" t="s">
        <v>36</v>
      </c>
      <c r="OCQ30" s="140">
        <v>497475</v>
      </c>
      <c r="OCR30" s="106">
        <f t="shared" si="6390"/>
        <v>3.0750000000000002</v>
      </c>
      <c r="OCS30" s="133">
        <f t="shared" si="6391"/>
        <v>428325.97500000003</v>
      </c>
      <c r="OCT30" s="133">
        <f t="shared" si="6392"/>
        <v>871949.30625000002</v>
      </c>
      <c r="OCU30" s="149">
        <f t="shared" si="6393"/>
        <v>229460.34375</v>
      </c>
      <c r="OCV30" s="150">
        <f t="shared" si="6394"/>
        <v>1529735</v>
      </c>
      <c r="OCW30" s="148"/>
      <c r="OCX30" s="148" t="s">
        <v>36</v>
      </c>
      <c r="OCY30" s="140">
        <v>497475</v>
      </c>
      <c r="OCZ30" s="106">
        <f t="shared" si="6395"/>
        <v>3.0750000000000002</v>
      </c>
      <c r="ODA30" s="133">
        <f t="shared" si="6396"/>
        <v>428325.97500000003</v>
      </c>
      <c r="ODB30" s="133">
        <f t="shared" si="6397"/>
        <v>871949.30625000002</v>
      </c>
      <c r="ODC30" s="149">
        <f t="shared" si="6398"/>
        <v>229460.34375</v>
      </c>
      <c r="ODD30" s="150">
        <f t="shared" si="6399"/>
        <v>1529735</v>
      </c>
      <c r="ODE30" s="148"/>
      <c r="ODF30" s="148" t="s">
        <v>36</v>
      </c>
      <c r="ODG30" s="140">
        <v>497475</v>
      </c>
      <c r="ODH30" s="106">
        <f t="shared" si="6400"/>
        <v>3.0750000000000002</v>
      </c>
      <c r="ODI30" s="133">
        <f t="shared" si="6401"/>
        <v>428325.97500000003</v>
      </c>
      <c r="ODJ30" s="133">
        <f t="shared" si="6402"/>
        <v>871949.30625000002</v>
      </c>
      <c r="ODK30" s="149">
        <f t="shared" si="6403"/>
        <v>229460.34375</v>
      </c>
      <c r="ODL30" s="150">
        <f t="shared" si="6404"/>
        <v>1529735</v>
      </c>
      <c r="ODM30" s="148"/>
      <c r="ODN30" s="148" t="s">
        <v>36</v>
      </c>
      <c r="ODO30" s="140">
        <v>497475</v>
      </c>
      <c r="ODP30" s="106">
        <f t="shared" si="6405"/>
        <v>3.0750000000000002</v>
      </c>
      <c r="ODQ30" s="133">
        <f t="shared" si="6406"/>
        <v>428325.97500000003</v>
      </c>
      <c r="ODR30" s="133">
        <f t="shared" si="6407"/>
        <v>871949.30625000002</v>
      </c>
      <c r="ODS30" s="149">
        <f t="shared" si="6408"/>
        <v>229460.34375</v>
      </c>
      <c r="ODT30" s="150">
        <f t="shared" si="6409"/>
        <v>1529735</v>
      </c>
      <c r="ODU30" s="148"/>
      <c r="ODV30" s="148" t="s">
        <v>36</v>
      </c>
      <c r="ODW30" s="140">
        <v>497475</v>
      </c>
      <c r="ODX30" s="106">
        <f t="shared" si="6410"/>
        <v>3.0750000000000002</v>
      </c>
      <c r="ODY30" s="133">
        <f t="shared" si="6411"/>
        <v>428325.97500000003</v>
      </c>
      <c r="ODZ30" s="133">
        <f t="shared" si="6412"/>
        <v>871949.30625000002</v>
      </c>
      <c r="OEA30" s="149">
        <f t="shared" si="6413"/>
        <v>229460.34375</v>
      </c>
      <c r="OEB30" s="150">
        <f t="shared" si="6414"/>
        <v>1529735</v>
      </c>
      <c r="OEC30" s="148"/>
      <c r="OED30" s="148" t="s">
        <v>36</v>
      </c>
      <c r="OEE30" s="140">
        <v>497475</v>
      </c>
      <c r="OEF30" s="106">
        <f t="shared" si="6415"/>
        <v>3.0750000000000002</v>
      </c>
      <c r="OEG30" s="133">
        <f t="shared" si="6416"/>
        <v>428325.97500000003</v>
      </c>
      <c r="OEH30" s="133">
        <f t="shared" si="6417"/>
        <v>871949.30625000002</v>
      </c>
      <c r="OEI30" s="149">
        <f t="shared" si="6418"/>
        <v>229460.34375</v>
      </c>
      <c r="OEJ30" s="150">
        <f t="shared" si="6419"/>
        <v>1529735</v>
      </c>
      <c r="OEK30" s="148"/>
      <c r="OEL30" s="148" t="s">
        <v>36</v>
      </c>
      <c r="OEM30" s="140">
        <v>497475</v>
      </c>
      <c r="OEN30" s="106">
        <f t="shared" si="6420"/>
        <v>3.0750000000000002</v>
      </c>
      <c r="OEO30" s="133">
        <f t="shared" si="6421"/>
        <v>428325.97500000003</v>
      </c>
      <c r="OEP30" s="133">
        <f t="shared" si="6422"/>
        <v>871949.30625000002</v>
      </c>
      <c r="OEQ30" s="149">
        <f t="shared" si="6423"/>
        <v>229460.34375</v>
      </c>
      <c r="OER30" s="150">
        <f t="shared" si="6424"/>
        <v>1529735</v>
      </c>
      <c r="OES30" s="148"/>
      <c r="OET30" s="148" t="s">
        <v>36</v>
      </c>
      <c r="OEU30" s="140">
        <v>497475</v>
      </c>
      <c r="OEV30" s="106">
        <f t="shared" si="6425"/>
        <v>3.0750000000000002</v>
      </c>
      <c r="OEW30" s="133">
        <f t="shared" si="6426"/>
        <v>428325.97500000003</v>
      </c>
      <c r="OEX30" s="133">
        <f t="shared" si="6427"/>
        <v>871949.30625000002</v>
      </c>
      <c r="OEY30" s="149">
        <f t="shared" si="6428"/>
        <v>229460.34375</v>
      </c>
      <c r="OEZ30" s="150">
        <f t="shared" si="6429"/>
        <v>1529735</v>
      </c>
      <c r="OFA30" s="148"/>
      <c r="OFB30" s="148" t="s">
        <v>36</v>
      </c>
      <c r="OFC30" s="140">
        <v>497475</v>
      </c>
      <c r="OFD30" s="106">
        <f t="shared" si="6430"/>
        <v>3.0750000000000002</v>
      </c>
      <c r="OFE30" s="133">
        <f t="shared" si="6431"/>
        <v>428325.97500000003</v>
      </c>
      <c r="OFF30" s="133">
        <f t="shared" si="6432"/>
        <v>871949.30625000002</v>
      </c>
      <c r="OFG30" s="149">
        <f t="shared" si="6433"/>
        <v>229460.34375</v>
      </c>
      <c r="OFH30" s="150">
        <f t="shared" si="6434"/>
        <v>1529735</v>
      </c>
      <c r="OFI30" s="148"/>
      <c r="OFJ30" s="148" t="s">
        <v>36</v>
      </c>
      <c r="OFK30" s="140">
        <v>497475</v>
      </c>
      <c r="OFL30" s="106">
        <f t="shared" si="6435"/>
        <v>3.0750000000000002</v>
      </c>
      <c r="OFM30" s="133">
        <f t="shared" si="6436"/>
        <v>428325.97500000003</v>
      </c>
      <c r="OFN30" s="133">
        <f t="shared" si="6437"/>
        <v>871949.30625000002</v>
      </c>
      <c r="OFO30" s="149">
        <f t="shared" si="6438"/>
        <v>229460.34375</v>
      </c>
      <c r="OFP30" s="150">
        <f t="shared" si="6439"/>
        <v>1529735</v>
      </c>
      <c r="OFQ30" s="148"/>
      <c r="OFR30" s="148" t="s">
        <v>36</v>
      </c>
      <c r="OFS30" s="140">
        <v>497475</v>
      </c>
      <c r="OFT30" s="106">
        <f t="shared" si="6440"/>
        <v>3.0750000000000002</v>
      </c>
      <c r="OFU30" s="133">
        <f t="shared" si="6441"/>
        <v>428325.97500000003</v>
      </c>
      <c r="OFV30" s="133">
        <f t="shared" si="6442"/>
        <v>871949.30625000002</v>
      </c>
      <c r="OFW30" s="149">
        <f t="shared" si="6443"/>
        <v>229460.34375</v>
      </c>
      <c r="OFX30" s="150">
        <f t="shared" si="6444"/>
        <v>1529735</v>
      </c>
      <c r="OFY30" s="148"/>
      <c r="OFZ30" s="148" t="s">
        <v>36</v>
      </c>
      <c r="OGA30" s="140">
        <v>497475</v>
      </c>
      <c r="OGB30" s="106">
        <f t="shared" si="6445"/>
        <v>3.0750000000000002</v>
      </c>
      <c r="OGC30" s="133">
        <f t="shared" si="6446"/>
        <v>428325.97500000003</v>
      </c>
      <c r="OGD30" s="133">
        <f t="shared" si="6447"/>
        <v>871949.30625000002</v>
      </c>
      <c r="OGE30" s="149">
        <f t="shared" si="6448"/>
        <v>229460.34375</v>
      </c>
      <c r="OGF30" s="150">
        <f t="shared" si="6449"/>
        <v>1529735</v>
      </c>
      <c r="OGG30" s="148"/>
      <c r="OGH30" s="148" t="s">
        <v>36</v>
      </c>
      <c r="OGI30" s="140">
        <v>497475</v>
      </c>
      <c r="OGJ30" s="106">
        <f t="shared" si="6450"/>
        <v>3.0750000000000002</v>
      </c>
      <c r="OGK30" s="133">
        <f t="shared" si="6451"/>
        <v>428325.97500000003</v>
      </c>
      <c r="OGL30" s="133">
        <f t="shared" si="6452"/>
        <v>871949.30625000002</v>
      </c>
      <c r="OGM30" s="149">
        <f t="shared" si="6453"/>
        <v>229460.34375</v>
      </c>
      <c r="OGN30" s="150">
        <f t="shared" si="6454"/>
        <v>1529735</v>
      </c>
      <c r="OGO30" s="148"/>
      <c r="OGP30" s="148" t="s">
        <v>36</v>
      </c>
      <c r="OGQ30" s="140">
        <v>497475</v>
      </c>
      <c r="OGR30" s="106">
        <f t="shared" si="6455"/>
        <v>3.0750000000000002</v>
      </c>
      <c r="OGS30" s="133">
        <f t="shared" si="6456"/>
        <v>428325.97500000003</v>
      </c>
      <c r="OGT30" s="133">
        <f t="shared" si="6457"/>
        <v>871949.30625000002</v>
      </c>
      <c r="OGU30" s="149">
        <f t="shared" si="6458"/>
        <v>229460.34375</v>
      </c>
      <c r="OGV30" s="150">
        <f t="shared" si="6459"/>
        <v>1529735</v>
      </c>
      <c r="OGW30" s="148"/>
      <c r="OGX30" s="148" t="s">
        <v>36</v>
      </c>
      <c r="OGY30" s="140">
        <v>497475</v>
      </c>
      <c r="OGZ30" s="106">
        <f t="shared" si="6460"/>
        <v>3.0750000000000002</v>
      </c>
      <c r="OHA30" s="133">
        <f t="shared" si="6461"/>
        <v>428325.97500000003</v>
      </c>
      <c r="OHB30" s="133">
        <f t="shared" si="6462"/>
        <v>871949.30625000002</v>
      </c>
      <c r="OHC30" s="149">
        <f t="shared" si="6463"/>
        <v>229460.34375</v>
      </c>
      <c r="OHD30" s="150">
        <f t="shared" si="6464"/>
        <v>1529735</v>
      </c>
      <c r="OHE30" s="148"/>
      <c r="OHF30" s="148" t="s">
        <v>36</v>
      </c>
      <c r="OHG30" s="140">
        <v>497475</v>
      </c>
      <c r="OHH30" s="106">
        <f t="shared" si="6465"/>
        <v>3.0750000000000002</v>
      </c>
      <c r="OHI30" s="133">
        <f t="shared" si="6466"/>
        <v>428325.97500000003</v>
      </c>
      <c r="OHJ30" s="133">
        <f t="shared" si="6467"/>
        <v>871949.30625000002</v>
      </c>
      <c r="OHK30" s="149">
        <f t="shared" si="6468"/>
        <v>229460.34375</v>
      </c>
      <c r="OHL30" s="150">
        <f t="shared" si="6469"/>
        <v>1529735</v>
      </c>
      <c r="OHM30" s="148"/>
      <c r="OHN30" s="148" t="s">
        <v>36</v>
      </c>
      <c r="OHO30" s="140">
        <v>497475</v>
      </c>
      <c r="OHP30" s="106">
        <f t="shared" si="6470"/>
        <v>3.0750000000000002</v>
      </c>
      <c r="OHQ30" s="133">
        <f t="shared" si="6471"/>
        <v>428325.97500000003</v>
      </c>
      <c r="OHR30" s="133">
        <f t="shared" si="6472"/>
        <v>871949.30625000002</v>
      </c>
      <c r="OHS30" s="149">
        <f t="shared" si="6473"/>
        <v>229460.34375</v>
      </c>
      <c r="OHT30" s="150">
        <f t="shared" si="6474"/>
        <v>1529735</v>
      </c>
      <c r="OHU30" s="148"/>
      <c r="OHV30" s="148" t="s">
        <v>36</v>
      </c>
      <c r="OHW30" s="140">
        <v>497475</v>
      </c>
      <c r="OHX30" s="106">
        <f t="shared" si="6475"/>
        <v>3.0750000000000002</v>
      </c>
      <c r="OHY30" s="133">
        <f t="shared" si="6476"/>
        <v>428325.97500000003</v>
      </c>
      <c r="OHZ30" s="133">
        <f t="shared" si="6477"/>
        <v>871949.30625000002</v>
      </c>
      <c r="OIA30" s="149">
        <f t="shared" si="6478"/>
        <v>229460.34375</v>
      </c>
      <c r="OIB30" s="150">
        <f t="shared" si="6479"/>
        <v>1529735</v>
      </c>
      <c r="OIC30" s="148"/>
      <c r="OID30" s="148" t="s">
        <v>36</v>
      </c>
      <c r="OIE30" s="140">
        <v>497475</v>
      </c>
      <c r="OIF30" s="106">
        <f t="shared" si="6480"/>
        <v>3.0750000000000002</v>
      </c>
      <c r="OIG30" s="133">
        <f t="shared" si="6481"/>
        <v>428325.97500000003</v>
      </c>
      <c r="OIH30" s="133">
        <f t="shared" si="6482"/>
        <v>871949.30625000002</v>
      </c>
      <c r="OII30" s="149">
        <f t="shared" si="6483"/>
        <v>229460.34375</v>
      </c>
      <c r="OIJ30" s="150">
        <f t="shared" si="6484"/>
        <v>1529735</v>
      </c>
      <c r="OIK30" s="148"/>
      <c r="OIL30" s="148" t="s">
        <v>36</v>
      </c>
      <c r="OIM30" s="140">
        <v>497475</v>
      </c>
      <c r="OIN30" s="106">
        <f t="shared" si="6485"/>
        <v>3.0750000000000002</v>
      </c>
      <c r="OIO30" s="133">
        <f t="shared" si="6486"/>
        <v>428325.97500000003</v>
      </c>
      <c r="OIP30" s="133">
        <f t="shared" si="6487"/>
        <v>871949.30625000002</v>
      </c>
      <c r="OIQ30" s="149">
        <f t="shared" si="6488"/>
        <v>229460.34375</v>
      </c>
      <c r="OIR30" s="150">
        <f t="shared" si="6489"/>
        <v>1529735</v>
      </c>
      <c r="OIS30" s="148"/>
      <c r="OIT30" s="148" t="s">
        <v>36</v>
      </c>
      <c r="OIU30" s="140">
        <v>497475</v>
      </c>
      <c r="OIV30" s="106">
        <f t="shared" si="6490"/>
        <v>3.0750000000000002</v>
      </c>
      <c r="OIW30" s="133">
        <f t="shared" si="6491"/>
        <v>428325.97500000003</v>
      </c>
      <c r="OIX30" s="133">
        <f t="shared" si="6492"/>
        <v>871949.30625000002</v>
      </c>
      <c r="OIY30" s="149">
        <f t="shared" si="6493"/>
        <v>229460.34375</v>
      </c>
      <c r="OIZ30" s="150">
        <f t="shared" si="6494"/>
        <v>1529735</v>
      </c>
      <c r="OJA30" s="148"/>
      <c r="OJB30" s="148" t="s">
        <v>36</v>
      </c>
      <c r="OJC30" s="140">
        <v>497475</v>
      </c>
      <c r="OJD30" s="106">
        <f t="shared" si="6495"/>
        <v>3.0750000000000002</v>
      </c>
      <c r="OJE30" s="133">
        <f t="shared" si="6496"/>
        <v>428325.97500000003</v>
      </c>
      <c r="OJF30" s="133">
        <f t="shared" si="6497"/>
        <v>871949.30625000002</v>
      </c>
      <c r="OJG30" s="149">
        <f t="shared" si="6498"/>
        <v>229460.34375</v>
      </c>
      <c r="OJH30" s="150">
        <f t="shared" si="6499"/>
        <v>1529735</v>
      </c>
      <c r="OJI30" s="148"/>
      <c r="OJJ30" s="148" t="s">
        <v>36</v>
      </c>
      <c r="OJK30" s="140">
        <v>497475</v>
      </c>
      <c r="OJL30" s="106">
        <f t="shared" si="6500"/>
        <v>3.0750000000000002</v>
      </c>
      <c r="OJM30" s="133">
        <f t="shared" si="6501"/>
        <v>428325.97500000003</v>
      </c>
      <c r="OJN30" s="133">
        <f t="shared" si="6502"/>
        <v>871949.30625000002</v>
      </c>
      <c r="OJO30" s="149">
        <f t="shared" si="6503"/>
        <v>229460.34375</v>
      </c>
      <c r="OJP30" s="150">
        <f t="shared" si="6504"/>
        <v>1529735</v>
      </c>
      <c r="OJQ30" s="148"/>
      <c r="OJR30" s="148" t="s">
        <v>36</v>
      </c>
      <c r="OJS30" s="140">
        <v>497475</v>
      </c>
      <c r="OJT30" s="106">
        <f t="shared" si="6505"/>
        <v>3.0750000000000002</v>
      </c>
      <c r="OJU30" s="133">
        <f t="shared" si="6506"/>
        <v>428325.97500000003</v>
      </c>
      <c r="OJV30" s="133">
        <f t="shared" si="6507"/>
        <v>871949.30625000002</v>
      </c>
      <c r="OJW30" s="149">
        <f t="shared" si="6508"/>
        <v>229460.34375</v>
      </c>
      <c r="OJX30" s="150">
        <f t="shared" si="6509"/>
        <v>1529735</v>
      </c>
      <c r="OJY30" s="148"/>
      <c r="OJZ30" s="148" t="s">
        <v>36</v>
      </c>
      <c r="OKA30" s="140">
        <v>497475</v>
      </c>
      <c r="OKB30" s="106">
        <f t="shared" si="6510"/>
        <v>3.0750000000000002</v>
      </c>
      <c r="OKC30" s="133">
        <f t="shared" si="6511"/>
        <v>428325.97500000003</v>
      </c>
      <c r="OKD30" s="133">
        <f t="shared" si="6512"/>
        <v>871949.30625000002</v>
      </c>
      <c r="OKE30" s="149">
        <f t="shared" si="6513"/>
        <v>229460.34375</v>
      </c>
      <c r="OKF30" s="150">
        <f t="shared" si="6514"/>
        <v>1529735</v>
      </c>
      <c r="OKG30" s="148"/>
      <c r="OKH30" s="148" t="s">
        <v>36</v>
      </c>
      <c r="OKI30" s="140">
        <v>497475</v>
      </c>
      <c r="OKJ30" s="106">
        <f t="shared" si="6515"/>
        <v>3.0750000000000002</v>
      </c>
      <c r="OKK30" s="133">
        <f t="shared" si="6516"/>
        <v>428325.97500000003</v>
      </c>
      <c r="OKL30" s="133">
        <f t="shared" si="6517"/>
        <v>871949.30625000002</v>
      </c>
      <c r="OKM30" s="149">
        <f t="shared" si="6518"/>
        <v>229460.34375</v>
      </c>
      <c r="OKN30" s="150">
        <f t="shared" si="6519"/>
        <v>1529735</v>
      </c>
      <c r="OKO30" s="148"/>
      <c r="OKP30" s="148" t="s">
        <v>36</v>
      </c>
      <c r="OKQ30" s="140">
        <v>497475</v>
      </c>
      <c r="OKR30" s="106">
        <f t="shared" si="6520"/>
        <v>3.0750000000000002</v>
      </c>
      <c r="OKS30" s="133">
        <f t="shared" si="6521"/>
        <v>428325.97500000003</v>
      </c>
      <c r="OKT30" s="133">
        <f t="shared" si="6522"/>
        <v>871949.30625000002</v>
      </c>
      <c r="OKU30" s="149">
        <f t="shared" si="6523"/>
        <v>229460.34375</v>
      </c>
      <c r="OKV30" s="150">
        <f t="shared" si="6524"/>
        <v>1529735</v>
      </c>
      <c r="OKW30" s="148"/>
      <c r="OKX30" s="148" t="s">
        <v>36</v>
      </c>
      <c r="OKY30" s="140">
        <v>497475</v>
      </c>
      <c r="OKZ30" s="106">
        <f t="shared" si="6525"/>
        <v>3.0750000000000002</v>
      </c>
      <c r="OLA30" s="133">
        <f t="shared" si="6526"/>
        <v>428325.97500000003</v>
      </c>
      <c r="OLB30" s="133">
        <f t="shared" si="6527"/>
        <v>871949.30625000002</v>
      </c>
      <c r="OLC30" s="149">
        <f t="shared" si="6528"/>
        <v>229460.34375</v>
      </c>
      <c r="OLD30" s="150">
        <f t="shared" si="6529"/>
        <v>1529735</v>
      </c>
      <c r="OLE30" s="148"/>
      <c r="OLF30" s="148" t="s">
        <v>36</v>
      </c>
      <c r="OLG30" s="140">
        <v>497475</v>
      </c>
      <c r="OLH30" s="106">
        <f t="shared" si="6530"/>
        <v>3.0750000000000002</v>
      </c>
      <c r="OLI30" s="133">
        <f t="shared" si="6531"/>
        <v>428325.97500000003</v>
      </c>
      <c r="OLJ30" s="133">
        <f t="shared" si="6532"/>
        <v>871949.30625000002</v>
      </c>
      <c r="OLK30" s="149">
        <f t="shared" si="6533"/>
        <v>229460.34375</v>
      </c>
      <c r="OLL30" s="150">
        <f t="shared" si="6534"/>
        <v>1529735</v>
      </c>
      <c r="OLM30" s="148"/>
      <c r="OLN30" s="148" t="s">
        <v>36</v>
      </c>
      <c r="OLO30" s="140">
        <v>497475</v>
      </c>
      <c r="OLP30" s="106">
        <f t="shared" si="6535"/>
        <v>3.0750000000000002</v>
      </c>
      <c r="OLQ30" s="133">
        <f t="shared" si="6536"/>
        <v>428325.97500000003</v>
      </c>
      <c r="OLR30" s="133">
        <f t="shared" si="6537"/>
        <v>871949.30625000002</v>
      </c>
      <c r="OLS30" s="149">
        <f t="shared" si="6538"/>
        <v>229460.34375</v>
      </c>
      <c r="OLT30" s="150">
        <f t="shared" si="6539"/>
        <v>1529735</v>
      </c>
      <c r="OLU30" s="148"/>
      <c r="OLV30" s="148" t="s">
        <v>36</v>
      </c>
      <c r="OLW30" s="140">
        <v>497475</v>
      </c>
      <c r="OLX30" s="106">
        <f t="shared" si="6540"/>
        <v>3.0750000000000002</v>
      </c>
      <c r="OLY30" s="133">
        <f t="shared" si="6541"/>
        <v>428325.97500000003</v>
      </c>
      <c r="OLZ30" s="133">
        <f t="shared" si="6542"/>
        <v>871949.30625000002</v>
      </c>
      <c r="OMA30" s="149">
        <f t="shared" si="6543"/>
        <v>229460.34375</v>
      </c>
      <c r="OMB30" s="150">
        <f t="shared" si="6544"/>
        <v>1529735</v>
      </c>
      <c r="OMC30" s="148"/>
      <c r="OMD30" s="148" t="s">
        <v>36</v>
      </c>
      <c r="OME30" s="140">
        <v>497475</v>
      </c>
      <c r="OMF30" s="106">
        <f t="shared" si="6545"/>
        <v>3.0750000000000002</v>
      </c>
      <c r="OMG30" s="133">
        <f t="shared" si="6546"/>
        <v>428325.97500000003</v>
      </c>
      <c r="OMH30" s="133">
        <f t="shared" si="6547"/>
        <v>871949.30625000002</v>
      </c>
      <c r="OMI30" s="149">
        <f t="shared" si="6548"/>
        <v>229460.34375</v>
      </c>
      <c r="OMJ30" s="150">
        <f t="shared" si="6549"/>
        <v>1529735</v>
      </c>
      <c r="OMK30" s="148"/>
      <c r="OML30" s="148" t="s">
        <v>36</v>
      </c>
      <c r="OMM30" s="140">
        <v>497475</v>
      </c>
      <c r="OMN30" s="106">
        <f t="shared" si="6550"/>
        <v>3.0750000000000002</v>
      </c>
      <c r="OMO30" s="133">
        <f t="shared" si="6551"/>
        <v>428325.97500000003</v>
      </c>
      <c r="OMP30" s="133">
        <f t="shared" si="6552"/>
        <v>871949.30625000002</v>
      </c>
      <c r="OMQ30" s="149">
        <f t="shared" si="6553"/>
        <v>229460.34375</v>
      </c>
      <c r="OMR30" s="150">
        <f t="shared" si="6554"/>
        <v>1529735</v>
      </c>
      <c r="OMS30" s="148"/>
      <c r="OMT30" s="148" t="s">
        <v>36</v>
      </c>
      <c r="OMU30" s="140">
        <v>497475</v>
      </c>
      <c r="OMV30" s="106">
        <f t="shared" si="6555"/>
        <v>3.0750000000000002</v>
      </c>
      <c r="OMW30" s="133">
        <f t="shared" si="6556"/>
        <v>428325.97500000003</v>
      </c>
      <c r="OMX30" s="133">
        <f t="shared" si="6557"/>
        <v>871949.30625000002</v>
      </c>
      <c r="OMY30" s="149">
        <f t="shared" si="6558"/>
        <v>229460.34375</v>
      </c>
      <c r="OMZ30" s="150">
        <f t="shared" si="6559"/>
        <v>1529735</v>
      </c>
      <c r="ONA30" s="148"/>
      <c r="ONB30" s="148" t="s">
        <v>36</v>
      </c>
      <c r="ONC30" s="140">
        <v>497475</v>
      </c>
      <c r="OND30" s="106">
        <f t="shared" si="6560"/>
        <v>3.0750000000000002</v>
      </c>
      <c r="ONE30" s="133">
        <f t="shared" si="6561"/>
        <v>428325.97500000003</v>
      </c>
      <c r="ONF30" s="133">
        <f t="shared" si="6562"/>
        <v>871949.30625000002</v>
      </c>
      <c r="ONG30" s="149">
        <f t="shared" si="6563"/>
        <v>229460.34375</v>
      </c>
      <c r="ONH30" s="150">
        <f t="shared" si="6564"/>
        <v>1529735</v>
      </c>
      <c r="ONI30" s="148"/>
      <c r="ONJ30" s="148" t="s">
        <v>36</v>
      </c>
      <c r="ONK30" s="140">
        <v>497475</v>
      </c>
      <c r="ONL30" s="106">
        <f t="shared" si="6565"/>
        <v>3.0750000000000002</v>
      </c>
      <c r="ONM30" s="133">
        <f t="shared" si="6566"/>
        <v>428325.97500000003</v>
      </c>
      <c r="ONN30" s="133">
        <f t="shared" si="6567"/>
        <v>871949.30625000002</v>
      </c>
      <c r="ONO30" s="149">
        <f t="shared" si="6568"/>
        <v>229460.34375</v>
      </c>
      <c r="ONP30" s="150">
        <f t="shared" si="6569"/>
        <v>1529735</v>
      </c>
      <c r="ONQ30" s="148"/>
      <c r="ONR30" s="148" t="s">
        <v>36</v>
      </c>
      <c r="ONS30" s="140">
        <v>497475</v>
      </c>
      <c r="ONT30" s="106">
        <f t="shared" si="6570"/>
        <v>3.0750000000000002</v>
      </c>
      <c r="ONU30" s="133">
        <f t="shared" si="6571"/>
        <v>428325.97500000003</v>
      </c>
      <c r="ONV30" s="133">
        <f t="shared" si="6572"/>
        <v>871949.30625000002</v>
      </c>
      <c r="ONW30" s="149">
        <f t="shared" si="6573"/>
        <v>229460.34375</v>
      </c>
      <c r="ONX30" s="150">
        <f t="shared" si="6574"/>
        <v>1529735</v>
      </c>
      <c r="ONY30" s="148"/>
      <c r="ONZ30" s="148" t="s">
        <v>36</v>
      </c>
      <c r="OOA30" s="140">
        <v>497475</v>
      </c>
      <c r="OOB30" s="106">
        <f t="shared" si="6575"/>
        <v>3.0750000000000002</v>
      </c>
      <c r="OOC30" s="133">
        <f t="shared" si="6576"/>
        <v>428325.97500000003</v>
      </c>
      <c r="OOD30" s="133">
        <f t="shared" si="6577"/>
        <v>871949.30625000002</v>
      </c>
      <c r="OOE30" s="149">
        <f t="shared" si="6578"/>
        <v>229460.34375</v>
      </c>
      <c r="OOF30" s="150">
        <f t="shared" si="6579"/>
        <v>1529735</v>
      </c>
      <c r="OOG30" s="148"/>
      <c r="OOH30" s="148" t="s">
        <v>36</v>
      </c>
      <c r="OOI30" s="140">
        <v>497475</v>
      </c>
      <c r="OOJ30" s="106">
        <f t="shared" si="6580"/>
        <v>3.0750000000000002</v>
      </c>
      <c r="OOK30" s="133">
        <f t="shared" si="6581"/>
        <v>428325.97500000003</v>
      </c>
      <c r="OOL30" s="133">
        <f t="shared" si="6582"/>
        <v>871949.30625000002</v>
      </c>
      <c r="OOM30" s="149">
        <f t="shared" si="6583"/>
        <v>229460.34375</v>
      </c>
      <c r="OON30" s="150">
        <f t="shared" si="6584"/>
        <v>1529735</v>
      </c>
      <c r="OOO30" s="148"/>
      <c r="OOP30" s="148" t="s">
        <v>36</v>
      </c>
      <c r="OOQ30" s="140">
        <v>497475</v>
      </c>
      <c r="OOR30" s="106">
        <f t="shared" si="6585"/>
        <v>3.0750000000000002</v>
      </c>
      <c r="OOS30" s="133">
        <f t="shared" si="6586"/>
        <v>428325.97500000003</v>
      </c>
      <c r="OOT30" s="133">
        <f t="shared" si="6587"/>
        <v>871949.30625000002</v>
      </c>
      <c r="OOU30" s="149">
        <f t="shared" si="6588"/>
        <v>229460.34375</v>
      </c>
      <c r="OOV30" s="150">
        <f t="shared" si="6589"/>
        <v>1529735</v>
      </c>
      <c r="OOW30" s="148"/>
      <c r="OOX30" s="148" t="s">
        <v>36</v>
      </c>
      <c r="OOY30" s="140">
        <v>497475</v>
      </c>
      <c r="OOZ30" s="106">
        <f t="shared" si="6590"/>
        <v>3.0750000000000002</v>
      </c>
      <c r="OPA30" s="133">
        <f t="shared" si="6591"/>
        <v>428325.97500000003</v>
      </c>
      <c r="OPB30" s="133">
        <f t="shared" si="6592"/>
        <v>871949.30625000002</v>
      </c>
      <c r="OPC30" s="149">
        <f t="shared" si="6593"/>
        <v>229460.34375</v>
      </c>
      <c r="OPD30" s="150">
        <f t="shared" si="6594"/>
        <v>1529735</v>
      </c>
      <c r="OPE30" s="148"/>
      <c r="OPF30" s="148" t="s">
        <v>36</v>
      </c>
      <c r="OPG30" s="140">
        <v>497475</v>
      </c>
      <c r="OPH30" s="106">
        <f t="shared" si="6595"/>
        <v>3.0750000000000002</v>
      </c>
      <c r="OPI30" s="133">
        <f t="shared" si="6596"/>
        <v>428325.97500000003</v>
      </c>
      <c r="OPJ30" s="133">
        <f t="shared" si="6597"/>
        <v>871949.30625000002</v>
      </c>
      <c r="OPK30" s="149">
        <f t="shared" si="6598"/>
        <v>229460.34375</v>
      </c>
      <c r="OPL30" s="150">
        <f t="shared" si="6599"/>
        <v>1529735</v>
      </c>
      <c r="OPM30" s="148"/>
      <c r="OPN30" s="148" t="s">
        <v>36</v>
      </c>
      <c r="OPO30" s="140">
        <v>497475</v>
      </c>
      <c r="OPP30" s="106">
        <f t="shared" si="6600"/>
        <v>3.0750000000000002</v>
      </c>
      <c r="OPQ30" s="133">
        <f t="shared" si="6601"/>
        <v>428325.97500000003</v>
      </c>
      <c r="OPR30" s="133">
        <f t="shared" si="6602"/>
        <v>871949.30625000002</v>
      </c>
      <c r="OPS30" s="149">
        <f t="shared" si="6603"/>
        <v>229460.34375</v>
      </c>
      <c r="OPT30" s="150">
        <f t="shared" si="6604"/>
        <v>1529735</v>
      </c>
      <c r="OPU30" s="148"/>
      <c r="OPV30" s="148" t="s">
        <v>36</v>
      </c>
      <c r="OPW30" s="140">
        <v>497475</v>
      </c>
      <c r="OPX30" s="106">
        <f t="shared" si="6605"/>
        <v>3.0750000000000002</v>
      </c>
      <c r="OPY30" s="133">
        <f t="shared" si="6606"/>
        <v>428325.97500000003</v>
      </c>
      <c r="OPZ30" s="133">
        <f t="shared" si="6607"/>
        <v>871949.30625000002</v>
      </c>
      <c r="OQA30" s="149">
        <f t="shared" si="6608"/>
        <v>229460.34375</v>
      </c>
      <c r="OQB30" s="150">
        <f t="shared" si="6609"/>
        <v>1529735</v>
      </c>
      <c r="OQC30" s="148"/>
      <c r="OQD30" s="148" t="s">
        <v>36</v>
      </c>
      <c r="OQE30" s="140">
        <v>497475</v>
      </c>
      <c r="OQF30" s="106">
        <f t="shared" si="6610"/>
        <v>3.0750000000000002</v>
      </c>
      <c r="OQG30" s="133">
        <f t="shared" si="6611"/>
        <v>428325.97500000003</v>
      </c>
      <c r="OQH30" s="133">
        <f t="shared" si="6612"/>
        <v>871949.30625000002</v>
      </c>
      <c r="OQI30" s="149">
        <f t="shared" si="6613"/>
        <v>229460.34375</v>
      </c>
      <c r="OQJ30" s="150">
        <f t="shared" si="6614"/>
        <v>1529735</v>
      </c>
      <c r="OQK30" s="148"/>
      <c r="OQL30" s="148" t="s">
        <v>36</v>
      </c>
      <c r="OQM30" s="140">
        <v>497475</v>
      </c>
      <c r="OQN30" s="106">
        <f t="shared" si="6615"/>
        <v>3.0750000000000002</v>
      </c>
      <c r="OQO30" s="133">
        <f t="shared" si="6616"/>
        <v>428325.97500000003</v>
      </c>
      <c r="OQP30" s="133">
        <f t="shared" si="6617"/>
        <v>871949.30625000002</v>
      </c>
      <c r="OQQ30" s="149">
        <f t="shared" si="6618"/>
        <v>229460.34375</v>
      </c>
      <c r="OQR30" s="150">
        <f t="shared" si="6619"/>
        <v>1529735</v>
      </c>
      <c r="OQS30" s="148"/>
      <c r="OQT30" s="148" t="s">
        <v>36</v>
      </c>
      <c r="OQU30" s="140">
        <v>497475</v>
      </c>
      <c r="OQV30" s="106">
        <f t="shared" si="6620"/>
        <v>3.0750000000000002</v>
      </c>
      <c r="OQW30" s="133">
        <f t="shared" si="6621"/>
        <v>428325.97500000003</v>
      </c>
      <c r="OQX30" s="133">
        <f t="shared" si="6622"/>
        <v>871949.30625000002</v>
      </c>
      <c r="OQY30" s="149">
        <f t="shared" si="6623"/>
        <v>229460.34375</v>
      </c>
      <c r="OQZ30" s="150">
        <f t="shared" si="6624"/>
        <v>1529735</v>
      </c>
      <c r="ORA30" s="148"/>
      <c r="ORB30" s="148" t="s">
        <v>36</v>
      </c>
      <c r="ORC30" s="140">
        <v>497475</v>
      </c>
      <c r="ORD30" s="106">
        <f t="shared" si="6625"/>
        <v>3.0750000000000002</v>
      </c>
      <c r="ORE30" s="133">
        <f t="shared" si="6626"/>
        <v>428325.97500000003</v>
      </c>
      <c r="ORF30" s="133">
        <f t="shared" si="6627"/>
        <v>871949.30625000002</v>
      </c>
      <c r="ORG30" s="149">
        <f t="shared" si="6628"/>
        <v>229460.34375</v>
      </c>
      <c r="ORH30" s="150">
        <f t="shared" si="6629"/>
        <v>1529735</v>
      </c>
      <c r="ORI30" s="148"/>
      <c r="ORJ30" s="148" t="s">
        <v>36</v>
      </c>
      <c r="ORK30" s="140">
        <v>497475</v>
      </c>
      <c r="ORL30" s="106">
        <f t="shared" si="6630"/>
        <v>3.0750000000000002</v>
      </c>
      <c r="ORM30" s="133">
        <f t="shared" si="6631"/>
        <v>428325.97500000003</v>
      </c>
      <c r="ORN30" s="133">
        <f t="shared" si="6632"/>
        <v>871949.30625000002</v>
      </c>
      <c r="ORO30" s="149">
        <f t="shared" si="6633"/>
        <v>229460.34375</v>
      </c>
      <c r="ORP30" s="150">
        <f t="shared" si="6634"/>
        <v>1529735</v>
      </c>
      <c r="ORQ30" s="148"/>
      <c r="ORR30" s="148" t="s">
        <v>36</v>
      </c>
      <c r="ORS30" s="140">
        <v>497475</v>
      </c>
      <c r="ORT30" s="106">
        <f t="shared" si="6635"/>
        <v>3.0750000000000002</v>
      </c>
      <c r="ORU30" s="133">
        <f t="shared" si="6636"/>
        <v>428325.97500000003</v>
      </c>
      <c r="ORV30" s="133">
        <f t="shared" si="6637"/>
        <v>871949.30625000002</v>
      </c>
      <c r="ORW30" s="149">
        <f t="shared" si="6638"/>
        <v>229460.34375</v>
      </c>
      <c r="ORX30" s="150">
        <f t="shared" si="6639"/>
        <v>1529735</v>
      </c>
      <c r="ORY30" s="148"/>
      <c r="ORZ30" s="148" t="s">
        <v>36</v>
      </c>
      <c r="OSA30" s="140">
        <v>497475</v>
      </c>
      <c r="OSB30" s="106">
        <f t="shared" si="6640"/>
        <v>3.0750000000000002</v>
      </c>
      <c r="OSC30" s="133">
        <f t="shared" si="6641"/>
        <v>428325.97500000003</v>
      </c>
      <c r="OSD30" s="133">
        <f t="shared" si="6642"/>
        <v>871949.30625000002</v>
      </c>
      <c r="OSE30" s="149">
        <f t="shared" si="6643"/>
        <v>229460.34375</v>
      </c>
      <c r="OSF30" s="150">
        <f t="shared" si="6644"/>
        <v>1529735</v>
      </c>
      <c r="OSG30" s="148"/>
      <c r="OSH30" s="148" t="s">
        <v>36</v>
      </c>
      <c r="OSI30" s="140">
        <v>497475</v>
      </c>
      <c r="OSJ30" s="106">
        <f t="shared" si="6645"/>
        <v>3.0750000000000002</v>
      </c>
      <c r="OSK30" s="133">
        <f t="shared" si="6646"/>
        <v>428325.97500000003</v>
      </c>
      <c r="OSL30" s="133">
        <f t="shared" si="6647"/>
        <v>871949.30625000002</v>
      </c>
      <c r="OSM30" s="149">
        <f t="shared" si="6648"/>
        <v>229460.34375</v>
      </c>
      <c r="OSN30" s="150">
        <f t="shared" si="6649"/>
        <v>1529735</v>
      </c>
      <c r="OSO30" s="148"/>
      <c r="OSP30" s="148" t="s">
        <v>36</v>
      </c>
      <c r="OSQ30" s="140">
        <v>497475</v>
      </c>
      <c r="OSR30" s="106">
        <f t="shared" si="6650"/>
        <v>3.0750000000000002</v>
      </c>
      <c r="OSS30" s="133">
        <f t="shared" si="6651"/>
        <v>428325.97500000003</v>
      </c>
      <c r="OST30" s="133">
        <f t="shared" si="6652"/>
        <v>871949.30625000002</v>
      </c>
      <c r="OSU30" s="149">
        <f t="shared" si="6653"/>
        <v>229460.34375</v>
      </c>
      <c r="OSV30" s="150">
        <f t="shared" si="6654"/>
        <v>1529735</v>
      </c>
      <c r="OSW30" s="148"/>
      <c r="OSX30" s="148" t="s">
        <v>36</v>
      </c>
      <c r="OSY30" s="140">
        <v>497475</v>
      </c>
      <c r="OSZ30" s="106">
        <f t="shared" si="6655"/>
        <v>3.0750000000000002</v>
      </c>
      <c r="OTA30" s="133">
        <f t="shared" si="6656"/>
        <v>428325.97500000003</v>
      </c>
      <c r="OTB30" s="133">
        <f t="shared" si="6657"/>
        <v>871949.30625000002</v>
      </c>
      <c r="OTC30" s="149">
        <f t="shared" si="6658"/>
        <v>229460.34375</v>
      </c>
      <c r="OTD30" s="150">
        <f t="shared" si="6659"/>
        <v>1529735</v>
      </c>
      <c r="OTE30" s="148"/>
      <c r="OTF30" s="148" t="s">
        <v>36</v>
      </c>
      <c r="OTG30" s="140">
        <v>497475</v>
      </c>
      <c r="OTH30" s="106">
        <f t="shared" si="6660"/>
        <v>3.0750000000000002</v>
      </c>
      <c r="OTI30" s="133">
        <f t="shared" si="6661"/>
        <v>428325.97500000003</v>
      </c>
      <c r="OTJ30" s="133">
        <f t="shared" si="6662"/>
        <v>871949.30625000002</v>
      </c>
      <c r="OTK30" s="149">
        <f t="shared" si="6663"/>
        <v>229460.34375</v>
      </c>
      <c r="OTL30" s="150">
        <f t="shared" si="6664"/>
        <v>1529735</v>
      </c>
      <c r="OTM30" s="148"/>
      <c r="OTN30" s="148" t="s">
        <v>36</v>
      </c>
      <c r="OTO30" s="140">
        <v>497475</v>
      </c>
      <c r="OTP30" s="106">
        <f t="shared" si="6665"/>
        <v>3.0750000000000002</v>
      </c>
      <c r="OTQ30" s="133">
        <f t="shared" si="6666"/>
        <v>428325.97500000003</v>
      </c>
      <c r="OTR30" s="133">
        <f t="shared" si="6667"/>
        <v>871949.30625000002</v>
      </c>
      <c r="OTS30" s="149">
        <f t="shared" si="6668"/>
        <v>229460.34375</v>
      </c>
      <c r="OTT30" s="150">
        <f t="shared" si="6669"/>
        <v>1529735</v>
      </c>
      <c r="OTU30" s="148"/>
      <c r="OTV30" s="148" t="s">
        <v>36</v>
      </c>
      <c r="OTW30" s="140">
        <v>497475</v>
      </c>
      <c r="OTX30" s="106">
        <f t="shared" si="6670"/>
        <v>3.0750000000000002</v>
      </c>
      <c r="OTY30" s="133">
        <f t="shared" si="6671"/>
        <v>428325.97500000003</v>
      </c>
      <c r="OTZ30" s="133">
        <f t="shared" si="6672"/>
        <v>871949.30625000002</v>
      </c>
      <c r="OUA30" s="149">
        <f t="shared" si="6673"/>
        <v>229460.34375</v>
      </c>
      <c r="OUB30" s="150">
        <f t="shared" si="6674"/>
        <v>1529735</v>
      </c>
      <c r="OUC30" s="148"/>
      <c r="OUD30" s="148" t="s">
        <v>36</v>
      </c>
      <c r="OUE30" s="140">
        <v>497475</v>
      </c>
      <c r="OUF30" s="106">
        <f t="shared" si="6675"/>
        <v>3.0750000000000002</v>
      </c>
      <c r="OUG30" s="133">
        <f t="shared" si="6676"/>
        <v>428325.97500000003</v>
      </c>
      <c r="OUH30" s="133">
        <f t="shared" si="6677"/>
        <v>871949.30625000002</v>
      </c>
      <c r="OUI30" s="149">
        <f t="shared" si="6678"/>
        <v>229460.34375</v>
      </c>
      <c r="OUJ30" s="150">
        <f t="shared" si="6679"/>
        <v>1529735</v>
      </c>
      <c r="OUK30" s="148"/>
      <c r="OUL30" s="148" t="s">
        <v>36</v>
      </c>
      <c r="OUM30" s="140">
        <v>497475</v>
      </c>
      <c r="OUN30" s="106">
        <f t="shared" si="6680"/>
        <v>3.0750000000000002</v>
      </c>
      <c r="OUO30" s="133">
        <f t="shared" si="6681"/>
        <v>428325.97500000003</v>
      </c>
      <c r="OUP30" s="133">
        <f t="shared" si="6682"/>
        <v>871949.30625000002</v>
      </c>
      <c r="OUQ30" s="149">
        <f t="shared" si="6683"/>
        <v>229460.34375</v>
      </c>
      <c r="OUR30" s="150">
        <f t="shared" si="6684"/>
        <v>1529735</v>
      </c>
      <c r="OUS30" s="148"/>
      <c r="OUT30" s="148" t="s">
        <v>36</v>
      </c>
      <c r="OUU30" s="140">
        <v>497475</v>
      </c>
      <c r="OUV30" s="106">
        <f t="shared" si="6685"/>
        <v>3.0750000000000002</v>
      </c>
      <c r="OUW30" s="133">
        <f t="shared" si="6686"/>
        <v>428325.97500000003</v>
      </c>
      <c r="OUX30" s="133">
        <f t="shared" si="6687"/>
        <v>871949.30625000002</v>
      </c>
      <c r="OUY30" s="149">
        <f t="shared" si="6688"/>
        <v>229460.34375</v>
      </c>
      <c r="OUZ30" s="150">
        <f t="shared" si="6689"/>
        <v>1529735</v>
      </c>
      <c r="OVA30" s="148"/>
      <c r="OVB30" s="148" t="s">
        <v>36</v>
      </c>
      <c r="OVC30" s="140">
        <v>497475</v>
      </c>
      <c r="OVD30" s="106">
        <f t="shared" si="6690"/>
        <v>3.0750000000000002</v>
      </c>
      <c r="OVE30" s="133">
        <f t="shared" si="6691"/>
        <v>428325.97500000003</v>
      </c>
      <c r="OVF30" s="133">
        <f t="shared" si="6692"/>
        <v>871949.30625000002</v>
      </c>
      <c r="OVG30" s="149">
        <f t="shared" si="6693"/>
        <v>229460.34375</v>
      </c>
      <c r="OVH30" s="150">
        <f t="shared" si="6694"/>
        <v>1529735</v>
      </c>
      <c r="OVI30" s="148"/>
      <c r="OVJ30" s="148" t="s">
        <v>36</v>
      </c>
      <c r="OVK30" s="140">
        <v>497475</v>
      </c>
      <c r="OVL30" s="106">
        <f t="shared" si="6695"/>
        <v>3.0750000000000002</v>
      </c>
      <c r="OVM30" s="133">
        <f t="shared" si="6696"/>
        <v>428325.97500000003</v>
      </c>
      <c r="OVN30" s="133">
        <f t="shared" si="6697"/>
        <v>871949.30625000002</v>
      </c>
      <c r="OVO30" s="149">
        <f t="shared" si="6698"/>
        <v>229460.34375</v>
      </c>
      <c r="OVP30" s="150">
        <f t="shared" si="6699"/>
        <v>1529735</v>
      </c>
      <c r="OVQ30" s="148"/>
      <c r="OVR30" s="148" t="s">
        <v>36</v>
      </c>
      <c r="OVS30" s="140">
        <v>497475</v>
      </c>
      <c r="OVT30" s="106">
        <f t="shared" si="6700"/>
        <v>3.0750000000000002</v>
      </c>
      <c r="OVU30" s="133">
        <f t="shared" si="6701"/>
        <v>428325.97500000003</v>
      </c>
      <c r="OVV30" s="133">
        <f t="shared" si="6702"/>
        <v>871949.30625000002</v>
      </c>
      <c r="OVW30" s="149">
        <f t="shared" si="6703"/>
        <v>229460.34375</v>
      </c>
      <c r="OVX30" s="150">
        <f t="shared" si="6704"/>
        <v>1529735</v>
      </c>
      <c r="OVY30" s="148"/>
      <c r="OVZ30" s="148" t="s">
        <v>36</v>
      </c>
      <c r="OWA30" s="140">
        <v>497475</v>
      </c>
      <c r="OWB30" s="106">
        <f t="shared" si="6705"/>
        <v>3.0750000000000002</v>
      </c>
      <c r="OWC30" s="133">
        <f t="shared" si="6706"/>
        <v>428325.97500000003</v>
      </c>
      <c r="OWD30" s="133">
        <f t="shared" si="6707"/>
        <v>871949.30625000002</v>
      </c>
      <c r="OWE30" s="149">
        <f t="shared" si="6708"/>
        <v>229460.34375</v>
      </c>
      <c r="OWF30" s="150">
        <f t="shared" si="6709"/>
        <v>1529735</v>
      </c>
      <c r="OWG30" s="148"/>
      <c r="OWH30" s="148" t="s">
        <v>36</v>
      </c>
      <c r="OWI30" s="140">
        <v>497475</v>
      </c>
      <c r="OWJ30" s="106">
        <f t="shared" si="6710"/>
        <v>3.0750000000000002</v>
      </c>
      <c r="OWK30" s="133">
        <f t="shared" si="6711"/>
        <v>428325.97500000003</v>
      </c>
      <c r="OWL30" s="133">
        <f t="shared" si="6712"/>
        <v>871949.30625000002</v>
      </c>
      <c r="OWM30" s="149">
        <f t="shared" si="6713"/>
        <v>229460.34375</v>
      </c>
      <c r="OWN30" s="150">
        <f t="shared" si="6714"/>
        <v>1529735</v>
      </c>
      <c r="OWO30" s="148"/>
      <c r="OWP30" s="148" t="s">
        <v>36</v>
      </c>
      <c r="OWQ30" s="140">
        <v>497475</v>
      </c>
      <c r="OWR30" s="106">
        <f t="shared" si="6715"/>
        <v>3.0750000000000002</v>
      </c>
      <c r="OWS30" s="133">
        <f t="shared" si="6716"/>
        <v>428325.97500000003</v>
      </c>
      <c r="OWT30" s="133">
        <f t="shared" si="6717"/>
        <v>871949.30625000002</v>
      </c>
      <c r="OWU30" s="149">
        <f t="shared" si="6718"/>
        <v>229460.34375</v>
      </c>
      <c r="OWV30" s="150">
        <f t="shared" si="6719"/>
        <v>1529735</v>
      </c>
      <c r="OWW30" s="148"/>
      <c r="OWX30" s="148" t="s">
        <v>36</v>
      </c>
      <c r="OWY30" s="140">
        <v>497475</v>
      </c>
      <c r="OWZ30" s="106">
        <f t="shared" si="6720"/>
        <v>3.0750000000000002</v>
      </c>
      <c r="OXA30" s="133">
        <f t="shared" si="6721"/>
        <v>428325.97500000003</v>
      </c>
      <c r="OXB30" s="133">
        <f t="shared" si="6722"/>
        <v>871949.30625000002</v>
      </c>
      <c r="OXC30" s="149">
        <f t="shared" si="6723"/>
        <v>229460.34375</v>
      </c>
      <c r="OXD30" s="150">
        <f t="shared" si="6724"/>
        <v>1529735</v>
      </c>
      <c r="OXE30" s="148"/>
      <c r="OXF30" s="148" t="s">
        <v>36</v>
      </c>
      <c r="OXG30" s="140">
        <v>497475</v>
      </c>
      <c r="OXH30" s="106">
        <f t="shared" si="6725"/>
        <v>3.0750000000000002</v>
      </c>
      <c r="OXI30" s="133">
        <f t="shared" si="6726"/>
        <v>428325.97500000003</v>
      </c>
      <c r="OXJ30" s="133">
        <f t="shared" si="6727"/>
        <v>871949.30625000002</v>
      </c>
      <c r="OXK30" s="149">
        <f t="shared" si="6728"/>
        <v>229460.34375</v>
      </c>
      <c r="OXL30" s="150">
        <f t="shared" si="6729"/>
        <v>1529735</v>
      </c>
      <c r="OXM30" s="148"/>
      <c r="OXN30" s="148" t="s">
        <v>36</v>
      </c>
      <c r="OXO30" s="140">
        <v>497475</v>
      </c>
      <c r="OXP30" s="106">
        <f t="shared" si="6730"/>
        <v>3.0750000000000002</v>
      </c>
      <c r="OXQ30" s="133">
        <f t="shared" si="6731"/>
        <v>428325.97500000003</v>
      </c>
      <c r="OXR30" s="133">
        <f t="shared" si="6732"/>
        <v>871949.30625000002</v>
      </c>
      <c r="OXS30" s="149">
        <f t="shared" si="6733"/>
        <v>229460.34375</v>
      </c>
      <c r="OXT30" s="150">
        <f t="shared" si="6734"/>
        <v>1529735</v>
      </c>
      <c r="OXU30" s="148"/>
      <c r="OXV30" s="148" t="s">
        <v>36</v>
      </c>
      <c r="OXW30" s="140">
        <v>497475</v>
      </c>
      <c r="OXX30" s="106">
        <f t="shared" si="6735"/>
        <v>3.0750000000000002</v>
      </c>
      <c r="OXY30" s="133">
        <f t="shared" si="6736"/>
        <v>428325.97500000003</v>
      </c>
      <c r="OXZ30" s="133">
        <f t="shared" si="6737"/>
        <v>871949.30625000002</v>
      </c>
      <c r="OYA30" s="149">
        <f t="shared" si="6738"/>
        <v>229460.34375</v>
      </c>
      <c r="OYB30" s="150">
        <f t="shared" si="6739"/>
        <v>1529735</v>
      </c>
      <c r="OYC30" s="148"/>
      <c r="OYD30" s="148" t="s">
        <v>36</v>
      </c>
      <c r="OYE30" s="140">
        <v>497475</v>
      </c>
      <c r="OYF30" s="106">
        <f t="shared" si="6740"/>
        <v>3.0750000000000002</v>
      </c>
      <c r="OYG30" s="133">
        <f t="shared" si="6741"/>
        <v>428325.97500000003</v>
      </c>
      <c r="OYH30" s="133">
        <f t="shared" si="6742"/>
        <v>871949.30625000002</v>
      </c>
      <c r="OYI30" s="149">
        <f t="shared" si="6743"/>
        <v>229460.34375</v>
      </c>
      <c r="OYJ30" s="150">
        <f t="shared" si="6744"/>
        <v>1529735</v>
      </c>
      <c r="OYK30" s="148"/>
      <c r="OYL30" s="148" t="s">
        <v>36</v>
      </c>
      <c r="OYM30" s="140">
        <v>497475</v>
      </c>
      <c r="OYN30" s="106">
        <f t="shared" si="6745"/>
        <v>3.0750000000000002</v>
      </c>
      <c r="OYO30" s="133">
        <f t="shared" si="6746"/>
        <v>428325.97500000003</v>
      </c>
      <c r="OYP30" s="133">
        <f t="shared" si="6747"/>
        <v>871949.30625000002</v>
      </c>
      <c r="OYQ30" s="149">
        <f t="shared" si="6748"/>
        <v>229460.34375</v>
      </c>
      <c r="OYR30" s="150">
        <f t="shared" si="6749"/>
        <v>1529735</v>
      </c>
      <c r="OYS30" s="148"/>
      <c r="OYT30" s="148" t="s">
        <v>36</v>
      </c>
      <c r="OYU30" s="140">
        <v>497475</v>
      </c>
      <c r="OYV30" s="106">
        <f t="shared" si="6750"/>
        <v>3.0750000000000002</v>
      </c>
      <c r="OYW30" s="133">
        <f t="shared" si="6751"/>
        <v>428325.97500000003</v>
      </c>
      <c r="OYX30" s="133">
        <f t="shared" si="6752"/>
        <v>871949.30625000002</v>
      </c>
      <c r="OYY30" s="149">
        <f t="shared" si="6753"/>
        <v>229460.34375</v>
      </c>
      <c r="OYZ30" s="150">
        <f t="shared" si="6754"/>
        <v>1529735</v>
      </c>
      <c r="OZA30" s="148"/>
      <c r="OZB30" s="148" t="s">
        <v>36</v>
      </c>
      <c r="OZC30" s="140">
        <v>497475</v>
      </c>
      <c r="OZD30" s="106">
        <f t="shared" si="6755"/>
        <v>3.0750000000000002</v>
      </c>
      <c r="OZE30" s="133">
        <f t="shared" si="6756"/>
        <v>428325.97500000003</v>
      </c>
      <c r="OZF30" s="133">
        <f t="shared" si="6757"/>
        <v>871949.30625000002</v>
      </c>
      <c r="OZG30" s="149">
        <f t="shared" si="6758"/>
        <v>229460.34375</v>
      </c>
      <c r="OZH30" s="150">
        <f t="shared" si="6759"/>
        <v>1529735</v>
      </c>
      <c r="OZI30" s="148"/>
      <c r="OZJ30" s="148" t="s">
        <v>36</v>
      </c>
      <c r="OZK30" s="140">
        <v>497475</v>
      </c>
      <c r="OZL30" s="106">
        <f t="shared" si="6760"/>
        <v>3.0750000000000002</v>
      </c>
      <c r="OZM30" s="133">
        <f t="shared" si="6761"/>
        <v>428325.97500000003</v>
      </c>
      <c r="OZN30" s="133">
        <f t="shared" si="6762"/>
        <v>871949.30625000002</v>
      </c>
      <c r="OZO30" s="149">
        <f t="shared" si="6763"/>
        <v>229460.34375</v>
      </c>
      <c r="OZP30" s="150">
        <f t="shared" si="6764"/>
        <v>1529735</v>
      </c>
      <c r="OZQ30" s="148"/>
      <c r="OZR30" s="148" t="s">
        <v>36</v>
      </c>
      <c r="OZS30" s="140">
        <v>497475</v>
      </c>
      <c r="OZT30" s="106">
        <f t="shared" si="6765"/>
        <v>3.0750000000000002</v>
      </c>
      <c r="OZU30" s="133">
        <f t="shared" si="6766"/>
        <v>428325.97500000003</v>
      </c>
      <c r="OZV30" s="133">
        <f t="shared" si="6767"/>
        <v>871949.30625000002</v>
      </c>
      <c r="OZW30" s="149">
        <f t="shared" si="6768"/>
        <v>229460.34375</v>
      </c>
      <c r="OZX30" s="150">
        <f t="shared" si="6769"/>
        <v>1529735</v>
      </c>
      <c r="OZY30" s="148"/>
      <c r="OZZ30" s="148" t="s">
        <v>36</v>
      </c>
      <c r="PAA30" s="140">
        <v>497475</v>
      </c>
      <c r="PAB30" s="106">
        <f t="shared" si="6770"/>
        <v>3.0750000000000002</v>
      </c>
      <c r="PAC30" s="133">
        <f t="shared" si="6771"/>
        <v>428325.97500000003</v>
      </c>
      <c r="PAD30" s="133">
        <f t="shared" si="6772"/>
        <v>871949.30625000002</v>
      </c>
      <c r="PAE30" s="149">
        <f t="shared" si="6773"/>
        <v>229460.34375</v>
      </c>
      <c r="PAF30" s="150">
        <f t="shared" si="6774"/>
        <v>1529735</v>
      </c>
      <c r="PAG30" s="148"/>
      <c r="PAH30" s="148" t="s">
        <v>36</v>
      </c>
      <c r="PAI30" s="140">
        <v>497475</v>
      </c>
      <c r="PAJ30" s="106">
        <f t="shared" si="6775"/>
        <v>3.0750000000000002</v>
      </c>
      <c r="PAK30" s="133">
        <f t="shared" si="6776"/>
        <v>428325.97500000003</v>
      </c>
      <c r="PAL30" s="133">
        <f t="shared" si="6777"/>
        <v>871949.30625000002</v>
      </c>
      <c r="PAM30" s="149">
        <f t="shared" si="6778"/>
        <v>229460.34375</v>
      </c>
      <c r="PAN30" s="150">
        <f t="shared" si="6779"/>
        <v>1529735</v>
      </c>
      <c r="PAO30" s="148"/>
      <c r="PAP30" s="148" t="s">
        <v>36</v>
      </c>
      <c r="PAQ30" s="140">
        <v>497475</v>
      </c>
      <c r="PAR30" s="106">
        <f t="shared" si="6780"/>
        <v>3.0750000000000002</v>
      </c>
      <c r="PAS30" s="133">
        <f t="shared" si="6781"/>
        <v>428325.97500000003</v>
      </c>
      <c r="PAT30" s="133">
        <f t="shared" si="6782"/>
        <v>871949.30625000002</v>
      </c>
      <c r="PAU30" s="149">
        <f t="shared" si="6783"/>
        <v>229460.34375</v>
      </c>
      <c r="PAV30" s="150">
        <f t="shared" si="6784"/>
        <v>1529735</v>
      </c>
      <c r="PAW30" s="148"/>
      <c r="PAX30" s="148" t="s">
        <v>36</v>
      </c>
      <c r="PAY30" s="140">
        <v>497475</v>
      </c>
      <c r="PAZ30" s="106">
        <f t="shared" si="6785"/>
        <v>3.0750000000000002</v>
      </c>
      <c r="PBA30" s="133">
        <f t="shared" si="6786"/>
        <v>428325.97500000003</v>
      </c>
      <c r="PBB30" s="133">
        <f t="shared" si="6787"/>
        <v>871949.30625000002</v>
      </c>
      <c r="PBC30" s="149">
        <f t="shared" si="6788"/>
        <v>229460.34375</v>
      </c>
      <c r="PBD30" s="150">
        <f t="shared" si="6789"/>
        <v>1529735</v>
      </c>
      <c r="PBE30" s="148"/>
      <c r="PBF30" s="148" t="s">
        <v>36</v>
      </c>
      <c r="PBG30" s="140">
        <v>497475</v>
      </c>
      <c r="PBH30" s="106">
        <f t="shared" si="6790"/>
        <v>3.0750000000000002</v>
      </c>
      <c r="PBI30" s="133">
        <f t="shared" si="6791"/>
        <v>428325.97500000003</v>
      </c>
      <c r="PBJ30" s="133">
        <f t="shared" si="6792"/>
        <v>871949.30625000002</v>
      </c>
      <c r="PBK30" s="149">
        <f t="shared" si="6793"/>
        <v>229460.34375</v>
      </c>
      <c r="PBL30" s="150">
        <f t="shared" si="6794"/>
        <v>1529735</v>
      </c>
      <c r="PBM30" s="148"/>
      <c r="PBN30" s="148" t="s">
        <v>36</v>
      </c>
      <c r="PBO30" s="140">
        <v>497475</v>
      </c>
      <c r="PBP30" s="106">
        <f t="shared" si="6795"/>
        <v>3.0750000000000002</v>
      </c>
      <c r="PBQ30" s="133">
        <f t="shared" si="6796"/>
        <v>428325.97500000003</v>
      </c>
      <c r="PBR30" s="133">
        <f t="shared" si="6797"/>
        <v>871949.30625000002</v>
      </c>
      <c r="PBS30" s="149">
        <f t="shared" si="6798"/>
        <v>229460.34375</v>
      </c>
      <c r="PBT30" s="150">
        <f t="shared" si="6799"/>
        <v>1529735</v>
      </c>
      <c r="PBU30" s="148"/>
      <c r="PBV30" s="148" t="s">
        <v>36</v>
      </c>
      <c r="PBW30" s="140">
        <v>497475</v>
      </c>
      <c r="PBX30" s="106">
        <f t="shared" si="6800"/>
        <v>3.0750000000000002</v>
      </c>
      <c r="PBY30" s="133">
        <f t="shared" si="6801"/>
        <v>428325.97500000003</v>
      </c>
      <c r="PBZ30" s="133">
        <f t="shared" si="6802"/>
        <v>871949.30625000002</v>
      </c>
      <c r="PCA30" s="149">
        <f t="shared" si="6803"/>
        <v>229460.34375</v>
      </c>
      <c r="PCB30" s="150">
        <f t="shared" si="6804"/>
        <v>1529735</v>
      </c>
      <c r="PCC30" s="148"/>
      <c r="PCD30" s="148" t="s">
        <v>36</v>
      </c>
      <c r="PCE30" s="140">
        <v>497475</v>
      </c>
      <c r="PCF30" s="106">
        <f t="shared" si="6805"/>
        <v>3.0750000000000002</v>
      </c>
      <c r="PCG30" s="133">
        <f t="shared" si="6806"/>
        <v>428325.97500000003</v>
      </c>
      <c r="PCH30" s="133">
        <f t="shared" si="6807"/>
        <v>871949.30625000002</v>
      </c>
      <c r="PCI30" s="149">
        <f t="shared" si="6808"/>
        <v>229460.34375</v>
      </c>
      <c r="PCJ30" s="150">
        <f t="shared" si="6809"/>
        <v>1529735</v>
      </c>
      <c r="PCK30" s="148"/>
      <c r="PCL30" s="148" t="s">
        <v>36</v>
      </c>
      <c r="PCM30" s="140">
        <v>497475</v>
      </c>
      <c r="PCN30" s="106">
        <f t="shared" si="6810"/>
        <v>3.0750000000000002</v>
      </c>
      <c r="PCO30" s="133">
        <f t="shared" si="6811"/>
        <v>428325.97500000003</v>
      </c>
      <c r="PCP30" s="133">
        <f t="shared" si="6812"/>
        <v>871949.30625000002</v>
      </c>
      <c r="PCQ30" s="149">
        <f t="shared" si="6813"/>
        <v>229460.34375</v>
      </c>
      <c r="PCR30" s="150">
        <f t="shared" si="6814"/>
        <v>1529735</v>
      </c>
      <c r="PCS30" s="148"/>
      <c r="PCT30" s="148" t="s">
        <v>36</v>
      </c>
      <c r="PCU30" s="140">
        <v>497475</v>
      </c>
      <c r="PCV30" s="106">
        <f t="shared" si="6815"/>
        <v>3.0750000000000002</v>
      </c>
      <c r="PCW30" s="133">
        <f t="shared" si="6816"/>
        <v>428325.97500000003</v>
      </c>
      <c r="PCX30" s="133">
        <f t="shared" si="6817"/>
        <v>871949.30625000002</v>
      </c>
      <c r="PCY30" s="149">
        <f t="shared" si="6818"/>
        <v>229460.34375</v>
      </c>
      <c r="PCZ30" s="150">
        <f t="shared" si="6819"/>
        <v>1529735</v>
      </c>
      <c r="PDA30" s="148"/>
      <c r="PDB30" s="148" t="s">
        <v>36</v>
      </c>
      <c r="PDC30" s="140">
        <v>497475</v>
      </c>
      <c r="PDD30" s="106">
        <f t="shared" si="6820"/>
        <v>3.0750000000000002</v>
      </c>
      <c r="PDE30" s="133">
        <f t="shared" si="6821"/>
        <v>428325.97500000003</v>
      </c>
      <c r="PDF30" s="133">
        <f t="shared" si="6822"/>
        <v>871949.30625000002</v>
      </c>
      <c r="PDG30" s="149">
        <f t="shared" si="6823"/>
        <v>229460.34375</v>
      </c>
      <c r="PDH30" s="150">
        <f t="shared" si="6824"/>
        <v>1529735</v>
      </c>
      <c r="PDI30" s="148"/>
      <c r="PDJ30" s="148" t="s">
        <v>36</v>
      </c>
      <c r="PDK30" s="140">
        <v>497475</v>
      </c>
      <c r="PDL30" s="106">
        <f t="shared" si="6825"/>
        <v>3.0750000000000002</v>
      </c>
      <c r="PDM30" s="133">
        <f t="shared" si="6826"/>
        <v>428325.97500000003</v>
      </c>
      <c r="PDN30" s="133">
        <f t="shared" si="6827"/>
        <v>871949.30625000002</v>
      </c>
      <c r="PDO30" s="149">
        <f t="shared" si="6828"/>
        <v>229460.34375</v>
      </c>
      <c r="PDP30" s="150">
        <f t="shared" si="6829"/>
        <v>1529735</v>
      </c>
      <c r="PDQ30" s="148"/>
      <c r="PDR30" s="148" t="s">
        <v>36</v>
      </c>
      <c r="PDS30" s="140">
        <v>497475</v>
      </c>
      <c r="PDT30" s="106">
        <f t="shared" si="6830"/>
        <v>3.0750000000000002</v>
      </c>
      <c r="PDU30" s="133">
        <f t="shared" si="6831"/>
        <v>428325.97500000003</v>
      </c>
      <c r="PDV30" s="133">
        <f t="shared" si="6832"/>
        <v>871949.30625000002</v>
      </c>
      <c r="PDW30" s="149">
        <f t="shared" si="6833"/>
        <v>229460.34375</v>
      </c>
      <c r="PDX30" s="150">
        <f t="shared" si="6834"/>
        <v>1529735</v>
      </c>
      <c r="PDY30" s="148"/>
      <c r="PDZ30" s="148" t="s">
        <v>36</v>
      </c>
      <c r="PEA30" s="140">
        <v>497475</v>
      </c>
      <c r="PEB30" s="106">
        <f t="shared" si="6835"/>
        <v>3.0750000000000002</v>
      </c>
      <c r="PEC30" s="133">
        <f t="shared" si="6836"/>
        <v>428325.97500000003</v>
      </c>
      <c r="PED30" s="133">
        <f t="shared" si="6837"/>
        <v>871949.30625000002</v>
      </c>
      <c r="PEE30" s="149">
        <f t="shared" si="6838"/>
        <v>229460.34375</v>
      </c>
      <c r="PEF30" s="150">
        <f t="shared" si="6839"/>
        <v>1529735</v>
      </c>
      <c r="PEG30" s="148"/>
      <c r="PEH30" s="148" t="s">
        <v>36</v>
      </c>
      <c r="PEI30" s="140">
        <v>497475</v>
      </c>
      <c r="PEJ30" s="106">
        <f t="shared" si="6840"/>
        <v>3.0750000000000002</v>
      </c>
      <c r="PEK30" s="133">
        <f t="shared" si="6841"/>
        <v>428325.97500000003</v>
      </c>
      <c r="PEL30" s="133">
        <f t="shared" si="6842"/>
        <v>871949.30625000002</v>
      </c>
      <c r="PEM30" s="149">
        <f t="shared" si="6843"/>
        <v>229460.34375</v>
      </c>
      <c r="PEN30" s="150">
        <f t="shared" si="6844"/>
        <v>1529735</v>
      </c>
      <c r="PEO30" s="148"/>
      <c r="PEP30" s="148" t="s">
        <v>36</v>
      </c>
      <c r="PEQ30" s="140">
        <v>497475</v>
      </c>
      <c r="PER30" s="106">
        <f t="shared" si="6845"/>
        <v>3.0750000000000002</v>
      </c>
      <c r="PES30" s="133">
        <f t="shared" si="6846"/>
        <v>428325.97500000003</v>
      </c>
      <c r="PET30" s="133">
        <f t="shared" si="6847"/>
        <v>871949.30625000002</v>
      </c>
      <c r="PEU30" s="149">
        <f t="shared" si="6848"/>
        <v>229460.34375</v>
      </c>
      <c r="PEV30" s="150">
        <f t="shared" si="6849"/>
        <v>1529735</v>
      </c>
      <c r="PEW30" s="148"/>
      <c r="PEX30" s="148" t="s">
        <v>36</v>
      </c>
      <c r="PEY30" s="140">
        <v>497475</v>
      </c>
      <c r="PEZ30" s="106">
        <f t="shared" si="6850"/>
        <v>3.0750000000000002</v>
      </c>
      <c r="PFA30" s="133">
        <f t="shared" si="6851"/>
        <v>428325.97500000003</v>
      </c>
      <c r="PFB30" s="133">
        <f t="shared" si="6852"/>
        <v>871949.30625000002</v>
      </c>
      <c r="PFC30" s="149">
        <f t="shared" si="6853"/>
        <v>229460.34375</v>
      </c>
      <c r="PFD30" s="150">
        <f t="shared" si="6854"/>
        <v>1529735</v>
      </c>
      <c r="PFE30" s="148"/>
      <c r="PFF30" s="148" t="s">
        <v>36</v>
      </c>
      <c r="PFG30" s="140">
        <v>497475</v>
      </c>
      <c r="PFH30" s="106">
        <f t="shared" si="6855"/>
        <v>3.0750000000000002</v>
      </c>
      <c r="PFI30" s="133">
        <f t="shared" si="6856"/>
        <v>428325.97500000003</v>
      </c>
      <c r="PFJ30" s="133">
        <f t="shared" si="6857"/>
        <v>871949.30625000002</v>
      </c>
      <c r="PFK30" s="149">
        <f t="shared" si="6858"/>
        <v>229460.34375</v>
      </c>
      <c r="PFL30" s="150">
        <f t="shared" si="6859"/>
        <v>1529735</v>
      </c>
      <c r="PFM30" s="148"/>
      <c r="PFN30" s="148" t="s">
        <v>36</v>
      </c>
      <c r="PFO30" s="140">
        <v>497475</v>
      </c>
      <c r="PFP30" s="106">
        <f t="shared" si="6860"/>
        <v>3.0750000000000002</v>
      </c>
      <c r="PFQ30" s="133">
        <f t="shared" si="6861"/>
        <v>428325.97500000003</v>
      </c>
      <c r="PFR30" s="133">
        <f t="shared" si="6862"/>
        <v>871949.30625000002</v>
      </c>
      <c r="PFS30" s="149">
        <f t="shared" si="6863"/>
        <v>229460.34375</v>
      </c>
      <c r="PFT30" s="150">
        <f t="shared" si="6864"/>
        <v>1529735</v>
      </c>
      <c r="PFU30" s="148"/>
      <c r="PFV30" s="148" t="s">
        <v>36</v>
      </c>
      <c r="PFW30" s="140">
        <v>497475</v>
      </c>
      <c r="PFX30" s="106">
        <f t="shared" si="6865"/>
        <v>3.0750000000000002</v>
      </c>
      <c r="PFY30" s="133">
        <f t="shared" si="6866"/>
        <v>428325.97500000003</v>
      </c>
      <c r="PFZ30" s="133">
        <f t="shared" si="6867"/>
        <v>871949.30625000002</v>
      </c>
      <c r="PGA30" s="149">
        <f t="shared" si="6868"/>
        <v>229460.34375</v>
      </c>
      <c r="PGB30" s="150">
        <f t="shared" si="6869"/>
        <v>1529735</v>
      </c>
      <c r="PGC30" s="148"/>
      <c r="PGD30" s="148" t="s">
        <v>36</v>
      </c>
      <c r="PGE30" s="140">
        <v>497475</v>
      </c>
      <c r="PGF30" s="106">
        <f t="shared" si="6870"/>
        <v>3.0750000000000002</v>
      </c>
      <c r="PGG30" s="133">
        <f t="shared" si="6871"/>
        <v>428325.97500000003</v>
      </c>
      <c r="PGH30" s="133">
        <f t="shared" si="6872"/>
        <v>871949.30625000002</v>
      </c>
      <c r="PGI30" s="149">
        <f t="shared" si="6873"/>
        <v>229460.34375</v>
      </c>
      <c r="PGJ30" s="150">
        <f t="shared" si="6874"/>
        <v>1529735</v>
      </c>
      <c r="PGK30" s="148"/>
      <c r="PGL30" s="148" t="s">
        <v>36</v>
      </c>
      <c r="PGM30" s="140">
        <v>497475</v>
      </c>
      <c r="PGN30" s="106">
        <f t="shared" si="6875"/>
        <v>3.0750000000000002</v>
      </c>
      <c r="PGO30" s="133">
        <f t="shared" si="6876"/>
        <v>428325.97500000003</v>
      </c>
      <c r="PGP30" s="133">
        <f t="shared" si="6877"/>
        <v>871949.30625000002</v>
      </c>
      <c r="PGQ30" s="149">
        <f t="shared" si="6878"/>
        <v>229460.34375</v>
      </c>
      <c r="PGR30" s="150">
        <f t="shared" si="6879"/>
        <v>1529735</v>
      </c>
      <c r="PGS30" s="148"/>
      <c r="PGT30" s="148" t="s">
        <v>36</v>
      </c>
      <c r="PGU30" s="140">
        <v>497475</v>
      </c>
      <c r="PGV30" s="106">
        <f t="shared" si="6880"/>
        <v>3.0750000000000002</v>
      </c>
      <c r="PGW30" s="133">
        <f t="shared" si="6881"/>
        <v>428325.97500000003</v>
      </c>
      <c r="PGX30" s="133">
        <f t="shared" si="6882"/>
        <v>871949.30625000002</v>
      </c>
      <c r="PGY30" s="149">
        <f t="shared" si="6883"/>
        <v>229460.34375</v>
      </c>
      <c r="PGZ30" s="150">
        <f t="shared" si="6884"/>
        <v>1529735</v>
      </c>
      <c r="PHA30" s="148"/>
      <c r="PHB30" s="148" t="s">
        <v>36</v>
      </c>
      <c r="PHC30" s="140">
        <v>497475</v>
      </c>
      <c r="PHD30" s="106">
        <f t="shared" si="6885"/>
        <v>3.0750000000000002</v>
      </c>
      <c r="PHE30" s="133">
        <f t="shared" si="6886"/>
        <v>428325.97500000003</v>
      </c>
      <c r="PHF30" s="133">
        <f t="shared" si="6887"/>
        <v>871949.30625000002</v>
      </c>
      <c r="PHG30" s="149">
        <f t="shared" si="6888"/>
        <v>229460.34375</v>
      </c>
      <c r="PHH30" s="150">
        <f t="shared" si="6889"/>
        <v>1529735</v>
      </c>
      <c r="PHI30" s="148"/>
      <c r="PHJ30" s="148" t="s">
        <v>36</v>
      </c>
      <c r="PHK30" s="140">
        <v>497475</v>
      </c>
      <c r="PHL30" s="106">
        <f t="shared" si="6890"/>
        <v>3.0750000000000002</v>
      </c>
      <c r="PHM30" s="133">
        <f t="shared" si="6891"/>
        <v>428325.97500000003</v>
      </c>
      <c r="PHN30" s="133">
        <f t="shared" si="6892"/>
        <v>871949.30625000002</v>
      </c>
      <c r="PHO30" s="149">
        <f t="shared" si="6893"/>
        <v>229460.34375</v>
      </c>
      <c r="PHP30" s="150">
        <f t="shared" si="6894"/>
        <v>1529735</v>
      </c>
      <c r="PHQ30" s="148"/>
      <c r="PHR30" s="148" t="s">
        <v>36</v>
      </c>
      <c r="PHS30" s="140">
        <v>497475</v>
      </c>
      <c r="PHT30" s="106">
        <f t="shared" si="6895"/>
        <v>3.0750000000000002</v>
      </c>
      <c r="PHU30" s="133">
        <f t="shared" si="6896"/>
        <v>428325.97500000003</v>
      </c>
      <c r="PHV30" s="133">
        <f t="shared" si="6897"/>
        <v>871949.30625000002</v>
      </c>
      <c r="PHW30" s="149">
        <f t="shared" si="6898"/>
        <v>229460.34375</v>
      </c>
      <c r="PHX30" s="150">
        <f t="shared" si="6899"/>
        <v>1529735</v>
      </c>
      <c r="PHY30" s="148"/>
      <c r="PHZ30" s="148" t="s">
        <v>36</v>
      </c>
      <c r="PIA30" s="140">
        <v>497475</v>
      </c>
      <c r="PIB30" s="106">
        <f t="shared" si="6900"/>
        <v>3.0750000000000002</v>
      </c>
      <c r="PIC30" s="133">
        <f t="shared" si="6901"/>
        <v>428325.97500000003</v>
      </c>
      <c r="PID30" s="133">
        <f t="shared" si="6902"/>
        <v>871949.30625000002</v>
      </c>
      <c r="PIE30" s="149">
        <f t="shared" si="6903"/>
        <v>229460.34375</v>
      </c>
      <c r="PIF30" s="150">
        <f t="shared" si="6904"/>
        <v>1529735</v>
      </c>
      <c r="PIG30" s="148"/>
      <c r="PIH30" s="148" t="s">
        <v>36</v>
      </c>
      <c r="PII30" s="140">
        <v>497475</v>
      </c>
      <c r="PIJ30" s="106">
        <f t="shared" si="6905"/>
        <v>3.0750000000000002</v>
      </c>
      <c r="PIK30" s="133">
        <f t="shared" si="6906"/>
        <v>428325.97500000003</v>
      </c>
      <c r="PIL30" s="133">
        <f t="shared" si="6907"/>
        <v>871949.30625000002</v>
      </c>
      <c r="PIM30" s="149">
        <f t="shared" si="6908"/>
        <v>229460.34375</v>
      </c>
      <c r="PIN30" s="150">
        <f t="shared" si="6909"/>
        <v>1529735</v>
      </c>
      <c r="PIO30" s="148"/>
      <c r="PIP30" s="148" t="s">
        <v>36</v>
      </c>
      <c r="PIQ30" s="140">
        <v>497475</v>
      </c>
      <c r="PIR30" s="106">
        <f t="shared" si="6910"/>
        <v>3.0750000000000002</v>
      </c>
      <c r="PIS30" s="133">
        <f t="shared" si="6911"/>
        <v>428325.97500000003</v>
      </c>
      <c r="PIT30" s="133">
        <f t="shared" si="6912"/>
        <v>871949.30625000002</v>
      </c>
      <c r="PIU30" s="149">
        <f t="shared" si="6913"/>
        <v>229460.34375</v>
      </c>
      <c r="PIV30" s="150">
        <f t="shared" si="6914"/>
        <v>1529735</v>
      </c>
      <c r="PIW30" s="148"/>
      <c r="PIX30" s="148" t="s">
        <v>36</v>
      </c>
      <c r="PIY30" s="140">
        <v>497475</v>
      </c>
      <c r="PIZ30" s="106">
        <f t="shared" si="6915"/>
        <v>3.0750000000000002</v>
      </c>
      <c r="PJA30" s="133">
        <f t="shared" si="6916"/>
        <v>428325.97500000003</v>
      </c>
      <c r="PJB30" s="133">
        <f t="shared" si="6917"/>
        <v>871949.30625000002</v>
      </c>
      <c r="PJC30" s="149">
        <f t="shared" si="6918"/>
        <v>229460.34375</v>
      </c>
      <c r="PJD30" s="150">
        <f t="shared" si="6919"/>
        <v>1529735</v>
      </c>
      <c r="PJE30" s="148"/>
      <c r="PJF30" s="148" t="s">
        <v>36</v>
      </c>
      <c r="PJG30" s="140">
        <v>497475</v>
      </c>
      <c r="PJH30" s="106">
        <f t="shared" si="6920"/>
        <v>3.0750000000000002</v>
      </c>
      <c r="PJI30" s="133">
        <f t="shared" si="6921"/>
        <v>428325.97500000003</v>
      </c>
      <c r="PJJ30" s="133">
        <f t="shared" si="6922"/>
        <v>871949.30625000002</v>
      </c>
      <c r="PJK30" s="149">
        <f t="shared" si="6923"/>
        <v>229460.34375</v>
      </c>
      <c r="PJL30" s="150">
        <f t="shared" si="6924"/>
        <v>1529735</v>
      </c>
      <c r="PJM30" s="148"/>
      <c r="PJN30" s="148" t="s">
        <v>36</v>
      </c>
      <c r="PJO30" s="140">
        <v>497475</v>
      </c>
      <c r="PJP30" s="106">
        <f t="shared" si="6925"/>
        <v>3.0750000000000002</v>
      </c>
      <c r="PJQ30" s="133">
        <f t="shared" si="6926"/>
        <v>428325.97500000003</v>
      </c>
      <c r="PJR30" s="133">
        <f t="shared" si="6927"/>
        <v>871949.30625000002</v>
      </c>
      <c r="PJS30" s="149">
        <f t="shared" si="6928"/>
        <v>229460.34375</v>
      </c>
      <c r="PJT30" s="150">
        <f t="shared" si="6929"/>
        <v>1529735</v>
      </c>
      <c r="PJU30" s="148"/>
      <c r="PJV30" s="148" t="s">
        <v>36</v>
      </c>
      <c r="PJW30" s="140">
        <v>497475</v>
      </c>
      <c r="PJX30" s="106">
        <f t="shared" si="6930"/>
        <v>3.0750000000000002</v>
      </c>
      <c r="PJY30" s="133">
        <f t="shared" si="6931"/>
        <v>428325.97500000003</v>
      </c>
      <c r="PJZ30" s="133">
        <f t="shared" si="6932"/>
        <v>871949.30625000002</v>
      </c>
      <c r="PKA30" s="149">
        <f t="shared" si="6933"/>
        <v>229460.34375</v>
      </c>
      <c r="PKB30" s="150">
        <f t="shared" si="6934"/>
        <v>1529735</v>
      </c>
      <c r="PKC30" s="148"/>
      <c r="PKD30" s="148" t="s">
        <v>36</v>
      </c>
      <c r="PKE30" s="140">
        <v>497475</v>
      </c>
      <c r="PKF30" s="106">
        <f t="shared" si="6935"/>
        <v>3.0750000000000002</v>
      </c>
      <c r="PKG30" s="133">
        <f t="shared" si="6936"/>
        <v>428325.97500000003</v>
      </c>
      <c r="PKH30" s="133">
        <f t="shared" si="6937"/>
        <v>871949.30625000002</v>
      </c>
      <c r="PKI30" s="149">
        <f t="shared" si="6938"/>
        <v>229460.34375</v>
      </c>
      <c r="PKJ30" s="150">
        <f t="shared" si="6939"/>
        <v>1529735</v>
      </c>
      <c r="PKK30" s="148"/>
      <c r="PKL30" s="148" t="s">
        <v>36</v>
      </c>
      <c r="PKM30" s="140">
        <v>497475</v>
      </c>
      <c r="PKN30" s="106">
        <f t="shared" si="6940"/>
        <v>3.0750000000000002</v>
      </c>
      <c r="PKO30" s="133">
        <f t="shared" si="6941"/>
        <v>428325.97500000003</v>
      </c>
      <c r="PKP30" s="133">
        <f t="shared" si="6942"/>
        <v>871949.30625000002</v>
      </c>
      <c r="PKQ30" s="149">
        <f t="shared" si="6943"/>
        <v>229460.34375</v>
      </c>
      <c r="PKR30" s="150">
        <f t="shared" si="6944"/>
        <v>1529735</v>
      </c>
      <c r="PKS30" s="148"/>
      <c r="PKT30" s="148" t="s">
        <v>36</v>
      </c>
      <c r="PKU30" s="140">
        <v>497475</v>
      </c>
      <c r="PKV30" s="106">
        <f t="shared" si="6945"/>
        <v>3.0750000000000002</v>
      </c>
      <c r="PKW30" s="133">
        <f t="shared" si="6946"/>
        <v>428325.97500000003</v>
      </c>
      <c r="PKX30" s="133">
        <f t="shared" si="6947"/>
        <v>871949.30625000002</v>
      </c>
      <c r="PKY30" s="149">
        <f t="shared" si="6948"/>
        <v>229460.34375</v>
      </c>
      <c r="PKZ30" s="150">
        <f t="shared" si="6949"/>
        <v>1529735</v>
      </c>
      <c r="PLA30" s="148"/>
      <c r="PLB30" s="148" t="s">
        <v>36</v>
      </c>
      <c r="PLC30" s="140">
        <v>497475</v>
      </c>
      <c r="PLD30" s="106">
        <f t="shared" si="6950"/>
        <v>3.0750000000000002</v>
      </c>
      <c r="PLE30" s="133">
        <f t="shared" si="6951"/>
        <v>428325.97500000003</v>
      </c>
      <c r="PLF30" s="133">
        <f t="shared" si="6952"/>
        <v>871949.30625000002</v>
      </c>
      <c r="PLG30" s="149">
        <f t="shared" si="6953"/>
        <v>229460.34375</v>
      </c>
      <c r="PLH30" s="150">
        <f t="shared" si="6954"/>
        <v>1529735</v>
      </c>
      <c r="PLI30" s="148"/>
      <c r="PLJ30" s="148" t="s">
        <v>36</v>
      </c>
      <c r="PLK30" s="140">
        <v>497475</v>
      </c>
      <c r="PLL30" s="106">
        <f t="shared" si="6955"/>
        <v>3.0750000000000002</v>
      </c>
      <c r="PLM30" s="133">
        <f t="shared" si="6956"/>
        <v>428325.97500000003</v>
      </c>
      <c r="PLN30" s="133">
        <f t="shared" si="6957"/>
        <v>871949.30625000002</v>
      </c>
      <c r="PLO30" s="149">
        <f t="shared" si="6958"/>
        <v>229460.34375</v>
      </c>
      <c r="PLP30" s="150">
        <f t="shared" si="6959"/>
        <v>1529735</v>
      </c>
      <c r="PLQ30" s="148"/>
      <c r="PLR30" s="148" t="s">
        <v>36</v>
      </c>
      <c r="PLS30" s="140">
        <v>497475</v>
      </c>
      <c r="PLT30" s="106">
        <f t="shared" si="6960"/>
        <v>3.0750000000000002</v>
      </c>
      <c r="PLU30" s="133">
        <f t="shared" si="6961"/>
        <v>428325.97500000003</v>
      </c>
      <c r="PLV30" s="133">
        <f t="shared" si="6962"/>
        <v>871949.30625000002</v>
      </c>
      <c r="PLW30" s="149">
        <f t="shared" si="6963"/>
        <v>229460.34375</v>
      </c>
      <c r="PLX30" s="150">
        <f t="shared" si="6964"/>
        <v>1529735</v>
      </c>
      <c r="PLY30" s="148"/>
      <c r="PLZ30" s="148" t="s">
        <v>36</v>
      </c>
      <c r="PMA30" s="140">
        <v>497475</v>
      </c>
      <c r="PMB30" s="106">
        <f t="shared" si="6965"/>
        <v>3.0750000000000002</v>
      </c>
      <c r="PMC30" s="133">
        <f t="shared" si="6966"/>
        <v>428325.97500000003</v>
      </c>
      <c r="PMD30" s="133">
        <f t="shared" si="6967"/>
        <v>871949.30625000002</v>
      </c>
      <c r="PME30" s="149">
        <f t="shared" si="6968"/>
        <v>229460.34375</v>
      </c>
      <c r="PMF30" s="150">
        <f t="shared" si="6969"/>
        <v>1529735</v>
      </c>
      <c r="PMG30" s="148"/>
      <c r="PMH30" s="148" t="s">
        <v>36</v>
      </c>
      <c r="PMI30" s="140">
        <v>497475</v>
      </c>
      <c r="PMJ30" s="106">
        <f t="shared" si="6970"/>
        <v>3.0750000000000002</v>
      </c>
      <c r="PMK30" s="133">
        <f t="shared" si="6971"/>
        <v>428325.97500000003</v>
      </c>
      <c r="PML30" s="133">
        <f t="shared" si="6972"/>
        <v>871949.30625000002</v>
      </c>
      <c r="PMM30" s="149">
        <f t="shared" si="6973"/>
        <v>229460.34375</v>
      </c>
      <c r="PMN30" s="150">
        <f t="shared" si="6974"/>
        <v>1529735</v>
      </c>
      <c r="PMO30" s="148"/>
      <c r="PMP30" s="148" t="s">
        <v>36</v>
      </c>
      <c r="PMQ30" s="140">
        <v>497475</v>
      </c>
      <c r="PMR30" s="106">
        <f t="shared" si="6975"/>
        <v>3.0750000000000002</v>
      </c>
      <c r="PMS30" s="133">
        <f t="shared" si="6976"/>
        <v>428325.97500000003</v>
      </c>
      <c r="PMT30" s="133">
        <f t="shared" si="6977"/>
        <v>871949.30625000002</v>
      </c>
      <c r="PMU30" s="149">
        <f t="shared" si="6978"/>
        <v>229460.34375</v>
      </c>
      <c r="PMV30" s="150">
        <f t="shared" si="6979"/>
        <v>1529735</v>
      </c>
      <c r="PMW30" s="148"/>
      <c r="PMX30" s="148" t="s">
        <v>36</v>
      </c>
      <c r="PMY30" s="140">
        <v>497475</v>
      </c>
      <c r="PMZ30" s="106">
        <f t="shared" si="6980"/>
        <v>3.0750000000000002</v>
      </c>
      <c r="PNA30" s="133">
        <f t="shared" si="6981"/>
        <v>428325.97500000003</v>
      </c>
      <c r="PNB30" s="133">
        <f t="shared" si="6982"/>
        <v>871949.30625000002</v>
      </c>
      <c r="PNC30" s="149">
        <f t="shared" si="6983"/>
        <v>229460.34375</v>
      </c>
      <c r="PND30" s="150">
        <f t="shared" si="6984"/>
        <v>1529735</v>
      </c>
      <c r="PNE30" s="148"/>
      <c r="PNF30" s="148" t="s">
        <v>36</v>
      </c>
      <c r="PNG30" s="140">
        <v>497475</v>
      </c>
      <c r="PNH30" s="106">
        <f t="shared" si="6985"/>
        <v>3.0750000000000002</v>
      </c>
      <c r="PNI30" s="133">
        <f t="shared" si="6986"/>
        <v>428325.97500000003</v>
      </c>
      <c r="PNJ30" s="133">
        <f t="shared" si="6987"/>
        <v>871949.30625000002</v>
      </c>
      <c r="PNK30" s="149">
        <f t="shared" si="6988"/>
        <v>229460.34375</v>
      </c>
      <c r="PNL30" s="150">
        <f t="shared" si="6989"/>
        <v>1529735</v>
      </c>
      <c r="PNM30" s="148"/>
      <c r="PNN30" s="148" t="s">
        <v>36</v>
      </c>
      <c r="PNO30" s="140">
        <v>497475</v>
      </c>
      <c r="PNP30" s="106">
        <f t="shared" si="6990"/>
        <v>3.0750000000000002</v>
      </c>
      <c r="PNQ30" s="133">
        <f t="shared" si="6991"/>
        <v>428325.97500000003</v>
      </c>
      <c r="PNR30" s="133">
        <f t="shared" si="6992"/>
        <v>871949.30625000002</v>
      </c>
      <c r="PNS30" s="149">
        <f t="shared" si="6993"/>
        <v>229460.34375</v>
      </c>
      <c r="PNT30" s="150">
        <f t="shared" si="6994"/>
        <v>1529735</v>
      </c>
      <c r="PNU30" s="148"/>
      <c r="PNV30" s="148" t="s">
        <v>36</v>
      </c>
      <c r="PNW30" s="140">
        <v>497475</v>
      </c>
      <c r="PNX30" s="106">
        <f t="shared" si="6995"/>
        <v>3.0750000000000002</v>
      </c>
      <c r="PNY30" s="133">
        <f t="shared" si="6996"/>
        <v>428325.97500000003</v>
      </c>
      <c r="PNZ30" s="133">
        <f t="shared" si="6997"/>
        <v>871949.30625000002</v>
      </c>
      <c r="POA30" s="149">
        <f t="shared" si="6998"/>
        <v>229460.34375</v>
      </c>
      <c r="POB30" s="150">
        <f t="shared" si="6999"/>
        <v>1529735</v>
      </c>
      <c r="POC30" s="148"/>
      <c r="POD30" s="148" t="s">
        <v>36</v>
      </c>
      <c r="POE30" s="140">
        <v>497475</v>
      </c>
      <c r="POF30" s="106">
        <f t="shared" si="7000"/>
        <v>3.0750000000000002</v>
      </c>
      <c r="POG30" s="133">
        <f t="shared" si="7001"/>
        <v>428325.97500000003</v>
      </c>
      <c r="POH30" s="133">
        <f t="shared" si="7002"/>
        <v>871949.30625000002</v>
      </c>
      <c r="POI30" s="149">
        <f t="shared" si="7003"/>
        <v>229460.34375</v>
      </c>
      <c r="POJ30" s="150">
        <f t="shared" si="7004"/>
        <v>1529735</v>
      </c>
      <c r="POK30" s="148"/>
      <c r="POL30" s="148" t="s">
        <v>36</v>
      </c>
      <c r="POM30" s="140">
        <v>497475</v>
      </c>
      <c r="PON30" s="106">
        <f t="shared" si="7005"/>
        <v>3.0750000000000002</v>
      </c>
      <c r="POO30" s="133">
        <f t="shared" si="7006"/>
        <v>428325.97500000003</v>
      </c>
      <c r="POP30" s="133">
        <f t="shared" si="7007"/>
        <v>871949.30625000002</v>
      </c>
      <c r="POQ30" s="149">
        <f t="shared" si="7008"/>
        <v>229460.34375</v>
      </c>
      <c r="POR30" s="150">
        <f t="shared" si="7009"/>
        <v>1529735</v>
      </c>
      <c r="POS30" s="148"/>
      <c r="POT30" s="148" t="s">
        <v>36</v>
      </c>
      <c r="POU30" s="140">
        <v>497475</v>
      </c>
      <c r="POV30" s="106">
        <f t="shared" si="7010"/>
        <v>3.0750000000000002</v>
      </c>
      <c r="POW30" s="133">
        <f t="shared" si="7011"/>
        <v>428325.97500000003</v>
      </c>
      <c r="POX30" s="133">
        <f t="shared" si="7012"/>
        <v>871949.30625000002</v>
      </c>
      <c r="POY30" s="149">
        <f t="shared" si="7013"/>
        <v>229460.34375</v>
      </c>
      <c r="POZ30" s="150">
        <f t="shared" si="7014"/>
        <v>1529735</v>
      </c>
      <c r="PPA30" s="148"/>
      <c r="PPB30" s="148" t="s">
        <v>36</v>
      </c>
      <c r="PPC30" s="140">
        <v>497475</v>
      </c>
      <c r="PPD30" s="106">
        <f t="shared" si="7015"/>
        <v>3.0750000000000002</v>
      </c>
      <c r="PPE30" s="133">
        <f t="shared" si="7016"/>
        <v>428325.97500000003</v>
      </c>
      <c r="PPF30" s="133">
        <f t="shared" si="7017"/>
        <v>871949.30625000002</v>
      </c>
      <c r="PPG30" s="149">
        <f t="shared" si="7018"/>
        <v>229460.34375</v>
      </c>
      <c r="PPH30" s="150">
        <f t="shared" si="7019"/>
        <v>1529735</v>
      </c>
      <c r="PPI30" s="148"/>
      <c r="PPJ30" s="148" t="s">
        <v>36</v>
      </c>
      <c r="PPK30" s="140">
        <v>497475</v>
      </c>
      <c r="PPL30" s="106">
        <f t="shared" si="7020"/>
        <v>3.0750000000000002</v>
      </c>
      <c r="PPM30" s="133">
        <f t="shared" si="7021"/>
        <v>428325.97500000003</v>
      </c>
      <c r="PPN30" s="133">
        <f t="shared" si="7022"/>
        <v>871949.30625000002</v>
      </c>
      <c r="PPO30" s="149">
        <f t="shared" si="7023"/>
        <v>229460.34375</v>
      </c>
      <c r="PPP30" s="150">
        <f t="shared" si="7024"/>
        <v>1529735</v>
      </c>
      <c r="PPQ30" s="148"/>
      <c r="PPR30" s="148" t="s">
        <v>36</v>
      </c>
      <c r="PPS30" s="140">
        <v>497475</v>
      </c>
      <c r="PPT30" s="106">
        <f t="shared" si="7025"/>
        <v>3.0750000000000002</v>
      </c>
      <c r="PPU30" s="133">
        <f t="shared" si="7026"/>
        <v>428325.97500000003</v>
      </c>
      <c r="PPV30" s="133">
        <f t="shared" si="7027"/>
        <v>871949.30625000002</v>
      </c>
      <c r="PPW30" s="149">
        <f t="shared" si="7028"/>
        <v>229460.34375</v>
      </c>
      <c r="PPX30" s="150">
        <f t="shared" si="7029"/>
        <v>1529735</v>
      </c>
      <c r="PPY30" s="148"/>
      <c r="PPZ30" s="148" t="s">
        <v>36</v>
      </c>
      <c r="PQA30" s="140">
        <v>497475</v>
      </c>
      <c r="PQB30" s="106">
        <f t="shared" si="7030"/>
        <v>3.0750000000000002</v>
      </c>
      <c r="PQC30" s="133">
        <f t="shared" si="7031"/>
        <v>428325.97500000003</v>
      </c>
      <c r="PQD30" s="133">
        <f t="shared" si="7032"/>
        <v>871949.30625000002</v>
      </c>
      <c r="PQE30" s="149">
        <f t="shared" si="7033"/>
        <v>229460.34375</v>
      </c>
      <c r="PQF30" s="150">
        <f t="shared" si="7034"/>
        <v>1529735</v>
      </c>
      <c r="PQG30" s="148"/>
      <c r="PQH30" s="148" t="s">
        <v>36</v>
      </c>
      <c r="PQI30" s="140">
        <v>497475</v>
      </c>
      <c r="PQJ30" s="106">
        <f t="shared" si="7035"/>
        <v>3.0750000000000002</v>
      </c>
      <c r="PQK30" s="133">
        <f t="shared" si="7036"/>
        <v>428325.97500000003</v>
      </c>
      <c r="PQL30" s="133">
        <f t="shared" si="7037"/>
        <v>871949.30625000002</v>
      </c>
      <c r="PQM30" s="149">
        <f t="shared" si="7038"/>
        <v>229460.34375</v>
      </c>
      <c r="PQN30" s="150">
        <f t="shared" si="7039"/>
        <v>1529735</v>
      </c>
      <c r="PQO30" s="148"/>
      <c r="PQP30" s="148" t="s">
        <v>36</v>
      </c>
      <c r="PQQ30" s="140">
        <v>497475</v>
      </c>
      <c r="PQR30" s="106">
        <f t="shared" si="7040"/>
        <v>3.0750000000000002</v>
      </c>
      <c r="PQS30" s="133">
        <f t="shared" si="7041"/>
        <v>428325.97500000003</v>
      </c>
      <c r="PQT30" s="133">
        <f t="shared" si="7042"/>
        <v>871949.30625000002</v>
      </c>
      <c r="PQU30" s="149">
        <f t="shared" si="7043"/>
        <v>229460.34375</v>
      </c>
      <c r="PQV30" s="150">
        <f t="shared" si="7044"/>
        <v>1529735</v>
      </c>
      <c r="PQW30" s="148"/>
      <c r="PQX30" s="148" t="s">
        <v>36</v>
      </c>
      <c r="PQY30" s="140">
        <v>497475</v>
      </c>
      <c r="PQZ30" s="106">
        <f t="shared" si="7045"/>
        <v>3.0750000000000002</v>
      </c>
      <c r="PRA30" s="133">
        <f t="shared" si="7046"/>
        <v>428325.97500000003</v>
      </c>
      <c r="PRB30" s="133">
        <f t="shared" si="7047"/>
        <v>871949.30625000002</v>
      </c>
      <c r="PRC30" s="149">
        <f t="shared" si="7048"/>
        <v>229460.34375</v>
      </c>
      <c r="PRD30" s="150">
        <f t="shared" si="7049"/>
        <v>1529735</v>
      </c>
      <c r="PRE30" s="148"/>
      <c r="PRF30" s="148" t="s">
        <v>36</v>
      </c>
      <c r="PRG30" s="140">
        <v>497475</v>
      </c>
      <c r="PRH30" s="106">
        <f t="shared" si="7050"/>
        <v>3.0750000000000002</v>
      </c>
      <c r="PRI30" s="133">
        <f t="shared" si="7051"/>
        <v>428325.97500000003</v>
      </c>
      <c r="PRJ30" s="133">
        <f t="shared" si="7052"/>
        <v>871949.30625000002</v>
      </c>
      <c r="PRK30" s="149">
        <f t="shared" si="7053"/>
        <v>229460.34375</v>
      </c>
      <c r="PRL30" s="150">
        <f t="shared" si="7054"/>
        <v>1529735</v>
      </c>
      <c r="PRM30" s="148"/>
      <c r="PRN30" s="148" t="s">
        <v>36</v>
      </c>
      <c r="PRO30" s="140">
        <v>497475</v>
      </c>
      <c r="PRP30" s="106">
        <f t="shared" si="7055"/>
        <v>3.0750000000000002</v>
      </c>
      <c r="PRQ30" s="133">
        <f t="shared" si="7056"/>
        <v>428325.97500000003</v>
      </c>
      <c r="PRR30" s="133">
        <f t="shared" si="7057"/>
        <v>871949.30625000002</v>
      </c>
      <c r="PRS30" s="149">
        <f t="shared" si="7058"/>
        <v>229460.34375</v>
      </c>
      <c r="PRT30" s="150">
        <f t="shared" si="7059"/>
        <v>1529735</v>
      </c>
      <c r="PRU30" s="148"/>
      <c r="PRV30" s="148" t="s">
        <v>36</v>
      </c>
      <c r="PRW30" s="140">
        <v>497475</v>
      </c>
      <c r="PRX30" s="106">
        <f t="shared" si="7060"/>
        <v>3.0750000000000002</v>
      </c>
      <c r="PRY30" s="133">
        <f t="shared" si="7061"/>
        <v>428325.97500000003</v>
      </c>
      <c r="PRZ30" s="133">
        <f t="shared" si="7062"/>
        <v>871949.30625000002</v>
      </c>
      <c r="PSA30" s="149">
        <f t="shared" si="7063"/>
        <v>229460.34375</v>
      </c>
      <c r="PSB30" s="150">
        <f t="shared" si="7064"/>
        <v>1529735</v>
      </c>
      <c r="PSC30" s="148"/>
      <c r="PSD30" s="148" t="s">
        <v>36</v>
      </c>
      <c r="PSE30" s="140">
        <v>497475</v>
      </c>
      <c r="PSF30" s="106">
        <f t="shared" si="7065"/>
        <v>3.0750000000000002</v>
      </c>
      <c r="PSG30" s="133">
        <f t="shared" si="7066"/>
        <v>428325.97500000003</v>
      </c>
      <c r="PSH30" s="133">
        <f t="shared" si="7067"/>
        <v>871949.30625000002</v>
      </c>
      <c r="PSI30" s="149">
        <f t="shared" si="7068"/>
        <v>229460.34375</v>
      </c>
      <c r="PSJ30" s="150">
        <f t="shared" si="7069"/>
        <v>1529735</v>
      </c>
      <c r="PSK30" s="148"/>
      <c r="PSL30" s="148" t="s">
        <v>36</v>
      </c>
      <c r="PSM30" s="140">
        <v>497475</v>
      </c>
      <c r="PSN30" s="106">
        <f t="shared" si="7070"/>
        <v>3.0750000000000002</v>
      </c>
      <c r="PSO30" s="133">
        <f t="shared" si="7071"/>
        <v>428325.97500000003</v>
      </c>
      <c r="PSP30" s="133">
        <f t="shared" si="7072"/>
        <v>871949.30625000002</v>
      </c>
      <c r="PSQ30" s="149">
        <f t="shared" si="7073"/>
        <v>229460.34375</v>
      </c>
      <c r="PSR30" s="150">
        <f t="shared" si="7074"/>
        <v>1529735</v>
      </c>
      <c r="PSS30" s="148"/>
      <c r="PST30" s="148" t="s">
        <v>36</v>
      </c>
      <c r="PSU30" s="140">
        <v>497475</v>
      </c>
      <c r="PSV30" s="106">
        <f t="shared" si="7075"/>
        <v>3.0750000000000002</v>
      </c>
      <c r="PSW30" s="133">
        <f t="shared" si="7076"/>
        <v>428325.97500000003</v>
      </c>
      <c r="PSX30" s="133">
        <f t="shared" si="7077"/>
        <v>871949.30625000002</v>
      </c>
      <c r="PSY30" s="149">
        <f t="shared" si="7078"/>
        <v>229460.34375</v>
      </c>
      <c r="PSZ30" s="150">
        <f t="shared" si="7079"/>
        <v>1529735</v>
      </c>
      <c r="PTA30" s="148"/>
      <c r="PTB30" s="148" t="s">
        <v>36</v>
      </c>
      <c r="PTC30" s="140">
        <v>497475</v>
      </c>
      <c r="PTD30" s="106">
        <f t="shared" si="7080"/>
        <v>3.0750000000000002</v>
      </c>
      <c r="PTE30" s="133">
        <f t="shared" si="7081"/>
        <v>428325.97500000003</v>
      </c>
      <c r="PTF30" s="133">
        <f t="shared" si="7082"/>
        <v>871949.30625000002</v>
      </c>
      <c r="PTG30" s="149">
        <f t="shared" si="7083"/>
        <v>229460.34375</v>
      </c>
      <c r="PTH30" s="150">
        <f t="shared" si="7084"/>
        <v>1529735</v>
      </c>
      <c r="PTI30" s="148"/>
      <c r="PTJ30" s="148" t="s">
        <v>36</v>
      </c>
      <c r="PTK30" s="140">
        <v>497475</v>
      </c>
      <c r="PTL30" s="106">
        <f t="shared" si="7085"/>
        <v>3.0750000000000002</v>
      </c>
      <c r="PTM30" s="133">
        <f t="shared" si="7086"/>
        <v>428325.97500000003</v>
      </c>
      <c r="PTN30" s="133">
        <f t="shared" si="7087"/>
        <v>871949.30625000002</v>
      </c>
      <c r="PTO30" s="149">
        <f t="shared" si="7088"/>
        <v>229460.34375</v>
      </c>
      <c r="PTP30" s="150">
        <f t="shared" si="7089"/>
        <v>1529735</v>
      </c>
      <c r="PTQ30" s="148"/>
      <c r="PTR30" s="148" t="s">
        <v>36</v>
      </c>
      <c r="PTS30" s="140">
        <v>497475</v>
      </c>
      <c r="PTT30" s="106">
        <f t="shared" si="7090"/>
        <v>3.0750000000000002</v>
      </c>
      <c r="PTU30" s="133">
        <f t="shared" si="7091"/>
        <v>428325.97500000003</v>
      </c>
      <c r="PTV30" s="133">
        <f t="shared" si="7092"/>
        <v>871949.30625000002</v>
      </c>
      <c r="PTW30" s="149">
        <f t="shared" si="7093"/>
        <v>229460.34375</v>
      </c>
      <c r="PTX30" s="150">
        <f t="shared" si="7094"/>
        <v>1529735</v>
      </c>
      <c r="PTY30" s="148"/>
      <c r="PTZ30" s="148" t="s">
        <v>36</v>
      </c>
      <c r="PUA30" s="140">
        <v>497475</v>
      </c>
      <c r="PUB30" s="106">
        <f t="shared" si="7095"/>
        <v>3.0750000000000002</v>
      </c>
      <c r="PUC30" s="133">
        <f t="shared" si="7096"/>
        <v>428325.97500000003</v>
      </c>
      <c r="PUD30" s="133">
        <f t="shared" si="7097"/>
        <v>871949.30625000002</v>
      </c>
      <c r="PUE30" s="149">
        <f t="shared" si="7098"/>
        <v>229460.34375</v>
      </c>
      <c r="PUF30" s="150">
        <f t="shared" si="7099"/>
        <v>1529735</v>
      </c>
      <c r="PUG30" s="148"/>
      <c r="PUH30" s="148" t="s">
        <v>36</v>
      </c>
      <c r="PUI30" s="140">
        <v>497475</v>
      </c>
      <c r="PUJ30" s="106">
        <f t="shared" si="7100"/>
        <v>3.0750000000000002</v>
      </c>
      <c r="PUK30" s="133">
        <f t="shared" si="7101"/>
        <v>428325.97500000003</v>
      </c>
      <c r="PUL30" s="133">
        <f t="shared" si="7102"/>
        <v>871949.30625000002</v>
      </c>
      <c r="PUM30" s="149">
        <f t="shared" si="7103"/>
        <v>229460.34375</v>
      </c>
      <c r="PUN30" s="150">
        <f t="shared" si="7104"/>
        <v>1529735</v>
      </c>
      <c r="PUO30" s="148"/>
      <c r="PUP30" s="148" t="s">
        <v>36</v>
      </c>
      <c r="PUQ30" s="140">
        <v>497475</v>
      </c>
      <c r="PUR30" s="106">
        <f t="shared" si="7105"/>
        <v>3.0750000000000002</v>
      </c>
      <c r="PUS30" s="133">
        <f t="shared" si="7106"/>
        <v>428325.97500000003</v>
      </c>
      <c r="PUT30" s="133">
        <f t="shared" si="7107"/>
        <v>871949.30625000002</v>
      </c>
      <c r="PUU30" s="149">
        <f t="shared" si="7108"/>
        <v>229460.34375</v>
      </c>
      <c r="PUV30" s="150">
        <f t="shared" si="7109"/>
        <v>1529735</v>
      </c>
      <c r="PUW30" s="148"/>
      <c r="PUX30" s="148" t="s">
        <v>36</v>
      </c>
      <c r="PUY30" s="140">
        <v>497475</v>
      </c>
      <c r="PUZ30" s="106">
        <f t="shared" si="7110"/>
        <v>3.0750000000000002</v>
      </c>
      <c r="PVA30" s="133">
        <f t="shared" si="7111"/>
        <v>428325.97500000003</v>
      </c>
      <c r="PVB30" s="133">
        <f t="shared" si="7112"/>
        <v>871949.30625000002</v>
      </c>
      <c r="PVC30" s="149">
        <f t="shared" si="7113"/>
        <v>229460.34375</v>
      </c>
      <c r="PVD30" s="150">
        <f t="shared" si="7114"/>
        <v>1529735</v>
      </c>
      <c r="PVE30" s="148"/>
      <c r="PVF30" s="148" t="s">
        <v>36</v>
      </c>
      <c r="PVG30" s="140">
        <v>497475</v>
      </c>
      <c r="PVH30" s="106">
        <f t="shared" si="7115"/>
        <v>3.0750000000000002</v>
      </c>
      <c r="PVI30" s="133">
        <f t="shared" si="7116"/>
        <v>428325.97500000003</v>
      </c>
      <c r="PVJ30" s="133">
        <f t="shared" si="7117"/>
        <v>871949.30625000002</v>
      </c>
      <c r="PVK30" s="149">
        <f t="shared" si="7118"/>
        <v>229460.34375</v>
      </c>
      <c r="PVL30" s="150">
        <f t="shared" si="7119"/>
        <v>1529735</v>
      </c>
      <c r="PVM30" s="148"/>
      <c r="PVN30" s="148" t="s">
        <v>36</v>
      </c>
      <c r="PVO30" s="140">
        <v>497475</v>
      </c>
      <c r="PVP30" s="106">
        <f t="shared" si="7120"/>
        <v>3.0750000000000002</v>
      </c>
      <c r="PVQ30" s="133">
        <f t="shared" si="7121"/>
        <v>428325.97500000003</v>
      </c>
      <c r="PVR30" s="133">
        <f t="shared" si="7122"/>
        <v>871949.30625000002</v>
      </c>
      <c r="PVS30" s="149">
        <f t="shared" si="7123"/>
        <v>229460.34375</v>
      </c>
      <c r="PVT30" s="150">
        <f t="shared" si="7124"/>
        <v>1529735</v>
      </c>
      <c r="PVU30" s="148"/>
      <c r="PVV30" s="148" t="s">
        <v>36</v>
      </c>
      <c r="PVW30" s="140">
        <v>497475</v>
      </c>
      <c r="PVX30" s="106">
        <f t="shared" si="7125"/>
        <v>3.0750000000000002</v>
      </c>
      <c r="PVY30" s="133">
        <f t="shared" si="7126"/>
        <v>428325.97500000003</v>
      </c>
      <c r="PVZ30" s="133">
        <f t="shared" si="7127"/>
        <v>871949.30625000002</v>
      </c>
      <c r="PWA30" s="149">
        <f t="shared" si="7128"/>
        <v>229460.34375</v>
      </c>
      <c r="PWB30" s="150">
        <f t="shared" si="7129"/>
        <v>1529735</v>
      </c>
      <c r="PWC30" s="148"/>
      <c r="PWD30" s="148" t="s">
        <v>36</v>
      </c>
      <c r="PWE30" s="140">
        <v>497475</v>
      </c>
      <c r="PWF30" s="106">
        <f t="shared" si="7130"/>
        <v>3.0750000000000002</v>
      </c>
      <c r="PWG30" s="133">
        <f t="shared" si="7131"/>
        <v>428325.97500000003</v>
      </c>
      <c r="PWH30" s="133">
        <f t="shared" si="7132"/>
        <v>871949.30625000002</v>
      </c>
      <c r="PWI30" s="149">
        <f t="shared" si="7133"/>
        <v>229460.34375</v>
      </c>
      <c r="PWJ30" s="150">
        <f t="shared" si="7134"/>
        <v>1529735</v>
      </c>
      <c r="PWK30" s="148"/>
      <c r="PWL30" s="148" t="s">
        <v>36</v>
      </c>
      <c r="PWM30" s="140">
        <v>497475</v>
      </c>
      <c r="PWN30" s="106">
        <f t="shared" si="7135"/>
        <v>3.0750000000000002</v>
      </c>
      <c r="PWO30" s="133">
        <f t="shared" si="7136"/>
        <v>428325.97500000003</v>
      </c>
      <c r="PWP30" s="133">
        <f t="shared" si="7137"/>
        <v>871949.30625000002</v>
      </c>
      <c r="PWQ30" s="149">
        <f t="shared" si="7138"/>
        <v>229460.34375</v>
      </c>
      <c r="PWR30" s="150">
        <f t="shared" si="7139"/>
        <v>1529735</v>
      </c>
      <c r="PWS30" s="148"/>
      <c r="PWT30" s="148" t="s">
        <v>36</v>
      </c>
      <c r="PWU30" s="140">
        <v>497475</v>
      </c>
      <c r="PWV30" s="106">
        <f t="shared" si="7140"/>
        <v>3.0750000000000002</v>
      </c>
      <c r="PWW30" s="133">
        <f t="shared" si="7141"/>
        <v>428325.97500000003</v>
      </c>
      <c r="PWX30" s="133">
        <f t="shared" si="7142"/>
        <v>871949.30625000002</v>
      </c>
      <c r="PWY30" s="149">
        <f t="shared" si="7143"/>
        <v>229460.34375</v>
      </c>
      <c r="PWZ30" s="150">
        <f t="shared" si="7144"/>
        <v>1529735</v>
      </c>
      <c r="PXA30" s="148"/>
      <c r="PXB30" s="148" t="s">
        <v>36</v>
      </c>
      <c r="PXC30" s="140">
        <v>497475</v>
      </c>
      <c r="PXD30" s="106">
        <f t="shared" si="7145"/>
        <v>3.0750000000000002</v>
      </c>
      <c r="PXE30" s="133">
        <f t="shared" si="7146"/>
        <v>428325.97500000003</v>
      </c>
      <c r="PXF30" s="133">
        <f t="shared" si="7147"/>
        <v>871949.30625000002</v>
      </c>
      <c r="PXG30" s="149">
        <f t="shared" si="7148"/>
        <v>229460.34375</v>
      </c>
      <c r="PXH30" s="150">
        <f t="shared" si="7149"/>
        <v>1529735</v>
      </c>
      <c r="PXI30" s="148"/>
      <c r="PXJ30" s="148" t="s">
        <v>36</v>
      </c>
      <c r="PXK30" s="140">
        <v>497475</v>
      </c>
      <c r="PXL30" s="106">
        <f t="shared" si="7150"/>
        <v>3.0750000000000002</v>
      </c>
      <c r="PXM30" s="133">
        <f t="shared" si="7151"/>
        <v>428325.97500000003</v>
      </c>
      <c r="PXN30" s="133">
        <f t="shared" si="7152"/>
        <v>871949.30625000002</v>
      </c>
      <c r="PXO30" s="149">
        <f t="shared" si="7153"/>
        <v>229460.34375</v>
      </c>
      <c r="PXP30" s="150">
        <f t="shared" si="7154"/>
        <v>1529735</v>
      </c>
      <c r="PXQ30" s="148"/>
      <c r="PXR30" s="148" t="s">
        <v>36</v>
      </c>
      <c r="PXS30" s="140">
        <v>497475</v>
      </c>
      <c r="PXT30" s="106">
        <f t="shared" si="7155"/>
        <v>3.0750000000000002</v>
      </c>
      <c r="PXU30" s="133">
        <f t="shared" si="7156"/>
        <v>428325.97500000003</v>
      </c>
      <c r="PXV30" s="133">
        <f t="shared" si="7157"/>
        <v>871949.30625000002</v>
      </c>
      <c r="PXW30" s="149">
        <f t="shared" si="7158"/>
        <v>229460.34375</v>
      </c>
      <c r="PXX30" s="150">
        <f t="shared" si="7159"/>
        <v>1529735</v>
      </c>
      <c r="PXY30" s="148"/>
      <c r="PXZ30" s="148" t="s">
        <v>36</v>
      </c>
      <c r="PYA30" s="140">
        <v>497475</v>
      </c>
      <c r="PYB30" s="106">
        <f t="shared" si="7160"/>
        <v>3.0750000000000002</v>
      </c>
      <c r="PYC30" s="133">
        <f t="shared" si="7161"/>
        <v>428325.97500000003</v>
      </c>
      <c r="PYD30" s="133">
        <f t="shared" si="7162"/>
        <v>871949.30625000002</v>
      </c>
      <c r="PYE30" s="149">
        <f t="shared" si="7163"/>
        <v>229460.34375</v>
      </c>
      <c r="PYF30" s="150">
        <f t="shared" si="7164"/>
        <v>1529735</v>
      </c>
      <c r="PYG30" s="148"/>
      <c r="PYH30" s="148" t="s">
        <v>36</v>
      </c>
      <c r="PYI30" s="140">
        <v>497475</v>
      </c>
      <c r="PYJ30" s="106">
        <f t="shared" si="7165"/>
        <v>3.0750000000000002</v>
      </c>
      <c r="PYK30" s="133">
        <f t="shared" si="7166"/>
        <v>428325.97500000003</v>
      </c>
      <c r="PYL30" s="133">
        <f t="shared" si="7167"/>
        <v>871949.30625000002</v>
      </c>
      <c r="PYM30" s="149">
        <f t="shared" si="7168"/>
        <v>229460.34375</v>
      </c>
      <c r="PYN30" s="150">
        <f t="shared" si="7169"/>
        <v>1529735</v>
      </c>
      <c r="PYO30" s="148"/>
      <c r="PYP30" s="148" t="s">
        <v>36</v>
      </c>
      <c r="PYQ30" s="140">
        <v>497475</v>
      </c>
      <c r="PYR30" s="106">
        <f t="shared" si="7170"/>
        <v>3.0750000000000002</v>
      </c>
      <c r="PYS30" s="133">
        <f t="shared" si="7171"/>
        <v>428325.97500000003</v>
      </c>
      <c r="PYT30" s="133">
        <f t="shared" si="7172"/>
        <v>871949.30625000002</v>
      </c>
      <c r="PYU30" s="149">
        <f t="shared" si="7173"/>
        <v>229460.34375</v>
      </c>
      <c r="PYV30" s="150">
        <f t="shared" si="7174"/>
        <v>1529735</v>
      </c>
      <c r="PYW30" s="148"/>
      <c r="PYX30" s="148" t="s">
        <v>36</v>
      </c>
      <c r="PYY30" s="140">
        <v>497475</v>
      </c>
      <c r="PYZ30" s="106">
        <f t="shared" si="7175"/>
        <v>3.0750000000000002</v>
      </c>
      <c r="PZA30" s="133">
        <f t="shared" si="7176"/>
        <v>428325.97500000003</v>
      </c>
      <c r="PZB30" s="133">
        <f t="shared" si="7177"/>
        <v>871949.30625000002</v>
      </c>
      <c r="PZC30" s="149">
        <f t="shared" si="7178"/>
        <v>229460.34375</v>
      </c>
      <c r="PZD30" s="150">
        <f t="shared" si="7179"/>
        <v>1529735</v>
      </c>
      <c r="PZE30" s="148"/>
      <c r="PZF30" s="148" t="s">
        <v>36</v>
      </c>
      <c r="PZG30" s="140">
        <v>497475</v>
      </c>
      <c r="PZH30" s="106">
        <f t="shared" si="7180"/>
        <v>3.0750000000000002</v>
      </c>
      <c r="PZI30" s="133">
        <f t="shared" si="7181"/>
        <v>428325.97500000003</v>
      </c>
      <c r="PZJ30" s="133">
        <f t="shared" si="7182"/>
        <v>871949.30625000002</v>
      </c>
      <c r="PZK30" s="149">
        <f t="shared" si="7183"/>
        <v>229460.34375</v>
      </c>
      <c r="PZL30" s="150">
        <f t="shared" si="7184"/>
        <v>1529735</v>
      </c>
      <c r="PZM30" s="148"/>
      <c r="PZN30" s="148" t="s">
        <v>36</v>
      </c>
      <c r="PZO30" s="140">
        <v>497475</v>
      </c>
      <c r="PZP30" s="106">
        <f t="shared" si="7185"/>
        <v>3.0750000000000002</v>
      </c>
      <c r="PZQ30" s="133">
        <f t="shared" si="7186"/>
        <v>428325.97500000003</v>
      </c>
      <c r="PZR30" s="133">
        <f t="shared" si="7187"/>
        <v>871949.30625000002</v>
      </c>
      <c r="PZS30" s="149">
        <f t="shared" si="7188"/>
        <v>229460.34375</v>
      </c>
      <c r="PZT30" s="150">
        <f t="shared" si="7189"/>
        <v>1529735</v>
      </c>
      <c r="PZU30" s="148"/>
      <c r="PZV30" s="148" t="s">
        <v>36</v>
      </c>
      <c r="PZW30" s="140">
        <v>497475</v>
      </c>
      <c r="PZX30" s="106">
        <f t="shared" si="7190"/>
        <v>3.0750000000000002</v>
      </c>
      <c r="PZY30" s="133">
        <f t="shared" si="7191"/>
        <v>428325.97500000003</v>
      </c>
      <c r="PZZ30" s="133">
        <f t="shared" si="7192"/>
        <v>871949.30625000002</v>
      </c>
      <c r="QAA30" s="149">
        <f t="shared" si="7193"/>
        <v>229460.34375</v>
      </c>
      <c r="QAB30" s="150">
        <f t="shared" si="7194"/>
        <v>1529735</v>
      </c>
      <c r="QAC30" s="148"/>
      <c r="QAD30" s="148" t="s">
        <v>36</v>
      </c>
      <c r="QAE30" s="140">
        <v>497475</v>
      </c>
      <c r="QAF30" s="106">
        <f t="shared" si="7195"/>
        <v>3.0750000000000002</v>
      </c>
      <c r="QAG30" s="133">
        <f t="shared" si="7196"/>
        <v>428325.97500000003</v>
      </c>
      <c r="QAH30" s="133">
        <f t="shared" si="7197"/>
        <v>871949.30625000002</v>
      </c>
      <c r="QAI30" s="149">
        <f t="shared" si="7198"/>
        <v>229460.34375</v>
      </c>
      <c r="QAJ30" s="150">
        <f t="shared" si="7199"/>
        <v>1529735</v>
      </c>
      <c r="QAK30" s="148"/>
      <c r="QAL30" s="148" t="s">
        <v>36</v>
      </c>
      <c r="QAM30" s="140">
        <v>497475</v>
      </c>
      <c r="QAN30" s="106">
        <f t="shared" si="7200"/>
        <v>3.0750000000000002</v>
      </c>
      <c r="QAO30" s="133">
        <f t="shared" si="7201"/>
        <v>428325.97500000003</v>
      </c>
      <c r="QAP30" s="133">
        <f t="shared" si="7202"/>
        <v>871949.30625000002</v>
      </c>
      <c r="QAQ30" s="149">
        <f t="shared" si="7203"/>
        <v>229460.34375</v>
      </c>
      <c r="QAR30" s="150">
        <f t="shared" si="7204"/>
        <v>1529735</v>
      </c>
      <c r="QAS30" s="148"/>
      <c r="QAT30" s="148" t="s">
        <v>36</v>
      </c>
      <c r="QAU30" s="140">
        <v>497475</v>
      </c>
      <c r="QAV30" s="106">
        <f t="shared" si="7205"/>
        <v>3.0750000000000002</v>
      </c>
      <c r="QAW30" s="133">
        <f t="shared" si="7206"/>
        <v>428325.97500000003</v>
      </c>
      <c r="QAX30" s="133">
        <f t="shared" si="7207"/>
        <v>871949.30625000002</v>
      </c>
      <c r="QAY30" s="149">
        <f t="shared" si="7208"/>
        <v>229460.34375</v>
      </c>
      <c r="QAZ30" s="150">
        <f t="shared" si="7209"/>
        <v>1529735</v>
      </c>
      <c r="QBA30" s="148"/>
      <c r="QBB30" s="148" t="s">
        <v>36</v>
      </c>
      <c r="QBC30" s="140">
        <v>497475</v>
      </c>
      <c r="QBD30" s="106">
        <f t="shared" si="7210"/>
        <v>3.0750000000000002</v>
      </c>
      <c r="QBE30" s="133">
        <f t="shared" si="7211"/>
        <v>428325.97500000003</v>
      </c>
      <c r="QBF30" s="133">
        <f t="shared" si="7212"/>
        <v>871949.30625000002</v>
      </c>
      <c r="QBG30" s="149">
        <f t="shared" si="7213"/>
        <v>229460.34375</v>
      </c>
      <c r="QBH30" s="150">
        <f t="shared" si="7214"/>
        <v>1529735</v>
      </c>
      <c r="QBI30" s="148"/>
      <c r="QBJ30" s="148" t="s">
        <v>36</v>
      </c>
      <c r="QBK30" s="140">
        <v>497475</v>
      </c>
      <c r="QBL30" s="106">
        <f t="shared" si="7215"/>
        <v>3.0750000000000002</v>
      </c>
      <c r="QBM30" s="133">
        <f t="shared" si="7216"/>
        <v>428325.97500000003</v>
      </c>
      <c r="QBN30" s="133">
        <f t="shared" si="7217"/>
        <v>871949.30625000002</v>
      </c>
      <c r="QBO30" s="149">
        <f t="shared" si="7218"/>
        <v>229460.34375</v>
      </c>
      <c r="QBP30" s="150">
        <f t="shared" si="7219"/>
        <v>1529735</v>
      </c>
      <c r="QBQ30" s="148"/>
      <c r="QBR30" s="148" t="s">
        <v>36</v>
      </c>
      <c r="QBS30" s="140">
        <v>497475</v>
      </c>
      <c r="QBT30" s="106">
        <f t="shared" si="7220"/>
        <v>3.0750000000000002</v>
      </c>
      <c r="QBU30" s="133">
        <f t="shared" si="7221"/>
        <v>428325.97500000003</v>
      </c>
      <c r="QBV30" s="133">
        <f t="shared" si="7222"/>
        <v>871949.30625000002</v>
      </c>
      <c r="QBW30" s="149">
        <f t="shared" si="7223"/>
        <v>229460.34375</v>
      </c>
      <c r="QBX30" s="150">
        <f t="shared" si="7224"/>
        <v>1529735</v>
      </c>
      <c r="QBY30" s="148"/>
      <c r="QBZ30" s="148" t="s">
        <v>36</v>
      </c>
      <c r="QCA30" s="140">
        <v>497475</v>
      </c>
      <c r="QCB30" s="106">
        <f t="shared" si="7225"/>
        <v>3.0750000000000002</v>
      </c>
      <c r="QCC30" s="133">
        <f t="shared" si="7226"/>
        <v>428325.97500000003</v>
      </c>
      <c r="QCD30" s="133">
        <f t="shared" si="7227"/>
        <v>871949.30625000002</v>
      </c>
      <c r="QCE30" s="149">
        <f t="shared" si="7228"/>
        <v>229460.34375</v>
      </c>
      <c r="QCF30" s="150">
        <f t="shared" si="7229"/>
        <v>1529735</v>
      </c>
      <c r="QCG30" s="148"/>
      <c r="QCH30" s="148" t="s">
        <v>36</v>
      </c>
      <c r="QCI30" s="140">
        <v>497475</v>
      </c>
      <c r="QCJ30" s="106">
        <f t="shared" si="7230"/>
        <v>3.0750000000000002</v>
      </c>
      <c r="QCK30" s="133">
        <f t="shared" si="7231"/>
        <v>428325.97500000003</v>
      </c>
      <c r="QCL30" s="133">
        <f t="shared" si="7232"/>
        <v>871949.30625000002</v>
      </c>
      <c r="QCM30" s="149">
        <f t="shared" si="7233"/>
        <v>229460.34375</v>
      </c>
      <c r="QCN30" s="150">
        <f t="shared" si="7234"/>
        <v>1529735</v>
      </c>
      <c r="QCO30" s="148"/>
      <c r="QCP30" s="148" t="s">
        <v>36</v>
      </c>
      <c r="QCQ30" s="140">
        <v>497475</v>
      </c>
      <c r="QCR30" s="106">
        <f t="shared" si="7235"/>
        <v>3.0750000000000002</v>
      </c>
      <c r="QCS30" s="133">
        <f t="shared" si="7236"/>
        <v>428325.97500000003</v>
      </c>
      <c r="QCT30" s="133">
        <f t="shared" si="7237"/>
        <v>871949.30625000002</v>
      </c>
      <c r="QCU30" s="149">
        <f t="shared" si="7238"/>
        <v>229460.34375</v>
      </c>
      <c r="QCV30" s="150">
        <f t="shared" si="7239"/>
        <v>1529735</v>
      </c>
      <c r="QCW30" s="148"/>
      <c r="QCX30" s="148" t="s">
        <v>36</v>
      </c>
      <c r="QCY30" s="140">
        <v>497475</v>
      </c>
      <c r="QCZ30" s="106">
        <f t="shared" si="7240"/>
        <v>3.0750000000000002</v>
      </c>
      <c r="QDA30" s="133">
        <f t="shared" si="7241"/>
        <v>428325.97500000003</v>
      </c>
      <c r="QDB30" s="133">
        <f t="shared" si="7242"/>
        <v>871949.30625000002</v>
      </c>
      <c r="QDC30" s="149">
        <f t="shared" si="7243"/>
        <v>229460.34375</v>
      </c>
      <c r="QDD30" s="150">
        <f t="shared" si="7244"/>
        <v>1529735</v>
      </c>
      <c r="QDE30" s="148"/>
      <c r="QDF30" s="148" t="s">
        <v>36</v>
      </c>
      <c r="QDG30" s="140">
        <v>497475</v>
      </c>
      <c r="QDH30" s="106">
        <f t="shared" si="7245"/>
        <v>3.0750000000000002</v>
      </c>
      <c r="QDI30" s="133">
        <f t="shared" si="7246"/>
        <v>428325.97500000003</v>
      </c>
      <c r="QDJ30" s="133">
        <f t="shared" si="7247"/>
        <v>871949.30625000002</v>
      </c>
      <c r="QDK30" s="149">
        <f t="shared" si="7248"/>
        <v>229460.34375</v>
      </c>
      <c r="QDL30" s="150">
        <f t="shared" si="7249"/>
        <v>1529735</v>
      </c>
      <c r="QDM30" s="148"/>
      <c r="QDN30" s="148" t="s">
        <v>36</v>
      </c>
      <c r="QDO30" s="140">
        <v>497475</v>
      </c>
      <c r="QDP30" s="106">
        <f t="shared" si="7250"/>
        <v>3.0750000000000002</v>
      </c>
      <c r="QDQ30" s="133">
        <f t="shared" si="7251"/>
        <v>428325.97500000003</v>
      </c>
      <c r="QDR30" s="133">
        <f t="shared" si="7252"/>
        <v>871949.30625000002</v>
      </c>
      <c r="QDS30" s="149">
        <f t="shared" si="7253"/>
        <v>229460.34375</v>
      </c>
      <c r="QDT30" s="150">
        <f t="shared" si="7254"/>
        <v>1529735</v>
      </c>
      <c r="QDU30" s="148"/>
      <c r="QDV30" s="148" t="s">
        <v>36</v>
      </c>
      <c r="QDW30" s="140">
        <v>497475</v>
      </c>
      <c r="QDX30" s="106">
        <f t="shared" si="7255"/>
        <v>3.0750000000000002</v>
      </c>
      <c r="QDY30" s="133">
        <f t="shared" si="7256"/>
        <v>428325.97500000003</v>
      </c>
      <c r="QDZ30" s="133">
        <f t="shared" si="7257"/>
        <v>871949.30625000002</v>
      </c>
      <c r="QEA30" s="149">
        <f t="shared" si="7258"/>
        <v>229460.34375</v>
      </c>
      <c r="QEB30" s="150">
        <f t="shared" si="7259"/>
        <v>1529735</v>
      </c>
      <c r="QEC30" s="148"/>
      <c r="QED30" s="148" t="s">
        <v>36</v>
      </c>
      <c r="QEE30" s="140">
        <v>497475</v>
      </c>
      <c r="QEF30" s="106">
        <f t="shared" si="7260"/>
        <v>3.0750000000000002</v>
      </c>
      <c r="QEG30" s="133">
        <f t="shared" si="7261"/>
        <v>428325.97500000003</v>
      </c>
      <c r="QEH30" s="133">
        <f t="shared" si="7262"/>
        <v>871949.30625000002</v>
      </c>
      <c r="QEI30" s="149">
        <f t="shared" si="7263"/>
        <v>229460.34375</v>
      </c>
      <c r="QEJ30" s="150">
        <f t="shared" si="7264"/>
        <v>1529735</v>
      </c>
      <c r="QEK30" s="148"/>
      <c r="QEL30" s="148" t="s">
        <v>36</v>
      </c>
      <c r="QEM30" s="140">
        <v>497475</v>
      </c>
      <c r="QEN30" s="106">
        <f t="shared" si="7265"/>
        <v>3.0750000000000002</v>
      </c>
      <c r="QEO30" s="133">
        <f t="shared" si="7266"/>
        <v>428325.97500000003</v>
      </c>
      <c r="QEP30" s="133">
        <f t="shared" si="7267"/>
        <v>871949.30625000002</v>
      </c>
      <c r="QEQ30" s="149">
        <f t="shared" si="7268"/>
        <v>229460.34375</v>
      </c>
      <c r="QER30" s="150">
        <f t="shared" si="7269"/>
        <v>1529735</v>
      </c>
      <c r="QES30" s="148"/>
      <c r="QET30" s="148" t="s">
        <v>36</v>
      </c>
      <c r="QEU30" s="140">
        <v>497475</v>
      </c>
      <c r="QEV30" s="106">
        <f t="shared" si="7270"/>
        <v>3.0750000000000002</v>
      </c>
      <c r="QEW30" s="133">
        <f t="shared" si="7271"/>
        <v>428325.97500000003</v>
      </c>
      <c r="QEX30" s="133">
        <f t="shared" si="7272"/>
        <v>871949.30625000002</v>
      </c>
      <c r="QEY30" s="149">
        <f t="shared" si="7273"/>
        <v>229460.34375</v>
      </c>
      <c r="QEZ30" s="150">
        <f t="shared" si="7274"/>
        <v>1529735</v>
      </c>
      <c r="QFA30" s="148"/>
      <c r="QFB30" s="148" t="s">
        <v>36</v>
      </c>
      <c r="QFC30" s="140">
        <v>497475</v>
      </c>
      <c r="QFD30" s="106">
        <f t="shared" si="7275"/>
        <v>3.0750000000000002</v>
      </c>
      <c r="QFE30" s="133">
        <f t="shared" si="7276"/>
        <v>428325.97500000003</v>
      </c>
      <c r="QFF30" s="133">
        <f t="shared" si="7277"/>
        <v>871949.30625000002</v>
      </c>
      <c r="QFG30" s="149">
        <f t="shared" si="7278"/>
        <v>229460.34375</v>
      </c>
      <c r="QFH30" s="150">
        <f t="shared" si="7279"/>
        <v>1529735</v>
      </c>
      <c r="QFI30" s="148"/>
      <c r="QFJ30" s="148" t="s">
        <v>36</v>
      </c>
      <c r="QFK30" s="140">
        <v>497475</v>
      </c>
      <c r="QFL30" s="106">
        <f t="shared" si="7280"/>
        <v>3.0750000000000002</v>
      </c>
      <c r="QFM30" s="133">
        <f t="shared" si="7281"/>
        <v>428325.97500000003</v>
      </c>
      <c r="QFN30" s="133">
        <f t="shared" si="7282"/>
        <v>871949.30625000002</v>
      </c>
      <c r="QFO30" s="149">
        <f t="shared" si="7283"/>
        <v>229460.34375</v>
      </c>
      <c r="QFP30" s="150">
        <f t="shared" si="7284"/>
        <v>1529735</v>
      </c>
      <c r="QFQ30" s="148"/>
      <c r="QFR30" s="148" t="s">
        <v>36</v>
      </c>
      <c r="QFS30" s="140">
        <v>497475</v>
      </c>
      <c r="QFT30" s="106">
        <f t="shared" si="7285"/>
        <v>3.0750000000000002</v>
      </c>
      <c r="QFU30" s="133">
        <f t="shared" si="7286"/>
        <v>428325.97500000003</v>
      </c>
      <c r="QFV30" s="133">
        <f t="shared" si="7287"/>
        <v>871949.30625000002</v>
      </c>
      <c r="QFW30" s="149">
        <f t="shared" si="7288"/>
        <v>229460.34375</v>
      </c>
      <c r="QFX30" s="150">
        <f t="shared" si="7289"/>
        <v>1529735</v>
      </c>
      <c r="QFY30" s="148"/>
      <c r="QFZ30" s="148" t="s">
        <v>36</v>
      </c>
      <c r="QGA30" s="140">
        <v>497475</v>
      </c>
      <c r="QGB30" s="106">
        <f t="shared" si="7290"/>
        <v>3.0750000000000002</v>
      </c>
      <c r="QGC30" s="133">
        <f t="shared" si="7291"/>
        <v>428325.97500000003</v>
      </c>
      <c r="QGD30" s="133">
        <f t="shared" si="7292"/>
        <v>871949.30625000002</v>
      </c>
      <c r="QGE30" s="149">
        <f t="shared" si="7293"/>
        <v>229460.34375</v>
      </c>
      <c r="QGF30" s="150">
        <f t="shared" si="7294"/>
        <v>1529735</v>
      </c>
      <c r="QGG30" s="148"/>
      <c r="QGH30" s="148" t="s">
        <v>36</v>
      </c>
      <c r="QGI30" s="140">
        <v>497475</v>
      </c>
      <c r="QGJ30" s="106">
        <f t="shared" si="7295"/>
        <v>3.0750000000000002</v>
      </c>
      <c r="QGK30" s="133">
        <f t="shared" si="7296"/>
        <v>428325.97500000003</v>
      </c>
      <c r="QGL30" s="133">
        <f t="shared" si="7297"/>
        <v>871949.30625000002</v>
      </c>
      <c r="QGM30" s="149">
        <f t="shared" si="7298"/>
        <v>229460.34375</v>
      </c>
      <c r="QGN30" s="150">
        <f t="shared" si="7299"/>
        <v>1529735</v>
      </c>
      <c r="QGO30" s="148"/>
      <c r="QGP30" s="148" t="s">
        <v>36</v>
      </c>
      <c r="QGQ30" s="140">
        <v>497475</v>
      </c>
      <c r="QGR30" s="106">
        <f t="shared" si="7300"/>
        <v>3.0750000000000002</v>
      </c>
      <c r="QGS30" s="133">
        <f t="shared" si="7301"/>
        <v>428325.97500000003</v>
      </c>
      <c r="QGT30" s="133">
        <f t="shared" si="7302"/>
        <v>871949.30625000002</v>
      </c>
      <c r="QGU30" s="149">
        <f t="shared" si="7303"/>
        <v>229460.34375</v>
      </c>
      <c r="QGV30" s="150">
        <f t="shared" si="7304"/>
        <v>1529735</v>
      </c>
      <c r="QGW30" s="148"/>
      <c r="QGX30" s="148" t="s">
        <v>36</v>
      </c>
      <c r="QGY30" s="140">
        <v>497475</v>
      </c>
      <c r="QGZ30" s="106">
        <f t="shared" si="7305"/>
        <v>3.0750000000000002</v>
      </c>
      <c r="QHA30" s="133">
        <f t="shared" si="7306"/>
        <v>428325.97500000003</v>
      </c>
      <c r="QHB30" s="133">
        <f t="shared" si="7307"/>
        <v>871949.30625000002</v>
      </c>
      <c r="QHC30" s="149">
        <f t="shared" si="7308"/>
        <v>229460.34375</v>
      </c>
      <c r="QHD30" s="150">
        <f t="shared" si="7309"/>
        <v>1529735</v>
      </c>
      <c r="QHE30" s="148"/>
      <c r="QHF30" s="148" t="s">
        <v>36</v>
      </c>
      <c r="QHG30" s="140">
        <v>497475</v>
      </c>
      <c r="QHH30" s="106">
        <f t="shared" si="7310"/>
        <v>3.0750000000000002</v>
      </c>
      <c r="QHI30" s="133">
        <f t="shared" si="7311"/>
        <v>428325.97500000003</v>
      </c>
      <c r="QHJ30" s="133">
        <f t="shared" si="7312"/>
        <v>871949.30625000002</v>
      </c>
      <c r="QHK30" s="149">
        <f t="shared" si="7313"/>
        <v>229460.34375</v>
      </c>
      <c r="QHL30" s="150">
        <f t="shared" si="7314"/>
        <v>1529735</v>
      </c>
      <c r="QHM30" s="148"/>
      <c r="QHN30" s="148" t="s">
        <v>36</v>
      </c>
      <c r="QHO30" s="140">
        <v>497475</v>
      </c>
      <c r="QHP30" s="106">
        <f t="shared" si="7315"/>
        <v>3.0750000000000002</v>
      </c>
      <c r="QHQ30" s="133">
        <f t="shared" si="7316"/>
        <v>428325.97500000003</v>
      </c>
      <c r="QHR30" s="133">
        <f t="shared" si="7317"/>
        <v>871949.30625000002</v>
      </c>
      <c r="QHS30" s="149">
        <f t="shared" si="7318"/>
        <v>229460.34375</v>
      </c>
      <c r="QHT30" s="150">
        <f t="shared" si="7319"/>
        <v>1529735</v>
      </c>
      <c r="QHU30" s="148"/>
      <c r="QHV30" s="148" t="s">
        <v>36</v>
      </c>
      <c r="QHW30" s="140">
        <v>497475</v>
      </c>
      <c r="QHX30" s="106">
        <f t="shared" si="7320"/>
        <v>3.0750000000000002</v>
      </c>
      <c r="QHY30" s="133">
        <f t="shared" si="7321"/>
        <v>428325.97500000003</v>
      </c>
      <c r="QHZ30" s="133">
        <f t="shared" si="7322"/>
        <v>871949.30625000002</v>
      </c>
      <c r="QIA30" s="149">
        <f t="shared" si="7323"/>
        <v>229460.34375</v>
      </c>
      <c r="QIB30" s="150">
        <f t="shared" si="7324"/>
        <v>1529735</v>
      </c>
      <c r="QIC30" s="148"/>
      <c r="QID30" s="148" t="s">
        <v>36</v>
      </c>
      <c r="QIE30" s="140">
        <v>497475</v>
      </c>
      <c r="QIF30" s="106">
        <f t="shared" si="7325"/>
        <v>3.0750000000000002</v>
      </c>
      <c r="QIG30" s="133">
        <f t="shared" si="7326"/>
        <v>428325.97500000003</v>
      </c>
      <c r="QIH30" s="133">
        <f t="shared" si="7327"/>
        <v>871949.30625000002</v>
      </c>
      <c r="QII30" s="149">
        <f t="shared" si="7328"/>
        <v>229460.34375</v>
      </c>
      <c r="QIJ30" s="150">
        <f t="shared" si="7329"/>
        <v>1529735</v>
      </c>
      <c r="QIK30" s="148"/>
      <c r="QIL30" s="148" t="s">
        <v>36</v>
      </c>
      <c r="QIM30" s="140">
        <v>497475</v>
      </c>
      <c r="QIN30" s="106">
        <f t="shared" si="7330"/>
        <v>3.0750000000000002</v>
      </c>
      <c r="QIO30" s="133">
        <f t="shared" si="7331"/>
        <v>428325.97500000003</v>
      </c>
      <c r="QIP30" s="133">
        <f t="shared" si="7332"/>
        <v>871949.30625000002</v>
      </c>
      <c r="QIQ30" s="149">
        <f t="shared" si="7333"/>
        <v>229460.34375</v>
      </c>
      <c r="QIR30" s="150">
        <f t="shared" si="7334"/>
        <v>1529735</v>
      </c>
      <c r="QIS30" s="148"/>
      <c r="QIT30" s="148" t="s">
        <v>36</v>
      </c>
      <c r="QIU30" s="140">
        <v>497475</v>
      </c>
      <c r="QIV30" s="106">
        <f t="shared" si="7335"/>
        <v>3.0750000000000002</v>
      </c>
      <c r="QIW30" s="133">
        <f t="shared" si="7336"/>
        <v>428325.97500000003</v>
      </c>
      <c r="QIX30" s="133">
        <f t="shared" si="7337"/>
        <v>871949.30625000002</v>
      </c>
      <c r="QIY30" s="149">
        <f t="shared" si="7338"/>
        <v>229460.34375</v>
      </c>
      <c r="QIZ30" s="150">
        <f t="shared" si="7339"/>
        <v>1529735</v>
      </c>
      <c r="QJA30" s="148"/>
      <c r="QJB30" s="148" t="s">
        <v>36</v>
      </c>
      <c r="QJC30" s="140">
        <v>497475</v>
      </c>
      <c r="QJD30" s="106">
        <f t="shared" si="7340"/>
        <v>3.0750000000000002</v>
      </c>
      <c r="QJE30" s="133">
        <f t="shared" si="7341"/>
        <v>428325.97500000003</v>
      </c>
      <c r="QJF30" s="133">
        <f t="shared" si="7342"/>
        <v>871949.30625000002</v>
      </c>
      <c r="QJG30" s="149">
        <f t="shared" si="7343"/>
        <v>229460.34375</v>
      </c>
      <c r="QJH30" s="150">
        <f t="shared" si="7344"/>
        <v>1529735</v>
      </c>
      <c r="QJI30" s="148"/>
      <c r="QJJ30" s="148" t="s">
        <v>36</v>
      </c>
      <c r="QJK30" s="140">
        <v>497475</v>
      </c>
      <c r="QJL30" s="106">
        <f t="shared" si="7345"/>
        <v>3.0750000000000002</v>
      </c>
      <c r="QJM30" s="133">
        <f t="shared" si="7346"/>
        <v>428325.97500000003</v>
      </c>
      <c r="QJN30" s="133">
        <f t="shared" si="7347"/>
        <v>871949.30625000002</v>
      </c>
      <c r="QJO30" s="149">
        <f t="shared" si="7348"/>
        <v>229460.34375</v>
      </c>
      <c r="QJP30" s="150">
        <f t="shared" si="7349"/>
        <v>1529735</v>
      </c>
      <c r="QJQ30" s="148"/>
      <c r="QJR30" s="148" t="s">
        <v>36</v>
      </c>
      <c r="QJS30" s="140">
        <v>497475</v>
      </c>
      <c r="QJT30" s="106">
        <f t="shared" si="7350"/>
        <v>3.0750000000000002</v>
      </c>
      <c r="QJU30" s="133">
        <f t="shared" si="7351"/>
        <v>428325.97500000003</v>
      </c>
      <c r="QJV30" s="133">
        <f t="shared" si="7352"/>
        <v>871949.30625000002</v>
      </c>
      <c r="QJW30" s="149">
        <f t="shared" si="7353"/>
        <v>229460.34375</v>
      </c>
      <c r="QJX30" s="150">
        <f t="shared" si="7354"/>
        <v>1529735</v>
      </c>
      <c r="QJY30" s="148"/>
      <c r="QJZ30" s="148" t="s">
        <v>36</v>
      </c>
      <c r="QKA30" s="140">
        <v>497475</v>
      </c>
      <c r="QKB30" s="106">
        <f t="shared" si="7355"/>
        <v>3.0750000000000002</v>
      </c>
      <c r="QKC30" s="133">
        <f t="shared" si="7356"/>
        <v>428325.97500000003</v>
      </c>
      <c r="QKD30" s="133">
        <f t="shared" si="7357"/>
        <v>871949.30625000002</v>
      </c>
      <c r="QKE30" s="149">
        <f t="shared" si="7358"/>
        <v>229460.34375</v>
      </c>
      <c r="QKF30" s="150">
        <f t="shared" si="7359"/>
        <v>1529735</v>
      </c>
      <c r="QKG30" s="148"/>
      <c r="QKH30" s="148" t="s">
        <v>36</v>
      </c>
      <c r="QKI30" s="140">
        <v>497475</v>
      </c>
      <c r="QKJ30" s="106">
        <f t="shared" si="7360"/>
        <v>3.0750000000000002</v>
      </c>
      <c r="QKK30" s="133">
        <f t="shared" si="7361"/>
        <v>428325.97500000003</v>
      </c>
      <c r="QKL30" s="133">
        <f t="shared" si="7362"/>
        <v>871949.30625000002</v>
      </c>
      <c r="QKM30" s="149">
        <f t="shared" si="7363"/>
        <v>229460.34375</v>
      </c>
      <c r="QKN30" s="150">
        <f t="shared" si="7364"/>
        <v>1529735</v>
      </c>
      <c r="QKO30" s="148"/>
      <c r="QKP30" s="148" t="s">
        <v>36</v>
      </c>
      <c r="QKQ30" s="140">
        <v>497475</v>
      </c>
      <c r="QKR30" s="106">
        <f t="shared" si="7365"/>
        <v>3.0750000000000002</v>
      </c>
      <c r="QKS30" s="133">
        <f t="shared" si="7366"/>
        <v>428325.97500000003</v>
      </c>
      <c r="QKT30" s="133">
        <f t="shared" si="7367"/>
        <v>871949.30625000002</v>
      </c>
      <c r="QKU30" s="149">
        <f t="shared" si="7368"/>
        <v>229460.34375</v>
      </c>
      <c r="QKV30" s="150">
        <f t="shared" si="7369"/>
        <v>1529735</v>
      </c>
      <c r="QKW30" s="148"/>
      <c r="QKX30" s="148" t="s">
        <v>36</v>
      </c>
      <c r="QKY30" s="140">
        <v>497475</v>
      </c>
      <c r="QKZ30" s="106">
        <f t="shared" si="7370"/>
        <v>3.0750000000000002</v>
      </c>
      <c r="QLA30" s="133">
        <f t="shared" si="7371"/>
        <v>428325.97500000003</v>
      </c>
      <c r="QLB30" s="133">
        <f t="shared" si="7372"/>
        <v>871949.30625000002</v>
      </c>
      <c r="QLC30" s="149">
        <f t="shared" si="7373"/>
        <v>229460.34375</v>
      </c>
      <c r="QLD30" s="150">
        <f t="shared" si="7374"/>
        <v>1529735</v>
      </c>
      <c r="QLE30" s="148"/>
      <c r="QLF30" s="148" t="s">
        <v>36</v>
      </c>
      <c r="QLG30" s="140">
        <v>497475</v>
      </c>
      <c r="QLH30" s="106">
        <f t="shared" si="7375"/>
        <v>3.0750000000000002</v>
      </c>
      <c r="QLI30" s="133">
        <f t="shared" si="7376"/>
        <v>428325.97500000003</v>
      </c>
      <c r="QLJ30" s="133">
        <f t="shared" si="7377"/>
        <v>871949.30625000002</v>
      </c>
      <c r="QLK30" s="149">
        <f t="shared" si="7378"/>
        <v>229460.34375</v>
      </c>
      <c r="QLL30" s="150">
        <f t="shared" si="7379"/>
        <v>1529735</v>
      </c>
      <c r="QLM30" s="148"/>
      <c r="QLN30" s="148" t="s">
        <v>36</v>
      </c>
      <c r="QLO30" s="140">
        <v>497475</v>
      </c>
      <c r="QLP30" s="106">
        <f t="shared" si="7380"/>
        <v>3.0750000000000002</v>
      </c>
      <c r="QLQ30" s="133">
        <f t="shared" si="7381"/>
        <v>428325.97500000003</v>
      </c>
      <c r="QLR30" s="133">
        <f t="shared" si="7382"/>
        <v>871949.30625000002</v>
      </c>
      <c r="QLS30" s="149">
        <f t="shared" si="7383"/>
        <v>229460.34375</v>
      </c>
      <c r="QLT30" s="150">
        <f t="shared" si="7384"/>
        <v>1529735</v>
      </c>
      <c r="QLU30" s="148"/>
      <c r="QLV30" s="148" t="s">
        <v>36</v>
      </c>
      <c r="QLW30" s="140">
        <v>497475</v>
      </c>
      <c r="QLX30" s="106">
        <f t="shared" si="7385"/>
        <v>3.0750000000000002</v>
      </c>
      <c r="QLY30" s="133">
        <f t="shared" si="7386"/>
        <v>428325.97500000003</v>
      </c>
      <c r="QLZ30" s="133">
        <f t="shared" si="7387"/>
        <v>871949.30625000002</v>
      </c>
      <c r="QMA30" s="149">
        <f t="shared" si="7388"/>
        <v>229460.34375</v>
      </c>
      <c r="QMB30" s="150">
        <f t="shared" si="7389"/>
        <v>1529735</v>
      </c>
      <c r="QMC30" s="148"/>
      <c r="QMD30" s="148" t="s">
        <v>36</v>
      </c>
      <c r="QME30" s="140">
        <v>497475</v>
      </c>
      <c r="QMF30" s="106">
        <f t="shared" si="7390"/>
        <v>3.0750000000000002</v>
      </c>
      <c r="QMG30" s="133">
        <f t="shared" si="7391"/>
        <v>428325.97500000003</v>
      </c>
      <c r="QMH30" s="133">
        <f t="shared" si="7392"/>
        <v>871949.30625000002</v>
      </c>
      <c r="QMI30" s="149">
        <f t="shared" si="7393"/>
        <v>229460.34375</v>
      </c>
      <c r="QMJ30" s="150">
        <f t="shared" si="7394"/>
        <v>1529735</v>
      </c>
      <c r="QMK30" s="148"/>
      <c r="QML30" s="148" t="s">
        <v>36</v>
      </c>
      <c r="QMM30" s="140">
        <v>497475</v>
      </c>
      <c r="QMN30" s="106">
        <f t="shared" si="7395"/>
        <v>3.0750000000000002</v>
      </c>
      <c r="QMO30" s="133">
        <f t="shared" si="7396"/>
        <v>428325.97500000003</v>
      </c>
      <c r="QMP30" s="133">
        <f t="shared" si="7397"/>
        <v>871949.30625000002</v>
      </c>
      <c r="QMQ30" s="149">
        <f t="shared" si="7398"/>
        <v>229460.34375</v>
      </c>
      <c r="QMR30" s="150">
        <f t="shared" si="7399"/>
        <v>1529735</v>
      </c>
      <c r="QMS30" s="148"/>
      <c r="QMT30" s="148" t="s">
        <v>36</v>
      </c>
      <c r="QMU30" s="140">
        <v>497475</v>
      </c>
      <c r="QMV30" s="106">
        <f t="shared" si="7400"/>
        <v>3.0750000000000002</v>
      </c>
      <c r="QMW30" s="133">
        <f t="shared" si="7401"/>
        <v>428325.97500000003</v>
      </c>
      <c r="QMX30" s="133">
        <f t="shared" si="7402"/>
        <v>871949.30625000002</v>
      </c>
      <c r="QMY30" s="149">
        <f t="shared" si="7403"/>
        <v>229460.34375</v>
      </c>
      <c r="QMZ30" s="150">
        <f t="shared" si="7404"/>
        <v>1529735</v>
      </c>
      <c r="QNA30" s="148"/>
      <c r="QNB30" s="148" t="s">
        <v>36</v>
      </c>
      <c r="QNC30" s="140">
        <v>497475</v>
      </c>
      <c r="QND30" s="106">
        <f t="shared" si="7405"/>
        <v>3.0750000000000002</v>
      </c>
      <c r="QNE30" s="133">
        <f t="shared" si="7406"/>
        <v>428325.97500000003</v>
      </c>
      <c r="QNF30" s="133">
        <f t="shared" si="7407"/>
        <v>871949.30625000002</v>
      </c>
      <c r="QNG30" s="149">
        <f t="shared" si="7408"/>
        <v>229460.34375</v>
      </c>
      <c r="QNH30" s="150">
        <f t="shared" si="7409"/>
        <v>1529735</v>
      </c>
      <c r="QNI30" s="148"/>
      <c r="QNJ30" s="148" t="s">
        <v>36</v>
      </c>
      <c r="QNK30" s="140">
        <v>497475</v>
      </c>
      <c r="QNL30" s="106">
        <f t="shared" si="7410"/>
        <v>3.0750000000000002</v>
      </c>
      <c r="QNM30" s="133">
        <f t="shared" si="7411"/>
        <v>428325.97500000003</v>
      </c>
      <c r="QNN30" s="133">
        <f t="shared" si="7412"/>
        <v>871949.30625000002</v>
      </c>
      <c r="QNO30" s="149">
        <f t="shared" si="7413"/>
        <v>229460.34375</v>
      </c>
      <c r="QNP30" s="150">
        <f t="shared" si="7414"/>
        <v>1529735</v>
      </c>
      <c r="QNQ30" s="148"/>
      <c r="QNR30" s="148" t="s">
        <v>36</v>
      </c>
      <c r="QNS30" s="140">
        <v>497475</v>
      </c>
      <c r="QNT30" s="106">
        <f t="shared" si="7415"/>
        <v>3.0750000000000002</v>
      </c>
      <c r="QNU30" s="133">
        <f t="shared" si="7416"/>
        <v>428325.97500000003</v>
      </c>
      <c r="QNV30" s="133">
        <f t="shared" si="7417"/>
        <v>871949.30625000002</v>
      </c>
      <c r="QNW30" s="149">
        <f t="shared" si="7418"/>
        <v>229460.34375</v>
      </c>
      <c r="QNX30" s="150">
        <f t="shared" si="7419"/>
        <v>1529735</v>
      </c>
      <c r="QNY30" s="148"/>
      <c r="QNZ30" s="148" t="s">
        <v>36</v>
      </c>
      <c r="QOA30" s="140">
        <v>497475</v>
      </c>
      <c r="QOB30" s="106">
        <f t="shared" si="7420"/>
        <v>3.0750000000000002</v>
      </c>
      <c r="QOC30" s="133">
        <f t="shared" si="7421"/>
        <v>428325.97500000003</v>
      </c>
      <c r="QOD30" s="133">
        <f t="shared" si="7422"/>
        <v>871949.30625000002</v>
      </c>
      <c r="QOE30" s="149">
        <f t="shared" si="7423"/>
        <v>229460.34375</v>
      </c>
      <c r="QOF30" s="150">
        <f t="shared" si="7424"/>
        <v>1529735</v>
      </c>
      <c r="QOG30" s="148"/>
      <c r="QOH30" s="148" t="s">
        <v>36</v>
      </c>
      <c r="QOI30" s="140">
        <v>497475</v>
      </c>
      <c r="QOJ30" s="106">
        <f t="shared" si="7425"/>
        <v>3.0750000000000002</v>
      </c>
      <c r="QOK30" s="133">
        <f t="shared" si="7426"/>
        <v>428325.97500000003</v>
      </c>
      <c r="QOL30" s="133">
        <f t="shared" si="7427"/>
        <v>871949.30625000002</v>
      </c>
      <c r="QOM30" s="149">
        <f t="shared" si="7428"/>
        <v>229460.34375</v>
      </c>
      <c r="QON30" s="150">
        <f t="shared" si="7429"/>
        <v>1529735</v>
      </c>
      <c r="QOO30" s="148"/>
      <c r="QOP30" s="148" t="s">
        <v>36</v>
      </c>
      <c r="QOQ30" s="140">
        <v>497475</v>
      </c>
      <c r="QOR30" s="106">
        <f t="shared" si="7430"/>
        <v>3.0750000000000002</v>
      </c>
      <c r="QOS30" s="133">
        <f t="shared" si="7431"/>
        <v>428325.97500000003</v>
      </c>
      <c r="QOT30" s="133">
        <f t="shared" si="7432"/>
        <v>871949.30625000002</v>
      </c>
      <c r="QOU30" s="149">
        <f t="shared" si="7433"/>
        <v>229460.34375</v>
      </c>
      <c r="QOV30" s="150">
        <f t="shared" si="7434"/>
        <v>1529735</v>
      </c>
      <c r="QOW30" s="148"/>
      <c r="QOX30" s="148" t="s">
        <v>36</v>
      </c>
      <c r="QOY30" s="140">
        <v>497475</v>
      </c>
      <c r="QOZ30" s="106">
        <f t="shared" si="7435"/>
        <v>3.0750000000000002</v>
      </c>
      <c r="QPA30" s="133">
        <f t="shared" si="7436"/>
        <v>428325.97500000003</v>
      </c>
      <c r="QPB30" s="133">
        <f t="shared" si="7437"/>
        <v>871949.30625000002</v>
      </c>
      <c r="QPC30" s="149">
        <f t="shared" si="7438"/>
        <v>229460.34375</v>
      </c>
      <c r="QPD30" s="150">
        <f t="shared" si="7439"/>
        <v>1529735</v>
      </c>
      <c r="QPE30" s="148"/>
      <c r="QPF30" s="148" t="s">
        <v>36</v>
      </c>
      <c r="QPG30" s="140">
        <v>497475</v>
      </c>
      <c r="QPH30" s="106">
        <f t="shared" si="7440"/>
        <v>3.0750000000000002</v>
      </c>
      <c r="QPI30" s="133">
        <f t="shared" si="7441"/>
        <v>428325.97500000003</v>
      </c>
      <c r="QPJ30" s="133">
        <f t="shared" si="7442"/>
        <v>871949.30625000002</v>
      </c>
      <c r="QPK30" s="149">
        <f t="shared" si="7443"/>
        <v>229460.34375</v>
      </c>
      <c r="QPL30" s="150">
        <f t="shared" si="7444"/>
        <v>1529735</v>
      </c>
      <c r="QPM30" s="148"/>
      <c r="QPN30" s="148" t="s">
        <v>36</v>
      </c>
      <c r="QPO30" s="140">
        <v>497475</v>
      </c>
      <c r="QPP30" s="106">
        <f t="shared" si="7445"/>
        <v>3.0750000000000002</v>
      </c>
      <c r="QPQ30" s="133">
        <f t="shared" si="7446"/>
        <v>428325.97500000003</v>
      </c>
      <c r="QPR30" s="133">
        <f t="shared" si="7447"/>
        <v>871949.30625000002</v>
      </c>
      <c r="QPS30" s="149">
        <f t="shared" si="7448"/>
        <v>229460.34375</v>
      </c>
      <c r="QPT30" s="150">
        <f t="shared" si="7449"/>
        <v>1529735</v>
      </c>
      <c r="QPU30" s="148"/>
      <c r="QPV30" s="148" t="s">
        <v>36</v>
      </c>
      <c r="QPW30" s="140">
        <v>497475</v>
      </c>
      <c r="QPX30" s="106">
        <f t="shared" si="7450"/>
        <v>3.0750000000000002</v>
      </c>
      <c r="QPY30" s="133">
        <f t="shared" si="7451"/>
        <v>428325.97500000003</v>
      </c>
      <c r="QPZ30" s="133">
        <f t="shared" si="7452"/>
        <v>871949.30625000002</v>
      </c>
      <c r="QQA30" s="149">
        <f t="shared" si="7453"/>
        <v>229460.34375</v>
      </c>
      <c r="QQB30" s="150">
        <f t="shared" si="7454"/>
        <v>1529735</v>
      </c>
      <c r="QQC30" s="148"/>
      <c r="QQD30" s="148" t="s">
        <v>36</v>
      </c>
      <c r="QQE30" s="140">
        <v>497475</v>
      </c>
      <c r="QQF30" s="106">
        <f t="shared" si="7455"/>
        <v>3.0750000000000002</v>
      </c>
      <c r="QQG30" s="133">
        <f t="shared" si="7456"/>
        <v>428325.97500000003</v>
      </c>
      <c r="QQH30" s="133">
        <f t="shared" si="7457"/>
        <v>871949.30625000002</v>
      </c>
      <c r="QQI30" s="149">
        <f t="shared" si="7458"/>
        <v>229460.34375</v>
      </c>
      <c r="QQJ30" s="150">
        <f t="shared" si="7459"/>
        <v>1529735</v>
      </c>
      <c r="QQK30" s="148"/>
      <c r="QQL30" s="148" t="s">
        <v>36</v>
      </c>
      <c r="QQM30" s="140">
        <v>497475</v>
      </c>
      <c r="QQN30" s="106">
        <f t="shared" si="7460"/>
        <v>3.0750000000000002</v>
      </c>
      <c r="QQO30" s="133">
        <f t="shared" si="7461"/>
        <v>428325.97500000003</v>
      </c>
      <c r="QQP30" s="133">
        <f t="shared" si="7462"/>
        <v>871949.30625000002</v>
      </c>
      <c r="QQQ30" s="149">
        <f t="shared" si="7463"/>
        <v>229460.34375</v>
      </c>
      <c r="QQR30" s="150">
        <f t="shared" si="7464"/>
        <v>1529735</v>
      </c>
      <c r="QQS30" s="148"/>
      <c r="QQT30" s="148" t="s">
        <v>36</v>
      </c>
      <c r="QQU30" s="140">
        <v>497475</v>
      </c>
      <c r="QQV30" s="106">
        <f t="shared" si="7465"/>
        <v>3.0750000000000002</v>
      </c>
      <c r="QQW30" s="133">
        <f t="shared" si="7466"/>
        <v>428325.97500000003</v>
      </c>
      <c r="QQX30" s="133">
        <f t="shared" si="7467"/>
        <v>871949.30625000002</v>
      </c>
      <c r="QQY30" s="149">
        <f t="shared" si="7468"/>
        <v>229460.34375</v>
      </c>
      <c r="QQZ30" s="150">
        <f t="shared" si="7469"/>
        <v>1529735</v>
      </c>
      <c r="QRA30" s="148"/>
      <c r="QRB30" s="148" t="s">
        <v>36</v>
      </c>
      <c r="QRC30" s="140">
        <v>497475</v>
      </c>
      <c r="QRD30" s="106">
        <f t="shared" si="7470"/>
        <v>3.0750000000000002</v>
      </c>
      <c r="QRE30" s="133">
        <f t="shared" si="7471"/>
        <v>428325.97500000003</v>
      </c>
      <c r="QRF30" s="133">
        <f t="shared" si="7472"/>
        <v>871949.30625000002</v>
      </c>
      <c r="QRG30" s="149">
        <f t="shared" si="7473"/>
        <v>229460.34375</v>
      </c>
      <c r="QRH30" s="150">
        <f t="shared" si="7474"/>
        <v>1529735</v>
      </c>
      <c r="QRI30" s="148"/>
      <c r="QRJ30" s="148" t="s">
        <v>36</v>
      </c>
      <c r="QRK30" s="140">
        <v>497475</v>
      </c>
      <c r="QRL30" s="106">
        <f t="shared" si="7475"/>
        <v>3.0750000000000002</v>
      </c>
      <c r="QRM30" s="133">
        <f t="shared" si="7476"/>
        <v>428325.97500000003</v>
      </c>
      <c r="QRN30" s="133">
        <f t="shared" si="7477"/>
        <v>871949.30625000002</v>
      </c>
      <c r="QRO30" s="149">
        <f t="shared" si="7478"/>
        <v>229460.34375</v>
      </c>
      <c r="QRP30" s="150">
        <f t="shared" si="7479"/>
        <v>1529735</v>
      </c>
      <c r="QRQ30" s="148"/>
      <c r="QRR30" s="148" t="s">
        <v>36</v>
      </c>
      <c r="QRS30" s="140">
        <v>497475</v>
      </c>
      <c r="QRT30" s="106">
        <f t="shared" si="7480"/>
        <v>3.0750000000000002</v>
      </c>
      <c r="QRU30" s="133">
        <f t="shared" si="7481"/>
        <v>428325.97500000003</v>
      </c>
      <c r="QRV30" s="133">
        <f t="shared" si="7482"/>
        <v>871949.30625000002</v>
      </c>
      <c r="QRW30" s="149">
        <f t="shared" si="7483"/>
        <v>229460.34375</v>
      </c>
      <c r="QRX30" s="150">
        <f t="shared" si="7484"/>
        <v>1529735</v>
      </c>
      <c r="QRY30" s="148"/>
      <c r="QRZ30" s="148" t="s">
        <v>36</v>
      </c>
      <c r="QSA30" s="140">
        <v>497475</v>
      </c>
      <c r="QSB30" s="106">
        <f t="shared" si="7485"/>
        <v>3.0750000000000002</v>
      </c>
      <c r="QSC30" s="133">
        <f t="shared" si="7486"/>
        <v>428325.97500000003</v>
      </c>
      <c r="QSD30" s="133">
        <f t="shared" si="7487"/>
        <v>871949.30625000002</v>
      </c>
      <c r="QSE30" s="149">
        <f t="shared" si="7488"/>
        <v>229460.34375</v>
      </c>
      <c r="QSF30" s="150">
        <f t="shared" si="7489"/>
        <v>1529735</v>
      </c>
      <c r="QSG30" s="148"/>
      <c r="QSH30" s="148" t="s">
        <v>36</v>
      </c>
      <c r="QSI30" s="140">
        <v>497475</v>
      </c>
      <c r="QSJ30" s="106">
        <f t="shared" si="7490"/>
        <v>3.0750000000000002</v>
      </c>
      <c r="QSK30" s="133">
        <f t="shared" si="7491"/>
        <v>428325.97500000003</v>
      </c>
      <c r="QSL30" s="133">
        <f t="shared" si="7492"/>
        <v>871949.30625000002</v>
      </c>
      <c r="QSM30" s="149">
        <f t="shared" si="7493"/>
        <v>229460.34375</v>
      </c>
      <c r="QSN30" s="150">
        <f t="shared" si="7494"/>
        <v>1529735</v>
      </c>
      <c r="QSO30" s="148"/>
      <c r="QSP30" s="148" t="s">
        <v>36</v>
      </c>
      <c r="QSQ30" s="140">
        <v>497475</v>
      </c>
      <c r="QSR30" s="106">
        <f t="shared" si="7495"/>
        <v>3.0750000000000002</v>
      </c>
      <c r="QSS30" s="133">
        <f t="shared" si="7496"/>
        <v>428325.97500000003</v>
      </c>
      <c r="QST30" s="133">
        <f t="shared" si="7497"/>
        <v>871949.30625000002</v>
      </c>
      <c r="QSU30" s="149">
        <f t="shared" si="7498"/>
        <v>229460.34375</v>
      </c>
      <c r="QSV30" s="150">
        <f t="shared" si="7499"/>
        <v>1529735</v>
      </c>
      <c r="QSW30" s="148"/>
      <c r="QSX30" s="148" t="s">
        <v>36</v>
      </c>
      <c r="QSY30" s="140">
        <v>497475</v>
      </c>
      <c r="QSZ30" s="106">
        <f t="shared" si="7500"/>
        <v>3.0750000000000002</v>
      </c>
      <c r="QTA30" s="133">
        <f t="shared" si="7501"/>
        <v>428325.97500000003</v>
      </c>
      <c r="QTB30" s="133">
        <f t="shared" si="7502"/>
        <v>871949.30625000002</v>
      </c>
      <c r="QTC30" s="149">
        <f t="shared" si="7503"/>
        <v>229460.34375</v>
      </c>
      <c r="QTD30" s="150">
        <f t="shared" si="7504"/>
        <v>1529735</v>
      </c>
      <c r="QTE30" s="148"/>
      <c r="QTF30" s="148" t="s">
        <v>36</v>
      </c>
      <c r="QTG30" s="140">
        <v>497475</v>
      </c>
      <c r="QTH30" s="106">
        <f t="shared" si="7505"/>
        <v>3.0750000000000002</v>
      </c>
      <c r="QTI30" s="133">
        <f t="shared" si="7506"/>
        <v>428325.97500000003</v>
      </c>
      <c r="QTJ30" s="133">
        <f t="shared" si="7507"/>
        <v>871949.30625000002</v>
      </c>
      <c r="QTK30" s="149">
        <f t="shared" si="7508"/>
        <v>229460.34375</v>
      </c>
      <c r="QTL30" s="150">
        <f t="shared" si="7509"/>
        <v>1529735</v>
      </c>
      <c r="QTM30" s="148"/>
      <c r="QTN30" s="148" t="s">
        <v>36</v>
      </c>
      <c r="QTO30" s="140">
        <v>497475</v>
      </c>
      <c r="QTP30" s="106">
        <f t="shared" si="7510"/>
        <v>3.0750000000000002</v>
      </c>
      <c r="QTQ30" s="133">
        <f t="shared" si="7511"/>
        <v>428325.97500000003</v>
      </c>
      <c r="QTR30" s="133">
        <f t="shared" si="7512"/>
        <v>871949.30625000002</v>
      </c>
      <c r="QTS30" s="149">
        <f t="shared" si="7513"/>
        <v>229460.34375</v>
      </c>
      <c r="QTT30" s="150">
        <f t="shared" si="7514"/>
        <v>1529735</v>
      </c>
      <c r="QTU30" s="148"/>
      <c r="QTV30" s="148" t="s">
        <v>36</v>
      </c>
      <c r="QTW30" s="140">
        <v>497475</v>
      </c>
      <c r="QTX30" s="106">
        <f t="shared" si="7515"/>
        <v>3.0750000000000002</v>
      </c>
      <c r="QTY30" s="133">
        <f t="shared" si="7516"/>
        <v>428325.97500000003</v>
      </c>
      <c r="QTZ30" s="133">
        <f t="shared" si="7517"/>
        <v>871949.30625000002</v>
      </c>
      <c r="QUA30" s="149">
        <f t="shared" si="7518"/>
        <v>229460.34375</v>
      </c>
      <c r="QUB30" s="150">
        <f t="shared" si="7519"/>
        <v>1529735</v>
      </c>
      <c r="QUC30" s="148"/>
      <c r="QUD30" s="148" t="s">
        <v>36</v>
      </c>
      <c r="QUE30" s="140">
        <v>497475</v>
      </c>
      <c r="QUF30" s="106">
        <f t="shared" si="7520"/>
        <v>3.0750000000000002</v>
      </c>
      <c r="QUG30" s="133">
        <f t="shared" si="7521"/>
        <v>428325.97500000003</v>
      </c>
      <c r="QUH30" s="133">
        <f t="shared" si="7522"/>
        <v>871949.30625000002</v>
      </c>
      <c r="QUI30" s="149">
        <f t="shared" si="7523"/>
        <v>229460.34375</v>
      </c>
      <c r="QUJ30" s="150">
        <f t="shared" si="7524"/>
        <v>1529735</v>
      </c>
      <c r="QUK30" s="148"/>
      <c r="QUL30" s="148" t="s">
        <v>36</v>
      </c>
      <c r="QUM30" s="140">
        <v>497475</v>
      </c>
      <c r="QUN30" s="106">
        <f t="shared" si="7525"/>
        <v>3.0750000000000002</v>
      </c>
      <c r="QUO30" s="133">
        <f t="shared" si="7526"/>
        <v>428325.97500000003</v>
      </c>
      <c r="QUP30" s="133">
        <f t="shared" si="7527"/>
        <v>871949.30625000002</v>
      </c>
      <c r="QUQ30" s="149">
        <f t="shared" si="7528"/>
        <v>229460.34375</v>
      </c>
      <c r="QUR30" s="150">
        <f t="shared" si="7529"/>
        <v>1529735</v>
      </c>
      <c r="QUS30" s="148"/>
      <c r="QUT30" s="148" t="s">
        <v>36</v>
      </c>
      <c r="QUU30" s="140">
        <v>497475</v>
      </c>
      <c r="QUV30" s="106">
        <f t="shared" si="7530"/>
        <v>3.0750000000000002</v>
      </c>
      <c r="QUW30" s="133">
        <f t="shared" si="7531"/>
        <v>428325.97500000003</v>
      </c>
      <c r="QUX30" s="133">
        <f t="shared" si="7532"/>
        <v>871949.30625000002</v>
      </c>
      <c r="QUY30" s="149">
        <f t="shared" si="7533"/>
        <v>229460.34375</v>
      </c>
      <c r="QUZ30" s="150">
        <f t="shared" si="7534"/>
        <v>1529735</v>
      </c>
      <c r="QVA30" s="148"/>
      <c r="QVB30" s="148" t="s">
        <v>36</v>
      </c>
      <c r="QVC30" s="140">
        <v>497475</v>
      </c>
      <c r="QVD30" s="106">
        <f t="shared" si="7535"/>
        <v>3.0750000000000002</v>
      </c>
      <c r="QVE30" s="133">
        <f t="shared" si="7536"/>
        <v>428325.97500000003</v>
      </c>
      <c r="QVF30" s="133">
        <f t="shared" si="7537"/>
        <v>871949.30625000002</v>
      </c>
      <c r="QVG30" s="149">
        <f t="shared" si="7538"/>
        <v>229460.34375</v>
      </c>
      <c r="QVH30" s="150">
        <f t="shared" si="7539"/>
        <v>1529735</v>
      </c>
      <c r="QVI30" s="148"/>
      <c r="QVJ30" s="148" t="s">
        <v>36</v>
      </c>
      <c r="QVK30" s="140">
        <v>497475</v>
      </c>
      <c r="QVL30" s="106">
        <f t="shared" si="7540"/>
        <v>3.0750000000000002</v>
      </c>
      <c r="QVM30" s="133">
        <f t="shared" si="7541"/>
        <v>428325.97500000003</v>
      </c>
      <c r="QVN30" s="133">
        <f t="shared" si="7542"/>
        <v>871949.30625000002</v>
      </c>
      <c r="QVO30" s="149">
        <f t="shared" si="7543"/>
        <v>229460.34375</v>
      </c>
      <c r="QVP30" s="150">
        <f t="shared" si="7544"/>
        <v>1529735</v>
      </c>
      <c r="QVQ30" s="148"/>
      <c r="QVR30" s="148" t="s">
        <v>36</v>
      </c>
      <c r="QVS30" s="140">
        <v>497475</v>
      </c>
      <c r="QVT30" s="106">
        <f t="shared" si="7545"/>
        <v>3.0750000000000002</v>
      </c>
      <c r="QVU30" s="133">
        <f t="shared" si="7546"/>
        <v>428325.97500000003</v>
      </c>
      <c r="QVV30" s="133">
        <f t="shared" si="7547"/>
        <v>871949.30625000002</v>
      </c>
      <c r="QVW30" s="149">
        <f t="shared" si="7548"/>
        <v>229460.34375</v>
      </c>
      <c r="QVX30" s="150">
        <f t="shared" si="7549"/>
        <v>1529735</v>
      </c>
      <c r="QVY30" s="148"/>
      <c r="QVZ30" s="148" t="s">
        <v>36</v>
      </c>
      <c r="QWA30" s="140">
        <v>497475</v>
      </c>
      <c r="QWB30" s="106">
        <f t="shared" si="7550"/>
        <v>3.0750000000000002</v>
      </c>
      <c r="QWC30" s="133">
        <f t="shared" si="7551"/>
        <v>428325.97500000003</v>
      </c>
      <c r="QWD30" s="133">
        <f t="shared" si="7552"/>
        <v>871949.30625000002</v>
      </c>
      <c r="QWE30" s="149">
        <f t="shared" si="7553"/>
        <v>229460.34375</v>
      </c>
      <c r="QWF30" s="150">
        <f t="shared" si="7554"/>
        <v>1529735</v>
      </c>
      <c r="QWG30" s="148"/>
      <c r="QWH30" s="148" t="s">
        <v>36</v>
      </c>
      <c r="QWI30" s="140">
        <v>497475</v>
      </c>
      <c r="QWJ30" s="106">
        <f t="shared" si="7555"/>
        <v>3.0750000000000002</v>
      </c>
      <c r="QWK30" s="133">
        <f t="shared" si="7556"/>
        <v>428325.97500000003</v>
      </c>
      <c r="QWL30" s="133">
        <f t="shared" si="7557"/>
        <v>871949.30625000002</v>
      </c>
      <c r="QWM30" s="149">
        <f t="shared" si="7558"/>
        <v>229460.34375</v>
      </c>
      <c r="QWN30" s="150">
        <f t="shared" si="7559"/>
        <v>1529735</v>
      </c>
      <c r="QWO30" s="148"/>
      <c r="QWP30" s="148" t="s">
        <v>36</v>
      </c>
      <c r="QWQ30" s="140">
        <v>497475</v>
      </c>
      <c r="QWR30" s="106">
        <f t="shared" si="7560"/>
        <v>3.0750000000000002</v>
      </c>
      <c r="QWS30" s="133">
        <f t="shared" si="7561"/>
        <v>428325.97500000003</v>
      </c>
      <c r="QWT30" s="133">
        <f t="shared" si="7562"/>
        <v>871949.30625000002</v>
      </c>
      <c r="QWU30" s="149">
        <f t="shared" si="7563"/>
        <v>229460.34375</v>
      </c>
      <c r="QWV30" s="150">
        <f t="shared" si="7564"/>
        <v>1529735</v>
      </c>
      <c r="QWW30" s="148"/>
      <c r="QWX30" s="148" t="s">
        <v>36</v>
      </c>
      <c r="QWY30" s="140">
        <v>497475</v>
      </c>
      <c r="QWZ30" s="106">
        <f t="shared" si="7565"/>
        <v>3.0750000000000002</v>
      </c>
      <c r="QXA30" s="133">
        <f t="shared" si="7566"/>
        <v>428325.97500000003</v>
      </c>
      <c r="QXB30" s="133">
        <f t="shared" si="7567"/>
        <v>871949.30625000002</v>
      </c>
      <c r="QXC30" s="149">
        <f t="shared" si="7568"/>
        <v>229460.34375</v>
      </c>
      <c r="QXD30" s="150">
        <f t="shared" si="7569"/>
        <v>1529735</v>
      </c>
      <c r="QXE30" s="148"/>
      <c r="QXF30" s="148" t="s">
        <v>36</v>
      </c>
      <c r="QXG30" s="140">
        <v>497475</v>
      </c>
      <c r="QXH30" s="106">
        <f t="shared" si="7570"/>
        <v>3.0750000000000002</v>
      </c>
      <c r="QXI30" s="133">
        <f t="shared" si="7571"/>
        <v>428325.97500000003</v>
      </c>
      <c r="QXJ30" s="133">
        <f t="shared" si="7572"/>
        <v>871949.30625000002</v>
      </c>
      <c r="QXK30" s="149">
        <f t="shared" si="7573"/>
        <v>229460.34375</v>
      </c>
      <c r="QXL30" s="150">
        <f t="shared" si="7574"/>
        <v>1529735</v>
      </c>
      <c r="QXM30" s="148"/>
      <c r="QXN30" s="148" t="s">
        <v>36</v>
      </c>
      <c r="QXO30" s="140">
        <v>497475</v>
      </c>
      <c r="QXP30" s="106">
        <f t="shared" si="7575"/>
        <v>3.0750000000000002</v>
      </c>
      <c r="QXQ30" s="133">
        <f t="shared" si="7576"/>
        <v>428325.97500000003</v>
      </c>
      <c r="QXR30" s="133">
        <f t="shared" si="7577"/>
        <v>871949.30625000002</v>
      </c>
      <c r="QXS30" s="149">
        <f t="shared" si="7578"/>
        <v>229460.34375</v>
      </c>
      <c r="QXT30" s="150">
        <f t="shared" si="7579"/>
        <v>1529735</v>
      </c>
      <c r="QXU30" s="148"/>
      <c r="QXV30" s="148" t="s">
        <v>36</v>
      </c>
      <c r="QXW30" s="140">
        <v>497475</v>
      </c>
      <c r="QXX30" s="106">
        <f t="shared" si="7580"/>
        <v>3.0750000000000002</v>
      </c>
      <c r="QXY30" s="133">
        <f t="shared" si="7581"/>
        <v>428325.97500000003</v>
      </c>
      <c r="QXZ30" s="133">
        <f t="shared" si="7582"/>
        <v>871949.30625000002</v>
      </c>
      <c r="QYA30" s="149">
        <f t="shared" si="7583"/>
        <v>229460.34375</v>
      </c>
      <c r="QYB30" s="150">
        <f t="shared" si="7584"/>
        <v>1529735</v>
      </c>
      <c r="QYC30" s="148"/>
      <c r="QYD30" s="148" t="s">
        <v>36</v>
      </c>
      <c r="QYE30" s="140">
        <v>497475</v>
      </c>
      <c r="QYF30" s="106">
        <f t="shared" si="7585"/>
        <v>3.0750000000000002</v>
      </c>
      <c r="QYG30" s="133">
        <f t="shared" si="7586"/>
        <v>428325.97500000003</v>
      </c>
      <c r="QYH30" s="133">
        <f t="shared" si="7587"/>
        <v>871949.30625000002</v>
      </c>
      <c r="QYI30" s="149">
        <f t="shared" si="7588"/>
        <v>229460.34375</v>
      </c>
      <c r="QYJ30" s="150">
        <f t="shared" si="7589"/>
        <v>1529735</v>
      </c>
      <c r="QYK30" s="148"/>
      <c r="QYL30" s="148" t="s">
        <v>36</v>
      </c>
      <c r="QYM30" s="140">
        <v>497475</v>
      </c>
      <c r="QYN30" s="106">
        <f t="shared" si="7590"/>
        <v>3.0750000000000002</v>
      </c>
      <c r="QYO30" s="133">
        <f t="shared" si="7591"/>
        <v>428325.97500000003</v>
      </c>
      <c r="QYP30" s="133">
        <f t="shared" si="7592"/>
        <v>871949.30625000002</v>
      </c>
      <c r="QYQ30" s="149">
        <f t="shared" si="7593"/>
        <v>229460.34375</v>
      </c>
      <c r="QYR30" s="150">
        <f t="shared" si="7594"/>
        <v>1529735</v>
      </c>
      <c r="QYS30" s="148"/>
      <c r="QYT30" s="148" t="s">
        <v>36</v>
      </c>
      <c r="QYU30" s="140">
        <v>497475</v>
      </c>
      <c r="QYV30" s="106">
        <f t="shared" si="7595"/>
        <v>3.0750000000000002</v>
      </c>
      <c r="QYW30" s="133">
        <f t="shared" si="7596"/>
        <v>428325.97500000003</v>
      </c>
      <c r="QYX30" s="133">
        <f t="shared" si="7597"/>
        <v>871949.30625000002</v>
      </c>
      <c r="QYY30" s="149">
        <f t="shared" si="7598"/>
        <v>229460.34375</v>
      </c>
      <c r="QYZ30" s="150">
        <f t="shared" si="7599"/>
        <v>1529735</v>
      </c>
      <c r="QZA30" s="148"/>
      <c r="QZB30" s="148" t="s">
        <v>36</v>
      </c>
      <c r="QZC30" s="140">
        <v>497475</v>
      </c>
      <c r="QZD30" s="106">
        <f t="shared" si="7600"/>
        <v>3.0750000000000002</v>
      </c>
      <c r="QZE30" s="133">
        <f t="shared" si="7601"/>
        <v>428325.97500000003</v>
      </c>
      <c r="QZF30" s="133">
        <f t="shared" si="7602"/>
        <v>871949.30625000002</v>
      </c>
      <c r="QZG30" s="149">
        <f t="shared" si="7603"/>
        <v>229460.34375</v>
      </c>
      <c r="QZH30" s="150">
        <f t="shared" si="7604"/>
        <v>1529735</v>
      </c>
      <c r="QZI30" s="148"/>
      <c r="QZJ30" s="148" t="s">
        <v>36</v>
      </c>
      <c r="QZK30" s="140">
        <v>497475</v>
      </c>
      <c r="QZL30" s="106">
        <f t="shared" si="7605"/>
        <v>3.0750000000000002</v>
      </c>
      <c r="QZM30" s="133">
        <f t="shared" si="7606"/>
        <v>428325.97500000003</v>
      </c>
      <c r="QZN30" s="133">
        <f t="shared" si="7607"/>
        <v>871949.30625000002</v>
      </c>
      <c r="QZO30" s="149">
        <f t="shared" si="7608"/>
        <v>229460.34375</v>
      </c>
      <c r="QZP30" s="150">
        <f t="shared" si="7609"/>
        <v>1529735</v>
      </c>
      <c r="QZQ30" s="148"/>
      <c r="QZR30" s="148" t="s">
        <v>36</v>
      </c>
      <c r="QZS30" s="140">
        <v>497475</v>
      </c>
      <c r="QZT30" s="106">
        <f t="shared" si="7610"/>
        <v>3.0750000000000002</v>
      </c>
      <c r="QZU30" s="133">
        <f t="shared" si="7611"/>
        <v>428325.97500000003</v>
      </c>
      <c r="QZV30" s="133">
        <f t="shared" si="7612"/>
        <v>871949.30625000002</v>
      </c>
      <c r="QZW30" s="149">
        <f t="shared" si="7613"/>
        <v>229460.34375</v>
      </c>
      <c r="QZX30" s="150">
        <f t="shared" si="7614"/>
        <v>1529735</v>
      </c>
      <c r="QZY30" s="148"/>
      <c r="QZZ30" s="148" t="s">
        <v>36</v>
      </c>
      <c r="RAA30" s="140">
        <v>497475</v>
      </c>
      <c r="RAB30" s="106">
        <f t="shared" si="7615"/>
        <v>3.0750000000000002</v>
      </c>
      <c r="RAC30" s="133">
        <f t="shared" si="7616"/>
        <v>428325.97500000003</v>
      </c>
      <c r="RAD30" s="133">
        <f t="shared" si="7617"/>
        <v>871949.30625000002</v>
      </c>
      <c r="RAE30" s="149">
        <f t="shared" si="7618"/>
        <v>229460.34375</v>
      </c>
      <c r="RAF30" s="150">
        <f t="shared" si="7619"/>
        <v>1529735</v>
      </c>
      <c r="RAG30" s="148"/>
      <c r="RAH30" s="148" t="s">
        <v>36</v>
      </c>
      <c r="RAI30" s="140">
        <v>497475</v>
      </c>
      <c r="RAJ30" s="106">
        <f t="shared" si="7620"/>
        <v>3.0750000000000002</v>
      </c>
      <c r="RAK30" s="133">
        <f t="shared" si="7621"/>
        <v>428325.97500000003</v>
      </c>
      <c r="RAL30" s="133">
        <f t="shared" si="7622"/>
        <v>871949.30625000002</v>
      </c>
      <c r="RAM30" s="149">
        <f t="shared" si="7623"/>
        <v>229460.34375</v>
      </c>
      <c r="RAN30" s="150">
        <f t="shared" si="7624"/>
        <v>1529735</v>
      </c>
      <c r="RAO30" s="148"/>
      <c r="RAP30" s="148" t="s">
        <v>36</v>
      </c>
      <c r="RAQ30" s="140">
        <v>497475</v>
      </c>
      <c r="RAR30" s="106">
        <f t="shared" si="7625"/>
        <v>3.0750000000000002</v>
      </c>
      <c r="RAS30" s="133">
        <f t="shared" si="7626"/>
        <v>428325.97500000003</v>
      </c>
      <c r="RAT30" s="133">
        <f t="shared" si="7627"/>
        <v>871949.30625000002</v>
      </c>
      <c r="RAU30" s="149">
        <f t="shared" si="7628"/>
        <v>229460.34375</v>
      </c>
      <c r="RAV30" s="150">
        <f t="shared" si="7629"/>
        <v>1529735</v>
      </c>
      <c r="RAW30" s="148"/>
      <c r="RAX30" s="148" t="s">
        <v>36</v>
      </c>
      <c r="RAY30" s="140">
        <v>497475</v>
      </c>
      <c r="RAZ30" s="106">
        <f t="shared" si="7630"/>
        <v>3.0750000000000002</v>
      </c>
      <c r="RBA30" s="133">
        <f t="shared" si="7631"/>
        <v>428325.97500000003</v>
      </c>
      <c r="RBB30" s="133">
        <f t="shared" si="7632"/>
        <v>871949.30625000002</v>
      </c>
      <c r="RBC30" s="149">
        <f t="shared" si="7633"/>
        <v>229460.34375</v>
      </c>
      <c r="RBD30" s="150">
        <f t="shared" si="7634"/>
        <v>1529735</v>
      </c>
      <c r="RBE30" s="148"/>
      <c r="RBF30" s="148" t="s">
        <v>36</v>
      </c>
      <c r="RBG30" s="140">
        <v>497475</v>
      </c>
      <c r="RBH30" s="106">
        <f t="shared" si="7635"/>
        <v>3.0750000000000002</v>
      </c>
      <c r="RBI30" s="133">
        <f t="shared" si="7636"/>
        <v>428325.97500000003</v>
      </c>
      <c r="RBJ30" s="133">
        <f t="shared" si="7637"/>
        <v>871949.30625000002</v>
      </c>
      <c r="RBK30" s="149">
        <f t="shared" si="7638"/>
        <v>229460.34375</v>
      </c>
      <c r="RBL30" s="150">
        <f t="shared" si="7639"/>
        <v>1529735</v>
      </c>
      <c r="RBM30" s="148"/>
      <c r="RBN30" s="148" t="s">
        <v>36</v>
      </c>
      <c r="RBO30" s="140">
        <v>497475</v>
      </c>
      <c r="RBP30" s="106">
        <f t="shared" si="7640"/>
        <v>3.0750000000000002</v>
      </c>
      <c r="RBQ30" s="133">
        <f t="shared" si="7641"/>
        <v>428325.97500000003</v>
      </c>
      <c r="RBR30" s="133">
        <f t="shared" si="7642"/>
        <v>871949.30625000002</v>
      </c>
      <c r="RBS30" s="149">
        <f t="shared" si="7643"/>
        <v>229460.34375</v>
      </c>
      <c r="RBT30" s="150">
        <f t="shared" si="7644"/>
        <v>1529735</v>
      </c>
      <c r="RBU30" s="148"/>
      <c r="RBV30" s="148" t="s">
        <v>36</v>
      </c>
      <c r="RBW30" s="140">
        <v>497475</v>
      </c>
      <c r="RBX30" s="106">
        <f t="shared" si="7645"/>
        <v>3.0750000000000002</v>
      </c>
      <c r="RBY30" s="133">
        <f t="shared" si="7646"/>
        <v>428325.97500000003</v>
      </c>
      <c r="RBZ30" s="133">
        <f t="shared" si="7647"/>
        <v>871949.30625000002</v>
      </c>
      <c r="RCA30" s="149">
        <f t="shared" si="7648"/>
        <v>229460.34375</v>
      </c>
      <c r="RCB30" s="150">
        <f t="shared" si="7649"/>
        <v>1529735</v>
      </c>
      <c r="RCC30" s="148"/>
      <c r="RCD30" s="148" t="s">
        <v>36</v>
      </c>
      <c r="RCE30" s="140">
        <v>497475</v>
      </c>
      <c r="RCF30" s="106">
        <f t="shared" si="7650"/>
        <v>3.0750000000000002</v>
      </c>
      <c r="RCG30" s="133">
        <f t="shared" si="7651"/>
        <v>428325.97500000003</v>
      </c>
      <c r="RCH30" s="133">
        <f t="shared" si="7652"/>
        <v>871949.30625000002</v>
      </c>
      <c r="RCI30" s="149">
        <f t="shared" si="7653"/>
        <v>229460.34375</v>
      </c>
      <c r="RCJ30" s="150">
        <f t="shared" si="7654"/>
        <v>1529735</v>
      </c>
      <c r="RCK30" s="148"/>
      <c r="RCL30" s="148" t="s">
        <v>36</v>
      </c>
      <c r="RCM30" s="140">
        <v>497475</v>
      </c>
      <c r="RCN30" s="106">
        <f t="shared" si="7655"/>
        <v>3.0750000000000002</v>
      </c>
      <c r="RCO30" s="133">
        <f t="shared" si="7656"/>
        <v>428325.97500000003</v>
      </c>
      <c r="RCP30" s="133">
        <f t="shared" si="7657"/>
        <v>871949.30625000002</v>
      </c>
      <c r="RCQ30" s="149">
        <f t="shared" si="7658"/>
        <v>229460.34375</v>
      </c>
      <c r="RCR30" s="150">
        <f t="shared" si="7659"/>
        <v>1529735</v>
      </c>
      <c r="RCS30" s="148"/>
      <c r="RCT30" s="148" t="s">
        <v>36</v>
      </c>
      <c r="RCU30" s="140">
        <v>497475</v>
      </c>
      <c r="RCV30" s="106">
        <f t="shared" si="7660"/>
        <v>3.0750000000000002</v>
      </c>
      <c r="RCW30" s="133">
        <f t="shared" si="7661"/>
        <v>428325.97500000003</v>
      </c>
      <c r="RCX30" s="133">
        <f t="shared" si="7662"/>
        <v>871949.30625000002</v>
      </c>
      <c r="RCY30" s="149">
        <f t="shared" si="7663"/>
        <v>229460.34375</v>
      </c>
      <c r="RCZ30" s="150">
        <f t="shared" si="7664"/>
        <v>1529735</v>
      </c>
      <c r="RDA30" s="148"/>
      <c r="RDB30" s="148" t="s">
        <v>36</v>
      </c>
      <c r="RDC30" s="140">
        <v>497475</v>
      </c>
      <c r="RDD30" s="106">
        <f t="shared" si="7665"/>
        <v>3.0750000000000002</v>
      </c>
      <c r="RDE30" s="133">
        <f t="shared" si="7666"/>
        <v>428325.97500000003</v>
      </c>
      <c r="RDF30" s="133">
        <f t="shared" si="7667"/>
        <v>871949.30625000002</v>
      </c>
      <c r="RDG30" s="149">
        <f t="shared" si="7668"/>
        <v>229460.34375</v>
      </c>
      <c r="RDH30" s="150">
        <f t="shared" si="7669"/>
        <v>1529735</v>
      </c>
      <c r="RDI30" s="148"/>
      <c r="RDJ30" s="148" t="s">
        <v>36</v>
      </c>
      <c r="RDK30" s="140">
        <v>497475</v>
      </c>
      <c r="RDL30" s="106">
        <f t="shared" si="7670"/>
        <v>3.0750000000000002</v>
      </c>
      <c r="RDM30" s="133">
        <f t="shared" si="7671"/>
        <v>428325.97500000003</v>
      </c>
      <c r="RDN30" s="133">
        <f t="shared" si="7672"/>
        <v>871949.30625000002</v>
      </c>
      <c r="RDO30" s="149">
        <f t="shared" si="7673"/>
        <v>229460.34375</v>
      </c>
      <c r="RDP30" s="150">
        <f t="shared" si="7674"/>
        <v>1529735</v>
      </c>
      <c r="RDQ30" s="148"/>
      <c r="RDR30" s="148" t="s">
        <v>36</v>
      </c>
      <c r="RDS30" s="140">
        <v>497475</v>
      </c>
      <c r="RDT30" s="106">
        <f t="shared" si="7675"/>
        <v>3.0750000000000002</v>
      </c>
      <c r="RDU30" s="133">
        <f t="shared" si="7676"/>
        <v>428325.97500000003</v>
      </c>
      <c r="RDV30" s="133">
        <f t="shared" si="7677"/>
        <v>871949.30625000002</v>
      </c>
      <c r="RDW30" s="149">
        <f t="shared" si="7678"/>
        <v>229460.34375</v>
      </c>
      <c r="RDX30" s="150">
        <f t="shared" si="7679"/>
        <v>1529735</v>
      </c>
      <c r="RDY30" s="148"/>
      <c r="RDZ30" s="148" t="s">
        <v>36</v>
      </c>
      <c r="REA30" s="140">
        <v>497475</v>
      </c>
      <c r="REB30" s="106">
        <f t="shared" si="7680"/>
        <v>3.0750000000000002</v>
      </c>
      <c r="REC30" s="133">
        <f t="shared" si="7681"/>
        <v>428325.97500000003</v>
      </c>
      <c r="RED30" s="133">
        <f t="shared" si="7682"/>
        <v>871949.30625000002</v>
      </c>
      <c r="REE30" s="149">
        <f t="shared" si="7683"/>
        <v>229460.34375</v>
      </c>
      <c r="REF30" s="150">
        <f t="shared" si="7684"/>
        <v>1529735</v>
      </c>
      <c r="REG30" s="148"/>
      <c r="REH30" s="148" t="s">
        <v>36</v>
      </c>
      <c r="REI30" s="140">
        <v>497475</v>
      </c>
      <c r="REJ30" s="106">
        <f t="shared" si="7685"/>
        <v>3.0750000000000002</v>
      </c>
      <c r="REK30" s="133">
        <f t="shared" si="7686"/>
        <v>428325.97500000003</v>
      </c>
      <c r="REL30" s="133">
        <f t="shared" si="7687"/>
        <v>871949.30625000002</v>
      </c>
      <c r="REM30" s="149">
        <f t="shared" si="7688"/>
        <v>229460.34375</v>
      </c>
      <c r="REN30" s="150">
        <f t="shared" si="7689"/>
        <v>1529735</v>
      </c>
      <c r="REO30" s="148"/>
      <c r="REP30" s="148" t="s">
        <v>36</v>
      </c>
      <c r="REQ30" s="140">
        <v>497475</v>
      </c>
      <c r="RER30" s="106">
        <f t="shared" si="7690"/>
        <v>3.0750000000000002</v>
      </c>
      <c r="RES30" s="133">
        <f t="shared" si="7691"/>
        <v>428325.97500000003</v>
      </c>
      <c r="RET30" s="133">
        <f t="shared" si="7692"/>
        <v>871949.30625000002</v>
      </c>
      <c r="REU30" s="149">
        <f t="shared" si="7693"/>
        <v>229460.34375</v>
      </c>
      <c r="REV30" s="150">
        <f t="shared" si="7694"/>
        <v>1529735</v>
      </c>
      <c r="REW30" s="148"/>
      <c r="REX30" s="148" t="s">
        <v>36</v>
      </c>
      <c r="REY30" s="140">
        <v>497475</v>
      </c>
      <c r="REZ30" s="106">
        <f t="shared" si="7695"/>
        <v>3.0750000000000002</v>
      </c>
      <c r="RFA30" s="133">
        <f t="shared" si="7696"/>
        <v>428325.97500000003</v>
      </c>
      <c r="RFB30" s="133">
        <f t="shared" si="7697"/>
        <v>871949.30625000002</v>
      </c>
      <c r="RFC30" s="149">
        <f t="shared" si="7698"/>
        <v>229460.34375</v>
      </c>
      <c r="RFD30" s="150">
        <f t="shared" si="7699"/>
        <v>1529735</v>
      </c>
      <c r="RFE30" s="148"/>
      <c r="RFF30" s="148" t="s">
        <v>36</v>
      </c>
      <c r="RFG30" s="140">
        <v>497475</v>
      </c>
      <c r="RFH30" s="106">
        <f t="shared" si="7700"/>
        <v>3.0750000000000002</v>
      </c>
      <c r="RFI30" s="133">
        <f t="shared" si="7701"/>
        <v>428325.97500000003</v>
      </c>
      <c r="RFJ30" s="133">
        <f t="shared" si="7702"/>
        <v>871949.30625000002</v>
      </c>
      <c r="RFK30" s="149">
        <f t="shared" si="7703"/>
        <v>229460.34375</v>
      </c>
      <c r="RFL30" s="150">
        <f t="shared" si="7704"/>
        <v>1529735</v>
      </c>
      <c r="RFM30" s="148"/>
      <c r="RFN30" s="148" t="s">
        <v>36</v>
      </c>
      <c r="RFO30" s="140">
        <v>497475</v>
      </c>
      <c r="RFP30" s="106">
        <f t="shared" si="7705"/>
        <v>3.0750000000000002</v>
      </c>
      <c r="RFQ30" s="133">
        <f t="shared" si="7706"/>
        <v>428325.97500000003</v>
      </c>
      <c r="RFR30" s="133">
        <f t="shared" si="7707"/>
        <v>871949.30625000002</v>
      </c>
      <c r="RFS30" s="149">
        <f t="shared" si="7708"/>
        <v>229460.34375</v>
      </c>
      <c r="RFT30" s="150">
        <f t="shared" si="7709"/>
        <v>1529735</v>
      </c>
      <c r="RFU30" s="148"/>
      <c r="RFV30" s="148" t="s">
        <v>36</v>
      </c>
      <c r="RFW30" s="140">
        <v>497475</v>
      </c>
      <c r="RFX30" s="106">
        <f t="shared" si="7710"/>
        <v>3.0750000000000002</v>
      </c>
      <c r="RFY30" s="133">
        <f t="shared" si="7711"/>
        <v>428325.97500000003</v>
      </c>
      <c r="RFZ30" s="133">
        <f t="shared" si="7712"/>
        <v>871949.30625000002</v>
      </c>
      <c r="RGA30" s="149">
        <f t="shared" si="7713"/>
        <v>229460.34375</v>
      </c>
      <c r="RGB30" s="150">
        <f t="shared" si="7714"/>
        <v>1529735</v>
      </c>
      <c r="RGC30" s="148"/>
      <c r="RGD30" s="148" t="s">
        <v>36</v>
      </c>
      <c r="RGE30" s="140">
        <v>497475</v>
      </c>
      <c r="RGF30" s="106">
        <f t="shared" si="7715"/>
        <v>3.0750000000000002</v>
      </c>
      <c r="RGG30" s="133">
        <f t="shared" si="7716"/>
        <v>428325.97500000003</v>
      </c>
      <c r="RGH30" s="133">
        <f t="shared" si="7717"/>
        <v>871949.30625000002</v>
      </c>
      <c r="RGI30" s="149">
        <f t="shared" si="7718"/>
        <v>229460.34375</v>
      </c>
      <c r="RGJ30" s="150">
        <f t="shared" si="7719"/>
        <v>1529735</v>
      </c>
      <c r="RGK30" s="148"/>
      <c r="RGL30" s="148" t="s">
        <v>36</v>
      </c>
      <c r="RGM30" s="140">
        <v>497475</v>
      </c>
      <c r="RGN30" s="106">
        <f t="shared" si="7720"/>
        <v>3.0750000000000002</v>
      </c>
      <c r="RGO30" s="133">
        <f t="shared" si="7721"/>
        <v>428325.97500000003</v>
      </c>
      <c r="RGP30" s="133">
        <f t="shared" si="7722"/>
        <v>871949.30625000002</v>
      </c>
      <c r="RGQ30" s="149">
        <f t="shared" si="7723"/>
        <v>229460.34375</v>
      </c>
      <c r="RGR30" s="150">
        <f t="shared" si="7724"/>
        <v>1529735</v>
      </c>
      <c r="RGS30" s="148"/>
      <c r="RGT30" s="148" t="s">
        <v>36</v>
      </c>
      <c r="RGU30" s="140">
        <v>497475</v>
      </c>
      <c r="RGV30" s="106">
        <f t="shared" si="7725"/>
        <v>3.0750000000000002</v>
      </c>
      <c r="RGW30" s="133">
        <f t="shared" si="7726"/>
        <v>428325.97500000003</v>
      </c>
      <c r="RGX30" s="133">
        <f t="shared" si="7727"/>
        <v>871949.30625000002</v>
      </c>
      <c r="RGY30" s="149">
        <f t="shared" si="7728"/>
        <v>229460.34375</v>
      </c>
      <c r="RGZ30" s="150">
        <f t="shared" si="7729"/>
        <v>1529735</v>
      </c>
      <c r="RHA30" s="148"/>
      <c r="RHB30" s="148" t="s">
        <v>36</v>
      </c>
      <c r="RHC30" s="140">
        <v>497475</v>
      </c>
      <c r="RHD30" s="106">
        <f t="shared" si="7730"/>
        <v>3.0750000000000002</v>
      </c>
      <c r="RHE30" s="133">
        <f t="shared" si="7731"/>
        <v>428325.97500000003</v>
      </c>
      <c r="RHF30" s="133">
        <f t="shared" si="7732"/>
        <v>871949.30625000002</v>
      </c>
      <c r="RHG30" s="149">
        <f t="shared" si="7733"/>
        <v>229460.34375</v>
      </c>
      <c r="RHH30" s="150">
        <f t="shared" si="7734"/>
        <v>1529735</v>
      </c>
      <c r="RHI30" s="148"/>
      <c r="RHJ30" s="148" t="s">
        <v>36</v>
      </c>
      <c r="RHK30" s="140">
        <v>497475</v>
      </c>
      <c r="RHL30" s="106">
        <f t="shared" si="7735"/>
        <v>3.0750000000000002</v>
      </c>
      <c r="RHM30" s="133">
        <f t="shared" si="7736"/>
        <v>428325.97500000003</v>
      </c>
      <c r="RHN30" s="133">
        <f t="shared" si="7737"/>
        <v>871949.30625000002</v>
      </c>
      <c r="RHO30" s="149">
        <f t="shared" si="7738"/>
        <v>229460.34375</v>
      </c>
      <c r="RHP30" s="150">
        <f t="shared" si="7739"/>
        <v>1529735</v>
      </c>
      <c r="RHQ30" s="148"/>
      <c r="RHR30" s="148" t="s">
        <v>36</v>
      </c>
      <c r="RHS30" s="140">
        <v>497475</v>
      </c>
      <c r="RHT30" s="106">
        <f t="shared" si="7740"/>
        <v>3.0750000000000002</v>
      </c>
      <c r="RHU30" s="133">
        <f t="shared" si="7741"/>
        <v>428325.97500000003</v>
      </c>
      <c r="RHV30" s="133">
        <f t="shared" si="7742"/>
        <v>871949.30625000002</v>
      </c>
      <c r="RHW30" s="149">
        <f t="shared" si="7743"/>
        <v>229460.34375</v>
      </c>
      <c r="RHX30" s="150">
        <f t="shared" si="7744"/>
        <v>1529735</v>
      </c>
      <c r="RHY30" s="148"/>
      <c r="RHZ30" s="148" t="s">
        <v>36</v>
      </c>
      <c r="RIA30" s="140">
        <v>497475</v>
      </c>
      <c r="RIB30" s="106">
        <f t="shared" si="7745"/>
        <v>3.0750000000000002</v>
      </c>
      <c r="RIC30" s="133">
        <f t="shared" si="7746"/>
        <v>428325.97500000003</v>
      </c>
      <c r="RID30" s="133">
        <f t="shared" si="7747"/>
        <v>871949.30625000002</v>
      </c>
      <c r="RIE30" s="149">
        <f t="shared" si="7748"/>
        <v>229460.34375</v>
      </c>
      <c r="RIF30" s="150">
        <f t="shared" si="7749"/>
        <v>1529735</v>
      </c>
      <c r="RIG30" s="148"/>
      <c r="RIH30" s="148" t="s">
        <v>36</v>
      </c>
      <c r="RII30" s="140">
        <v>497475</v>
      </c>
      <c r="RIJ30" s="106">
        <f t="shared" si="7750"/>
        <v>3.0750000000000002</v>
      </c>
      <c r="RIK30" s="133">
        <f t="shared" si="7751"/>
        <v>428325.97500000003</v>
      </c>
      <c r="RIL30" s="133">
        <f t="shared" si="7752"/>
        <v>871949.30625000002</v>
      </c>
      <c r="RIM30" s="149">
        <f t="shared" si="7753"/>
        <v>229460.34375</v>
      </c>
      <c r="RIN30" s="150">
        <f t="shared" si="7754"/>
        <v>1529735</v>
      </c>
      <c r="RIO30" s="148"/>
      <c r="RIP30" s="148" t="s">
        <v>36</v>
      </c>
      <c r="RIQ30" s="140">
        <v>497475</v>
      </c>
      <c r="RIR30" s="106">
        <f t="shared" si="7755"/>
        <v>3.0750000000000002</v>
      </c>
      <c r="RIS30" s="133">
        <f t="shared" si="7756"/>
        <v>428325.97500000003</v>
      </c>
      <c r="RIT30" s="133">
        <f t="shared" si="7757"/>
        <v>871949.30625000002</v>
      </c>
      <c r="RIU30" s="149">
        <f t="shared" si="7758"/>
        <v>229460.34375</v>
      </c>
      <c r="RIV30" s="150">
        <f t="shared" si="7759"/>
        <v>1529735</v>
      </c>
      <c r="RIW30" s="148"/>
      <c r="RIX30" s="148" t="s">
        <v>36</v>
      </c>
      <c r="RIY30" s="140">
        <v>497475</v>
      </c>
      <c r="RIZ30" s="106">
        <f t="shared" si="7760"/>
        <v>3.0750000000000002</v>
      </c>
      <c r="RJA30" s="133">
        <f t="shared" si="7761"/>
        <v>428325.97500000003</v>
      </c>
      <c r="RJB30" s="133">
        <f t="shared" si="7762"/>
        <v>871949.30625000002</v>
      </c>
      <c r="RJC30" s="149">
        <f t="shared" si="7763"/>
        <v>229460.34375</v>
      </c>
      <c r="RJD30" s="150">
        <f t="shared" si="7764"/>
        <v>1529735</v>
      </c>
      <c r="RJE30" s="148"/>
      <c r="RJF30" s="148" t="s">
        <v>36</v>
      </c>
      <c r="RJG30" s="140">
        <v>497475</v>
      </c>
      <c r="RJH30" s="106">
        <f t="shared" si="7765"/>
        <v>3.0750000000000002</v>
      </c>
      <c r="RJI30" s="133">
        <f t="shared" si="7766"/>
        <v>428325.97500000003</v>
      </c>
      <c r="RJJ30" s="133">
        <f t="shared" si="7767"/>
        <v>871949.30625000002</v>
      </c>
      <c r="RJK30" s="149">
        <f t="shared" si="7768"/>
        <v>229460.34375</v>
      </c>
      <c r="RJL30" s="150">
        <f t="shared" si="7769"/>
        <v>1529735</v>
      </c>
      <c r="RJM30" s="148"/>
      <c r="RJN30" s="148" t="s">
        <v>36</v>
      </c>
      <c r="RJO30" s="140">
        <v>497475</v>
      </c>
      <c r="RJP30" s="106">
        <f t="shared" si="7770"/>
        <v>3.0750000000000002</v>
      </c>
      <c r="RJQ30" s="133">
        <f t="shared" si="7771"/>
        <v>428325.97500000003</v>
      </c>
      <c r="RJR30" s="133">
        <f t="shared" si="7772"/>
        <v>871949.30625000002</v>
      </c>
      <c r="RJS30" s="149">
        <f t="shared" si="7773"/>
        <v>229460.34375</v>
      </c>
      <c r="RJT30" s="150">
        <f t="shared" si="7774"/>
        <v>1529735</v>
      </c>
      <c r="RJU30" s="148"/>
      <c r="RJV30" s="148" t="s">
        <v>36</v>
      </c>
      <c r="RJW30" s="140">
        <v>497475</v>
      </c>
      <c r="RJX30" s="106">
        <f t="shared" si="7775"/>
        <v>3.0750000000000002</v>
      </c>
      <c r="RJY30" s="133">
        <f t="shared" si="7776"/>
        <v>428325.97500000003</v>
      </c>
      <c r="RJZ30" s="133">
        <f t="shared" si="7777"/>
        <v>871949.30625000002</v>
      </c>
      <c r="RKA30" s="149">
        <f t="shared" si="7778"/>
        <v>229460.34375</v>
      </c>
      <c r="RKB30" s="150">
        <f t="shared" si="7779"/>
        <v>1529735</v>
      </c>
      <c r="RKC30" s="148"/>
      <c r="RKD30" s="148" t="s">
        <v>36</v>
      </c>
      <c r="RKE30" s="140">
        <v>497475</v>
      </c>
      <c r="RKF30" s="106">
        <f t="shared" si="7780"/>
        <v>3.0750000000000002</v>
      </c>
      <c r="RKG30" s="133">
        <f t="shared" si="7781"/>
        <v>428325.97500000003</v>
      </c>
      <c r="RKH30" s="133">
        <f t="shared" si="7782"/>
        <v>871949.30625000002</v>
      </c>
      <c r="RKI30" s="149">
        <f t="shared" si="7783"/>
        <v>229460.34375</v>
      </c>
      <c r="RKJ30" s="150">
        <f t="shared" si="7784"/>
        <v>1529735</v>
      </c>
      <c r="RKK30" s="148"/>
      <c r="RKL30" s="148" t="s">
        <v>36</v>
      </c>
      <c r="RKM30" s="140">
        <v>497475</v>
      </c>
      <c r="RKN30" s="106">
        <f t="shared" si="7785"/>
        <v>3.0750000000000002</v>
      </c>
      <c r="RKO30" s="133">
        <f t="shared" si="7786"/>
        <v>428325.97500000003</v>
      </c>
      <c r="RKP30" s="133">
        <f t="shared" si="7787"/>
        <v>871949.30625000002</v>
      </c>
      <c r="RKQ30" s="149">
        <f t="shared" si="7788"/>
        <v>229460.34375</v>
      </c>
      <c r="RKR30" s="150">
        <f t="shared" si="7789"/>
        <v>1529735</v>
      </c>
      <c r="RKS30" s="148"/>
      <c r="RKT30" s="148" t="s">
        <v>36</v>
      </c>
      <c r="RKU30" s="140">
        <v>497475</v>
      </c>
      <c r="RKV30" s="106">
        <f t="shared" si="7790"/>
        <v>3.0750000000000002</v>
      </c>
      <c r="RKW30" s="133">
        <f t="shared" si="7791"/>
        <v>428325.97500000003</v>
      </c>
      <c r="RKX30" s="133">
        <f t="shared" si="7792"/>
        <v>871949.30625000002</v>
      </c>
      <c r="RKY30" s="149">
        <f t="shared" si="7793"/>
        <v>229460.34375</v>
      </c>
      <c r="RKZ30" s="150">
        <f t="shared" si="7794"/>
        <v>1529735</v>
      </c>
      <c r="RLA30" s="148"/>
      <c r="RLB30" s="148" t="s">
        <v>36</v>
      </c>
      <c r="RLC30" s="140">
        <v>497475</v>
      </c>
      <c r="RLD30" s="106">
        <f t="shared" si="7795"/>
        <v>3.0750000000000002</v>
      </c>
      <c r="RLE30" s="133">
        <f t="shared" si="7796"/>
        <v>428325.97500000003</v>
      </c>
      <c r="RLF30" s="133">
        <f t="shared" si="7797"/>
        <v>871949.30625000002</v>
      </c>
      <c r="RLG30" s="149">
        <f t="shared" si="7798"/>
        <v>229460.34375</v>
      </c>
      <c r="RLH30" s="150">
        <f t="shared" si="7799"/>
        <v>1529735</v>
      </c>
      <c r="RLI30" s="148"/>
      <c r="RLJ30" s="148" t="s">
        <v>36</v>
      </c>
      <c r="RLK30" s="140">
        <v>497475</v>
      </c>
      <c r="RLL30" s="106">
        <f t="shared" si="7800"/>
        <v>3.0750000000000002</v>
      </c>
      <c r="RLM30" s="133">
        <f t="shared" si="7801"/>
        <v>428325.97500000003</v>
      </c>
      <c r="RLN30" s="133">
        <f t="shared" si="7802"/>
        <v>871949.30625000002</v>
      </c>
      <c r="RLO30" s="149">
        <f t="shared" si="7803"/>
        <v>229460.34375</v>
      </c>
      <c r="RLP30" s="150">
        <f t="shared" si="7804"/>
        <v>1529735</v>
      </c>
      <c r="RLQ30" s="148"/>
      <c r="RLR30" s="148" t="s">
        <v>36</v>
      </c>
      <c r="RLS30" s="140">
        <v>497475</v>
      </c>
      <c r="RLT30" s="106">
        <f t="shared" si="7805"/>
        <v>3.0750000000000002</v>
      </c>
      <c r="RLU30" s="133">
        <f t="shared" si="7806"/>
        <v>428325.97500000003</v>
      </c>
      <c r="RLV30" s="133">
        <f t="shared" si="7807"/>
        <v>871949.30625000002</v>
      </c>
      <c r="RLW30" s="149">
        <f t="shared" si="7808"/>
        <v>229460.34375</v>
      </c>
      <c r="RLX30" s="150">
        <f t="shared" si="7809"/>
        <v>1529735</v>
      </c>
      <c r="RLY30" s="148"/>
      <c r="RLZ30" s="148" t="s">
        <v>36</v>
      </c>
      <c r="RMA30" s="140">
        <v>497475</v>
      </c>
      <c r="RMB30" s="106">
        <f t="shared" si="7810"/>
        <v>3.0750000000000002</v>
      </c>
      <c r="RMC30" s="133">
        <f t="shared" si="7811"/>
        <v>428325.97500000003</v>
      </c>
      <c r="RMD30" s="133">
        <f t="shared" si="7812"/>
        <v>871949.30625000002</v>
      </c>
      <c r="RME30" s="149">
        <f t="shared" si="7813"/>
        <v>229460.34375</v>
      </c>
      <c r="RMF30" s="150">
        <f t="shared" si="7814"/>
        <v>1529735</v>
      </c>
      <c r="RMG30" s="148"/>
      <c r="RMH30" s="148" t="s">
        <v>36</v>
      </c>
      <c r="RMI30" s="140">
        <v>497475</v>
      </c>
      <c r="RMJ30" s="106">
        <f t="shared" si="7815"/>
        <v>3.0750000000000002</v>
      </c>
      <c r="RMK30" s="133">
        <f t="shared" si="7816"/>
        <v>428325.97500000003</v>
      </c>
      <c r="RML30" s="133">
        <f t="shared" si="7817"/>
        <v>871949.30625000002</v>
      </c>
      <c r="RMM30" s="149">
        <f t="shared" si="7818"/>
        <v>229460.34375</v>
      </c>
      <c r="RMN30" s="150">
        <f t="shared" si="7819"/>
        <v>1529735</v>
      </c>
      <c r="RMO30" s="148"/>
      <c r="RMP30" s="148" t="s">
        <v>36</v>
      </c>
      <c r="RMQ30" s="140">
        <v>497475</v>
      </c>
      <c r="RMR30" s="106">
        <f t="shared" si="7820"/>
        <v>3.0750000000000002</v>
      </c>
      <c r="RMS30" s="133">
        <f t="shared" si="7821"/>
        <v>428325.97500000003</v>
      </c>
      <c r="RMT30" s="133">
        <f t="shared" si="7822"/>
        <v>871949.30625000002</v>
      </c>
      <c r="RMU30" s="149">
        <f t="shared" si="7823"/>
        <v>229460.34375</v>
      </c>
      <c r="RMV30" s="150">
        <f t="shared" si="7824"/>
        <v>1529735</v>
      </c>
      <c r="RMW30" s="148"/>
      <c r="RMX30" s="148" t="s">
        <v>36</v>
      </c>
      <c r="RMY30" s="140">
        <v>497475</v>
      </c>
      <c r="RMZ30" s="106">
        <f t="shared" si="7825"/>
        <v>3.0750000000000002</v>
      </c>
      <c r="RNA30" s="133">
        <f t="shared" si="7826"/>
        <v>428325.97500000003</v>
      </c>
      <c r="RNB30" s="133">
        <f t="shared" si="7827"/>
        <v>871949.30625000002</v>
      </c>
      <c r="RNC30" s="149">
        <f t="shared" si="7828"/>
        <v>229460.34375</v>
      </c>
      <c r="RND30" s="150">
        <f t="shared" si="7829"/>
        <v>1529735</v>
      </c>
      <c r="RNE30" s="148"/>
      <c r="RNF30" s="148" t="s">
        <v>36</v>
      </c>
      <c r="RNG30" s="140">
        <v>497475</v>
      </c>
      <c r="RNH30" s="106">
        <f t="shared" si="7830"/>
        <v>3.0750000000000002</v>
      </c>
      <c r="RNI30" s="133">
        <f t="shared" si="7831"/>
        <v>428325.97500000003</v>
      </c>
      <c r="RNJ30" s="133">
        <f t="shared" si="7832"/>
        <v>871949.30625000002</v>
      </c>
      <c r="RNK30" s="149">
        <f t="shared" si="7833"/>
        <v>229460.34375</v>
      </c>
      <c r="RNL30" s="150">
        <f t="shared" si="7834"/>
        <v>1529735</v>
      </c>
      <c r="RNM30" s="148"/>
      <c r="RNN30" s="148" t="s">
        <v>36</v>
      </c>
      <c r="RNO30" s="140">
        <v>497475</v>
      </c>
      <c r="RNP30" s="106">
        <f t="shared" si="7835"/>
        <v>3.0750000000000002</v>
      </c>
      <c r="RNQ30" s="133">
        <f t="shared" si="7836"/>
        <v>428325.97500000003</v>
      </c>
      <c r="RNR30" s="133">
        <f t="shared" si="7837"/>
        <v>871949.30625000002</v>
      </c>
      <c r="RNS30" s="149">
        <f t="shared" si="7838"/>
        <v>229460.34375</v>
      </c>
      <c r="RNT30" s="150">
        <f t="shared" si="7839"/>
        <v>1529735</v>
      </c>
      <c r="RNU30" s="148"/>
      <c r="RNV30" s="148" t="s">
        <v>36</v>
      </c>
      <c r="RNW30" s="140">
        <v>497475</v>
      </c>
      <c r="RNX30" s="106">
        <f t="shared" si="7840"/>
        <v>3.0750000000000002</v>
      </c>
      <c r="RNY30" s="133">
        <f t="shared" si="7841"/>
        <v>428325.97500000003</v>
      </c>
      <c r="RNZ30" s="133">
        <f t="shared" si="7842"/>
        <v>871949.30625000002</v>
      </c>
      <c r="ROA30" s="149">
        <f t="shared" si="7843"/>
        <v>229460.34375</v>
      </c>
      <c r="ROB30" s="150">
        <f t="shared" si="7844"/>
        <v>1529735</v>
      </c>
      <c r="ROC30" s="148"/>
      <c r="ROD30" s="148" t="s">
        <v>36</v>
      </c>
      <c r="ROE30" s="140">
        <v>497475</v>
      </c>
      <c r="ROF30" s="106">
        <f t="shared" si="7845"/>
        <v>3.0750000000000002</v>
      </c>
      <c r="ROG30" s="133">
        <f t="shared" si="7846"/>
        <v>428325.97500000003</v>
      </c>
      <c r="ROH30" s="133">
        <f t="shared" si="7847"/>
        <v>871949.30625000002</v>
      </c>
      <c r="ROI30" s="149">
        <f t="shared" si="7848"/>
        <v>229460.34375</v>
      </c>
      <c r="ROJ30" s="150">
        <f t="shared" si="7849"/>
        <v>1529735</v>
      </c>
      <c r="ROK30" s="148"/>
      <c r="ROL30" s="148" t="s">
        <v>36</v>
      </c>
      <c r="ROM30" s="140">
        <v>497475</v>
      </c>
      <c r="RON30" s="106">
        <f t="shared" si="7850"/>
        <v>3.0750000000000002</v>
      </c>
      <c r="ROO30" s="133">
        <f t="shared" si="7851"/>
        <v>428325.97500000003</v>
      </c>
      <c r="ROP30" s="133">
        <f t="shared" si="7852"/>
        <v>871949.30625000002</v>
      </c>
      <c r="ROQ30" s="149">
        <f t="shared" si="7853"/>
        <v>229460.34375</v>
      </c>
      <c r="ROR30" s="150">
        <f t="shared" si="7854"/>
        <v>1529735</v>
      </c>
      <c r="ROS30" s="148"/>
      <c r="ROT30" s="148" t="s">
        <v>36</v>
      </c>
      <c r="ROU30" s="140">
        <v>497475</v>
      </c>
      <c r="ROV30" s="106">
        <f t="shared" si="7855"/>
        <v>3.0750000000000002</v>
      </c>
      <c r="ROW30" s="133">
        <f t="shared" si="7856"/>
        <v>428325.97500000003</v>
      </c>
      <c r="ROX30" s="133">
        <f t="shared" si="7857"/>
        <v>871949.30625000002</v>
      </c>
      <c r="ROY30" s="149">
        <f t="shared" si="7858"/>
        <v>229460.34375</v>
      </c>
      <c r="ROZ30" s="150">
        <f t="shared" si="7859"/>
        <v>1529735</v>
      </c>
      <c r="RPA30" s="148"/>
      <c r="RPB30" s="148" t="s">
        <v>36</v>
      </c>
      <c r="RPC30" s="140">
        <v>497475</v>
      </c>
      <c r="RPD30" s="106">
        <f t="shared" si="7860"/>
        <v>3.0750000000000002</v>
      </c>
      <c r="RPE30" s="133">
        <f t="shared" si="7861"/>
        <v>428325.97500000003</v>
      </c>
      <c r="RPF30" s="133">
        <f t="shared" si="7862"/>
        <v>871949.30625000002</v>
      </c>
      <c r="RPG30" s="149">
        <f t="shared" si="7863"/>
        <v>229460.34375</v>
      </c>
      <c r="RPH30" s="150">
        <f t="shared" si="7864"/>
        <v>1529735</v>
      </c>
      <c r="RPI30" s="148"/>
      <c r="RPJ30" s="148" t="s">
        <v>36</v>
      </c>
      <c r="RPK30" s="140">
        <v>497475</v>
      </c>
      <c r="RPL30" s="106">
        <f t="shared" si="7865"/>
        <v>3.0750000000000002</v>
      </c>
      <c r="RPM30" s="133">
        <f t="shared" si="7866"/>
        <v>428325.97500000003</v>
      </c>
      <c r="RPN30" s="133">
        <f t="shared" si="7867"/>
        <v>871949.30625000002</v>
      </c>
      <c r="RPO30" s="149">
        <f t="shared" si="7868"/>
        <v>229460.34375</v>
      </c>
      <c r="RPP30" s="150">
        <f t="shared" si="7869"/>
        <v>1529735</v>
      </c>
      <c r="RPQ30" s="148"/>
      <c r="RPR30" s="148" t="s">
        <v>36</v>
      </c>
      <c r="RPS30" s="140">
        <v>497475</v>
      </c>
      <c r="RPT30" s="106">
        <f t="shared" si="7870"/>
        <v>3.0750000000000002</v>
      </c>
      <c r="RPU30" s="133">
        <f t="shared" si="7871"/>
        <v>428325.97500000003</v>
      </c>
      <c r="RPV30" s="133">
        <f t="shared" si="7872"/>
        <v>871949.30625000002</v>
      </c>
      <c r="RPW30" s="149">
        <f t="shared" si="7873"/>
        <v>229460.34375</v>
      </c>
      <c r="RPX30" s="150">
        <f t="shared" si="7874"/>
        <v>1529735</v>
      </c>
      <c r="RPY30" s="148"/>
      <c r="RPZ30" s="148" t="s">
        <v>36</v>
      </c>
      <c r="RQA30" s="140">
        <v>497475</v>
      </c>
      <c r="RQB30" s="106">
        <f t="shared" si="7875"/>
        <v>3.0750000000000002</v>
      </c>
      <c r="RQC30" s="133">
        <f t="shared" si="7876"/>
        <v>428325.97500000003</v>
      </c>
      <c r="RQD30" s="133">
        <f t="shared" si="7877"/>
        <v>871949.30625000002</v>
      </c>
      <c r="RQE30" s="149">
        <f t="shared" si="7878"/>
        <v>229460.34375</v>
      </c>
      <c r="RQF30" s="150">
        <f t="shared" si="7879"/>
        <v>1529735</v>
      </c>
      <c r="RQG30" s="148"/>
      <c r="RQH30" s="148" t="s">
        <v>36</v>
      </c>
      <c r="RQI30" s="140">
        <v>497475</v>
      </c>
      <c r="RQJ30" s="106">
        <f t="shared" si="7880"/>
        <v>3.0750000000000002</v>
      </c>
      <c r="RQK30" s="133">
        <f t="shared" si="7881"/>
        <v>428325.97500000003</v>
      </c>
      <c r="RQL30" s="133">
        <f t="shared" si="7882"/>
        <v>871949.30625000002</v>
      </c>
      <c r="RQM30" s="149">
        <f t="shared" si="7883"/>
        <v>229460.34375</v>
      </c>
      <c r="RQN30" s="150">
        <f t="shared" si="7884"/>
        <v>1529735</v>
      </c>
      <c r="RQO30" s="148"/>
      <c r="RQP30" s="148" t="s">
        <v>36</v>
      </c>
      <c r="RQQ30" s="140">
        <v>497475</v>
      </c>
      <c r="RQR30" s="106">
        <f t="shared" si="7885"/>
        <v>3.0750000000000002</v>
      </c>
      <c r="RQS30" s="133">
        <f t="shared" si="7886"/>
        <v>428325.97500000003</v>
      </c>
      <c r="RQT30" s="133">
        <f t="shared" si="7887"/>
        <v>871949.30625000002</v>
      </c>
      <c r="RQU30" s="149">
        <f t="shared" si="7888"/>
        <v>229460.34375</v>
      </c>
      <c r="RQV30" s="150">
        <f t="shared" si="7889"/>
        <v>1529735</v>
      </c>
      <c r="RQW30" s="148"/>
      <c r="RQX30" s="148" t="s">
        <v>36</v>
      </c>
      <c r="RQY30" s="140">
        <v>497475</v>
      </c>
      <c r="RQZ30" s="106">
        <f t="shared" si="7890"/>
        <v>3.0750000000000002</v>
      </c>
      <c r="RRA30" s="133">
        <f t="shared" si="7891"/>
        <v>428325.97500000003</v>
      </c>
      <c r="RRB30" s="133">
        <f t="shared" si="7892"/>
        <v>871949.30625000002</v>
      </c>
      <c r="RRC30" s="149">
        <f t="shared" si="7893"/>
        <v>229460.34375</v>
      </c>
      <c r="RRD30" s="150">
        <f t="shared" si="7894"/>
        <v>1529735</v>
      </c>
      <c r="RRE30" s="148"/>
      <c r="RRF30" s="148" t="s">
        <v>36</v>
      </c>
      <c r="RRG30" s="140">
        <v>497475</v>
      </c>
      <c r="RRH30" s="106">
        <f t="shared" si="7895"/>
        <v>3.0750000000000002</v>
      </c>
      <c r="RRI30" s="133">
        <f t="shared" si="7896"/>
        <v>428325.97500000003</v>
      </c>
      <c r="RRJ30" s="133">
        <f t="shared" si="7897"/>
        <v>871949.30625000002</v>
      </c>
      <c r="RRK30" s="149">
        <f t="shared" si="7898"/>
        <v>229460.34375</v>
      </c>
      <c r="RRL30" s="150">
        <f t="shared" si="7899"/>
        <v>1529735</v>
      </c>
      <c r="RRM30" s="148"/>
      <c r="RRN30" s="148" t="s">
        <v>36</v>
      </c>
      <c r="RRO30" s="140">
        <v>497475</v>
      </c>
      <c r="RRP30" s="106">
        <f t="shared" si="7900"/>
        <v>3.0750000000000002</v>
      </c>
      <c r="RRQ30" s="133">
        <f t="shared" si="7901"/>
        <v>428325.97500000003</v>
      </c>
      <c r="RRR30" s="133">
        <f t="shared" si="7902"/>
        <v>871949.30625000002</v>
      </c>
      <c r="RRS30" s="149">
        <f t="shared" si="7903"/>
        <v>229460.34375</v>
      </c>
      <c r="RRT30" s="150">
        <f t="shared" si="7904"/>
        <v>1529735</v>
      </c>
      <c r="RRU30" s="148"/>
      <c r="RRV30" s="148" t="s">
        <v>36</v>
      </c>
      <c r="RRW30" s="140">
        <v>497475</v>
      </c>
      <c r="RRX30" s="106">
        <f t="shared" si="7905"/>
        <v>3.0750000000000002</v>
      </c>
      <c r="RRY30" s="133">
        <f t="shared" si="7906"/>
        <v>428325.97500000003</v>
      </c>
      <c r="RRZ30" s="133">
        <f t="shared" si="7907"/>
        <v>871949.30625000002</v>
      </c>
      <c r="RSA30" s="149">
        <f t="shared" si="7908"/>
        <v>229460.34375</v>
      </c>
      <c r="RSB30" s="150">
        <f t="shared" si="7909"/>
        <v>1529735</v>
      </c>
      <c r="RSC30" s="148"/>
      <c r="RSD30" s="148" t="s">
        <v>36</v>
      </c>
      <c r="RSE30" s="140">
        <v>497475</v>
      </c>
      <c r="RSF30" s="106">
        <f t="shared" si="7910"/>
        <v>3.0750000000000002</v>
      </c>
      <c r="RSG30" s="133">
        <f t="shared" si="7911"/>
        <v>428325.97500000003</v>
      </c>
      <c r="RSH30" s="133">
        <f t="shared" si="7912"/>
        <v>871949.30625000002</v>
      </c>
      <c r="RSI30" s="149">
        <f t="shared" si="7913"/>
        <v>229460.34375</v>
      </c>
      <c r="RSJ30" s="150">
        <f t="shared" si="7914"/>
        <v>1529735</v>
      </c>
      <c r="RSK30" s="148"/>
      <c r="RSL30" s="148" t="s">
        <v>36</v>
      </c>
      <c r="RSM30" s="140">
        <v>497475</v>
      </c>
      <c r="RSN30" s="106">
        <f t="shared" si="7915"/>
        <v>3.0750000000000002</v>
      </c>
      <c r="RSO30" s="133">
        <f t="shared" si="7916"/>
        <v>428325.97500000003</v>
      </c>
      <c r="RSP30" s="133">
        <f t="shared" si="7917"/>
        <v>871949.30625000002</v>
      </c>
      <c r="RSQ30" s="149">
        <f t="shared" si="7918"/>
        <v>229460.34375</v>
      </c>
      <c r="RSR30" s="150">
        <f t="shared" si="7919"/>
        <v>1529735</v>
      </c>
      <c r="RSS30" s="148"/>
      <c r="RST30" s="148" t="s">
        <v>36</v>
      </c>
      <c r="RSU30" s="140">
        <v>497475</v>
      </c>
      <c r="RSV30" s="106">
        <f t="shared" si="7920"/>
        <v>3.0750000000000002</v>
      </c>
      <c r="RSW30" s="133">
        <f t="shared" si="7921"/>
        <v>428325.97500000003</v>
      </c>
      <c r="RSX30" s="133">
        <f t="shared" si="7922"/>
        <v>871949.30625000002</v>
      </c>
      <c r="RSY30" s="149">
        <f t="shared" si="7923"/>
        <v>229460.34375</v>
      </c>
      <c r="RSZ30" s="150">
        <f t="shared" si="7924"/>
        <v>1529735</v>
      </c>
      <c r="RTA30" s="148"/>
      <c r="RTB30" s="148" t="s">
        <v>36</v>
      </c>
      <c r="RTC30" s="140">
        <v>497475</v>
      </c>
      <c r="RTD30" s="106">
        <f t="shared" si="7925"/>
        <v>3.0750000000000002</v>
      </c>
      <c r="RTE30" s="133">
        <f t="shared" si="7926"/>
        <v>428325.97500000003</v>
      </c>
      <c r="RTF30" s="133">
        <f t="shared" si="7927"/>
        <v>871949.30625000002</v>
      </c>
      <c r="RTG30" s="149">
        <f t="shared" si="7928"/>
        <v>229460.34375</v>
      </c>
      <c r="RTH30" s="150">
        <f t="shared" si="7929"/>
        <v>1529735</v>
      </c>
      <c r="RTI30" s="148"/>
      <c r="RTJ30" s="148" t="s">
        <v>36</v>
      </c>
      <c r="RTK30" s="140">
        <v>497475</v>
      </c>
      <c r="RTL30" s="106">
        <f t="shared" si="7930"/>
        <v>3.0750000000000002</v>
      </c>
      <c r="RTM30" s="133">
        <f t="shared" si="7931"/>
        <v>428325.97500000003</v>
      </c>
      <c r="RTN30" s="133">
        <f t="shared" si="7932"/>
        <v>871949.30625000002</v>
      </c>
      <c r="RTO30" s="149">
        <f t="shared" si="7933"/>
        <v>229460.34375</v>
      </c>
      <c r="RTP30" s="150">
        <f t="shared" si="7934"/>
        <v>1529735</v>
      </c>
      <c r="RTQ30" s="148"/>
      <c r="RTR30" s="148" t="s">
        <v>36</v>
      </c>
      <c r="RTS30" s="140">
        <v>497475</v>
      </c>
      <c r="RTT30" s="106">
        <f t="shared" si="7935"/>
        <v>3.0750000000000002</v>
      </c>
      <c r="RTU30" s="133">
        <f t="shared" si="7936"/>
        <v>428325.97500000003</v>
      </c>
      <c r="RTV30" s="133">
        <f t="shared" si="7937"/>
        <v>871949.30625000002</v>
      </c>
      <c r="RTW30" s="149">
        <f t="shared" si="7938"/>
        <v>229460.34375</v>
      </c>
      <c r="RTX30" s="150">
        <f t="shared" si="7939"/>
        <v>1529735</v>
      </c>
      <c r="RTY30" s="148"/>
      <c r="RTZ30" s="148" t="s">
        <v>36</v>
      </c>
      <c r="RUA30" s="140">
        <v>497475</v>
      </c>
      <c r="RUB30" s="106">
        <f t="shared" si="7940"/>
        <v>3.0750000000000002</v>
      </c>
      <c r="RUC30" s="133">
        <f t="shared" si="7941"/>
        <v>428325.97500000003</v>
      </c>
      <c r="RUD30" s="133">
        <f t="shared" si="7942"/>
        <v>871949.30625000002</v>
      </c>
      <c r="RUE30" s="149">
        <f t="shared" si="7943"/>
        <v>229460.34375</v>
      </c>
      <c r="RUF30" s="150">
        <f t="shared" si="7944"/>
        <v>1529735</v>
      </c>
      <c r="RUG30" s="148"/>
      <c r="RUH30" s="148" t="s">
        <v>36</v>
      </c>
      <c r="RUI30" s="140">
        <v>497475</v>
      </c>
      <c r="RUJ30" s="106">
        <f t="shared" si="7945"/>
        <v>3.0750000000000002</v>
      </c>
      <c r="RUK30" s="133">
        <f t="shared" si="7946"/>
        <v>428325.97500000003</v>
      </c>
      <c r="RUL30" s="133">
        <f t="shared" si="7947"/>
        <v>871949.30625000002</v>
      </c>
      <c r="RUM30" s="149">
        <f t="shared" si="7948"/>
        <v>229460.34375</v>
      </c>
      <c r="RUN30" s="150">
        <f t="shared" si="7949"/>
        <v>1529735</v>
      </c>
      <c r="RUO30" s="148"/>
      <c r="RUP30" s="148" t="s">
        <v>36</v>
      </c>
      <c r="RUQ30" s="140">
        <v>497475</v>
      </c>
      <c r="RUR30" s="106">
        <f t="shared" si="7950"/>
        <v>3.0750000000000002</v>
      </c>
      <c r="RUS30" s="133">
        <f t="shared" si="7951"/>
        <v>428325.97500000003</v>
      </c>
      <c r="RUT30" s="133">
        <f t="shared" si="7952"/>
        <v>871949.30625000002</v>
      </c>
      <c r="RUU30" s="149">
        <f t="shared" si="7953"/>
        <v>229460.34375</v>
      </c>
      <c r="RUV30" s="150">
        <f t="shared" si="7954"/>
        <v>1529735</v>
      </c>
      <c r="RUW30" s="148"/>
      <c r="RUX30" s="148" t="s">
        <v>36</v>
      </c>
      <c r="RUY30" s="140">
        <v>497475</v>
      </c>
      <c r="RUZ30" s="106">
        <f t="shared" si="7955"/>
        <v>3.0750000000000002</v>
      </c>
      <c r="RVA30" s="133">
        <f t="shared" si="7956"/>
        <v>428325.97500000003</v>
      </c>
      <c r="RVB30" s="133">
        <f t="shared" si="7957"/>
        <v>871949.30625000002</v>
      </c>
      <c r="RVC30" s="149">
        <f t="shared" si="7958"/>
        <v>229460.34375</v>
      </c>
      <c r="RVD30" s="150">
        <f t="shared" si="7959"/>
        <v>1529735</v>
      </c>
      <c r="RVE30" s="148"/>
      <c r="RVF30" s="148" t="s">
        <v>36</v>
      </c>
      <c r="RVG30" s="140">
        <v>497475</v>
      </c>
      <c r="RVH30" s="106">
        <f t="shared" si="7960"/>
        <v>3.0750000000000002</v>
      </c>
      <c r="RVI30" s="133">
        <f t="shared" si="7961"/>
        <v>428325.97500000003</v>
      </c>
      <c r="RVJ30" s="133">
        <f t="shared" si="7962"/>
        <v>871949.30625000002</v>
      </c>
      <c r="RVK30" s="149">
        <f t="shared" si="7963"/>
        <v>229460.34375</v>
      </c>
      <c r="RVL30" s="150">
        <f t="shared" si="7964"/>
        <v>1529735</v>
      </c>
      <c r="RVM30" s="148"/>
      <c r="RVN30" s="148" t="s">
        <v>36</v>
      </c>
      <c r="RVO30" s="140">
        <v>497475</v>
      </c>
      <c r="RVP30" s="106">
        <f t="shared" si="7965"/>
        <v>3.0750000000000002</v>
      </c>
      <c r="RVQ30" s="133">
        <f t="shared" si="7966"/>
        <v>428325.97500000003</v>
      </c>
      <c r="RVR30" s="133">
        <f t="shared" si="7967"/>
        <v>871949.30625000002</v>
      </c>
      <c r="RVS30" s="149">
        <f t="shared" si="7968"/>
        <v>229460.34375</v>
      </c>
      <c r="RVT30" s="150">
        <f t="shared" si="7969"/>
        <v>1529735</v>
      </c>
      <c r="RVU30" s="148"/>
      <c r="RVV30" s="148" t="s">
        <v>36</v>
      </c>
      <c r="RVW30" s="140">
        <v>497475</v>
      </c>
      <c r="RVX30" s="106">
        <f t="shared" si="7970"/>
        <v>3.0750000000000002</v>
      </c>
      <c r="RVY30" s="133">
        <f t="shared" si="7971"/>
        <v>428325.97500000003</v>
      </c>
      <c r="RVZ30" s="133">
        <f t="shared" si="7972"/>
        <v>871949.30625000002</v>
      </c>
      <c r="RWA30" s="149">
        <f t="shared" si="7973"/>
        <v>229460.34375</v>
      </c>
      <c r="RWB30" s="150">
        <f t="shared" si="7974"/>
        <v>1529735</v>
      </c>
      <c r="RWC30" s="148"/>
      <c r="RWD30" s="148" t="s">
        <v>36</v>
      </c>
      <c r="RWE30" s="140">
        <v>497475</v>
      </c>
      <c r="RWF30" s="106">
        <f t="shared" si="7975"/>
        <v>3.0750000000000002</v>
      </c>
      <c r="RWG30" s="133">
        <f t="shared" si="7976"/>
        <v>428325.97500000003</v>
      </c>
      <c r="RWH30" s="133">
        <f t="shared" si="7977"/>
        <v>871949.30625000002</v>
      </c>
      <c r="RWI30" s="149">
        <f t="shared" si="7978"/>
        <v>229460.34375</v>
      </c>
      <c r="RWJ30" s="150">
        <f t="shared" si="7979"/>
        <v>1529735</v>
      </c>
      <c r="RWK30" s="148"/>
      <c r="RWL30" s="148" t="s">
        <v>36</v>
      </c>
      <c r="RWM30" s="140">
        <v>497475</v>
      </c>
      <c r="RWN30" s="106">
        <f t="shared" si="7980"/>
        <v>3.0750000000000002</v>
      </c>
      <c r="RWO30" s="133">
        <f t="shared" si="7981"/>
        <v>428325.97500000003</v>
      </c>
      <c r="RWP30" s="133">
        <f t="shared" si="7982"/>
        <v>871949.30625000002</v>
      </c>
      <c r="RWQ30" s="149">
        <f t="shared" si="7983"/>
        <v>229460.34375</v>
      </c>
      <c r="RWR30" s="150">
        <f t="shared" si="7984"/>
        <v>1529735</v>
      </c>
      <c r="RWS30" s="148"/>
      <c r="RWT30" s="148" t="s">
        <v>36</v>
      </c>
      <c r="RWU30" s="140">
        <v>497475</v>
      </c>
      <c r="RWV30" s="106">
        <f t="shared" si="7985"/>
        <v>3.0750000000000002</v>
      </c>
      <c r="RWW30" s="133">
        <f t="shared" si="7986"/>
        <v>428325.97500000003</v>
      </c>
      <c r="RWX30" s="133">
        <f t="shared" si="7987"/>
        <v>871949.30625000002</v>
      </c>
      <c r="RWY30" s="149">
        <f t="shared" si="7988"/>
        <v>229460.34375</v>
      </c>
      <c r="RWZ30" s="150">
        <f t="shared" si="7989"/>
        <v>1529735</v>
      </c>
      <c r="RXA30" s="148"/>
      <c r="RXB30" s="148" t="s">
        <v>36</v>
      </c>
      <c r="RXC30" s="140">
        <v>497475</v>
      </c>
      <c r="RXD30" s="106">
        <f t="shared" si="7990"/>
        <v>3.0750000000000002</v>
      </c>
      <c r="RXE30" s="133">
        <f t="shared" si="7991"/>
        <v>428325.97500000003</v>
      </c>
      <c r="RXF30" s="133">
        <f t="shared" si="7992"/>
        <v>871949.30625000002</v>
      </c>
      <c r="RXG30" s="149">
        <f t="shared" si="7993"/>
        <v>229460.34375</v>
      </c>
      <c r="RXH30" s="150">
        <f t="shared" si="7994"/>
        <v>1529735</v>
      </c>
      <c r="RXI30" s="148"/>
      <c r="RXJ30" s="148" t="s">
        <v>36</v>
      </c>
      <c r="RXK30" s="140">
        <v>497475</v>
      </c>
      <c r="RXL30" s="106">
        <f t="shared" si="7995"/>
        <v>3.0750000000000002</v>
      </c>
      <c r="RXM30" s="133">
        <f t="shared" si="7996"/>
        <v>428325.97500000003</v>
      </c>
      <c r="RXN30" s="133">
        <f t="shared" si="7997"/>
        <v>871949.30625000002</v>
      </c>
      <c r="RXO30" s="149">
        <f t="shared" si="7998"/>
        <v>229460.34375</v>
      </c>
      <c r="RXP30" s="150">
        <f t="shared" si="7999"/>
        <v>1529735</v>
      </c>
      <c r="RXQ30" s="148"/>
      <c r="RXR30" s="148" t="s">
        <v>36</v>
      </c>
      <c r="RXS30" s="140">
        <v>497475</v>
      </c>
      <c r="RXT30" s="106">
        <f t="shared" si="8000"/>
        <v>3.0750000000000002</v>
      </c>
      <c r="RXU30" s="133">
        <f t="shared" si="8001"/>
        <v>428325.97500000003</v>
      </c>
      <c r="RXV30" s="133">
        <f t="shared" si="8002"/>
        <v>871949.30625000002</v>
      </c>
      <c r="RXW30" s="149">
        <f t="shared" si="8003"/>
        <v>229460.34375</v>
      </c>
      <c r="RXX30" s="150">
        <f t="shared" si="8004"/>
        <v>1529735</v>
      </c>
      <c r="RXY30" s="148"/>
      <c r="RXZ30" s="148" t="s">
        <v>36</v>
      </c>
      <c r="RYA30" s="140">
        <v>497475</v>
      </c>
      <c r="RYB30" s="106">
        <f t="shared" si="8005"/>
        <v>3.0750000000000002</v>
      </c>
      <c r="RYC30" s="133">
        <f t="shared" si="8006"/>
        <v>428325.97500000003</v>
      </c>
      <c r="RYD30" s="133">
        <f t="shared" si="8007"/>
        <v>871949.30625000002</v>
      </c>
      <c r="RYE30" s="149">
        <f t="shared" si="8008"/>
        <v>229460.34375</v>
      </c>
      <c r="RYF30" s="150">
        <f t="shared" si="8009"/>
        <v>1529735</v>
      </c>
      <c r="RYG30" s="148"/>
      <c r="RYH30" s="148" t="s">
        <v>36</v>
      </c>
      <c r="RYI30" s="140">
        <v>497475</v>
      </c>
      <c r="RYJ30" s="106">
        <f t="shared" si="8010"/>
        <v>3.0750000000000002</v>
      </c>
      <c r="RYK30" s="133">
        <f t="shared" si="8011"/>
        <v>428325.97500000003</v>
      </c>
      <c r="RYL30" s="133">
        <f t="shared" si="8012"/>
        <v>871949.30625000002</v>
      </c>
      <c r="RYM30" s="149">
        <f t="shared" si="8013"/>
        <v>229460.34375</v>
      </c>
      <c r="RYN30" s="150">
        <f t="shared" si="8014"/>
        <v>1529735</v>
      </c>
      <c r="RYO30" s="148"/>
      <c r="RYP30" s="148" t="s">
        <v>36</v>
      </c>
      <c r="RYQ30" s="140">
        <v>497475</v>
      </c>
      <c r="RYR30" s="106">
        <f t="shared" si="8015"/>
        <v>3.0750000000000002</v>
      </c>
      <c r="RYS30" s="133">
        <f t="shared" si="8016"/>
        <v>428325.97500000003</v>
      </c>
      <c r="RYT30" s="133">
        <f t="shared" si="8017"/>
        <v>871949.30625000002</v>
      </c>
      <c r="RYU30" s="149">
        <f t="shared" si="8018"/>
        <v>229460.34375</v>
      </c>
      <c r="RYV30" s="150">
        <f t="shared" si="8019"/>
        <v>1529735</v>
      </c>
      <c r="RYW30" s="148"/>
      <c r="RYX30" s="148" t="s">
        <v>36</v>
      </c>
      <c r="RYY30" s="140">
        <v>497475</v>
      </c>
      <c r="RYZ30" s="106">
        <f t="shared" si="8020"/>
        <v>3.0750000000000002</v>
      </c>
      <c r="RZA30" s="133">
        <f t="shared" si="8021"/>
        <v>428325.97500000003</v>
      </c>
      <c r="RZB30" s="133">
        <f t="shared" si="8022"/>
        <v>871949.30625000002</v>
      </c>
      <c r="RZC30" s="149">
        <f t="shared" si="8023"/>
        <v>229460.34375</v>
      </c>
      <c r="RZD30" s="150">
        <f t="shared" si="8024"/>
        <v>1529735</v>
      </c>
      <c r="RZE30" s="148"/>
      <c r="RZF30" s="148" t="s">
        <v>36</v>
      </c>
      <c r="RZG30" s="140">
        <v>497475</v>
      </c>
      <c r="RZH30" s="106">
        <f t="shared" si="8025"/>
        <v>3.0750000000000002</v>
      </c>
      <c r="RZI30" s="133">
        <f t="shared" si="8026"/>
        <v>428325.97500000003</v>
      </c>
      <c r="RZJ30" s="133">
        <f t="shared" si="8027"/>
        <v>871949.30625000002</v>
      </c>
      <c r="RZK30" s="149">
        <f t="shared" si="8028"/>
        <v>229460.34375</v>
      </c>
      <c r="RZL30" s="150">
        <f t="shared" si="8029"/>
        <v>1529735</v>
      </c>
      <c r="RZM30" s="148"/>
      <c r="RZN30" s="148" t="s">
        <v>36</v>
      </c>
      <c r="RZO30" s="140">
        <v>497475</v>
      </c>
      <c r="RZP30" s="106">
        <f t="shared" si="8030"/>
        <v>3.0750000000000002</v>
      </c>
      <c r="RZQ30" s="133">
        <f t="shared" si="8031"/>
        <v>428325.97500000003</v>
      </c>
      <c r="RZR30" s="133">
        <f t="shared" si="8032"/>
        <v>871949.30625000002</v>
      </c>
      <c r="RZS30" s="149">
        <f t="shared" si="8033"/>
        <v>229460.34375</v>
      </c>
      <c r="RZT30" s="150">
        <f t="shared" si="8034"/>
        <v>1529735</v>
      </c>
      <c r="RZU30" s="148"/>
      <c r="RZV30" s="148" t="s">
        <v>36</v>
      </c>
      <c r="RZW30" s="140">
        <v>497475</v>
      </c>
      <c r="RZX30" s="106">
        <f t="shared" si="8035"/>
        <v>3.0750000000000002</v>
      </c>
      <c r="RZY30" s="133">
        <f t="shared" si="8036"/>
        <v>428325.97500000003</v>
      </c>
      <c r="RZZ30" s="133">
        <f t="shared" si="8037"/>
        <v>871949.30625000002</v>
      </c>
      <c r="SAA30" s="149">
        <f t="shared" si="8038"/>
        <v>229460.34375</v>
      </c>
      <c r="SAB30" s="150">
        <f t="shared" si="8039"/>
        <v>1529735</v>
      </c>
      <c r="SAC30" s="148"/>
      <c r="SAD30" s="148" t="s">
        <v>36</v>
      </c>
      <c r="SAE30" s="140">
        <v>497475</v>
      </c>
      <c r="SAF30" s="106">
        <f t="shared" si="8040"/>
        <v>3.0750000000000002</v>
      </c>
      <c r="SAG30" s="133">
        <f t="shared" si="8041"/>
        <v>428325.97500000003</v>
      </c>
      <c r="SAH30" s="133">
        <f t="shared" si="8042"/>
        <v>871949.30625000002</v>
      </c>
      <c r="SAI30" s="149">
        <f t="shared" si="8043"/>
        <v>229460.34375</v>
      </c>
      <c r="SAJ30" s="150">
        <f t="shared" si="8044"/>
        <v>1529735</v>
      </c>
      <c r="SAK30" s="148"/>
      <c r="SAL30" s="148" t="s">
        <v>36</v>
      </c>
      <c r="SAM30" s="140">
        <v>497475</v>
      </c>
      <c r="SAN30" s="106">
        <f t="shared" si="8045"/>
        <v>3.0750000000000002</v>
      </c>
      <c r="SAO30" s="133">
        <f t="shared" si="8046"/>
        <v>428325.97500000003</v>
      </c>
      <c r="SAP30" s="133">
        <f t="shared" si="8047"/>
        <v>871949.30625000002</v>
      </c>
      <c r="SAQ30" s="149">
        <f t="shared" si="8048"/>
        <v>229460.34375</v>
      </c>
      <c r="SAR30" s="150">
        <f t="shared" si="8049"/>
        <v>1529735</v>
      </c>
      <c r="SAS30" s="148"/>
      <c r="SAT30" s="148" t="s">
        <v>36</v>
      </c>
      <c r="SAU30" s="140">
        <v>497475</v>
      </c>
      <c r="SAV30" s="106">
        <f t="shared" si="8050"/>
        <v>3.0750000000000002</v>
      </c>
      <c r="SAW30" s="133">
        <f t="shared" si="8051"/>
        <v>428325.97500000003</v>
      </c>
      <c r="SAX30" s="133">
        <f t="shared" si="8052"/>
        <v>871949.30625000002</v>
      </c>
      <c r="SAY30" s="149">
        <f t="shared" si="8053"/>
        <v>229460.34375</v>
      </c>
      <c r="SAZ30" s="150">
        <f t="shared" si="8054"/>
        <v>1529735</v>
      </c>
      <c r="SBA30" s="148"/>
      <c r="SBB30" s="148" t="s">
        <v>36</v>
      </c>
      <c r="SBC30" s="140">
        <v>497475</v>
      </c>
      <c r="SBD30" s="106">
        <f t="shared" si="8055"/>
        <v>3.0750000000000002</v>
      </c>
      <c r="SBE30" s="133">
        <f t="shared" si="8056"/>
        <v>428325.97500000003</v>
      </c>
      <c r="SBF30" s="133">
        <f t="shared" si="8057"/>
        <v>871949.30625000002</v>
      </c>
      <c r="SBG30" s="149">
        <f t="shared" si="8058"/>
        <v>229460.34375</v>
      </c>
      <c r="SBH30" s="150">
        <f t="shared" si="8059"/>
        <v>1529735</v>
      </c>
      <c r="SBI30" s="148"/>
      <c r="SBJ30" s="148" t="s">
        <v>36</v>
      </c>
      <c r="SBK30" s="140">
        <v>497475</v>
      </c>
      <c r="SBL30" s="106">
        <f t="shared" si="8060"/>
        <v>3.0750000000000002</v>
      </c>
      <c r="SBM30" s="133">
        <f t="shared" si="8061"/>
        <v>428325.97500000003</v>
      </c>
      <c r="SBN30" s="133">
        <f t="shared" si="8062"/>
        <v>871949.30625000002</v>
      </c>
      <c r="SBO30" s="149">
        <f t="shared" si="8063"/>
        <v>229460.34375</v>
      </c>
      <c r="SBP30" s="150">
        <f t="shared" si="8064"/>
        <v>1529735</v>
      </c>
      <c r="SBQ30" s="148"/>
      <c r="SBR30" s="148" t="s">
        <v>36</v>
      </c>
      <c r="SBS30" s="140">
        <v>497475</v>
      </c>
      <c r="SBT30" s="106">
        <f t="shared" si="8065"/>
        <v>3.0750000000000002</v>
      </c>
      <c r="SBU30" s="133">
        <f t="shared" si="8066"/>
        <v>428325.97500000003</v>
      </c>
      <c r="SBV30" s="133">
        <f t="shared" si="8067"/>
        <v>871949.30625000002</v>
      </c>
      <c r="SBW30" s="149">
        <f t="shared" si="8068"/>
        <v>229460.34375</v>
      </c>
      <c r="SBX30" s="150">
        <f t="shared" si="8069"/>
        <v>1529735</v>
      </c>
      <c r="SBY30" s="148"/>
      <c r="SBZ30" s="148" t="s">
        <v>36</v>
      </c>
      <c r="SCA30" s="140">
        <v>497475</v>
      </c>
      <c r="SCB30" s="106">
        <f t="shared" si="8070"/>
        <v>3.0750000000000002</v>
      </c>
      <c r="SCC30" s="133">
        <f t="shared" si="8071"/>
        <v>428325.97500000003</v>
      </c>
      <c r="SCD30" s="133">
        <f t="shared" si="8072"/>
        <v>871949.30625000002</v>
      </c>
      <c r="SCE30" s="149">
        <f t="shared" si="8073"/>
        <v>229460.34375</v>
      </c>
      <c r="SCF30" s="150">
        <f t="shared" si="8074"/>
        <v>1529735</v>
      </c>
      <c r="SCG30" s="148"/>
      <c r="SCH30" s="148" t="s">
        <v>36</v>
      </c>
      <c r="SCI30" s="140">
        <v>497475</v>
      </c>
      <c r="SCJ30" s="106">
        <f t="shared" si="8075"/>
        <v>3.0750000000000002</v>
      </c>
      <c r="SCK30" s="133">
        <f t="shared" si="8076"/>
        <v>428325.97500000003</v>
      </c>
      <c r="SCL30" s="133">
        <f t="shared" si="8077"/>
        <v>871949.30625000002</v>
      </c>
      <c r="SCM30" s="149">
        <f t="shared" si="8078"/>
        <v>229460.34375</v>
      </c>
      <c r="SCN30" s="150">
        <f t="shared" si="8079"/>
        <v>1529735</v>
      </c>
      <c r="SCO30" s="148"/>
      <c r="SCP30" s="148" t="s">
        <v>36</v>
      </c>
      <c r="SCQ30" s="140">
        <v>497475</v>
      </c>
      <c r="SCR30" s="106">
        <f t="shared" si="8080"/>
        <v>3.0750000000000002</v>
      </c>
      <c r="SCS30" s="133">
        <f t="shared" si="8081"/>
        <v>428325.97500000003</v>
      </c>
      <c r="SCT30" s="133">
        <f t="shared" si="8082"/>
        <v>871949.30625000002</v>
      </c>
      <c r="SCU30" s="149">
        <f t="shared" si="8083"/>
        <v>229460.34375</v>
      </c>
      <c r="SCV30" s="150">
        <f t="shared" si="8084"/>
        <v>1529735</v>
      </c>
      <c r="SCW30" s="148"/>
      <c r="SCX30" s="148" t="s">
        <v>36</v>
      </c>
      <c r="SCY30" s="140">
        <v>497475</v>
      </c>
      <c r="SCZ30" s="106">
        <f t="shared" si="8085"/>
        <v>3.0750000000000002</v>
      </c>
      <c r="SDA30" s="133">
        <f t="shared" si="8086"/>
        <v>428325.97500000003</v>
      </c>
      <c r="SDB30" s="133">
        <f t="shared" si="8087"/>
        <v>871949.30625000002</v>
      </c>
      <c r="SDC30" s="149">
        <f t="shared" si="8088"/>
        <v>229460.34375</v>
      </c>
      <c r="SDD30" s="150">
        <f t="shared" si="8089"/>
        <v>1529735</v>
      </c>
      <c r="SDE30" s="148"/>
      <c r="SDF30" s="148" t="s">
        <v>36</v>
      </c>
      <c r="SDG30" s="140">
        <v>497475</v>
      </c>
      <c r="SDH30" s="106">
        <f t="shared" si="8090"/>
        <v>3.0750000000000002</v>
      </c>
      <c r="SDI30" s="133">
        <f t="shared" si="8091"/>
        <v>428325.97500000003</v>
      </c>
      <c r="SDJ30" s="133">
        <f t="shared" si="8092"/>
        <v>871949.30625000002</v>
      </c>
      <c r="SDK30" s="149">
        <f t="shared" si="8093"/>
        <v>229460.34375</v>
      </c>
      <c r="SDL30" s="150">
        <f t="shared" si="8094"/>
        <v>1529735</v>
      </c>
      <c r="SDM30" s="148"/>
      <c r="SDN30" s="148" t="s">
        <v>36</v>
      </c>
      <c r="SDO30" s="140">
        <v>497475</v>
      </c>
      <c r="SDP30" s="106">
        <f t="shared" si="8095"/>
        <v>3.0750000000000002</v>
      </c>
      <c r="SDQ30" s="133">
        <f t="shared" si="8096"/>
        <v>428325.97500000003</v>
      </c>
      <c r="SDR30" s="133">
        <f t="shared" si="8097"/>
        <v>871949.30625000002</v>
      </c>
      <c r="SDS30" s="149">
        <f t="shared" si="8098"/>
        <v>229460.34375</v>
      </c>
      <c r="SDT30" s="150">
        <f t="shared" si="8099"/>
        <v>1529735</v>
      </c>
      <c r="SDU30" s="148"/>
      <c r="SDV30" s="148" t="s">
        <v>36</v>
      </c>
      <c r="SDW30" s="140">
        <v>497475</v>
      </c>
      <c r="SDX30" s="106">
        <f t="shared" si="8100"/>
        <v>3.0750000000000002</v>
      </c>
      <c r="SDY30" s="133">
        <f t="shared" si="8101"/>
        <v>428325.97500000003</v>
      </c>
      <c r="SDZ30" s="133">
        <f t="shared" si="8102"/>
        <v>871949.30625000002</v>
      </c>
      <c r="SEA30" s="149">
        <f t="shared" si="8103"/>
        <v>229460.34375</v>
      </c>
      <c r="SEB30" s="150">
        <f t="shared" si="8104"/>
        <v>1529735</v>
      </c>
      <c r="SEC30" s="148"/>
      <c r="SED30" s="148" t="s">
        <v>36</v>
      </c>
      <c r="SEE30" s="140">
        <v>497475</v>
      </c>
      <c r="SEF30" s="106">
        <f t="shared" si="8105"/>
        <v>3.0750000000000002</v>
      </c>
      <c r="SEG30" s="133">
        <f t="shared" si="8106"/>
        <v>428325.97500000003</v>
      </c>
      <c r="SEH30" s="133">
        <f t="shared" si="8107"/>
        <v>871949.30625000002</v>
      </c>
      <c r="SEI30" s="149">
        <f t="shared" si="8108"/>
        <v>229460.34375</v>
      </c>
      <c r="SEJ30" s="150">
        <f t="shared" si="8109"/>
        <v>1529735</v>
      </c>
      <c r="SEK30" s="148"/>
      <c r="SEL30" s="148" t="s">
        <v>36</v>
      </c>
      <c r="SEM30" s="140">
        <v>497475</v>
      </c>
      <c r="SEN30" s="106">
        <f t="shared" si="8110"/>
        <v>3.0750000000000002</v>
      </c>
      <c r="SEO30" s="133">
        <f t="shared" si="8111"/>
        <v>428325.97500000003</v>
      </c>
      <c r="SEP30" s="133">
        <f t="shared" si="8112"/>
        <v>871949.30625000002</v>
      </c>
      <c r="SEQ30" s="149">
        <f t="shared" si="8113"/>
        <v>229460.34375</v>
      </c>
      <c r="SER30" s="150">
        <f t="shared" si="8114"/>
        <v>1529735</v>
      </c>
      <c r="SES30" s="148"/>
      <c r="SET30" s="148" t="s">
        <v>36</v>
      </c>
      <c r="SEU30" s="140">
        <v>497475</v>
      </c>
      <c r="SEV30" s="106">
        <f t="shared" si="8115"/>
        <v>3.0750000000000002</v>
      </c>
      <c r="SEW30" s="133">
        <f t="shared" si="8116"/>
        <v>428325.97500000003</v>
      </c>
      <c r="SEX30" s="133">
        <f t="shared" si="8117"/>
        <v>871949.30625000002</v>
      </c>
      <c r="SEY30" s="149">
        <f t="shared" si="8118"/>
        <v>229460.34375</v>
      </c>
      <c r="SEZ30" s="150">
        <f t="shared" si="8119"/>
        <v>1529735</v>
      </c>
      <c r="SFA30" s="148"/>
      <c r="SFB30" s="148" t="s">
        <v>36</v>
      </c>
      <c r="SFC30" s="140">
        <v>497475</v>
      </c>
      <c r="SFD30" s="106">
        <f t="shared" si="8120"/>
        <v>3.0750000000000002</v>
      </c>
      <c r="SFE30" s="133">
        <f t="shared" si="8121"/>
        <v>428325.97500000003</v>
      </c>
      <c r="SFF30" s="133">
        <f t="shared" si="8122"/>
        <v>871949.30625000002</v>
      </c>
      <c r="SFG30" s="149">
        <f t="shared" si="8123"/>
        <v>229460.34375</v>
      </c>
      <c r="SFH30" s="150">
        <f t="shared" si="8124"/>
        <v>1529735</v>
      </c>
      <c r="SFI30" s="148"/>
      <c r="SFJ30" s="148" t="s">
        <v>36</v>
      </c>
      <c r="SFK30" s="140">
        <v>497475</v>
      </c>
      <c r="SFL30" s="106">
        <f t="shared" si="8125"/>
        <v>3.0750000000000002</v>
      </c>
      <c r="SFM30" s="133">
        <f t="shared" si="8126"/>
        <v>428325.97500000003</v>
      </c>
      <c r="SFN30" s="133">
        <f t="shared" si="8127"/>
        <v>871949.30625000002</v>
      </c>
      <c r="SFO30" s="149">
        <f t="shared" si="8128"/>
        <v>229460.34375</v>
      </c>
      <c r="SFP30" s="150">
        <f t="shared" si="8129"/>
        <v>1529735</v>
      </c>
      <c r="SFQ30" s="148"/>
      <c r="SFR30" s="148" t="s">
        <v>36</v>
      </c>
      <c r="SFS30" s="140">
        <v>497475</v>
      </c>
      <c r="SFT30" s="106">
        <f t="shared" si="8130"/>
        <v>3.0750000000000002</v>
      </c>
      <c r="SFU30" s="133">
        <f t="shared" si="8131"/>
        <v>428325.97500000003</v>
      </c>
      <c r="SFV30" s="133">
        <f t="shared" si="8132"/>
        <v>871949.30625000002</v>
      </c>
      <c r="SFW30" s="149">
        <f t="shared" si="8133"/>
        <v>229460.34375</v>
      </c>
      <c r="SFX30" s="150">
        <f t="shared" si="8134"/>
        <v>1529735</v>
      </c>
      <c r="SFY30" s="148"/>
      <c r="SFZ30" s="148" t="s">
        <v>36</v>
      </c>
      <c r="SGA30" s="140">
        <v>497475</v>
      </c>
      <c r="SGB30" s="106">
        <f t="shared" si="8135"/>
        <v>3.0750000000000002</v>
      </c>
      <c r="SGC30" s="133">
        <f t="shared" si="8136"/>
        <v>428325.97500000003</v>
      </c>
      <c r="SGD30" s="133">
        <f t="shared" si="8137"/>
        <v>871949.30625000002</v>
      </c>
      <c r="SGE30" s="149">
        <f t="shared" si="8138"/>
        <v>229460.34375</v>
      </c>
      <c r="SGF30" s="150">
        <f t="shared" si="8139"/>
        <v>1529735</v>
      </c>
      <c r="SGG30" s="148"/>
      <c r="SGH30" s="148" t="s">
        <v>36</v>
      </c>
      <c r="SGI30" s="140">
        <v>497475</v>
      </c>
      <c r="SGJ30" s="106">
        <f t="shared" si="8140"/>
        <v>3.0750000000000002</v>
      </c>
      <c r="SGK30" s="133">
        <f t="shared" si="8141"/>
        <v>428325.97500000003</v>
      </c>
      <c r="SGL30" s="133">
        <f t="shared" si="8142"/>
        <v>871949.30625000002</v>
      </c>
      <c r="SGM30" s="149">
        <f t="shared" si="8143"/>
        <v>229460.34375</v>
      </c>
      <c r="SGN30" s="150">
        <f t="shared" si="8144"/>
        <v>1529735</v>
      </c>
      <c r="SGO30" s="148"/>
      <c r="SGP30" s="148" t="s">
        <v>36</v>
      </c>
      <c r="SGQ30" s="140">
        <v>497475</v>
      </c>
      <c r="SGR30" s="106">
        <f t="shared" si="8145"/>
        <v>3.0750000000000002</v>
      </c>
      <c r="SGS30" s="133">
        <f t="shared" si="8146"/>
        <v>428325.97500000003</v>
      </c>
      <c r="SGT30" s="133">
        <f t="shared" si="8147"/>
        <v>871949.30625000002</v>
      </c>
      <c r="SGU30" s="149">
        <f t="shared" si="8148"/>
        <v>229460.34375</v>
      </c>
      <c r="SGV30" s="150">
        <f t="shared" si="8149"/>
        <v>1529735</v>
      </c>
      <c r="SGW30" s="148"/>
      <c r="SGX30" s="148" t="s">
        <v>36</v>
      </c>
      <c r="SGY30" s="140">
        <v>497475</v>
      </c>
      <c r="SGZ30" s="106">
        <f t="shared" si="8150"/>
        <v>3.0750000000000002</v>
      </c>
      <c r="SHA30" s="133">
        <f t="shared" si="8151"/>
        <v>428325.97500000003</v>
      </c>
      <c r="SHB30" s="133">
        <f t="shared" si="8152"/>
        <v>871949.30625000002</v>
      </c>
      <c r="SHC30" s="149">
        <f t="shared" si="8153"/>
        <v>229460.34375</v>
      </c>
      <c r="SHD30" s="150">
        <f t="shared" si="8154"/>
        <v>1529735</v>
      </c>
      <c r="SHE30" s="148"/>
      <c r="SHF30" s="148" t="s">
        <v>36</v>
      </c>
      <c r="SHG30" s="140">
        <v>497475</v>
      </c>
      <c r="SHH30" s="106">
        <f t="shared" si="8155"/>
        <v>3.0750000000000002</v>
      </c>
      <c r="SHI30" s="133">
        <f t="shared" si="8156"/>
        <v>428325.97500000003</v>
      </c>
      <c r="SHJ30" s="133">
        <f t="shared" si="8157"/>
        <v>871949.30625000002</v>
      </c>
      <c r="SHK30" s="149">
        <f t="shared" si="8158"/>
        <v>229460.34375</v>
      </c>
      <c r="SHL30" s="150">
        <f t="shared" si="8159"/>
        <v>1529735</v>
      </c>
      <c r="SHM30" s="148"/>
      <c r="SHN30" s="148" t="s">
        <v>36</v>
      </c>
      <c r="SHO30" s="140">
        <v>497475</v>
      </c>
      <c r="SHP30" s="106">
        <f t="shared" si="8160"/>
        <v>3.0750000000000002</v>
      </c>
      <c r="SHQ30" s="133">
        <f t="shared" si="8161"/>
        <v>428325.97500000003</v>
      </c>
      <c r="SHR30" s="133">
        <f t="shared" si="8162"/>
        <v>871949.30625000002</v>
      </c>
      <c r="SHS30" s="149">
        <f t="shared" si="8163"/>
        <v>229460.34375</v>
      </c>
      <c r="SHT30" s="150">
        <f t="shared" si="8164"/>
        <v>1529735</v>
      </c>
      <c r="SHU30" s="148"/>
      <c r="SHV30" s="148" t="s">
        <v>36</v>
      </c>
      <c r="SHW30" s="140">
        <v>497475</v>
      </c>
      <c r="SHX30" s="106">
        <f t="shared" si="8165"/>
        <v>3.0750000000000002</v>
      </c>
      <c r="SHY30" s="133">
        <f t="shared" si="8166"/>
        <v>428325.97500000003</v>
      </c>
      <c r="SHZ30" s="133">
        <f t="shared" si="8167"/>
        <v>871949.30625000002</v>
      </c>
      <c r="SIA30" s="149">
        <f t="shared" si="8168"/>
        <v>229460.34375</v>
      </c>
      <c r="SIB30" s="150">
        <f t="shared" si="8169"/>
        <v>1529735</v>
      </c>
      <c r="SIC30" s="148"/>
      <c r="SID30" s="148" t="s">
        <v>36</v>
      </c>
      <c r="SIE30" s="140">
        <v>497475</v>
      </c>
      <c r="SIF30" s="106">
        <f t="shared" si="8170"/>
        <v>3.0750000000000002</v>
      </c>
      <c r="SIG30" s="133">
        <f t="shared" si="8171"/>
        <v>428325.97500000003</v>
      </c>
      <c r="SIH30" s="133">
        <f t="shared" si="8172"/>
        <v>871949.30625000002</v>
      </c>
      <c r="SII30" s="149">
        <f t="shared" si="8173"/>
        <v>229460.34375</v>
      </c>
      <c r="SIJ30" s="150">
        <f t="shared" si="8174"/>
        <v>1529735</v>
      </c>
      <c r="SIK30" s="148"/>
      <c r="SIL30" s="148" t="s">
        <v>36</v>
      </c>
      <c r="SIM30" s="140">
        <v>497475</v>
      </c>
      <c r="SIN30" s="106">
        <f t="shared" si="8175"/>
        <v>3.0750000000000002</v>
      </c>
      <c r="SIO30" s="133">
        <f t="shared" si="8176"/>
        <v>428325.97500000003</v>
      </c>
      <c r="SIP30" s="133">
        <f t="shared" si="8177"/>
        <v>871949.30625000002</v>
      </c>
      <c r="SIQ30" s="149">
        <f t="shared" si="8178"/>
        <v>229460.34375</v>
      </c>
      <c r="SIR30" s="150">
        <f t="shared" si="8179"/>
        <v>1529735</v>
      </c>
      <c r="SIS30" s="148"/>
      <c r="SIT30" s="148" t="s">
        <v>36</v>
      </c>
      <c r="SIU30" s="140">
        <v>497475</v>
      </c>
      <c r="SIV30" s="106">
        <f t="shared" si="8180"/>
        <v>3.0750000000000002</v>
      </c>
      <c r="SIW30" s="133">
        <f t="shared" si="8181"/>
        <v>428325.97500000003</v>
      </c>
      <c r="SIX30" s="133">
        <f t="shared" si="8182"/>
        <v>871949.30625000002</v>
      </c>
      <c r="SIY30" s="149">
        <f t="shared" si="8183"/>
        <v>229460.34375</v>
      </c>
      <c r="SIZ30" s="150">
        <f t="shared" si="8184"/>
        <v>1529735</v>
      </c>
      <c r="SJA30" s="148"/>
      <c r="SJB30" s="148" t="s">
        <v>36</v>
      </c>
      <c r="SJC30" s="140">
        <v>497475</v>
      </c>
      <c r="SJD30" s="106">
        <f t="shared" si="8185"/>
        <v>3.0750000000000002</v>
      </c>
      <c r="SJE30" s="133">
        <f t="shared" si="8186"/>
        <v>428325.97500000003</v>
      </c>
      <c r="SJF30" s="133">
        <f t="shared" si="8187"/>
        <v>871949.30625000002</v>
      </c>
      <c r="SJG30" s="149">
        <f t="shared" si="8188"/>
        <v>229460.34375</v>
      </c>
      <c r="SJH30" s="150">
        <f t="shared" si="8189"/>
        <v>1529735</v>
      </c>
      <c r="SJI30" s="148"/>
      <c r="SJJ30" s="148" t="s">
        <v>36</v>
      </c>
      <c r="SJK30" s="140">
        <v>497475</v>
      </c>
      <c r="SJL30" s="106">
        <f t="shared" si="8190"/>
        <v>3.0750000000000002</v>
      </c>
      <c r="SJM30" s="133">
        <f t="shared" si="8191"/>
        <v>428325.97500000003</v>
      </c>
      <c r="SJN30" s="133">
        <f t="shared" si="8192"/>
        <v>871949.30625000002</v>
      </c>
      <c r="SJO30" s="149">
        <f t="shared" si="8193"/>
        <v>229460.34375</v>
      </c>
      <c r="SJP30" s="150">
        <f t="shared" si="8194"/>
        <v>1529735</v>
      </c>
      <c r="SJQ30" s="148"/>
      <c r="SJR30" s="148" t="s">
        <v>36</v>
      </c>
      <c r="SJS30" s="140">
        <v>497475</v>
      </c>
      <c r="SJT30" s="106">
        <f t="shared" si="8195"/>
        <v>3.0750000000000002</v>
      </c>
      <c r="SJU30" s="133">
        <f t="shared" si="8196"/>
        <v>428325.97500000003</v>
      </c>
      <c r="SJV30" s="133">
        <f t="shared" si="8197"/>
        <v>871949.30625000002</v>
      </c>
      <c r="SJW30" s="149">
        <f t="shared" si="8198"/>
        <v>229460.34375</v>
      </c>
      <c r="SJX30" s="150">
        <f t="shared" si="8199"/>
        <v>1529735</v>
      </c>
      <c r="SJY30" s="148"/>
      <c r="SJZ30" s="148" t="s">
        <v>36</v>
      </c>
      <c r="SKA30" s="140">
        <v>497475</v>
      </c>
      <c r="SKB30" s="106">
        <f t="shared" si="8200"/>
        <v>3.0750000000000002</v>
      </c>
      <c r="SKC30" s="133">
        <f t="shared" si="8201"/>
        <v>428325.97500000003</v>
      </c>
      <c r="SKD30" s="133">
        <f t="shared" si="8202"/>
        <v>871949.30625000002</v>
      </c>
      <c r="SKE30" s="149">
        <f t="shared" si="8203"/>
        <v>229460.34375</v>
      </c>
      <c r="SKF30" s="150">
        <f t="shared" si="8204"/>
        <v>1529735</v>
      </c>
      <c r="SKG30" s="148"/>
      <c r="SKH30" s="148" t="s">
        <v>36</v>
      </c>
      <c r="SKI30" s="140">
        <v>497475</v>
      </c>
      <c r="SKJ30" s="106">
        <f t="shared" si="8205"/>
        <v>3.0750000000000002</v>
      </c>
      <c r="SKK30" s="133">
        <f t="shared" si="8206"/>
        <v>428325.97500000003</v>
      </c>
      <c r="SKL30" s="133">
        <f t="shared" si="8207"/>
        <v>871949.30625000002</v>
      </c>
      <c r="SKM30" s="149">
        <f t="shared" si="8208"/>
        <v>229460.34375</v>
      </c>
      <c r="SKN30" s="150">
        <f t="shared" si="8209"/>
        <v>1529735</v>
      </c>
      <c r="SKO30" s="148"/>
      <c r="SKP30" s="148" t="s">
        <v>36</v>
      </c>
      <c r="SKQ30" s="140">
        <v>497475</v>
      </c>
      <c r="SKR30" s="106">
        <f t="shared" si="8210"/>
        <v>3.0750000000000002</v>
      </c>
      <c r="SKS30" s="133">
        <f t="shared" si="8211"/>
        <v>428325.97500000003</v>
      </c>
      <c r="SKT30" s="133">
        <f t="shared" si="8212"/>
        <v>871949.30625000002</v>
      </c>
      <c r="SKU30" s="149">
        <f t="shared" si="8213"/>
        <v>229460.34375</v>
      </c>
      <c r="SKV30" s="150">
        <f t="shared" si="8214"/>
        <v>1529735</v>
      </c>
      <c r="SKW30" s="148"/>
      <c r="SKX30" s="148" t="s">
        <v>36</v>
      </c>
      <c r="SKY30" s="140">
        <v>497475</v>
      </c>
      <c r="SKZ30" s="106">
        <f t="shared" si="8215"/>
        <v>3.0750000000000002</v>
      </c>
      <c r="SLA30" s="133">
        <f t="shared" si="8216"/>
        <v>428325.97500000003</v>
      </c>
      <c r="SLB30" s="133">
        <f t="shared" si="8217"/>
        <v>871949.30625000002</v>
      </c>
      <c r="SLC30" s="149">
        <f t="shared" si="8218"/>
        <v>229460.34375</v>
      </c>
      <c r="SLD30" s="150">
        <f t="shared" si="8219"/>
        <v>1529735</v>
      </c>
      <c r="SLE30" s="148"/>
      <c r="SLF30" s="148" t="s">
        <v>36</v>
      </c>
      <c r="SLG30" s="140">
        <v>497475</v>
      </c>
      <c r="SLH30" s="106">
        <f t="shared" si="8220"/>
        <v>3.0750000000000002</v>
      </c>
      <c r="SLI30" s="133">
        <f t="shared" si="8221"/>
        <v>428325.97500000003</v>
      </c>
      <c r="SLJ30" s="133">
        <f t="shared" si="8222"/>
        <v>871949.30625000002</v>
      </c>
      <c r="SLK30" s="149">
        <f t="shared" si="8223"/>
        <v>229460.34375</v>
      </c>
      <c r="SLL30" s="150">
        <f t="shared" si="8224"/>
        <v>1529735</v>
      </c>
      <c r="SLM30" s="148"/>
      <c r="SLN30" s="148" t="s">
        <v>36</v>
      </c>
      <c r="SLO30" s="140">
        <v>497475</v>
      </c>
      <c r="SLP30" s="106">
        <f t="shared" si="8225"/>
        <v>3.0750000000000002</v>
      </c>
      <c r="SLQ30" s="133">
        <f t="shared" si="8226"/>
        <v>428325.97500000003</v>
      </c>
      <c r="SLR30" s="133">
        <f t="shared" si="8227"/>
        <v>871949.30625000002</v>
      </c>
      <c r="SLS30" s="149">
        <f t="shared" si="8228"/>
        <v>229460.34375</v>
      </c>
      <c r="SLT30" s="150">
        <f t="shared" si="8229"/>
        <v>1529735</v>
      </c>
      <c r="SLU30" s="148"/>
      <c r="SLV30" s="148" t="s">
        <v>36</v>
      </c>
      <c r="SLW30" s="140">
        <v>497475</v>
      </c>
      <c r="SLX30" s="106">
        <f t="shared" si="8230"/>
        <v>3.0750000000000002</v>
      </c>
      <c r="SLY30" s="133">
        <f t="shared" si="8231"/>
        <v>428325.97500000003</v>
      </c>
      <c r="SLZ30" s="133">
        <f t="shared" si="8232"/>
        <v>871949.30625000002</v>
      </c>
      <c r="SMA30" s="149">
        <f t="shared" si="8233"/>
        <v>229460.34375</v>
      </c>
      <c r="SMB30" s="150">
        <f t="shared" si="8234"/>
        <v>1529735</v>
      </c>
      <c r="SMC30" s="148"/>
      <c r="SMD30" s="148" t="s">
        <v>36</v>
      </c>
      <c r="SME30" s="140">
        <v>497475</v>
      </c>
      <c r="SMF30" s="106">
        <f t="shared" si="8235"/>
        <v>3.0750000000000002</v>
      </c>
      <c r="SMG30" s="133">
        <f t="shared" si="8236"/>
        <v>428325.97500000003</v>
      </c>
      <c r="SMH30" s="133">
        <f t="shared" si="8237"/>
        <v>871949.30625000002</v>
      </c>
      <c r="SMI30" s="149">
        <f t="shared" si="8238"/>
        <v>229460.34375</v>
      </c>
      <c r="SMJ30" s="150">
        <f t="shared" si="8239"/>
        <v>1529735</v>
      </c>
      <c r="SMK30" s="148"/>
      <c r="SML30" s="148" t="s">
        <v>36</v>
      </c>
      <c r="SMM30" s="140">
        <v>497475</v>
      </c>
      <c r="SMN30" s="106">
        <f t="shared" si="8240"/>
        <v>3.0750000000000002</v>
      </c>
      <c r="SMO30" s="133">
        <f t="shared" si="8241"/>
        <v>428325.97500000003</v>
      </c>
      <c r="SMP30" s="133">
        <f t="shared" si="8242"/>
        <v>871949.30625000002</v>
      </c>
      <c r="SMQ30" s="149">
        <f t="shared" si="8243"/>
        <v>229460.34375</v>
      </c>
      <c r="SMR30" s="150">
        <f t="shared" si="8244"/>
        <v>1529735</v>
      </c>
      <c r="SMS30" s="148"/>
      <c r="SMT30" s="148" t="s">
        <v>36</v>
      </c>
      <c r="SMU30" s="140">
        <v>497475</v>
      </c>
      <c r="SMV30" s="106">
        <f t="shared" si="8245"/>
        <v>3.0750000000000002</v>
      </c>
      <c r="SMW30" s="133">
        <f t="shared" si="8246"/>
        <v>428325.97500000003</v>
      </c>
      <c r="SMX30" s="133">
        <f t="shared" si="8247"/>
        <v>871949.30625000002</v>
      </c>
      <c r="SMY30" s="149">
        <f t="shared" si="8248"/>
        <v>229460.34375</v>
      </c>
      <c r="SMZ30" s="150">
        <f t="shared" si="8249"/>
        <v>1529735</v>
      </c>
      <c r="SNA30" s="148"/>
      <c r="SNB30" s="148" t="s">
        <v>36</v>
      </c>
      <c r="SNC30" s="140">
        <v>497475</v>
      </c>
      <c r="SND30" s="106">
        <f t="shared" si="8250"/>
        <v>3.0750000000000002</v>
      </c>
      <c r="SNE30" s="133">
        <f t="shared" si="8251"/>
        <v>428325.97500000003</v>
      </c>
      <c r="SNF30" s="133">
        <f t="shared" si="8252"/>
        <v>871949.30625000002</v>
      </c>
      <c r="SNG30" s="149">
        <f t="shared" si="8253"/>
        <v>229460.34375</v>
      </c>
      <c r="SNH30" s="150">
        <f t="shared" si="8254"/>
        <v>1529735</v>
      </c>
      <c r="SNI30" s="148"/>
      <c r="SNJ30" s="148" t="s">
        <v>36</v>
      </c>
      <c r="SNK30" s="140">
        <v>497475</v>
      </c>
      <c r="SNL30" s="106">
        <f t="shared" si="8255"/>
        <v>3.0750000000000002</v>
      </c>
      <c r="SNM30" s="133">
        <f t="shared" si="8256"/>
        <v>428325.97500000003</v>
      </c>
      <c r="SNN30" s="133">
        <f t="shared" si="8257"/>
        <v>871949.30625000002</v>
      </c>
      <c r="SNO30" s="149">
        <f t="shared" si="8258"/>
        <v>229460.34375</v>
      </c>
      <c r="SNP30" s="150">
        <f t="shared" si="8259"/>
        <v>1529735</v>
      </c>
      <c r="SNQ30" s="148"/>
      <c r="SNR30" s="148" t="s">
        <v>36</v>
      </c>
      <c r="SNS30" s="140">
        <v>497475</v>
      </c>
      <c r="SNT30" s="106">
        <f t="shared" si="8260"/>
        <v>3.0750000000000002</v>
      </c>
      <c r="SNU30" s="133">
        <f t="shared" si="8261"/>
        <v>428325.97500000003</v>
      </c>
      <c r="SNV30" s="133">
        <f t="shared" si="8262"/>
        <v>871949.30625000002</v>
      </c>
      <c r="SNW30" s="149">
        <f t="shared" si="8263"/>
        <v>229460.34375</v>
      </c>
      <c r="SNX30" s="150">
        <f t="shared" si="8264"/>
        <v>1529735</v>
      </c>
      <c r="SNY30" s="148"/>
      <c r="SNZ30" s="148" t="s">
        <v>36</v>
      </c>
      <c r="SOA30" s="140">
        <v>497475</v>
      </c>
      <c r="SOB30" s="106">
        <f t="shared" si="8265"/>
        <v>3.0750000000000002</v>
      </c>
      <c r="SOC30" s="133">
        <f t="shared" si="8266"/>
        <v>428325.97500000003</v>
      </c>
      <c r="SOD30" s="133">
        <f t="shared" si="8267"/>
        <v>871949.30625000002</v>
      </c>
      <c r="SOE30" s="149">
        <f t="shared" si="8268"/>
        <v>229460.34375</v>
      </c>
      <c r="SOF30" s="150">
        <f t="shared" si="8269"/>
        <v>1529735</v>
      </c>
      <c r="SOG30" s="148"/>
      <c r="SOH30" s="148" t="s">
        <v>36</v>
      </c>
      <c r="SOI30" s="140">
        <v>497475</v>
      </c>
      <c r="SOJ30" s="106">
        <f t="shared" si="8270"/>
        <v>3.0750000000000002</v>
      </c>
      <c r="SOK30" s="133">
        <f t="shared" si="8271"/>
        <v>428325.97500000003</v>
      </c>
      <c r="SOL30" s="133">
        <f t="shared" si="8272"/>
        <v>871949.30625000002</v>
      </c>
      <c r="SOM30" s="149">
        <f t="shared" si="8273"/>
        <v>229460.34375</v>
      </c>
      <c r="SON30" s="150">
        <f t="shared" si="8274"/>
        <v>1529735</v>
      </c>
      <c r="SOO30" s="148"/>
      <c r="SOP30" s="148" t="s">
        <v>36</v>
      </c>
      <c r="SOQ30" s="140">
        <v>497475</v>
      </c>
      <c r="SOR30" s="106">
        <f t="shared" si="8275"/>
        <v>3.0750000000000002</v>
      </c>
      <c r="SOS30" s="133">
        <f t="shared" si="8276"/>
        <v>428325.97500000003</v>
      </c>
      <c r="SOT30" s="133">
        <f t="shared" si="8277"/>
        <v>871949.30625000002</v>
      </c>
      <c r="SOU30" s="149">
        <f t="shared" si="8278"/>
        <v>229460.34375</v>
      </c>
      <c r="SOV30" s="150">
        <f t="shared" si="8279"/>
        <v>1529735</v>
      </c>
      <c r="SOW30" s="148"/>
      <c r="SOX30" s="148" t="s">
        <v>36</v>
      </c>
      <c r="SOY30" s="140">
        <v>497475</v>
      </c>
      <c r="SOZ30" s="106">
        <f t="shared" si="8280"/>
        <v>3.0750000000000002</v>
      </c>
      <c r="SPA30" s="133">
        <f t="shared" si="8281"/>
        <v>428325.97500000003</v>
      </c>
      <c r="SPB30" s="133">
        <f t="shared" si="8282"/>
        <v>871949.30625000002</v>
      </c>
      <c r="SPC30" s="149">
        <f t="shared" si="8283"/>
        <v>229460.34375</v>
      </c>
      <c r="SPD30" s="150">
        <f t="shared" si="8284"/>
        <v>1529735</v>
      </c>
      <c r="SPE30" s="148"/>
      <c r="SPF30" s="148" t="s">
        <v>36</v>
      </c>
      <c r="SPG30" s="140">
        <v>497475</v>
      </c>
      <c r="SPH30" s="106">
        <f t="shared" si="8285"/>
        <v>3.0750000000000002</v>
      </c>
      <c r="SPI30" s="133">
        <f t="shared" si="8286"/>
        <v>428325.97500000003</v>
      </c>
      <c r="SPJ30" s="133">
        <f t="shared" si="8287"/>
        <v>871949.30625000002</v>
      </c>
      <c r="SPK30" s="149">
        <f t="shared" si="8288"/>
        <v>229460.34375</v>
      </c>
      <c r="SPL30" s="150">
        <f t="shared" si="8289"/>
        <v>1529735</v>
      </c>
      <c r="SPM30" s="148"/>
      <c r="SPN30" s="148" t="s">
        <v>36</v>
      </c>
      <c r="SPO30" s="140">
        <v>497475</v>
      </c>
      <c r="SPP30" s="106">
        <f t="shared" si="8290"/>
        <v>3.0750000000000002</v>
      </c>
      <c r="SPQ30" s="133">
        <f t="shared" si="8291"/>
        <v>428325.97500000003</v>
      </c>
      <c r="SPR30" s="133">
        <f t="shared" si="8292"/>
        <v>871949.30625000002</v>
      </c>
      <c r="SPS30" s="149">
        <f t="shared" si="8293"/>
        <v>229460.34375</v>
      </c>
      <c r="SPT30" s="150">
        <f t="shared" si="8294"/>
        <v>1529735</v>
      </c>
      <c r="SPU30" s="148"/>
      <c r="SPV30" s="148" t="s">
        <v>36</v>
      </c>
      <c r="SPW30" s="140">
        <v>497475</v>
      </c>
      <c r="SPX30" s="106">
        <f t="shared" si="8295"/>
        <v>3.0750000000000002</v>
      </c>
      <c r="SPY30" s="133">
        <f t="shared" si="8296"/>
        <v>428325.97500000003</v>
      </c>
      <c r="SPZ30" s="133">
        <f t="shared" si="8297"/>
        <v>871949.30625000002</v>
      </c>
      <c r="SQA30" s="149">
        <f t="shared" si="8298"/>
        <v>229460.34375</v>
      </c>
      <c r="SQB30" s="150">
        <f t="shared" si="8299"/>
        <v>1529735</v>
      </c>
      <c r="SQC30" s="148"/>
      <c r="SQD30" s="148" t="s">
        <v>36</v>
      </c>
      <c r="SQE30" s="140">
        <v>497475</v>
      </c>
      <c r="SQF30" s="106">
        <f t="shared" si="8300"/>
        <v>3.0750000000000002</v>
      </c>
      <c r="SQG30" s="133">
        <f t="shared" si="8301"/>
        <v>428325.97500000003</v>
      </c>
      <c r="SQH30" s="133">
        <f t="shared" si="8302"/>
        <v>871949.30625000002</v>
      </c>
      <c r="SQI30" s="149">
        <f t="shared" si="8303"/>
        <v>229460.34375</v>
      </c>
      <c r="SQJ30" s="150">
        <f t="shared" si="8304"/>
        <v>1529735</v>
      </c>
      <c r="SQK30" s="148"/>
      <c r="SQL30" s="148" t="s">
        <v>36</v>
      </c>
      <c r="SQM30" s="140">
        <v>497475</v>
      </c>
      <c r="SQN30" s="106">
        <f t="shared" si="8305"/>
        <v>3.0750000000000002</v>
      </c>
      <c r="SQO30" s="133">
        <f t="shared" si="8306"/>
        <v>428325.97500000003</v>
      </c>
      <c r="SQP30" s="133">
        <f t="shared" si="8307"/>
        <v>871949.30625000002</v>
      </c>
      <c r="SQQ30" s="149">
        <f t="shared" si="8308"/>
        <v>229460.34375</v>
      </c>
      <c r="SQR30" s="150">
        <f t="shared" si="8309"/>
        <v>1529735</v>
      </c>
      <c r="SQS30" s="148"/>
      <c r="SQT30" s="148" t="s">
        <v>36</v>
      </c>
      <c r="SQU30" s="140">
        <v>497475</v>
      </c>
      <c r="SQV30" s="106">
        <f t="shared" si="8310"/>
        <v>3.0750000000000002</v>
      </c>
      <c r="SQW30" s="133">
        <f t="shared" si="8311"/>
        <v>428325.97500000003</v>
      </c>
      <c r="SQX30" s="133">
        <f t="shared" si="8312"/>
        <v>871949.30625000002</v>
      </c>
      <c r="SQY30" s="149">
        <f t="shared" si="8313"/>
        <v>229460.34375</v>
      </c>
      <c r="SQZ30" s="150">
        <f t="shared" si="8314"/>
        <v>1529735</v>
      </c>
      <c r="SRA30" s="148"/>
      <c r="SRB30" s="148" t="s">
        <v>36</v>
      </c>
      <c r="SRC30" s="140">
        <v>497475</v>
      </c>
      <c r="SRD30" s="106">
        <f t="shared" si="8315"/>
        <v>3.0750000000000002</v>
      </c>
      <c r="SRE30" s="133">
        <f t="shared" si="8316"/>
        <v>428325.97500000003</v>
      </c>
      <c r="SRF30" s="133">
        <f t="shared" si="8317"/>
        <v>871949.30625000002</v>
      </c>
      <c r="SRG30" s="149">
        <f t="shared" si="8318"/>
        <v>229460.34375</v>
      </c>
      <c r="SRH30" s="150">
        <f t="shared" si="8319"/>
        <v>1529735</v>
      </c>
      <c r="SRI30" s="148"/>
      <c r="SRJ30" s="148" t="s">
        <v>36</v>
      </c>
      <c r="SRK30" s="140">
        <v>497475</v>
      </c>
      <c r="SRL30" s="106">
        <f t="shared" si="8320"/>
        <v>3.0750000000000002</v>
      </c>
      <c r="SRM30" s="133">
        <f t="shared" si="8321"/>
        <v>428325.97500000003</v>
      </c>
      <c r="SRN30" s="133">
        <f t="shared" si="8322"/>
        <v>871949.30625000002</v>
      </c>
      <c r="SRO30" s="149">
        <f t="shared" si="8323"/>
        <v>229460.34375</v>
      </c>
      <c r="SRP30" s="150">
        <f t="shared" si="8324"/>
        <v>1529735</v>
      </c>
      <c r="SRQ30" s="148"/>
      <c r="SRR30" s="148" t="s">
        <v>36</v>
      </c>
      <c r="SRS30" s="140">
        <v>497475</v>
      </c>
      <c r="SRT30" s="106">
        <f t="shared" si="8325"/>
        <v>3.0750000000000002</v>
      </c>
      <c r="SRU30" s="133">
        <f t="shared" si="8326"/>
        <v>428325.97500000003</v>
      </c>
      <c r="SRV30" s="133">
        <f t="shared" si="8327"/>
        <v>871949.30625000002</v>
      </c>
      <c r="SRW30" s="149">
        <f t="shared" si="8328"/>
        <v>229460.34375</v>
      </c>
      <c r="SRX30" s="150">
        <f t="shared" si="8329"/>
        <v>1529735</v>
      </c>
      <c r="SRY30" s="148"/>
      <c r="SRZ30" s="148" t="s">
        <v>36</v>
      </c>
      <c r="SSA30" s="140">
        <v>497475</v>
      </c>
      <c r="SSB30" s="106">
        <f t="shared" si="8330"/>
        <v>3.0750000000000002</v>
      </c>
      <c r="SSC30" s="133">
        <f t="shared" si="8331"/>
        <v>428325.97500000003</v>
      </c>
      <c r="SSD30" s="133">
        <f t="shared" si="8332"/>
        <v>871949.30625000002</v>
      </c>
      <c r="SSE30" s="149">
        <f t="shared" si="8333"/>
        <v>229460.34375</v>
      </c>
      <c r="SSF30" s="150">
        <f t="shared" si="8334"/>
        <v>1529735</v>
      </c>
      <c r="SSG30" s="148"/>
      <c r="SSH30" s="148" t="s">
        <v>36</v>
      </c>
      <c r="SSI30" s="140">
        <v>497475</v>
      </c>
      <c r="SSJ30" s="106">
        <f t="shared" si="8335"/>
        <v>3.0750000000000002</v>
      </c>
      <c r="SSK30" s="133">
        <f t="shared" si="8336"/>
        <v>428325.97500000003</v>
      </c>
      <c r="SSL30" s="133">
        <f t="shared" si="8337"/>
        <v>871949.30625000002</v>
      </c>
      <c r="SSM30" s="149">
        <f t="shared" si="8338"/>
        <v>229460.34375</v>
      </c>
      <c r="SSN30" s="150">
        <f t="shared" si="8339"/>
        <v>1529735</v>
      </c>
      <c r="SSO30" s="148"/>
      <c r="SSP30" s="148" t="s">
        <v>36</v>
      </c>
      <c r="SSQ30" s="140">
        <v>497475</v>
      </c>
      <c r="SSR30" s="106">
        <f t="shared" si="8340"/>
        <v>3.0750000000000002</v>
      </c>
      <c r="SSS30" s="133">
        <f t="shared" si="8341"/>
        <v>428325.97500000003</v>
      </c>
      <c r="SST30" s="133">
        <f t="shared" si="8342"/>
        <v>871949.30625000002</v>
      </c>
      <c r="SSU30" s="149">
        <f t="shared" si="8343"/>
        <v>229460.34375</v>
      </c>
      <c r="SSV30" s="150">
        <f t="shared" si="8344"/>
        <v>1529735</v>
      </c>
      <c r="SSW30" s="148"/>
      <c r="SSX30" s="148" t="s">
        <v>36</v>
      </c>
      <c r="SSY30" s="140">
        <v>497475</v>
      </c>
      <c r="SSZ30" s="106">
        <f t="shared" si="8345"/>
        <v>3.0750000000000002</v>
      </c>
      <c r="STA30" s="133">
        <f t="shared" si="8346"/>
        <v>428325.97500000003</v>
      </c>
      <c r="STB30" s="133">
        <f t="shared" si="8347"/>
        <v>871949.30625000002</v>
      </c>
      <c r="STC30" s="149">
        <f t="shared" si="8348"/>
        <v>229460.34375</v>
      </c>
      <c r="STD30" s="150">
        <f t="shared" si="8349"/>
        <v>1529735</v>
      </c>
      <c r="STE30" s="148"/>
      <c r="STF30" s="148" t="s">
        <v>36</v>
      </c>
      <c r="STG30" s="140">
        <v>497475</v>
      </c>
      <c r="STH30" s="106">
        <f t="shared" si="8350"/>
        <v>3.0750000000000002</v>
      </c>
      <c r="STI30" s="133">
        <f t="shared" si="8351"/>
        <v>428325.97500000003</v>
      </c>
      <c r="STJ30" s="133">
        <f t="shared" si="8352"/>
        <v>871949.30625000002</v>
      </c>
      <c r="STK30" s="149">
        <f t="shared" si="8353"/>
        <v>229460.34375</v>
      </c>
      <c r="STL30" s="150">
        <f t="shared" si="8354"/>
        <v>1529735</v>
      </c>
      <c r="STM30" s="148"/>
      <c r="STN30" s="148" t="s">
        <v>36</v>
      </c>
      <c r="STO30" s="140">
        <v>497475</v>
      </c>
      <c r="STP30" s="106">
        <f t="shared" si="8355"/>
        <v>3.0750000000000002</v>
      </c>
      <c r="STQ30" s="133">
        <f t="shared" si="8356"/>
        <v>428325.97500000003</v>
      </c>
      <c r="STR30" s="133">
        <f t="shared" si="8357"/>
        <v>871949.30625000002</v>
      </c>
      <c r="STS30" s="149">
        <f t="shared" si="8358"/>
        <v>229460.34375</v>
      </c>
      <c r="STT30" s="150">
        <f t="shared" si="8359"/>
        <v>1529735</v>
      </c>
      <c r="STU30" s="148"/>
      <c r="STV30" s="148" t="s">
        <v>36</v>
      </c>
      <c r="STW30" s="140">
        <v>497475</v>
      </c>
      <c r="STX30" s="106">
        <f t="shared" si="8360"/>
        <v>3.0750000000000002</v>
      </c>
      <c r="STY30" s="133">
        <f t="shared" si="8361"/>
        <v>428325.97500000003</v>
      </c>
      <c r="STZ30" s="133">
        <f t="shared" si="8362"/>
        <v>871949.30625000002</v>
      </c>
      <c r="SUA30" s="149">
        <f t="shared" si="8363"/>
        <v>229460.34375</v>
      </c>
      <c r="SUB30" s="150">
        <f t="shared" si="8364"/>
        <v>1529735</v>
      </c>
      <c r="SUC30" s="148"/>
      <c r="SUD30" s="148" t="s">
        <v>36</v>
      </c>
      <c r="SUE30" s="140">
        <v>497475</v>
      </c>
      <c r="SUF30" s="106">
        <f t="shared" si="8365"/>
        <v>3.0750000000000002</v>
      </c>
      <c r="SUG30" s="133">
        <f t="shared" si="8366"/>
        <v>428325.97500000003</v>
      </c>
      <c r="SUH30" s="133">
        <f t="shared" si="8367"/>
        <v>871949.30625000002</v>
      </c>
      <c r="SUI30" s="149">
        <f t="shared" si="8368"/>
        <v>229460.34375</v>
      </c>
      <c r="SUJ30" s="150">
        <f t="shared" si="8369"/>
        <v>1529735</v>
      </c>
      <c r="SUK30" s="148"/>
      <c r="SUL30" s="148" t="s">
        <v>36</v>
      </c>
      <c r="SUM30" s="140">
        <v>497475</v>
      </c>
      <c r="SUN30" s="106">
        <f t="shared" si="8370"/>
        <v>3.0750000000000002</v>
      </c>
      <c r="SUO30" s="133">
        <f t="shared" si="8371"/>
        <v>428325.97500000003</v>
      </c>
      <c r="SUP30" s="133">
        <f t="shared" si="8372"/>
        <v>871949.30625000002</v>
      </c>
      <c r="SUQ30" s="149">
        <f t="shared" si="8373"/>
        <v>229460.34375</v>
      </c>
      <c r="SUR30" s="150">
        <f t="shared" si="8374"/>
        <v>1529735</v>
      </c>
      <c r="SUS30" s="148"/>
      <c r="SUT30" s="148" t="s">
        <v>36</v>
      </c>
      <c r="SUU30" s="140">
        <v>497475</v>
      </c>
      <c r="SUV30" s="106">
        <f t="shared" si="8375"/>
        <v>3.0750000000000002</v>
      </c>
      <c r="SUW30" s="133">
        <f t="shared" si="8376"/>
        <v>428325.97500000003</v>
      </c>
      <c r="SUX30" s="133">
        <f t="shared" si="8377"/>
        <v>871949.30625000002</v>
      </c>
      <c r="SUY30" s="149">
        <f t="shared" si="8378"/>
        <v>229460.34375</v>
      </c>
      <c r="SUZ30" s="150">
        <f t="shared" si="8379"/>
        <v>1529735</v>
      </c>
      <c r="SVA30" s="148"/>
      <c r="SVB30" s="148" t="s">
        <v>36</v>
      </c>
      <c r="SVC30" s="140">
        <v>497475</v>
      </c>
      <c r="SVD30" s="106">
        <f t="shared" si="8380"/>
        <v>3.0750000000000002</v>
      </c>
      <c r="SVE30" s="133">
        <f t="shared" si="8381"/>
        <v>428325.97500000003</v>
      </c>
      <c r="SVF30" s="133">
        <f t="shared" si="8382"/>
        <v>871949.30625000002</v>
      </c>
      <c r="SVG30" s="149">
        <f t="shared" si="8383"/>
        <v>229460.34375</v>
      </c>
      <c r="SVH30" s="150">
        <f t="shared" si="8384"/>
        <v>1529735</v>
      </c>
      <c r="SVI30" s="148"/>
      <c r="SVJ30" s="148" t="s">
        <v>36</v>
      </c>
      <c r="SVK30" s="140">
        <v>497475</v>
      </c>
      <c r="SVL30" s="106">
        <f t="shared" si="8385"/>
        <v>3.0750000000000002</v>
      </c>
      <c r="SVM30" s="133">
        <f t="shared" si="8386"/>
        <v>428325.97500000003</v>
      </c>
      <c r="SVN30" s="133">
        <f t="shared" si="8387"/>
        <v>871949.30625000002</v>
      </c>
      <c r="SVO30" s="149">
        <f t="shared" si="8388"/>
        <v>229460.34375</v>
      </c>
      <c r="SVP30" s="150">
        <f t="shared" si="8389"/>
        <v>1529735</v>
      </c>
      <c r="SVQ30" s="148"/>
      <c r="SVR30" s="148" t="s">
        <v>36</v>
      </c>
      <c r="SVS30" s="140">
        <v>497475</v>
      </c>
      <c r="SVT30" s="106">
        <f t="shared" si="8390"/>
        <v>3.0750000000000002</v>
      </c>
      <c r="SVU30" s="133">
        <f t="shared" si="8391"/>
        <v>428325.97500000003</v>
      </c>
      <c r="SVV30" s="133">
        <f t="shared" si="8392"/>
        <v>871949.30625000002</v>
      </c>
      <c r="SVW30" s="149">
        <f t="shared" si="8393"/>
        <v>229460.34375</v>
      </c>
      <c r="SVX30" s="150">
        <f t="shared" si="8394"/>
        <v>1529735</v>
      </c>
      <c r="SVY30" s="148"/>
      <c r="SVZ30" s="148" t="s">
        <v>36</v>
      </c>
      <c r="SWA30" s="140">
        <v>497475</v>
      </c>
      <c r="SWB30" s="106">
        <f t="shared" si="8395"/>
        <v>3.0750000000000002</v>
      </c>
      <c r="SWC30" s="133">
        <f t="shared" si="8396"/>
        <v>428325.97500000003</v>
      </c>
      <c r="SWD30" s="133">
        <f t="shared" si="8397"/>
        <v>871949.30625000002</v>
      </c>
      <c r="SWE30" s="149">
        <f t="shared" si="8398"/>
        <v>229460.34375</v>
      </c>
      <c r="SWF30" s="150">
        <f t="shared" si="8399"/>
        <v>1529735</v>
      </c>
      <c r="SWG30" s="148"/>
      <c r="SWH30" s="148" t="s">
        <v>36</v>
      </c>
      <c r="SWI30" s="140">
        <v>497475</v>
      </c>
      <c r="SWJ30" s="106">
        <f t="shared" si="8400"/>
        <v>3.0750000000000002</v>
      </c>
      <c r="SWK30" s="133">
        <f t="shared" si="8401"/>
        <v>428325.97500000003</v>
      </c>
      <c r="SWL30" s="133">
        <f t="shared" si="8402"/>
        <v>871949.30625000002</v>
      </c>
      <c r="SWM30" s="149">
        <f t="shared" si="8403"/>
        <v>229460.34375</v>
      </c>
      <c r="SWN30" s="150">
        <f t="shared" si="8404"/>
        <v>1529735</v>
      </c>
      <c r="SWO30" s="148"/>
      <c r="SWP30" s="148" t="s">
        <v>36</v>
      </c>
      <c r="SWQ30" s="140">
        <v>497475</v>
      </c>
      <c r="SWR30" s="106">
        <f t="shared" si="8405"/>
        <v>3.0750000000000002</v>
      </c>
      <c r="SWS30" s="133">
        <f t="shared" si="8406"/>
        <v>428325.97500000003</v>
      </c>
      <c r="SWT30" s="133">
        <f t="shared" si="8407"/>
        <v>871949.30625000002</v>
      </c>
      <c r="SWU30" s="149">
        <f t="shared" si="8408"/>
        <v>229460.34375</v>
      </c>
      <c r="SWV30" s="150">
        <f t="shared" si="8409"/>
        <v>1529735</v>
      </c>
      <c r="SWW30" s="148"/>
      <c r="SWX30" s="148" t="s">
        <v>36</v>
      </c>
      <c r="SWY30" s="140">
        <v>497475</v>
      </c>
      <c r="SWZ30" s="106">
        <f t="shared" si="8410"/>
        <v>3.0750000000000002</v>
      </c>
      <c r="SXA30" s="133">
        <f t="shared" si="8411"/>
        <v>428325.97500000003</v>
      </c>
      <c r="SXB30" s="133">
        <f t="shared" si="8412"/>
        <v>871949.30625000002</v>
      </c>
      <c r="SXC30" s="149">
        <f t="shared" si="8413"/>
        <v>229460.34375</v>
      </c>
      <c r="SXD30" s="150">
        <f t="shared" si="8414"/>
        <v>1529735</v>
      </c>
      <c r="SXE30" s="148"/>
      <c r="SXF30" s="148" t="s">
        <v>36</v>
      </c>
      <c r="SXG30" s="140">
        <v>497475</v>
      </c>
      <c r="SXH30" s="106">
        <f t="shared" si="8415"/>
        <v>3.0750000000000002</v>
      </c>
      <c r="SXI30" s="133">
        <f t="shared" si="8416"/>
        <v>428325.97500000003</v>
      </c>
      <c r="SXJ30" s="133">
        <f t="shared" si="8417"/>
        <v>871949.30625000002</v>
      </c>
      <c r="SXK30" s="149">
        <f t="shared" si="8418"/>
        <v>229460.34375</v>
      </c>
      <c r="SXL30" s="150">
        <f t="shared" si="8419"/>
        <v>1529735</v>
      </c>
      <c r="SXM30" s="148"/>
      <c r="SXN30" s="148" t="s">
        <v>36</v>
      </c>
      <c r="SXO30" s="140">
        <v>497475</v>
      </c>
      <c r="SXP30" s="106">
        <f t="shared" si="8420"/>
        <v>3.0750000000000002</v>
      </c>
      <c r="SXQ30" s="133">
        <f t="shared" si="8421"/>
        <v>428325.97500000003</v>
      </c>
      <c r="SXR30" s="133">
        <f t="shared" si="8422"/>
        <v>871949.30625000002</v>
      </c>
      <c r="SXS30" s="149">
        <f t="shared" si="8423"/>
        <v>229460.34375</v>
      </c>
      <c r="SXT30" s="150">
        <f t="shared" si="8424"/>
        <v>1529735</v>
      </c>
      <c r="SXU30" s="148"/>
      <c r="SXV30" s="148" t="s">
        <v>36</v>
      </c>
      <c r="SXW30" s="140">
        <v>497475</v>
      </c>
      <c r="SXX30" s="106">
        <f t="shared" si="8425"/>
        <v>3.0750000000000002</v>
      </c>
      <c r="SXY30" s="133">
        <f t="shared" si="8426"/>
        <v>428325.97500000003</v>
      </c>
      <c r="SXZ30" s="133">
        <f t="shared" si="8427"/>
        <v>871949.30625000002</v>
      </c>
      <c r="SYA30" s="149">
        <f t="shared" si="8428"/>
        <v>229460.34375</v>
      </c>
      <c r="SYB30" s="150">
        <f t="shared" si="8429"/>
        <v>1529735</v>
      </c>
      <c r="SYC30" s="148"/>
      <c r="SYD30" s="148" t="s">
        <v>36</v>
      </c>
      <c r="SYE30" s="140">
        <v>497475</v>
      </c>
      <c r="SYF30" s="106">
        <f t="shared" si="8430"/>
        <v>3.0750000000000002</v>
      </c>
      <c r="SYG30" s="133">
        <f t="shared" si="8431"/>
        <v>428325.97500000003</v>
      </c>
      <c r="SYH30" s="133">
        <f t="shared" si="8432"/>
        <v>871949.30625000002</v>
      </c>
      <c r="SYI30" s="149">
        <f t="shared" si="8433"/>
        <v>229460.34375</v>
      </c>
      <c r="SYJ30" s="150">
        <f t="shared" si="8434"/>
        <v>1529735</v>
      </c>
      <c r="SYK30" s="148"/>
      <c r="SYL30" s="148" t="s">
        <v>36</v>
      </c>
      <c r="SYM30" s="140">
        <v>497475</v>
      </c>
      <c r="SYN30" s="106">
        <f t="shared" si="8435"/>
        <v>3.0750000000000002</v>
      </c>
      <c r="SYO30" s="133">
        <f t="shared" si="8436"/>
        <v>428325.97500000003</v>
      </c>
      <c r="SYP30" s="133">
        <f t="shared" si="8437"/>
        <v>871949.30625000002</v>
      </c>
      <c r="SYQ30" s="149">
        <f t="shared" si="8438"/>
        <v>229460.34375</v>
      </c>
      <c r="SYR30" s="150">
        <f t="shared" si="8439"/>
        <v>1529735</v>
      </c>
      <c r="SYS30" s="148"/>
      <c r="SYT30" s="148" t="s">
        <v>36</v>
      </c>
      <c r="SYU30" s="140">
        <v>497475</v>
      </c>
      <c r="SYV30" s="106">
        <f t="shared" si="8440"/>
        <v>3.0750000000000002</v>
      </c>
      <c r="SYW30" s="133">
        <f t="shared" si="8441"/>
        <v>428325.97500000003</v>
      </c>
      <c r="SYX30" s="133">
        <f t="shared" si="8442"/>
        <v>871949.30625000002</v>
      </c>
      <c r="SYY30" s="149">
        <f t="shared" si="8443"/>
        <v>229460.34375</v>
      </c>
      <c r="SYZ30" s="150">
        <f t="shared" si="8444"/>
        <v>1529735</v>
      </c>
      <c r="SZA30" s="148"/>
      <c r="SZB30" s="148" t="s">
        <v>36</v>
      </c>
      <c r="SZC30" s="140">
        <v>497475</v>
      </c>
      <c r="SZD30" s="106">
        <f t="shared" si="8445"/>
        <v>3.0750000000000002</v>
      </c>
      <c r="SZE30" s="133">
        <f t="shared" si="8446"/>
        <v>428325.97500000003</v>
      </c>
      <c r="SZF30" s="133">
        <f t="shared" si="8447"/>
        <v>871949.30625000002</v>
      </c>
      <c r="SZG30" s="149">
        <f t="shared" si="8448"/>
        <v>229460.34375</v>
      </c>
      <c r="SZH30" s="150">
        <f t="shared" si="8449"/>
        <v>1529735</v>
      </c>
      <c r="SZI30" s="148"/>
      <c r="SZJ30" s="148" t="s">
        <v>36</v>
      </c>
      <c r="SZK30" s="140">
        <v>497475</v>
      </c>
      <c r="SZL30" s="106">
        <f t="shared" si="8450"/>
        <v>3.0750000000000002</v>
      </c>
      <c r="SZM30" s="133">
        <f t="shared" si="8451"/>
        <v>428325.97500000003</v>
      </c>
      <c r="SZN30" s="133">
        <f t="shared" si="8452"/>
        <v>871949.30625000002</v>
      </c>
      <c r="SZO30" s="149">
        <f t="shared" si="8453"/>
        <v>229460.34375</v>
      </c>
      <c r="SZP30" s="150">
        <f t="shared" si="8454"/>
        <v>1529735</v>
      </c>
      <c r="SZQ30" s="148"/>
      <c r="SZR30" s="148" t="s">
        <v>36</v>
      </c>
      <c r="SZS30" s="140">
        <v>497475</v>
      </c>
      <c r="SZT30" s="106">
        <f t="shared" si="8455"/>
        <v>3.0750000000000002</v>
      </c>
      <c r="SZU30" s="133">
        <f t="shared" si="8456"/>
        <v>428325.97500000003</v>
      </c>
      <c r="SZV30" s="133">
        <f t="shared" si="8457"/>
        <v>871949.30625000002</v>
      </c>
      <c r="SZW30" s="149">
        <f t="shared" si="8458"/>
        <v>229460.34375</v>
      </c>
      <c r="SZX30" s="150">
        <f t="shared" si="8459"/>
        <v>1529735</v>
      </c>
      <c r="SZY30" s="148"/>
      <c r="SZZ30" s="148" t="s">
        <v>36</v>
      </c>
      <c r="TAA30" s="140">
        <v>497475</v>
      </c>
      <c r="TAB30" s="106">
        <f t="shared" si="8460"/>
        <v>3.0750000000000002</v>
      </c>
      <c r="TAC30" s="133">
        <f t="shared" si="8461"/>
        <v>428325.97500000003</v>
      </c>
      <c r="TAD30" s="133">
        <f t="shared" si="8462"/>
        <v>871949.30625000002</v>
      </c>
      <c r="TAE30" s="149">
        <f t="shared" si="8463"/>
        <v>229460.34375</v>
      </c>
      <c r="TAF30" s="150">
        <f t="shared" si="8464"/>
        <v>1529735</v>
      </c>
      <c r="TAG30" s="148"/>
      <c r="TAH30" s="148" t="s">
        <v>36</v>
      </c>
      <c r="TAI30" s="140">
        <v>497475</v>
      </c>
      <c r="TAJ30" s="106">
        <f t="shared" si="8465"/>
        <v>3.0750000000000002</v>
      </c>
      <c r="TAK30" s="133">
        <f t="shared" si="8466"/>
        <v>428325.97500000003</v>
      </c>
      <c r="TAL30" s="133">
        <f t="shared" si="8467"/>
        <v>871949.30625000002</v>
      </c>
      <c r="TAM30" s="149">
        <f t="shared" si="8468"/>
        <v>229460.34375</v>
      </c>
      <c r="TAN30" s="150">
        <f t="shared" si="8469"/>
        <v>1529735</v>
      </c>
      <c r="TAO30" s="148"/>
      <c r="TAP30" s="148" t="s">
        <v>36</v>
      </c>
      <c r="TAQ30" s="140">
        <v>497475</v>
      </c>
      <c r="TAR30" s="106">
        <f t="shared" si="8470"/>
        <v>3.0750000000000002</v>
      </c>
      <c r="TAS30" s="133">
        <f t="shared" si="8471"/>
        <v>428325.97500000003</v>
      </c>
      <c r="TAT30" s="133">
        <f t="shared" si="8472"/>
        <v>871949.30625000002</v>
      </c>
      <c r="TAU30" s="149">
        <f t="shared" si="8473"/>
        <v>229460.34375</v>
      </c>
      <c r="TAV30" s="150">
        <f t="shared" si="8474"/>
        <v>1529735</v>
      </c>
      <c r="TAW30" s="148"/>
      <c r="TAX30" s="148" t="s">
        <v>36</v>
      </c>
      <c r="TAY30" s="140">
        <v>497475</v>
      </c>
      <c r="TAZ30" s="106">
        <f t="shared" si="8475"/>
        <v>3.0750000000000002</v>
      </c>
      <c r="TBA30" s="133">
        <f t="shared" si="8476"/>
        <v>428325.97500000003</v>
      </c>
      <c r="TBB30" s="133">
        <f t="shared" si="8477"/>
        <v>871949.30625000002</v>
      </c>
      <c r="TBC30" s="149">
        <f t="shared" si="8478"/>
        <v>229460.34375</v>
      </c>
      <c r="TBD30" s="150">
        <f t="shared" si="8479"/>
        <v>1529735</v>
      </c>
      <c r="TBE30" s="148"/>
      <c r="TBF30" s="148" t="s">
        <v>36</v>
      </c>
      <c r="TBG30" s="140">
        <v>497475</v>
      </c>
      <c r="TBH30" s="106">
        <f t="shared" si="8480"/>
        <v>3.0750000000000002</v>
      </c>
      <c r="TBI30" s="133">
        <f t="shared" si="8481"/>
        <v>428325.97500000003</v>
      </c>
      <c r="TBJ30" s="133">
        <f t="shared" si="8482"/>
        <v>871949.30625000002</v>
      </c>
      <c r="TBK30" s="149">
        <f t="shared" si="8483"/>
        <v>229460.34375</v>
      </c>
      <c r="TBL30" s="150">
        <f t="shared" si="8484"/>
        <v>1529735</v>
      </c>
      <c r="TBM30" s="148"/>
      <c r="TBN30" s="148" t="s">
        <v>36</v>
      </c>
      <c r="TBO30" s="140">
        <v>497475</v>
      </c>
      <c r="TBP30" s="106">
        <f t="shared" si="8485"/>
        <v>3.0750000000000002</v>
      </c>
      <c r="TBQ30" s="133">
        <f t="shared" si="8486"/>
        <v>428325.97500000003</v>
      </c>
      <c r="TBR30" s="133">
        <f t="shared" si="8487"/>
        <v>871949.30625000002</v>
      </c>
      <c r="TBS30" s="149">
        <f t="shared" si="8488"/>
        <v>229460.34375</v>
      </c>
      <c r="TBT30" s="150">
        <f t="shared" si="8489"/>
        <v>1529735</v>
      </c>
      <c r="TBU30" s="148"/>
      <c r="TBV30" s="148" t="s">
        <v>36</v>
      </c>
      <c r="TBW30" s="140">
        <v>497475</v>
      </c>
      <c r="TBX30" s="106">
        <f t="shared" si="8490"/>
        <v>3.0750000000000002</v>
      </c>
      <c r="TBY30" s="133">
        <f t="shared" si="8491"/>
        <v>428325.97500000003</v>
      </c>
      <c r="TBZ30" s="133">
        <f t="shared" si="8492"/>
        <v>871949.30625000002</v>
      </c>
      <c r="TCA30" s="149">
        <f t="shared" si="8493"/>
        <v>229460.34375</v>
      </c>
      <c r="TCB30" s="150">
        <f t="shared" si="8494"/>
        <v>1529735</v>
      </c>
      <c r="TCC30" s="148"/>
      <c r="TCD30" s="148" t="s">
        <v>36</v>
      </c>
      <c r="TCE30" s="140">
        <v>497475</v>
      </c>
      <c r="TCF30" s="106">
        <f t="shared" si="8495"/>
        <v>3.0750000000000002</v>
      </c>
      <c r="TCG30" s="133">
        <f t="shared" si="8496"/>
        <v>428325.97500000003</v>
      </c>
      <c r="TCH30" s="133">
        <f t="shared" si="8497"/>
        <v>871949.30625000002</v>
      </c>
      <c r="TCI30" s="149">
        <f t="shared" si="8498"/>
        <v>229460.34375</v>
      </c>
      <c r="TCJ30" s="150">
        <f t="shared" si="8499"/>
        <v>1529735</v>
      </c>
      <c r="TCK30" s="148"/>
      <c r="TCL30" s="148" t="s">
        <v>36</v>
      </c>
      <c r="TCM30" s="140">
        <v>497475</v>
      </c>
      <c r="TCN30" s="106">
        <f t="shared" si="8500"/>
        <v>3.0750000000000002</v>
      </c>
      <c r="TCO30" s="133">
        <f t="shared" si="8501"/>
        <v>428325.97500000003</v>
      </c>
      <c r="TCP30" s="133">
        <f t="shared" si="8502"/>
        <v>871949.30625000002</v>
      </c>
      <c r="TCQ30" s="149">
        <f t="shared" si="8503"/>
        <v>229460.34375</v>
      </c>
      <c r="TCR30" s="150">
        <f t="shared" si="8504"/>
        <v>1529735</v>
      </c>
      <c r="TCS30" s="148"/>
      <c r="TCT30" s="148" t="s">
        <v>36</v>
      </c>
      <c r="TCU30" s="140">
        <v>497475</v>
      </c>
      <c r="TCV30" s="106">
        <f t="shared" si="8505"/>
        <v>3.0750000000000002</v>
      </c>
      <c r="TCW30" s="133">
        <f t="shared" si="8506"/>
        <v>428325.97500000003</v>
      </c>
      <c r="TCX30" s="133">
        <f t="shared" si="8507"/>
        <v>871949.30625000002</v>
      </c>
      <c r="TCY30" s="149">
        <f t="shared" si="8508"/>
        <v>229460.34375</v>
      </c>
      <c r="TCZ30" s="150">
        <f t="shared" si="8509"/>
        <v>1529735</v>
      </c>
      <c r="TDA30" s="148"/>
      <c r="TDB30" s="148" t="s">
        <v>36</v>
      </c>
      <c r="TDC30" s="140">
        <v>497475</v>
      </c>
      <c r="TDD30" s="106">
        <f t="shared" si="8510"/>
        <v>3.0750000000000002</v>
      </c>
      <c r="TDE30" s="133">
        <f t="shared" si="8511"/>
        <v>428325.97500000003</v>
      </c>
      <c r="TDF30" s="133">
        <f t="shared" si="8512"/>
        <v>871949.30625000002</v>
      </c>
      <c r="TDG30" s="149">
        <f t="shared" si="8513"/>
        <v>229460.34375</v>
      </c>
      <c r="TDH30" s="150">
        <f t="shared" si="8514"/>
        <v>1529735</v>
      </c>
      <c r="TDI30" s="148"/>
      <c r="TDJ30" s="148" t="s">
        <v>36</v>
      </c>
      <c r="TDK30" s="140">
        <v>497475</v>
      </c>
      <c r="TDL30" s="106">
        <f t="shared" si="8515"/>
        <v>3.0750000000000002</v>
      </c>
      <c r="TDM30" s="133">
        <f t="shared" si="8516"/>
        <v>428325.97500000003</v>
      </c>
      <c r="TDN30" s="133">
        <f t="shared" si="8517"/>
        <v>871949.30625000002</v>
      </c>
      <c r="TDO30" s="149">
        <f t="shared" si="8518"/>
        <v>229460.34375</v>
      </c>
      <c r="TDP30" s="150">
        <f t="shared" si="8519"/>
        <v>1529735</v>
      </c>
      <c r="TDQ30" s="148"/>
      <c r="TDR30" s="148" t="s">
        <v>36</v>
      </c>
      <c r="TDS30" s="140">
        <v>497475</v>
      </c>
      <c r="TDT30" s="106">
        <f t="shared" si="8520"/>
        <v>3.0750000000000002</v>
      </c>
      <c r="TDU30" s="133">
        <f t="shared" si="8521"/>
        <v>428325.97500000003</v>
      </c>
      <c r="TDV30" s="133">
        <f t="shared" si="8522"/>
        <v>871949.30625000002</v>
      </c>
      <c r="TDW30" s="149">
        <f t="shared" si="8523"/>
        <v>229460.34375</v>
      </c>
      <c r="TDX30" s="150">
        <f t="shared" si="8524"/>
        <v>1529735</v>
      </c>
      <c r="TDY30" s="148"/>
      <c r="TDZ30" s="148" t="s">
        <v>36</v>
      </c>
      <c r="TEA30" s="140">
        <v>497475</v>
      </c>
      <c r="TEB30" s="106">
        <f t="shared" si="8525"/>
        <v>3.0750000000000002</v>
      </c>
      <c r="TEC30" s="133">
        <f t="shared" si="8526"/>
        <v>428325.97500000003</v>
      </c>
      <c r="TED30" s="133">
        <f t="shared" si="8527"/>
        <v>871949.30625000002</v>
      </c>
      <c r="TEE30" s="149">
        <f t="shared" si="8528"/>
        <v>229460.34375</v>
      </c>
      <c r="TEF30" s="150">
        <f t="shared" si="8529"/>
        <v>1529735</v>
      </c>
      <c r="TEG30" s="148"/>
      <c r="TEH30" s="148" t="s">
        <v>36</v>
      </c>
      <c r="TEI30" s="140">
        <v>497475</v>
      </c>
      <c r="TEJ30" s="106">
        <f t="shared" si="8530"/>
        <v>3.0750000000000002</v>
      </c>
      <c r="TEK30" s="133">
        <f t="shared" si="8531"/>
        <v>428325.97500000003</v>
      </c>
      <c r="TEL30" s="133">
        <f t="shared" si="8532"/>
        <v>871949.30625000002</v>
      </c>
      <c r="TEM30" s="149">
        <f t="shared" si="8533"/>
        <v>229460.34375</v>
      </c>
      <c r="TEN30" s="150">
        <f t="shared" si="8534"/>
        <v>1529735</v>
      </c>
      <c r="TEO30" s="148"/>
      <c r="TEP30" s="148" t="s">
        <v>36</v>
      </c>
      <c r="TEQ30" s="140">
        <v>497475</v>
      </c>
      <c r="TER30" s="106">
        <f t="shared" si="8535"/>
        <v>3.0750000000000002</v>
      </c>
      <c r="TES30" s="133">
        <f t="shared" si="8536"/>
        <v>428325.97500000003</v>
      </c>
      <c r="TET30" s="133">
        <f t="shared" si="8537"/>
        <v>871949.30625000002</v>
      </c>
      <c r="TEU30" s="149">
        <f t="shared" si="8538"/>
        <v>229460.34375</v>
      </c>
      <c r="TEV30" s="150">
        <f t="shared" si="8539"/>
        <v>1529735</v>
      </c>
      <c r="TEW30" s="148"/>
      <c r="TEX30" s="148" t="s">
        <v>36</v>
      </c>
      <c r="TEY30" s="140">
        <v>497475</v>
      </c>
      <c r="TEZ30" s="106">
        <f t="shared" si="8540"/>
        <v>3.0750000000000002</v>
      </c>
      <c r="TFA30" s="133">
        <f t="shared" si="8541"/>
        <v>428325.97500000003</v>
      </c>
      <c r="TFB30" s="133">
        <f t="shared" si="8542"/>
        <v>871949.30625000002</v>
      </c>
      <c r="TFC30" s="149">
        <f t="shared" si="8543"/>
        <v>229460.34375</v>
      </c>
      <c r="TFD30" s="150">
        <f t="shared" si="8544"/>
        <v>1529735</v>
      </c>
      <c r="TFE30" s="148"/>
      <c r="TFF30" s="148" t="s">
        <v>36</v>
      </c>
      <c r="TFG30" s="140">
        <v>497475</v>
      </c>
      <c r="TFH30" s="106">
        <f t="shared" si="8545"/>
        <v>3.0750000000000002</v>
      </c>
      <c r="TFI30" s="133">
        <f t="shared" si="8546"/>
        <v>428325.97500000003</v>
      </c>
      <c r="TFJ30" s="133">
        <f t="shared" si="8547"/>
        <v>871949.30625000002</v>
      </c>
      <c r="TFK30" s="149">
        <f t="shared" si="8548"/>
        <v>229460.34375</v>
      </c>
      <c r="TFL30" s="150">
        <f t="shared" si="8549"/>
        <v>1529735</v>
      </c>
      <c r="TFM30" s="148"/>
      <c r="TFN30" s="148" t="s">
        <v>36</v>
      </c>
      <c r="TFO30" s="140">
        <v>497475</v>
      </c>
      <c r="TFP30" s="106">
        <f t="shared" si="8550"/>
        <v>3.0750000000000002</v>
      </c>
      <c r="TFQ30" s="133">
        <f t="shared" si="8551"/>
        <v>428325.97500000003</v>
      </c>
      <c r="TFR30" s="133">
        <f t="shared" si="8552"/>
        <v>871949.30625000002</v>
      </c>
      <c r="TFS30" s="149">
        <f t="shared" si="8553"/>
        <v>229460.34375</v>
      </c>
      <c r="TFT30" s="150">
        <f t="shared" si="8554"/>
        <v>1529735</v>
      </c>
      <c r="TFU30" s="148"/>
      <c r="TFV30" s="148" t="s">
        <v>36</v>
      </c>
      <c r="TFW30" s="140">
        <v>497475</v>
      </c>
      <c r="TFX30" s="106">
        <f t="shared" si="8555"/>
        <v>3.0750000000000002</v>
      </c>
      <c r="TFY30" s="133">
        <f t="shared" si="8556"/>
        <v>428325.97500000003</v>
      </c>
      <c r="TFZ30" s="133">
        <f t="shared" si="8557"/>
        <v>871949.30625000002</v>
      </c>
      <c r="TGA30" s="149">
        <f t="shared" si="8558"/>
        <v>229460.34375</v>
      </c>
      <c r="TGB30" s="150">
        <f t="shared" si="8559"/>
        <v>1529735</v>
      </c>
      <c r="TGC30" s="148"/>
      <c r="TGD30" s="148" t="s">
        <v>36</v>
      </c>
      <c r="TGE30" s="140">
        <v>497475</v>
      </c>
      <c r="TGF30" s="106">
        <f t="shared" si="8560"/>
        <v>3.0750000000000002</v>
      </c>
      <c r="TGG30" s="133">
        <f t="shared" si="8561"/>
        <v>428325.97500000003</v>
      </c>
      <c r="TGH30" s="133">
        <f t="shared" si="8562"/>
        <v>871949.30625000002</v>
      </c>
      <c r="TGI30" s="149">
        <f t="shared" si="8563"/>
        <v>229460.34375</v>
      </c>
      <c r="TGJ30" s="150">
        <f t="shared" si="8564"/>
        <v>1529735</v>
      </c>
      <c r="TGK30" s="148"/>
      <c r="TGL30" s="148" t="s">
        <v>36</v>
      </c>
      <c r="TGM30" s="140">
        <v>497475</v>
      </c>
      <c r="TGN30" s="106">
        <f t="shared" si="8565"/>
        <v>3.0750000000000002</v>
      </c>
      <c r="TGO30" s="133">
        <f t="shared" si="8566"/>
        <v>428325.97500000003</v>
      </c>
      <c r="TGP30" s="133">
        <f t="shared" si="8567"/>
        <v>871949.30625000002</v>
      </c>
      <c r="TGQ30" s="149">
        <f t="shared" si="8568"/>
        <v>229460.34375</v>
      </c>
      <c r="TGR30" s="150">
        <f t="shared" si="8569"/>
        <v>1529735</v>
      </c>
      <c r="TGS30" s="148"/>
      <c r="TGT30" s="148" t="s">
        <v>36</v>
      </c>
      <c r="TGU30" s="140">
        <v>497475</v>
      </c>
      <c r="TGV30" s="106">
        <f t="shared" si="8570"/>
        <v>3.0750000000000002</v>
      </c>
      <c r="TGW30" s="133">
        <f t="shared" si="8571"/>
        <v>428325.97500000003</v>
      </c>
      <c r="TGX30" s="133">
        <f t="shared" si="8572"/>
        <v>871949.30625000002</v>
      </c>
      <c r="TGY30" s="149">
        <f t="shared" si="8573"/>
        <v>229460.34375</v>
      </c>
      <c r="TGZ30" s="150">
        <f t="shared" si="8574"/>
        <v>1529735</v>
      </c>
      <c r="THA30" s="148"/>
      <c r="THB30" s="148" t="s">
        <v>36</v>
      </c>
      <c r="THC30" s="140">
        <v>497475</v>
      </c>
      <c r="THD30" s="106">
        <f t="shared" si="8575"/>
        <v>3.0750000000000002</v>
      </c>
      <c r="THE30" s="133">
        <f t="shared" si="8576"/>
        <v>428325.97500000003</v>
      </c>
      <c r="THF30" s="133">
        <f t="shared" si="8577"/>
        <v>871949.30625000002</v>
      </c>
      <c r="THG30" s="149">
        <f t="shared" si="8578"/>
        <v>229460.34375</v>
      </c>
      <c r="THH30" s="150">
        <f t="shared" si="8579"/>
        <v>1529735</v>
      </c>
      <c r="THI30" s="148"/>
      <c r="THJ30" s="148" t="s">
        <v>36</v>
      </c>
      <c r="THK30" s="140">
        <v>497475</v>
      </c>
      <c r="THL30" s="106">
        <f t="shared" si="8580"/>
        <v>3.0750000000000002</v>
      </c>
      <c r="THM30" s="133">
        <f t="shared" si="8581"/>
        <v>428325.97500000003</v>
      </c>
      <c r="THN30" s="133">
        <f t="shared" si="8582"/>
        <v>871949.30625000002</v>
      </c>
      <c r="THO30" s="149">
        <f t="shared" si="8583"/>
        <v>229460.34375</v>
      </c>
      <c r="THP30" s="150">
        <f t="shared" si="8584"/>
        <v>1529735</v>
      </c>
      <c r="THQ30" s="148"/>
      <c r="THR30" s="148" t="s">
        <v>36</v>
      </c>
      <c r="THS30" s="140">
        <v>497475</v>
      </c>
      <c r="THT30" s="106">
        <f t="shared" si="8585"/>
        <v>3.0750000000000002</v>
      </c>
      <c r="THU30" s="133">
        <f t="shared" si="8586"/>
        <v>428325.97500000003</v>
      </c>
      <c r="THV30" s="133">
        <f t="shared" si="8587"/>
        <v>871949.30625000002</v>
      </c>
      <c r="THW30" s="149">
        <f t="shared" si="8588"/>
        <v>229460.34375</v>
      </c>
      <c r="THX30" s="150">
        <f t="shared" si="8589"/>
        <v>1529735</v>
      </c>
      <c r="THY30" s="148"/>
      <c r="THZ30" s="148" t="s">
        <v>36</v>
      </c>
      <c r="TIA30" s="140">
        <v>497475</v>
      </c>
      <c r="TIB30" s="106">
        <f t="shared" si="8590"/>
        <v>3.0750000000000002</v>
      </c>
      <c r="TIC30" s="133">
        <f t="shared" si="8591"/>
        <v>428325.97500000003</v>
      </c>
      <c r="TID30" s="133">
        <f t="shared" si="8592"/>
        <v>871949.30625000002</v>
      </c>
      <c r="TIE30" s="149">
        <f t="shared" si="8593"/>
        <v>229460.34375</v>
      </c>
      <c r="TIF30" s="150">
        <f t="shared" si="8594"/>
        <v>1529735</v>
      </c>
      <c r="TIG30" s="148"/>
      <c r="TIH30" s="148" t="s">
        <v>36</v>
      </c>
      <c r="TII30" s="140">
        <v>497475</v>
      </c>
      <c r="TIJ30" s="106">
        <f t="shared" si="8595"/>
        <v>3.0750000000000002</v>
      </c>
      <c r="TIK30" s="133">
        <f t="shared" si="8596"/>
        <v>428325.97500000003</v>
      </c>
      <c r="TIL30" s="133">
        <f t="shared" si="8597"/>
        <v>871949.30625000002</v>
      </c>
      <c r="TIM30" s="149">
        <f t="shared" si="8598"/>
        <v>229460.34375</v>
      </c>
      <c r="TIN30" s="150">
        <f t="shared" si="8599"/>
        <v>1529735</v>
      </c>
      <c r="TIO30" s="148"/>
      <c r="TIP30" s="148" t="s">
        <v>36</v>
      </c>
      <c r="TIQ30" s="140">
        <v>497475</v>
      </c>
      <c r="TIR30" s="106">
        <f t="shared" si="8600"/>
        <v>3.0750000000000002</v>
      </c>
      <c r="TIS30" s="133">
        <f t="shared" si="8601"/>
        <v>428325.97500000003</v>
      </c>
      <c r="TIT30" s="133">
        <f t="shared" si="8602"/>
        <v>871949.30625000002</v>
      </c>
      <c r="TIU30" s="149">
        <f t="shared" si="8603"/>
        <v>229460.34375</v>
      </c>
      <c r="TIV30" s="150">
        <f t="shared" si="8604"/>
        <v>1529735</v>
      </c>
      <c r="TIW30" s="148"/>
      <c r="TIX30" s="148" t="s">
        <v>36</v>
      </c>
      <c r="TIY30" s="140">
        <v>497475</v>
      </c>
      <c r="TIZ30" s="106">
        <f t="shared" si="8605"/>
        <v>3.0750000000000002</v>
      </c>
      <c r="TJA30" s="133">
        <f t="shared" si="8606"/>
        <v>428325.97500000003</v>
      </c>
      <c r="TJB30" s="133">
        <f t="shared" si="8607"/>
        <v>871949.30625000002</v>
      </c>
      <c r="TJC30" s="149">
        <f t="shared" si="8608"/>
        <v>229460.34375</v>
      </c>
      <c r="TJD30" s="150">
        <f t="shared" si="8609"/>
        <v>1529735</v>
      </c>
      <c r="TJE30" s="148"/>
      <c r="TJF30" s="148" t="s">
        <v>36</v>
      </c>
      <c r="TJG30" s="140">
        <v>497475</v>
      </c>
      <c r="TJH30" s="106">
        <f t="shared" si="8610"/>
        <v>3.0750000000000002</v>
      </c>
      <c r="TJI30" s="133">
        <f t="shared" si="8611"/>
        <v>428325.97500000003</v>
      </c>
      <c r="TJJ30" s="133">
        <f t="shared" si="8612"/>
        <v>871949.30625000002</v>
      </c>
      <c r="TJK30" s="149">
        <f t="shared" si="8613"/>
        <v>229460.34375</v>
      </c>
      <c r="TJL30" s="150">
        <f t="shared" si="8614"/>
        <v>1529735</v>
      </c>
      <c r="TJM30" s="148"/>
      <c r="TJN30" s="148" t="s">
        <v>36</v>
      </c>
      <c r="TJO30" s="140">
        <v>497475</v>
      </c>
      <c r="TJP30" s="106">
        <f t="shared" si="8615"/>
        <v>3.0750000000000002</v>
      </c>
      <c r="TJQ30" s="133">
        <f t="shared" si="8616"/>
        <v>428325.97500000003</v>
      </c>
      <c r="TJR30" s="133">
        <f t="shared" si="8617"/>
        <v>871949.30625000002</v>
      </c>
      <c r="TJS30" s="149">
        <f t="shared" si="8618"/>
        <v>229460.34375</v>
      </c>
      <c r="TJT30" s="150">
        <f t="shared" si="8619"/>
        <v>1529735</v>
      </c>
      <c r="TJU30" s="148"/>
      <c r="TJV30" s="148" t="s">
        <v>36</v>
      </c>
      <c r="TJW30" s="140">
        <v>497475</v>
      </c>
      <c r="TJX30" s="106">
        <f t="shared" si="8620"/>
        <v>3.0750000000000002</v>
      </c>
      <c r="TJY30" s="133">
        <f t="shared" si="8621"/>
        <v>428325.97500000003</v>
      </c>
      <c r="TJZ30" s="133">
        <f t="shared" si="8622"/>
        <v>871949.30625000002</v>
      </c>
      <c r="TKA30" s="149">
        <f t="shared" si="8623"/>
        <v>229460.34375</v>
      </c>
      <c r="TKB30" s="150">
        <f t="shared" si="8624"/>
        <v>1529735</v>
      </c>
      <c r="TKC30" s="148"/>
      <c r="TKD30" s="148" t="s">
        <v>36</v>
      </c>
      <c r="TKE30" s="140">
        <v>497475</v>
      </c>
      <c r="TKF30" s="106">
        <f t="shared" si="8625"/>
        <v>3.0750000000000002</v>
      </c>
      <c r="TKG30" s="133">
        <f t="shared" si="8626"/>
        <v>428325.97500000003</v>
      </c>
      <c r="TKH30" s="133">
        <f t="shared" si="8627"/>
        <v>871949.30625000002</v>
      </c>
      <c r="TKI30" s="149">
        <f t="shared" si="8628"/>
        <v>229460.34375</v>
      </c>
      <c r="TKJ30" s="150">
        <f t="shared" si="8629"/>
        <v>1529735</v>
      </c>
      <c r="TKK30" s="148"/>
      <c r="TKL30" s="148" t="s">
        <v>36</v>
      </c>
      <c r="TKM30" s="140">
        <v>497475</v>
      </c>
      <c r="TKN30" s="106">
        <f t="shared" si="8630"/>
        <v>3.0750000000000002</v>
      </c>
      <c r="TKO30" s="133">
        <f t="shared" si="8631"/>
        <v>428325.97500000003</v>
      </c>
      <c r="TKP30" s="133">
        <f t="shared" si="8632"/>
        <v>871949.30625000002</v>
      </c>
      <c r="TKQ30" s="149">
        <f t="shared" si="8633"/>
        <v>229460.34375</v>
      </c>
      <c r="TKR30" s="150">
        <f t="shared" si="8634"/>
        <v>1529735</v>
      </c>
      <c r="TKS30" s="148"/>
      <c r="TKT30" s="148" t="s">
        <v>36</v>
      </c>
      <c r="TKU30" s="140">
        <v>497475</v>
      </c>
      <c r="TKV30" s="106">
        <f t="shared" si="8635"/>
        <v>3.0750000000000002</v>
      </c>
      <c r="TKW30" s="133">
        <f t="shared" si="8636"/>
        <v>428325.97500000003</v>
      </c>
      <c r="TKX30" s="133">
        <f t="shared" si="8637"/>
        <v>871949.30625000002</v>
      </c>
      <c r="TKY30" s="149">
        <f t="shared" si="8638"/>
        <v>229460.34375</v>
      </c>
      <c r="TKZ30" s="150">
        <f t="shared" si="8639"/>
        <v>1529735</v>
      </c>
      <c r="TLA30" s="148"/>
      <c r="TLB30" s="148" t="s">
        <v>36</v>
      </c>
      <c r="TLC30" s="140">
        <v>497475</v>
      </c>
      <c r="TLD30" s="106">
        <f t="shared" si="8640"/>
        <v>3.0750000000000002</v>
      </c>
      <c r="TLE30" s="133">
        <f t="shared" si="8641"/>
        <v>428325.97500000003</v>
      </c>
      <c r="TLF30" s="133">
        <f t="shared" si="8642"/>
        <v>871949.30625000002</v>
      </c>
      <c r="TLG30" s="149">
        <f t="shared" si="8643"/>
        <v>229460.34375</v>
      </c>
      <c r="TLH30" s="150">
        <f t="shared" si="8644"/>
        <v>1529735</v>
      </c>
      <c r="TLI30" s="148"/>
      <c r="TLJ30" s="148" t="s">
        <v>36</v>
      </c>
      <c r="TLK30" s="140">
        <v>497475</v>
      </c>
      <c r="TLL30" s="106">
        <f t="shared" si="8645"/>
        <v>3.0750000000000002</v>
      </c>
      <c r="TLM30" s="133">
        <f t="shared" si="8646"/>
        <v>428325.97500000003</v>
      </c>
      <c r="TLN30" s="133">
        <f t="shared" si="8647"/>
        <v>871949.30625000002</v>
      </c>
      <c r="TLO30" s="149">
        <f t="shared" si="8648"/>
        <v>229460.34375</v>
      </c>
      <c r="TLP30" s="150">
        <f t="shared" si="8649"/>
        <v>1529735</v>
      </c>
      <c r="TLQ30" s="148"/>
      <c r="TLR30" s="148" t="s">
        <v>36</v>
      </c>
      <c r="TLS30" s="140">
        <v>497475</v>
      </c>
      <c r="TLT30" s="106">
        <f t="shared" si="8650"/>
        <v>3.0750000000000002</v>
      </c>
      <c r="TLU30" s="133">
        <f t="shared" si="8651"/>
        <v>428325.97500000003</v>
      </c>
      <c r="TLV30" s="133">
        <f t="shared" si="8652"/>
        <v>871949.30625000002</v>
      </c>
      <c r="TLW30" s="149">
        <f t="shared" si="8653"/>
        <v>229460.34375</v>
      </c>
      <c r="TLX30" s="150">
        <f t="shared" si="8654"/>
        <v>1529735</v>
      </c>
      <c r="TLY30" s="148"/>
      <c r="TLZ30" s="148" t="s">
        <v>36</v>
      </c>
      <c r="TMA30" s="140">
        <v>497475</v>
      </c>
      <c r="TMB30" s="106">
        <f t="shared" si="8655"/>
        <v>3.0750000000000002</v>
      </c>
      <c r="TMC30" s="133">
        <f t="shared" si="8656"/>
        <v>428325.97500000003</v>
      </c>
      <c r="TMD30" s="133">
        <f t="shared" si="8657"/>
        <v>871949.30625000002</v>
      </c>
      <c r="TME30" s="149">
        <f t="shared" si="8658"/>
        <v>229460.34375</v>
      </c>
      <c r="TMF30" s="150">
        <f t="shared" si="8659"/>
        <v>1529735</v>
      </c>
      <c r="TMG30" s="148"/>
      <c r="TMH30" s="148" t="s">
        <v>36</v>
      </c>
      <c r="TMI30" s="140">
        <v>497475</v>
      </c>
      <c r="TMJ30" s="106">
        <f t="shared" si="8660"/>
        <v>3.0750000000000002</v>
      </c>
      <c r="TMK30" s="133">
        <f t="shared" si="8661"/>
        <v>428325.97500000003</v>
      </c>
      <c r="TML30" s="133">
        <f t="shared" si="8662"/>
        <v>871949.30625000002</v>
      </c>
      <c r="TMM30" s="149">
        <f t="shared" si="8663"/>
        <v>229460.34375</v>
      </c>
      <c r="TMN30" s="150">
        <f t="shared" si="8664"/>
        <v>1529735</v>
      </c>
      <c r="TMO30" s="148"/>
      <c r="TMP30" s="148" t="s">
        <v>36</v>
      </c>
      <c r="TMQ30" s="140">
        <v>497475</v>
      </c>
      <c r="TMR30" s="106">
        <f t="shared" si="8665"/>
        <v>3.0750000000000002</v>
      </c>
      <c r="TMS30" s="133">
        <f t="shared" si="8666"/>
        <v>428325.97500000003</v>
      </c>
      <c r="TMT30" s="133">
        <f t="shared" si="8667"/>
        <v>871949.30625000002</v>
      </c>
      <c r="TMU30" s="149">
        <f t="shared" si="8668"/>
        <v>229460.34375</v>
      </c>
      <c r="TMV30" s="150">
        <f t="shared" si="8669"/>
        <v>1529735</v>
      </c>
      <c r="TMW30" s="148"/>
      <c r="TMX30" s="148" t="s">
        <v>36</v>
      </c>
      <c r="TMY30" s="140">
        <v>497475</v>
      </c>
      <c r="TMZ30" s="106">
        <f t="shared" si="8670"/>
        <v>3.0750000000000002</v>
      </c>
      <c r="TNA30" s="133">
        <f t="shared" si="8671"/>
        <v>428325.97500000003</v>
      </c>
      <c r="TNB30" s="133">
        <f t="shared" si="8672"/>
        <v>871949.30625000002</v>
      </c>
      <c r="TNC30" s="149">
        <f t="shared" si="8673"/>
        <v>229460.34375</v>
      </c>
      <c r="TND30" s="150">
        <f t="shared" si="8674"/>
        <v>1529735</v>
      </c>
      <c r="TNE30" s="148"/>
      <c r="TNF30" s="148" t="s">
        <v>36</v>
      </c>
      <c r="TNG30" s="140">
        <v>497475</v>
      </c>
      <c r="TNH30" s="106">
        <f t="shared" si="8675"/>
        <v>3.0750000000000002</v>
      </c>
      <c r="TNI30" s="133">
        <f t="shared" si="8676"/>
        <v>428325.97500000003</v>
      </c>
      <c r="TNJ30" s="133">
        <f t="shared" si="8677"/>
        <v>871949.30625000002</v>
      </c>
      <c r="TNK30" s="149">
        <f t="shared" si="8678"/>
        <v>229460.34375</v>
      </c>
      <c r="TNL30" s="150">
        <f t="shared" si="8679"/>
        <v>1529735</v>
      </c>
      <c r="TNM30" s="148"/>
      <c r="TNN30" s="148" t="s">
        <v>36</v>
      </c>
      <c r="TNO30" s="140">
        <v>497475</v>
      </c>
      <c r="TNP30" s="106">
        <f t="shared" si="8680"/>
        <v>3.0750000000000002</v>
      </c>
      <c r="TNQ30" s="133">
        <f t="shared" si="8681"/>
        <v>428325.97500000003</v>
      </c>
      <c r="TNR30" s="133">
        <f t="shared" si="8682"/>
        <v>871949.30625000002</v>
      </c>
      <c r="TNS30" s="149">
        <f t="shared" si="8683"/>
        <v>229460.34375</v>
      </c>
      <c r="TNT30" s="150">
        <f t="shared" si="8684"/>
        <v>1529735</v>
      </c>
      <c r="TNU30" s="148"/>
      <c r="TNV30" s="148" t="s">
        <v>36</v>
      </c>
      <c r="TNW30" s="140">
        <v>497475</v>
      </c>
      <c r="TNX30" s="106">
        <f t="shared" si="8685"/>
        <v>3.0750000000000002</v>
      </c>
      <c r="TNY30" s="133">
        <f t="shared" si="8686"/>
        <v>428325.97500000003</v>
      </c>
      <c r="TNZ30" s="133">
        <f t="shared" si="8687"/>
        <v>871949.30625000002</v>
      </c>
      <c r="TOA30" s="149">
        <f t="shared" si="8688"/>
        <v>229460.34375</v>
      </c>
      <c r="TOB30" s="150">
        <f t="shared" si="8689"/>
        <v>1529735</v>
      </c>
      <c r="TOC30" s="148"/>
      <c r="TOD30" s="148" t="s">
        <v>36</v>
      </c>
      <c r="TOE30" s="140">
        <v>497475</v>
      </c>
      <c r="TOF30" s="106">
        <f t="shared" si="8690"/>
        <v>3.0750000000000002</v>
      </c>
      <c r="TOG30" s="133">
        <f t="shared" si="8691"/>
        <v>428325.97500000003</v>
      </c>
      <c r="TOH30" s="133">
        <f t="shared" si="8692"/>
        <v>871949.30625000002</v>
      </c>
      <c r="TOI30" s="149">
        <f t="shared" si="8693"/>
        <v>229460.34375</v>
      </c>
      <c r="TOJ30" s="150">
        <f t="shared" si="8694"/>
        <v>1529735</v>
      </c>
      <c r="TOK30" s="148"/>
      <c r="TOL30" s="148" t="s">
        <v>36</v>
      </c>
      <c r="TOM30" s="140">
        <v>497475</v>
      </c>
      <c r="TON30" s="106">
        <f t="shared" si="8695"/>
        <v>3.0750000000000002</v>
      </c>
      <c r="TOO30" s="133">
        <f t="shared" si="8696"/>
        <v>428325.97500000003</v>
      </c>
      <c r="TOP30" s="133">
        <f t="shared" si="8697"/>
        <v>871949.30625000002</v>
      </c>
      <c r="TOQ30" s="149">
        <f t="shared" si="8698"/>
        <v>229460.34375</v>
      </c>
      <c r="TOR30" s="150">
        <f t="shared" si="8699"/>
        <v>1529735</v>
      </c>
      <c r="TOS30" s="148"/>
      <c r="TOT30" s="148" t="s">
        <v>36</v>
      </c>
      <c r="TOU30" s="140">
        <v>497475</v>
      </c>
      <c r="TOV30" s="106">
        <f t="shared" si="8700"/>
        <v>3.0750000000000002</v>
      </c>
      <c r="TOW30" s="133">
        <f t="shared" si="8701"/>
        <v>428325.97500000003</v>
      </c>
      <c r="TOX30" s="133">
        <f t="shared" si="8702"/>
        <v>871949.30625000002</v>
      </c>
      <c r="TOY30" s="149">
        <f t="shared" si="8703"/>
        <v>229460.34375</v>
      </c>
      <c r="TOZ30" s="150">
        <f t="shared" si="8704"/>
        <v>1529735</v>
      </c>
      <c r="TPA30" s="148"/>
      <c r="TPB30" s="148" t="s">
        <v>36</v>
      </c>
      <c r="TPC30" s="140">
        <v>497475</v>
      </c>
      <c r="TPD30" s="106">
        <f t="shared" si="8705"/>
        <v>3.0750000000000002</v>
      </c>
      <c r="TPE30" s="133">
        <f t="shared" si="8706"/>
        <v>428325.97500000003</v>
      </c>
      <c r="TPF30" s="133">
        <f t="shared" si="8707"/>
        <v>871949.30625000002</v>
      </c>
      <c r="TPG30" s="149">
        <f t="shared" si="8708"/>
        <v>229460.34375</v>
      </c>
      <c r="TPH30" s="150">
        <f t="shared" si="8709"/>
        <v>1529735</v>
      </c>
      <c r="TPI30" s="148"/>
      <c r="TPJ30" s="148" t="s">
        <v>36</v>
      </c>
      <c r="TPK30" s="140">
        <v>497475</v>
      </c>
      <c r="TPL30" s="106">
        <f t="shared" si="8710"/>
        <v>3.0750000000000002</v>
      </c>
      <c r="TPM30" s="133">
        <f t="shared" si="8711"/>
        <v>428325.97500000003</v>
      </c>
      <c r="TPN30" s="133">
        <f t="shared" si="8712"/>
        <v>871949.30625000002</v>
      </c>
      <c r="TPO30" s="149">
        <f t="shared" si="8713"/>
        <v>229460.34375</v>
      </c>
      <c r="TPP30" s="150">
        <f t="shared" si="8714"/>
        <v>1529735</v>
      </c>
      <c r="TPQ30" s="148"/>
      <c r="TPR30" s="148" t="s">
        <v>36</v>
      </c>
      <c r="TPS30" s="140">
        <v>497475</v>
      </c>
      <c r="TPT30" s="106">
        <f t="shared" si="8715"/>
        <v>3.0750000000000002</v>
      </c>
      <c r="TPU30" s="133">
        <f t="shared" si="8716"/>
        <v>428325.97500000003</v>
      </c>
      <c r="TPV30" s="133">
        <f t="shared" si="8717"/>
        <v>871949.30625000002</v>
      </c>
      <c r="TPW30" s="149">
        <f t="shared" si="8718"/>
        <v>229460.34375</v>
      </c>
      <c r="TPX30" s="150">
        <f t="shared" si="8719"/>
        <v>1529735</v>
      </c>
      <c r="TPY30" s="148"/>
      <c r="TPZ30" s="148" t="s">
        <v>36</v>
      </c>
      <c r="TQA30" s="140">
        <v>497475</v>
      </c>
      <c r="TQB30" s="106">
        <f t="shared" si="8720"/>
        <v>3.0750000000000002</v>
      </c>
      <c r="TQC30" s="133">
        <f t="shared" si="8721"/>
        <v>428325.97500000003</v>
      </c>
      <c r="TQD30" s="133">
        <f t="shared" si="8722"/>
        <v>871949.30625000002</v>
      </c>
      <c r="TQE30" s="149">
        <f t="shared" si="8723"/>
        <v>229460.34375</v>
      </c>
      <c r="TQF30" s="150">
        <f t="shared" si="8724"/>
        <v>1529735</v>
      </c>
      <c r="TQG30" s="148"/>
      <c r="TQH30" s="148" t="s">
        <v>36</v>
      </c>
      <c r="TQI30" s="140">
        <v>497475</v>
      </c>
      <c r="TQJ30" s="106">
        <f t="shared" si="8725"/>
        <v>3.0750000000000002</v>
      </c>
      <c r="TQK30" s="133">
        <f t="shared" si="8726"/>
        <v>428325.97500000003</v>
      </c>
      <c r="TQL30" s="133">
        <f t="shared" si="8727"/>
        <v>871949.30625000002</v>
      </c>
      <c r="TQM30" s="149">
        <f t="shared" si="8728"/>
        <v>229460.34375</v>
      </c>
      <c r="TQN30" s="150">
        <f t="shared" si="8729"/>
        <v>1529735</v>
      </c>
      <c r="TQO30" s="148"/>
      <c r="TQP30" s="148" t="s">
        <v>36</v>
      </c>
      <c r="TQQ30" s="140">
        <v>497475</v>
      </c>
      <c r="TQR30" s="106">
        <f t="shared" si="8730"/>
        <v>3.0750000000000002</v>
      </c>
      <c r="TQS30" s="133">
        <f t="shared" si="8731"/>
        <v>428325.97500000003</v>
      </c>
      <c r="TQT30" s="133">
        <f t="shared" si="8732"/>
        <v>871949.30625000002</v>
      </c>
      <c r="TQU30" s="149">
        <f t="shared" si="8733"/>
        <v>229460.34375</v>
      </c>
      <c r="TQV30" s="150">
        <f t="shared" si="8734"/>
        <v>1529735</v>
      </c>
      <c r="TQW30" s="148"/>
      <c r="TQX30" s="148" t="s">
        <v>36</v>
      </c>
      <c r="TQY30" s="140">
        <v>497475</v>
      </c>
      <c r="TQZ30" s="106">
        <f t="shared" si="8735"/>
        <v>3.0750000000000002</v>
      </c>
      <c r="TRA30" s="133">
        <f t="shared" si="8736"/>
        <v>428325.97500000003</v>
      </c>
      <c r="TRB30" s="133">
        <f t="shared" si="8737"/>
        <v>871949.30625000002</v>
      </c>
      <c r="TRC30" s="149">
        <f t="shared" si="8738"/>
        <v>229460.34375</v>
      </c>
      <c r="TRD30" s="150">
        <f t="shared" si="8739"/>
        <v>1529735</v>
      </c>
      <c r="TRE30" s="148"/>
      <c r="TRF30" s="148" t="s">
        <v>36</v>
      </c>
      <c r="TRG30" s="140">
        <v>497475</v>
      </c>
      <c r="TRH30" s="106">
        <f t="shared" si="8740"/>
        <v>3.0750000000000002</v>
      </c>
      <c r="TRI30" s="133">
        <f t="shared" si="8741"/>
        <v>428325.97500000003</v>
      </c>
      <c r="TRJ30" s="133">
        <f t="shared" si="8742"/>
        <v>871949.30625000002</v>
      </c>
      <c r="TRK30" s="149">
        <f t="shared" si="8743"/>
        <v>229460.34375</v>
      </c>
      <c r="TRL30" s="150">
        <f t="shared" si="8744"/>
        <v>1529735</v>
      </c>
      <c r="TRM30" s="148"/>
      <c r="TRN30" s="148" t="s">
        <v>36</v>
      </c>
      <c r="TRO30" s="140">
        <v>497475</v>
      </c>
      <c r="TRP30" s="106">
        <f t="shared" si="8745"/>
        <v>3.0750000000000002</v>
      </c>
      <c r="TRQ30" s="133">
        <f t="shared" si="8746"/>
        <v>428325.97500000003</v>
      </c>
      <c r="TRR30" s="133">
        <f t="shared" si="8747"/>
        <v>871949.30625000002</v>
      </c>
      <c r="TRS30" s="149">
        <f t="shared" si="8748"/>
        <v>229460.34375</v>
      </c>
      <c r="TRT30" s="150">
        <f t="shared" si="8749"/>
        <v>1529735</v>
      </c>
      <c r="TRU30" s="148"/>
      <c r="TRV30" s="148" t="s">
        <v>36</v>
      </c>
      <c r="TRW30" s="140">
        <v>497475</v>
      </c>
      <c r="TRX30" s="106">
        <f t="shared" si="8750"/>
        <v>3.0750000000000002</v>
      </c>
      <c r="TRY30" s="133">
        <f t="shared" si="8751"/>
        <v>428325.97500000003</v>
      </c>
      <c r="TRZ30" s="133">
        <f t="shared" si="8752"/>
        <v>871949.30625000002</v>
      </c>
      <c r="TSA30" s="149">
        <f t="shared" si="8753"/>
        <v>229460.34375</v>
      </c>
      <c r="TSB30" s="150">
        <f t="shared" si="8754"/>
        <v>1529735</v>
      </c>
      <c r="TSC30" s="148"/>
      <c r="TSD30" s="148" t="s">
        <v>36</v>
      </c>
      <c r="TSE30" s="140">
        <v>497475</v>
      </c>
      <c r="TSF30" s="106">
        <f t="shared" si="8755"/>
        <v>3.0750000000000002</v>
      </c>
      <c r="TSG30" s="133">
        <f t="shared" si="8756"/>
        <v>428325.97500000003</v>
      </c>
      <c r="TSH30" s="133">
        <f t="shared" si="8757"/>
        <v>871949.30625000002</v>
      </c>
      <c r="TSI30" s="149">
        <f t="shared" si="8758"/>
        <v>229460.34375</v>
      </c>
      <c r="TSJ30" s="150">
        <f t="shared" si="8759"/>
        <v>1529735</v>
      </c>
      <c r="TSK30" s="148"/>
      <c r="TSL30" s="148" t="s">
        <v>36</v>
      </c>
      <c r="TSM30" s="140">
        <v>497475</v>
      </c>
      <c r="TSN30" s="106">
        <f t="shared" si="8760"/>
        <v>3.0750000000000002</v>
      </c>
      <c r="TSO30" s="133">
        <f t="shared" si="8761"/>
        <v>428325.97500000003</v>
      </c>
      <c r="TSP30" s="133">
        <f t="shared" si="8762"/>
        <v>871949.30625000002</v>
      </c>
      <c r="TSQ30" s="149">
        <f t="shared" si="8763"/>
        <v>229460.34375</v>
      </c>
      <c r="TSR30" s="150">
        <f t="shared" si="8764"/>
        <v>1529735</v>
      </c>
      <c r="TSS30" s="148"/>
      <c r="TST30" s="148" t="s">
        <v>36</v>
      </c>
      <c r="TSU30" s="140">
        <v>497475</v>
      </c>
      <c r="TSV30" s="106">
        <f t="shared" si="8765"/>
        <v>3.0750000000000002</v>
      </c>
      <c r="TSW30" s="133">
        <f t="shared" si="8766"/>
        <v>428325.97500000003</v>
      </c>
      <c r="TSX30" s="133">
        <f t="shared" si="8767"/>
        <v>871949.30625000002</v>
      </c>
      <c r="TSY30" s="149">
        <f t="shared" si="8768"/>
        <v>229460.34375</v>
      </c>
      <c r="TSZ30" s="150">
        <f t="shared" si="8769"/>
        <v>1529735</v>
      </c>
      <c r="TTA30" s="148"/>
      <c r="TTB30" s="148" t="s">
        <v>36</v>
      </c>
      <c r="TTC30" s="140">
        <v>497475</v>
      </c>
      <c r="TTD30" s="106">
        <f t="shared" si="8770"/>
        <v>3.0750000000000002</v>
      </c>
      <c r="TTE30" s="133">
        <f t="shared" si="8771"/>
        <v>428325.97500000003</v>
      </c>
      <c r="TTF30" s="133">
        <f t="shared" si="8772"/>
        <v>871949.30625000002</v>
      </c>
      <c r="TTG30" s="149">
        <f t="shared" si="8773"/>
        <v>229460.34375</v>
      </c>
      <c r="TTH30" s="150">
        <f t="shared" si="8774"/>
        <v>1529735</v>
      </c>
      <c r="TTI30" s="148"/>
      <c r="TTJ30" s="148" t="s">
        <v>36</v>
      </c>
      <c r="TTK30" s="140">
        <v>497475</v>
      </c>
      <c r="TTL30" s="106">
        <f t="shared" si="8775"/>
        <v>3.0750000000000002</v>
      </c>
      <c r="TTM30" s="133">
        <f t="shared" si="8776"/>
        <v>428325.97500000003</v>
      </c>
      <c r="TTN30" s="133">
        <f t="shared" si="8777"/>
        <v>871949.30625000002</v>
      </c>
      <c r="TTO30" s="149">
        <f t="shared" si="8778"/>
        <v>229460.34375</v>
      </c>
      <c r="TTP30" s="150">
        <f t="shared" si="8779"/>
        <v>1529735</v>
      </c>
      <c r="TTQ30" s="148"/>
      <c r="TTR30" s="148" t="s">
        <v>36</v>
      </c>
      <c r="TTS30" s="140">
        <v>497475</v>
      </c>
      <c r="TTT30" s="106">
        <f t="shared" si="8780"/>
        <v>3.0750000000000002</v>
      </c>
      <c r="TTU30" s="133">
        <f t="shared" si="8781"/>
        <v>428325.97500000003</v>
      </c>
      <c r="TTV30" s="133">
        <f t="shared" si="8782"/>
        <v>871949.30625000002</v>
      </c>
      <c r="TTW30" s="149">
        <f t="shared" si="8783"/>
        <v>229460.34375</v>
      </c>
      <c r="TTX30" s="150">
        <f t="shared" si="8784"/>
        <v>1529735</v>
      </c>
      <c r="TTY30" s="148"/>
      <c r="TTZ30" s="148" t="s">
        <v>36</v>
      </c>
      <c r="TUA30" s="140">
        <v>497475</v>
      </c>
      <c r="TUB30" s="106">
        <f t="shared" si="8785"/>
        <v>3.0750000000000002</v>
      </c>
      <c r="TUC30" s="133">
        <f t="shared" si="8786"/>
        <v>428325.97500000003</v>
      </c>
      <c r="TUD30" s="133">
        <f t="shared" si="8787"/>
        <v>871949.30625000002</v>
      </c>
      <c r="TUE30" s="149">
        <f t="shared" si="8788"/>
        <v>229460.34375</v>
      </c>
      <c r="TUF30" s="150">
        <f t="shared" si="8789"/>
        <v>1529735</v>
      </c>
      <c r="TUG30" s="148"/>
      <c r="TUH30" s="148" t="s">
        <v>36</v>
      </c>
      <c r="TUI30" s="140">
        <v>497475</v>
      </c>
      <c r="TUJ30" s="106">
        <f t="shared" si="8790"/>
        <v>3.0750000000000002</v>
      </c>
      <c r="TUK30" s="133">
        <f t="shared" si="8791"/>
        <v>428325.97500000003</v>
      </c>
      <c r="TUL30" s="133">
        <f t="shared" si="8792"/>
        <v>871949.30625000002</v>
      </c>
      <c r="TUM30" s="149">
        <f t="shared" si="8793"/>
        <v>229460.34375</v>
      </c>
      <c r="TUN30" s="150">
        <f t="shared" si="8794"/>
        <v>1529735</v>
      </c>
      <c r="TUO30" s="148"/>
      <c r="TUP30" s="148" t="s">
        <v>36</v>
      </c>
      <c r="TUQ30" s="140">
        <v>497475</v>
      </c>
      <c r="TUR30" s="106">
        <f t="shared" si="8795"/>
        <v>3.0750000000000002</v>
      </c>
      <c r="TUS30" s="133">
        <f t="shared" si="8796"/>
        <v>428325.97500000003</v>
      </c>
      <c r="TUT30" s="133">
        <f t="shared" si="8797"/>
        <v>871949.30625000002</v>
      </c>
      <c r="TUU30" s="149">
        <f t="shared" si="8798"/>
        <v>229460.34375</v>
      </c>
      <c r="TUV30" s="150">
        <f t="shared" si="8799"/>
        <v>1529735</v>
      </c>
      <c r="TUW30" s="148"/>
      <c r="TUX30" s="148" t="s">
        <v>36</v>
      </c>
      <c r="TUY30" s="140">
        <v>497475</v>
      </c>
      <c r="TUZ30" s="106">
        <f t="shared" si="8800"/>
        <v>3.0750000000000002</v>
      </c>
      <c r="TVA30" s="133">
        <f t="shared" si="8801"/>
        <v>428325.97500000003</v>
      </c>
      <c r="TVB30" s="133">
        <f t="shared" si="8802"/>
        <v>871949.30625000002</v>
      </c>
      <c r="TVC30" s="149">
        <f t="shared" si="8803"/>
        <v>229460.34375</v>
      </c>
      <c r="TVD30" s="150">
        <f t="shared" si="8804"/>
        <v>1529735</v>
      </c>
      <c r="TVE30" s="148"/>
      <c r="TVF30" s="148" t="s">
        <v>36</v>
      </c>
      <c r="TVG30" s="140">
        <v>497475</v>
      </c>
      <c r="TVH30" s="106">
        <f t="shared" si="8805"/>
        <v>3.0750000000000002</v>
      </c>
      <c r="TVI30" s="133">
        <f t="shared" si="8806"/>
        <v>428325.97500000003</v>
      </c>
      <c r="TVJ30" s="133">
        <f t="shared" si="8807"/>
        <v>871949.30625000002</v>
      </c>
      <c r="TVK30" s="149">
        <f t="shared" si="8808"/>
        <v>229460.34375</v>
      </c>
      <c r="TVL30" s="150">
        <f t="shared" si="8809"/>
        <v>1529735</v>
      </c>
      <c r="TVM30" s="148"/>
      <c r="TVN30" s="148" t="s">
        <v>36</v>
      </c>
      <c r="TVO30" s="140">
        <v>497475</v>
      </c>
      <c r="TVP30" s="106">
        <f t="shared" si="8810"/>
        <v>3.0750000000000002</v>
      </c>
      <c r="TVQ30" s="133">
        <f t="shared" si="8811"/>
        <v>428325.97500000003</v>
      </c>
      <c r="TVR30" s="133">
        <f t="shared" si="8812"/>
        <v>871949.30625000002</v>
      </c>
      <c r="TVS30" s="149">
        <f t="shared" si="8813"/>
        <v>229460.34375</v>
      </c>
      <c r="TVT30" s="150">
        <f t="shared" si="8814"/>
        <v>1529735</v>
      </c>
      <c r="TVU30" s="148"/>
      <c r="TVV30" s="148" t="s">
        <v>36</v>
      </c>
      <c r="TVW30" s="140">
        <v>497475</v>
      </c>
      <c r="TVX30" s="106">
        <f t="shared" si="8815"/>
        <v>3.0750000000000002</v>
      </c>
      <c r="TVY30" s="133">
        <f t="shared" si="8816"/>
        <v>428325.97500000003</v>
      </c>
      <c r="TVZ30" s="133">
        <f t="shared" si="8817"/>
        <v>871949.30625000002</v>
      </c>
      <c r="TWA30" s="149">
        <f t="shared" si="8818"/>
        <v>229460.34375</v>
      </c>
      <c r="TWB30" s="150">
        <f t="shared" si="8819"/>
        <v>1529735</v>
      </c>
      <c r="TWC30" s="148"/>
      <c r="TWD30" s="148" t="s">
        <v>36</v>
      </c>
      <c r="TWE30" s="140">
        <v>497475</v>
      </c>
      <c r="TWF30" s="106">
        <f t="shared" si="8820"/>
        <v>3.0750000000000002</v>
      </c>
      <c r="TWG30" s="133">
        <f t="shared" si="8821"/>
        <v>428325.97500000003</v>
      </c>
      <c r="TWH30" s="133">
        <f t="shared" si="8822"/>
        <v>871949.30625000002</v>
      </c>
      <c r="TWI30" s="149">
        <f t="shared" si="8823"/>
        <v>229460.34375</v>
      </c>
      <c r="TWJ30" s="150">
        <f t="shared" si="8824"/>
        <v>1529735</v>
      </c>
      <c r="TWK30" s="148"/>
      <c r="TWL30" s="148" t="s">
        <v>36</v>
      </c>
      <c r="TWM30" s="140">
        <v>497475</v>
      </c>
      <c r="TWN30" s="106">
        <f t="shared" si="8825"/>
        <v>3.0750000000000002</v>
      </c>
      <c r="TWO30" s="133">
        <f t="shared" si="8826"/>
        <v>428325.97500000003</v>
      </c>
      <c r="TWP30" s="133">
        <f t="shared" si="8827"/>
        <v>871949.30625000002</v>
      </c>
      <c r="TWQ30" s="149">
        <f t="shared" si="8828"/>
        <v>229460.34375</v>
      </c>
      <c r="TWR30" s="150">
        <f t="shared" si="8829"/>
        <v>1529735</v>
      </c>
      <c r="TWS30" s="148"/>
      <c r="TWT30" s="148" t="s">
        <v>36</v>
      </c>
      <c r="TWU30" s="140">
        <v>497475</v>
      </c>
      <c r="TWV30" s="106">
        <f t="shared" si="8830"/>
        <v>3.0750000000000002</v>
      </c>
      <c r="TWW30" s="133">
        <f t="shared" si="8831"/>
        <v>428325.97500000003</v>
      </c>
      <c r="TWX30" s="133">
        <f t="shared" si="8832"/>
        <v>871949.30625000002</v>
      </c>
      <c r="TWY30" s="149">
        <f t="shared" si="8833"/>
        <v>229460.34375</v>
      </c>
      <c r="TWZ30" s="150">
        <f t="shared" si="8834"/>
        <v>1529735</v>
      </c>
      <c r="TXA30" s="148"/>
      <c r="TXB30" s="148" t="s">
        <v>36</v>
      </c>
      <c r="TXC30" s="140">
        <v>497475</v>
      </c>
      <c r="TXD30" s="106">
        <f t="shared" si="8835"/>
        <v>3.0750000000000002</v>
      </c>
      <c r="TXE30" s="133">
        <f t="shared" si="8836"/>
        <v>428325.97500000003</v>
      </c>
      <c r="TXF30" s="133">
        <f t="shared" si="8837"/>
        <v>871949.30625000002</v>
      </c>
      <c r="TXG30" s="149">
        <f t="shared" si="8838"/>
        <v>229460.34375</v>
      </c>
      <c r="TXH30" s="150">
        <f t="shared" si="8839"/>
        <v>1529735</v>
      </c>
      <c r="TXI30" s="148"/>
      <c r="TXJ30" s="148" t="s">
        <v>36</v>
      </c>
      <c r="TXK30" s="140">
        <v>497475</v>
      </c>
      <c r="TXL30" s="106">
        <f t="shared" si="8840"/>
        <v>3.0750000000000002</v>
      </c>
      <c r="TXM30" s="133">
        <f t="shared" si="8841"/>
        <v>428325.97500000003</v>
      </c>
      <c r="TXN30" s="133">
        <f t="shared" si="8842"/>
        <v>871949.30625000002</v>
      </c>
      <c r="TXO30" s="149">
        <f t="shared" si="8843"/>
        <v>229460.34375</v>
      </c>
      <c r="TXP30" s="150">
        <f t="shared" si="8844"/>
        <v>1529735</v>
      </c>
      <c r="TXQ30" s="148"/>
      <c r="TXR30" s="148" t="s">
        <v>36</v>
      </c>
      <c r="TXS30" s="140">
        <v>497475</v>
      </c>
      <c r="TXT30" s="106">
        <f t="shared" si="8845"/>
        <v>3.0750000000000002</v>
      </c>
      <c r="TXU30" s="133">
        <f t="shared" si="8846"/>
        <v>428325.97500000003</v>
      </c>
      <c r="TXV30" s="133">
        <f t="shared" si="8847"/>
        <v>871949.30625000002</v>
      </c>
      <c r="TXW30" s="149">
        <f t="shared" si="8848"/>
        <v>229460.34375</v>
      </c>
      <c r="TXX30" s="150">
        <f t="shared" si="8849"/>
        <v>1529735</v>
      </c>
      <c r="TXY30" s="148"/>
      <c r="TXZ30" s="148" t="s">
        <v>36</v>
      </c>
      <c r="TYA30" s="140">
        <v>497475</v>
      </c>
      <c r="TYB30" s="106">
        <f t="shared" si="8850"/>
        <v>3.0750000000000002</v>
      </c>
      <c r="TYC30" s="133">
        <f t="shared" si="8851"/>
        <v>428325.97500000003</v>
      </c>
      <c r="TYD30" s="133">
        <f t="shared" si="8852"/>
        <v>871949.30625000002</v>
      </c>
      <c r="TYE30" s="149">
        <f t="shared" si="8853"/>
        <v>229460.34375</v>
      </c>
      <c r="TYF30" s="150">
        <f t="shared" si="8854"/>
        <v>1529735</v>
      </c>
      <c r="TYG30" s="148"/>
      <c r="TYH30" s="148" t="s">
        <v>36</v>
      </c>
      <c r="TYI30" s="140">
        <v>497475</v>
      </c>
      <c r="TYJ30" s="106">
        <f t="shared" si="8855"/>
        <v>3.0750000000000002</v>
      </c>
      <c r="TYK30" s="133">
        <f t="shared" si="8856"/>
        <v>428325.97500000003</v>
      </c>
      <c r="TYL30" s="133">
        <f t="shared" si="8857"/>
        <v>871949.30625000002</v>
      </c>
      <c r="TYM30" s="149">
        <f t="shared" si="8858"/>
        <v>229460.34375</v>
      </c>
      <c r="TYN30" s="150">
        <f t="shared" si="8859"/>
        <v>1529735</v>
      </c>
      <c r="TYO30" s="148"/>
      <c r="TYP30" s="148" t="s">
        <v>36</v>
      </c>
      <c r="TYQ30" s="140">
        <v>497475</v>
      </c>
      <c r="TYR30" s="106">
        <f t="shared" si="8860"/>
        <v>3.0750000000000002</v>
      </c>
      <c r="TYS30" s="133">
        <f t="shared" si="8861"/>
        <v>428325.97500000003</v>
      </c>
      <c r="TYT30" s="133">
        <f t="shared" si="8862"/>
        <v>871949.30625000002</v>
      </c>
      <c r="TYU30" s="149">
        <f t="shared" si="8863"/>
        <v>229460.34375</v>
      </c>
      <c r="TYV30" s="150">
        <f t="shared" si="8864"/>
        <v>1529735</v>
      </c>
      <c r="TYW30" s="148"/>
      <c r="TYX30" s="148" t="s">
        <v>36</v>
      </c>
      <c r="TYY30" s="140">
        <v>497475</v>
      </c>
      <c r="TYZ30" s="106">
        <f t="shared" si="8865"/>
        <v>3.0750000000000002</v>
      </c>
      <c r="TZA30" s="133">
        <f t="shared" si="8866"/>
        <v>428325.97500000003</v>
      </c>
      <c r="TZB30" s="133">
        <f t="shared" si="8867"/>
        <v>871949.30625000002</v>
      </c>
      <c r="TZC30" s="149">
        <f t="shared" si="8868"/>
        <v>229460.34375</v>
      </c>
      <c r="TZD30" s="150">
        <f t="shared" si="8869"/>
        <v>1529735</v>
      </c>
      <c r="TZE30" s="148"/>
      <c r="TZF30" s="148" t="s">
        <v>36</v>
      </c>
      <c r="TZG30" s="140">
        <v>497475</v>
      </c>
      <c r="TZH30" s="106">
        <f t="shared" si="8870"/>
        <v>3.0750000000000002</v>
      </c>
      <c r="TZI30" s="133">
        <f t="shared" si="8871"/>
        <v>428325.97500000003</v>
      </c>
      <c r="TZJ30" s="133">
        <f t="shared" si="8872"/>
        <v>871949.30625000002</v>
      </c>
      <c r="TZK30" s="149">
        <f t="shared" si="8873"/>
        <v>229460.34375</v>
      </c>
      <c r="TZL30" s="150">
        <f t="shared" si="8874"/>
        <v>1529735</v>
      </c>
      <c r="TZM30" s="148"/>
      <c r="TZN30" s="148" t="s">
        <v>36</v>
      </c>
      <c r="TZO30" s="140">
        <v>497475</v>
      </c>
      <c r="TZP30" s="106">
        <f t="shared" si="8875"/>
        <v>3.0750000000000002</v>
      </c>
      <c r="TZQ30" s="133">
        <f t="shared" si="8876"/>
        <v>428325.97500000003</v>
      </c>
      <c r="TZR30" s="133">
        <f t="shared" si="8877"/>
        <v>871949.30625000002</v>
      </c>
      <c r="TZS30" s="149">
        <f t="shared" si="8878"/>
        <v>229460.34375</v>
      </c>
      <c r="TZT30" s="150">
        <f t="shared" si="8879"/>
        <v>1529735</v>
      </c>
      <c r="TZU30" s="148"/>
      <c r="TZV30" s="148" t="s">
        <v>36</v>
      </c>
      <c r="TZW30" s="140">
        <v>497475</v>
      </c>
      <c r="TZX30" s="106">
        <f t="shared" si="8880"/>
        <v>3.0750000000000002</v>
      </c>
      <c r="TZY30" s="133">
        <f t="shared" si="8881"/>
        <v>428325.97500000003</v>
      </c>
      <c r="TZZ30" s="133">
        <f t="shared" si="8882"/>
        <v>871949.30625000002</v>
      </c>
      <c r="UAA30" s="149">
        <f t="shared" si="8883"/>
        <v>229460.34375</v>
      </c>
      <c r="UAB30" s="150">
        <f t="shared" si="8884"/>
        <v>1529735</v>
      </c>
      <c r="UAC30" s="148"/>
      <c r="UAD30" s="148" t="s">
        <v>36</v>
      </c>
      <c r="UAE30" s="140">
        <v>497475</v>
      </c>
      <c r="UAF30" s="106">
        <f t="shared" si="8885"/>
        <v>3.0750000000000002</v>
      </c>
      <c r="UAG30" s="133">
        <f t="shared" si="8886"/>
        <v>428325.97500000003</v>
      </c>
      <c r="UAH30" s="133">
        <f t="shared" si="8887"/>
        <v>871949.30625000002</v>
      </c>
      <c r="UAI30" s="149">
        <f t="shared" si="8888"/>
        <v>229460.34375</v>
      </c>
      <c r="UAJ30" s="150">
        <f t="shared" si="8889"/>
        <v>1529735</v>
      </c>
      <c r="UAK30" s="148"/>
      <c r="UAL30" s="148" t="s">
        <v>36</v>
      </c>
      <c r="UAM30" s="140">
        <v>497475</v>
      </c>
      <c r="UAN30" s="106">
        <f t="shared" si="8890"/>
        <v>3.0750000000000002</v>
      </c>
      <c r="UAO30" s="133">
        <f t="shared" si="8891"/>
        <v>428325.97500000003</v>
      </c>
      <c r="UAP30" s="133">
        <f t="shared" si="8892"/>
        <v>871949.30625000002</v>
      </c>
      <c r="UAQ30" s="149">
        <f t="shared" si="8893"/>
        <v>229460.34375</v>
      </c>
      <c r="UAR30" s="150">
        <f t="shared" si="8894"/>
        <v>1529735</v>
      </c>
      <c r="UAS30" s="148"/>
      <c r="UAT30" s="148" t="s">
        <v>36</v>
      </c>
      <c r="UAU30" s="140">
        <v>497475</v>
      </c>
      <c r="UAV30" s="106">
        <f t="shared" si="8895"/>
        <v>3.0750000000000002</v>
      </c>
      <c r="UAW30" s="133">
        <f t="shared" si="8896"/>
        <v>428325.97500000003</v>
      </c>
      <c r="UAX30" s="133">
        <f t="shared" si="8897"/>
        <v>871949.30625000002</v>
      </c>
      <c r="UAY30" s="149">
        <f t="shared" si="8898"/>
        <v>229460.34375</v>
      </c>
      <c r="UAZ30" s="150">
        <f t="shared" si="8899"/>
        <v>1529735</v>
      </c>
      <c r="UBA30" s="148"/>
      <c r="UBB30" s="148" t="s">
        <v>36</v>
      </c>
      <c r="UBC30" s="140">
        <v>497475</v>
      </c>
      <c r="UBD30" s="106">
        <f t="shared" si="8900"/>
        <v>3.0750000000000002</v>
      </c>
      <c r="UBE30" s="133">
        <f t="shared" si="8901"/>
        <v>428325.97500000003</v>
      </c>
      <c r="UBF30" s="133">
        <f t="shared" si="8902"/>
        <v>871949.30625000002</v>
      </c>
      <c r="UBG30" s="149">
        <f t="shared" si="8903"/>
        <v>229460.34375</v>
      </c>
      <c r="UBH30" s="150">
        <f t="shared" si="8904"/>
        <v>1529735</v>
      </c>
      <c r="UBI30" s="148"/>
      <c r="UBJ30" s="148" t="s">
        <v>36</v>
      </c>
      <c r="UBK30" s="140">
        <v>497475</v>
      </c>
      <c r="UBL30" s="106">
        <f t="shared" si="8905"/>
        <v>3.0750000000000002</v>
      </c>
      <c r="UBM30" s="133">
        <f t="shared" si="8906"/>
        <v>428325.97500000003</v>
      </c>
      <c r="UBN30" s="133">
        <f t="shared" si="8907"/>
        <v>871949.30625000002</v>
      </c>
      <c r="UBO30" s="149">
        <f t="shared" si="8908"/>
        <v>229460.34375</v>
      </c>
      <c r="UBP30" s="150">
        <f t="shared" si="8909"/>
        <v>1529735</v>
      </c>
      <c r="UBQ30" s="148"/>
      <c r="UBR30" s="148" t="s">
        <v>36</v>
      </c>
      <c r="UBS30" s="140">
        <v>497475</v>
      </c>
      <c r="UBT30" s="106">
        <f t="shared" si="8910"/>
        <v>3.0750000000000002</v>
      </c>
      <c r="UBU30" s="133">
        <f t="shared" si="8911"/>
        <v>428325.97500000003</v>
      </c>
      <c r="UBV30" s="133">
        <f t="shared" si="8912"/>
        <v>871949.30625000002</v>
      </c>
      <c r="UBW30" s="149">
        <f t="shared" si="8913"/>
        <v>229460.34375</v>
      </c>
      <c r="UBX30" s="150">
        <f t="shared" si="8914"/>
        <v>1529735</v>
      </c>
      <c r="UBY30" s="148"/>
      <c r="UBZ30" s="148" t="s">
        <v>36</v>
      </c>
      <c r="UCA30" s="140">
        <v>497475</v>
      </c>
      <c r="UCB30" s="106">
        <f t="shared" si="8915"/>
        <v>3.0750000000000002</v>
      </c>
      <c r="UCC30" s="133">
        <f t="shared" si="8916"/>
        <v>428325.97500000003</v>
      </c>
      <c r="UCD30" s="133">
        <f t="shared" si="8917"/>
        <v>871949.30625000002</v>
      </c>
      <c r="UCE30" s="149">
        <f t="shared" si="8918"/>
        <v>229460.34375</v>
      </c>
      <c r="UCF30" s="150">
        <f t="shared" si="8919"/>
        <v>1529735</v>
      </c>
      <c r="UCG30" s="148"/>
      <c r="UCH30" s="148" t="s">
        <v>36</v>
      </c>
      <c r="UCI30" s="140">
        <v>497475</v>
      </c>
      <c r="UCJ30" s="106">
        <f t="shared" si="8920"/>
        <v>3.0750000000000002</v>
      </c>
      <c r="UCK30" s="133">
        <f t="shared" si="8921"/>
        <v>428325.97500000003</v>
      </c>
      <c r="UCL30" s="133">
        <f t="shared" si="8922"/>
        <v>871949.30625000002</v>
      </c>
      <c r="UCM30" s="149">
        <f t="shared" si="8923"/>
        <v>229460.34375</v>
      </c>
      <c r="UCN30" s="150">
        <f t="shared" si="8924"/>
        <v>1529735</v>
      </c>
      <c r="UCO30" s="148"/>
      <c r="UCP30" s="148" t="s">
        <v>36</v>
      </c>
      <c r="UCQ30" s="140">
        <v>497475</v>
      </c>
      <c r="UCR30" s="106">
        <f t="shared" si="8925"/>
        <v>3.0750000000000002</v>
      </c>
      <c r="UCS30" s="133">
        <f t="shared" si="8926"/>
        <v>428325.97500000003</v>
      </c>
      <c r="UCT30" s="133">
        <f t="shared" si="8927"/>
        <v>871949.30625000002</v>
      </c>
      <c r="UCU30" s="149">
        <f t="shared" si="8928"/>
        <v>229460.34375</v>
      </c>
      <c r="UCV30" s="150">
        <f t="shared" si="8929"/>
        <v>1529735</v>
      </c>
      <c r="UCW30" s="148"/>
      <c r="UCX30" s="148" t="s">
        <v>36</v>
      </c>
      <c r="UCY30" s="140">
        <v>497475</v>
      </c>
      <c r="UCZ30" s="106">
        <f t="shared" si="8930"/>
        <v>3.0750000000000002</v>
      </c>
      <c r="UDA30" s="133">
        <f t="shared" si="8931"/>
        <v>428325.97500000003</v>
      </c>
      <c r="UDB30" s="133">
        <f t="shared" si="8932"/>
        <v>871949.30625000002</v>
      </c>
      <c r="UDC30" s="149">
        <f t="shared" si="8933"/>
        <v>229460.34375</v>
      </c>
      <c r="UDD30" s="150">
        <f t="shared" si="8934"/>
        <v>1529735</v>
      </c>
      <c r="UDE30" s="148"/>
      <c r="UDF30" s="148" t="s">
        <v>36</v>
      </c>
      <c r="UDG30" s="140">
        <v>497475</v>
      </c>
      <c r="UDH30" s="106">
        <f t="shared" si="8935"/>
        <v>3.0750000000000002</v>
      </c>
      <c r="UDI30" s="133">
        <f t="shared" si="8936"/>
        <v>428325.97500000003</v>
      </c>
      <c r="UDJ30" s="133">
        <f t="shared" si="8937"/>
        <v>871949.30625000002</v>
      </c>
      <c r="UDK30" s="149">
        <f t="shared" si="8938"/>
        <v>229460.34375</v>
      </c>
      <c r="UDL30" s="150">
        <f t="shared" si="8939"/>
        <v>1529735</v>
      </c>
      <c r="UDM30" s="148"/>
      <c r="UDN30" s="148" t="s">
        <v>36</v>
      </c>
      <c r="UDO30" s="140">
        <v>497475</v>
      </c>
      <c r="UDP30" s="106">
        <f t="shared" si="8940"/>
        <v>3.0750000000000002</v>
      </c>
      <c r="UDQ30" s="133">
        <f t="shared" si="8941"/>
        <v>428325.97500000003</v>
      </c>
      <c r="UDR30" s="133">
        <f t="shared" si="8942"/>
        <v>871949.30625000002</v>
      </c>
      <c r="UDS30" s="149">
        <f t="shared" si="8943"/>
        <v>229460.34375</v>
      </c>
      <c r="UDT30" s="150">
        <f t="shared" si="8944"/>
        <v>1529735</v>
      </c>
      <c r="UDU30" s="148"/>
      <c r="UDV30" s="148" t="s">
        <v>36</v>
      </c>
      <c r="UDW30" s="140">
        <v>497475</v>
      </c>
      <c r="UDX30" s="106">
        <f t="shared" si="8945"/>
        <v>3.0750000000000002</v>
      </c>
      <c r="UDY30" s="133">
        <f t="shared" si="8946"/>
        <v>428325.97500000003</v>
      </c>
      <c r="UDZ30" s="133">
        <f t="shared" si="8947"/>
        <v>871949.30625000002</v>
      </c>
      <c r="UEA30" s="149">
        <f t="shared" si="8948"/>
        <v>229460.34375</v>
      </c>
      <c r="UEB30" s="150">
        <f t="shared" si="8949"/>
        <v>1529735</v>
      </c>
      <c r="UEC30" s="148"/>
      <c r="UED30" s="148" t="s">
        <v>36</v>
      </c>
      <c r="UEE30" s="140">
        <v>497475</v>
      </c>
      <c r="UEF30" s="106">
        <f t="shared" si="8950"/>
        <v>3.0750000000000002</v>
      </c>
      <c r="UEG30" s="133">
        <f t="shared" si="8951"/>
        <v>428325.97500000003</v>
      </c>
      <c r="UEH30" s="133">
        <f t="shared" si="8952"/>
        <v>871949.30625000002</v>
      </c>
      <c r="UEI30" s="149">
        <f t="shared" si="8953"/>
        <v>229460.34375</v>
      </c>
      <c r="UEJ30" s="150">
        <f t="shared" si="8954"/>
        <v>1529735</v>
      </c>
      <c r="UEK30" s="148"/>
      <c r="UEL30" s="148" t="s">
        <v>36</v>
      </c>
      <c r="UEM30" s="140">
        <v>497475</v>
      </c>
      <c r="UEN30" s="106">
        <f t="shared" si="8955"/>
        <v>3.0750000000000002</v>
      </c>
      <c r="UEO30" s="133">
        <f t="shared" si="8956"/>
        <v>428325.97500000003</v>
      </c>
      <c r="UEP30" s="133">
        <f t="shared" si="8957"/>
        <v>871949.30625000002</v>
      </c>
      <c r="UEQ30" s="149">
        <f t="shared" si="8958"/>
        <v>229460.34375</v>
      </c>
      <c r="UER30" s="150">
        <f t="shared" si="8959"/>
        <v>1529735</v>
      </c>
      <c r="UES30" s="148"/>
      <c r="UET30" s="148" t="s">
        <v>36</v>
      </c>
      <c r="UEU30" s="140">
        <v>497475</v>
      </c>
      <c r="UEV30" s="106">
        <f t="shared" si="8960"/>
        <v>3.0750000000000002</v>
      </c>
      <c r="UEW30" s="133">
        <f t="shared" si="8961"/>
        <v>428325.97500000003</v>
      </c>
      <c r="UEX30" s="133">
        <f t="shared" si="8962"/>
        <v>871949.30625000002</v>
      </c>
      <c r="UEY30" s="149">
        <f t="shared" si="8963"/>
        <v>229460.34375</v>
      </c>
      <c r="UEZ30" s="150">
        <f t="shared" si="8964"/>
        <v>1529735</v>
      </c>
      <c r="UFA30" s="148"/>
      <c r="UFB30" s="148" t="s">
        <v>36</v>
      </c>
      <c r="UFC30" s="140">
        <v>497475</v>
      </c>
      <c r="UFD30" s="106">
        <f t="shared" si="8965"/>
        <v>3.0750000000000002</v>
      </c>
      <c r="UFE30" s="133">
        <f t="shared" si="8966"/>
        <v>428325.97500000003</v>
      </c>
      <c r="UFF30" s="133">
        <f t="shared" si="8967"/>
        <v>871949.30625000002</v>
      </c>
      <c r="UFG30" s="149">
        <f t="shared" si="8968"/>
        <v>229460.34375</v>
      </c>
      <c r="UFH30" s="150">
        <f t="shared" si="8969"/>
        <v>1529735</v>
      </c>
      <c r="UFI30" s="148"/>
      <c r="UFJ30" s="148" t="s">
        <v>36</v>
      </c>
      <c r="UFK30" s="140">
        <v>497475</v>
      </c>
      <c r="UFL30" s="106">
        <f t="shared" si="8970"/>
        <v>3.0750000000000002</v>
      </c>
      <c r="UFM30" s="133">
        <f t="shared" si="8971"/>
        <v>428325.97500000003</v>
      </c>
      <c r="UFN30" s="133">
        <f t="shared" si="8972"/>
        <v>871949.30625000002</v>
      </c>
      <c r="UFO30" s="149">
        <f t="shared" si="8973"/>
        <v>229460.34375</v>
      </c>
      <c r="UFP30" s="150">
        <f t="shared" si="8974"/>
        <v>1529735</v>
      </c>
      <c r="UFQ30" s="148"/>
      <c r="UFR30" s="148" t="s">
        <v>36</v>
      </c>
      <c r="UFS30" s="140">
        <v>497475</v>
      </c>
      <c r="UFT30" s="106">
        <f t="shared" si="8975"/>
        <v>3.0750000000000002</v>
      </c>
      <c r="UFU30" s="133">
        <f t="shared" si="8976"/>
        <v>428325.97500000003</v>
      </c>
      <c r="UFV30" s="133">
        <f t="shared" si="8977"/>
        <v>871949.30625000002</v>
      </c>
      <c r="UFW30" s="149">
        <f t="shared" si="8978"/>
        <v>229460.34375</v>
      </c>
      <c r="UFX30" s="150">
        <f t="shared" si="8979"/>
        <v>1529735</v>
      </c>
      <c r="UFY30" s="148"/>
      <c r="UFZ30" s="148" t="s">
        <v>36</v>
      </c>
      <c r="UGA30" s="140">
        <v>497475</v>
      </c>
      <c r="UGB30" s="106">
        <f t="shared" si="8980"/>
        <v>3.0750000000000002</v>
      </c>
      <c r="UGC30" s="133">
        <f t="shared" si="8981"/>
        <v>428325.97500000003</v>
      </c>
      <c r="UGD30" s="133">
        <f t="shared" si="8982"/>
        <v>871949.30625000002</v>
      </c>
      <c r="UGE30" s="149">
        <f t="shared" si="8983"/>
        <v>229460.34375</v>
      </c>
      <c r="UGF30" s="150">
        <f t="shared" si="8984"/>
        <v>1529735</v>
      </c>
      <c r="UGG30" s="148"/>
      <c r="UGH30" s="148" t="s">
        <v>36</v>
      </c>
      <c r="UGI30" s="140">
        <v>497475</v>
      </c>
      <c r="UGJ30" s="106">
        <f t="shared" si="8985"/>
        <v>3.0750000000000002</v>
      </c>
      <c r="UGK30" s="133">
        <f t="shared" si="8986"/>
        <v>428325.97500000003</v>
      </c>
      <c r="UGL30" s="133">
        <f t="shared" si="8987"/>
        <v>871949.30625000002</v>
      </c>
      <c r="UGM30" s="149">
        <f t="shared" si="8988"/>
        <v>229460.34375</v>
      </c>
      <c r="UGN30" s="150">
        <f t="shared" si="8989"/>
        <v>1529735</v>
      </c>
      <c r="UGO30" s="148"/>
      <c r="UGP30" s="148" t="s">
        <v>36</v>
      </c>
      <c r="UGQ30" s="140">
        <v>497475</v>
      </c>
      <c r="UGR30" s="106">
        <f t="shared" si="8990"/>
        <v>3.0750000000000002</v>
      </c>
      <c r="UGS30" s="133">
        <f t="shared" si="8991"/>
        <v>428325.97500000003</v>
      </c>
      <c r="UGT30" s="133">
        <f t="shared" si="8992"/>
        <v>871949.30625000002</v>
      </c>
      <c r="UGU30" s="149">
        <f t="shared" si="8993"/>
        <v>229460.34375</v>
      </c>
      <c r="UGV30" s="150">
        <f t="shared" si="8994"/>
        <v>1529735</v>
      </c>
      <c r="UGW30" s="148"/>
      <c r="UGX30" s="148" t="s">
        <v>36</v>
      </c>
      <c r="UGY30" s="140">
        <v>497475</v>
      </c>
      <c r="UGZ30" s="106">
        <f t="shared" si="8995"/>
        <v>3.0750000000000002</v>
      </c>
      <c r="UHA30" s="133">
        <f t="shared" si="8996"/>
        <v>428325.97500000003</v>
      </c>
      <c r="UHB30" s="133">
        <f t="shared" si="8997"/>
        <v>871949.30625000002</v>
      </c>
      <c r="UHC30" s="149">
        <f t="shared" si="8998"/>
        <v>229460.34375</v>
      </c>
      <c r="UHD30" s="150">
        <f t="shared" si="8999"/>
        <v>1529735</v>
      </c>
      <c r="UHE30" s="148"/>
      <c r="UHF30" s="148" t="s">
        <v>36</v>
      </c>
      <c r="UHG30" s="140">
        <v>497475</v>
      </c>
      <c r="UHH30" s="106">
        <f t="shared" si="9000"/>
        <v>3.0750000000000002</v>
      </c>
      <c r="UHI30" s="133">
        <f t="shared" si="9001"/>
        <v>428325.97500000003</v>
      </c>
      <c r="UHJ30" s="133">
        <f t="shared" si="9002"/>
        <v>871949.30625000002</v>
      </c>
      <c r="UHK30" s="149">
        <f t="shared" si="9003"/>
        <v>229460.34375</v>
      </c>
      <c r="UHL30" s="150">
        <f t="shared" si="9004"/>
        <v>1529735</v>
      </c>
      <c r="UHM30" s="148"/>
      <c r="UHN30" s="148" t="s">
        <v>36</v>
      </c>
      <c r="UHO30" s="140">
        <v>497475</v>
      </c>
      <c r="UHP30" s="106">
        <f t="shared" si="9005"/>
        <v>3.0750000000000002</v>
      </c>
      <c r="UHQ30" s="133">
        <f t="shared" si="9006"/>
        <v>428325.97500000003</v>
      </c>
      <c r="UHR30" s="133">
        <f t="shared" si="9007"/>
        <v>871949.30625000002</v>
      </c>
      <c r="UHS30" s="149">
        <f t="shared" si="9008"/>
        <v>229460.34375</v>
      </c>
      <c r="UHT30" s="150">
        <f t="shared" si="9009"/>
        <v>1529735</v>
      </c>
      <c r="UHU30" s="148"/>
      <c r="UHV30" s="148" t="s">
        <v>36</v>
      </c>
      <c r="UHW30" s="140">
        <v>497475</v>
      </c>
      <c r="UHX30" s="106">
        <f t="shared" si="9010"/>
        <v>3.0750000000000002</v>
      </c>
      <c r="UHY30" s="133">
        <f t="shared" si="9011"/>
        <v>428325.97500000003</v>
      </c>
      <c r="UHZ30" s="133">
        <f t="shared" si="9012"/>
        <v>871949.30625000002</v>
      </c>
      <c r="UIA30" s="149">
        <f t="shared" si="9013"/>
        <v>229460.34375</v>
      </c>
      <c r="UIB30" s="150">
        <f t="shared" si="9014"/>
        <v>1529735</v>
      </c>
      <c r="UIC30" s="148"/>
      <c r="UID30" s="148" t="s">
        <v>36</v>
      </c>
      <c r="UIE30" s="140">
        <v>497475</v>
      </c>
      <c r="UIF30" s="106">
        <f t="shared" si="9015"/>
        <v>3.0750000000000002</v>
      </c>
      <c r="UIG30" s="133">
        <f t="shared" si="9016"/>
        <v>428325.97500000003</v>
      </c>
      <c r="UIH30" s="133">
        <f t="shared" si="9017"/>
        <v>871949.30625000002</v>
      </c>
      <c r="UII30" s="149">
        <f t="shared" si="9018"/>
        <v>229460.34375</v>
      </c>
      <c r="UIJ30" s="150">
        <f t="shared" si="9019"/>
        <v>1529735</v>
      </c>
      <c r="UIK30" s="148"/>
      <c r="UIL30" s="148" t="s">
        <v>36</v>
      </c>
      <c r="UIM30" s="140">
        <v>497475</v>
      </c>
      <c r="UIN30" s="106">
        <f t="shared" si="9020"/>
        <v>3.0750000000000002</v>
      </c>
      <c r="UIO30" s="133">
        <f t="shared" si="9021"/>
        <v>428325.97500000003</v>
      </c>
      <c r="UIP30" s="133">
        <f t="shared" si="9022"/>
        <v>871949.30625000002</v>
      </c>
      <c r="UIQ30" s="149">
        <f t="shared" si="9023"/>
        <v>229460.34375</v>
      </c>
      <c r="UIR30" s="150">
        <f t="shared" si="9024"/>
        <v>1529735</v>
      </c>
      <c r="UIS30" s="148"/>
      <c r="UIT30" s="148" t="s">
        <v>36</v>
      </c>
      <c r="UIU30" s="140">
        <v>497475</v>
      </c>
      <c r="UIV30" s="106">
        <f t="shared" si="9025"/>
        <v>3.0750000000000002</v>
      </c>
      <c r="UIW30" s="133">
        <f t="shared" si="9026"/>
        <v>428325.97500000003</v>
      </c>
      <c r="UIX30" s="133">
        <f t="shared" si="9027"/>
        <v>871949.30625000002</v>
      </c>
      <c r="UIY30" s="149">
        <f t="shared" si="9028"/>
        <v>229460.34375</v>
      </c>
      <c r="UIZ30" s="150">
        <f t="shared" si="9029"/>
        <v>1529735</v>
      </c>
      <c r="UJA30" s="148"/>
      <c r="UJB30" s="148" t="s">
        <v>36</v>
      </c>
      <c r="UJC30" s="140">
        <v>497475</v>
      </c>
      <c r="UJD30" s="106">
        <f t="shared" si="9030"/>
        <v>3.0750000000000002</v>
      </c>
      <c r="UJE30" s="133">
        <f t="shared" si="9031"/>
        <v>428325.97500000003</v>
      </c>
      <c r="UJF30" s="133">
        <f t="shared" si="9032"/>
        <v>871949.30625000002</v>
      </c>
      <c r="UJG30" s="149">
        <f t="shared" si="9033"/>
        <v>229460.34375</v>
      </c>
      <c r="UJH30" s="150">
        <f t="shared" si="9034"/>
        <v>1529735</v>
      </c>
      <c r="UJI30" s="148"/>
      <c r="UJJ30" s="148" t="s">
        <v>36</v>
      </c>
      <c r="UJK30" s="140">
        <v>497475</v>
      </c>
      <c r="UJL30" s="106">
        <f t="shared" si="9035"/>
        <v>3.0750000000000002</v>
      </c>
      <c r="UJM30" s="133">
        <f t="shared" si="9036"/>
        <v>428325.97500000003</v>
      </c>
      <c r="UJN30" s="133">
        <f t="shared" si="9037"/>
        <v>871949.30625000002</v>
      </c>
      <c r="UJO30" s="149">
        <f t="shared" si="9038"/>
        <v>229460.34375</v>
      </c>
      <c r="UJP30" s="150">
        <f t="shared" si="9039"/>
        <v>1529735</v>
      </c>
      <c r="UJQ30" s="148"/>
      <c r="UJR30" s="148" t="s">
        <v>36</v>
      </c>
      <c r="UJS30" s="140">
        <v>497475</v>
      </c>
      <c r="UJT30" s="106">
        <f t="shared" si="9040"/>
        <v>3.0750000000000002</v>
      </c>
      <c r="UJU30" s="133">
        <f t="shared" si="9041"/>
        <v>428325.97500000003</v>
      </c>
      <c r="UJV30" s="133">
        <f t="shared" si="9042"/>
        <v>871949.30625000002</v>
      </c>
      <c r="UJW30" s="149">
        <f t="shared" si="9043"/>
        <v>229460.34375</v>
      </c>
      <c r="UJX30" s="150">
        <f t="shared" si="9044"/>
        <v>1529735</v>
      </c>
      <c r="UJY30" s="148"/>
      <c r="UJZ30" s="148" t="s">
        <v>36</v>
      </c>
      <c r="UKA30" s="140">
        <v>497475</v>
      </c>
      <c r="UKB30" s="106">
        <f t="shared" si="9045"/>
        <v>3.0750000000000002</v>
      </c>
      <c r="UKC30" s="133">
        <f t="shared" si="9046"/>
        <v>428325.97500000003</v>
      </c>
      <c r="UKD30" s="133">
        <f t="shared" si="9047"/>
        <v>871949.30625000002</v>
      </c>
      <c r="UKE30" s="149">
        <f t="shared" si="9048"/>
        <v>229460.34375</v>
      </c>
      <c r="UKF30" s="150">
        <f t="shared" si="9049"/>
        <v>1529735</v>
      </c>
      <c r="UKG30" s="148"/>
      <c r="UKH30" s="148" t="s">
        <v>36</v>
      </c>
      <c r="UKI30" s="140">
        <v>497475</v>
      </c>
      <c r="UKJ30" s="106">
        <f t="shared" si="9050"/>
        <v>3.0750000000000002</v>
      </c>
      <c r="UKK30" s="133">
        <f t="shared" si="9051"/>
        <v>428325.97500000003</v>
      </c>
      <c r="UKL30" s="133">
        <f t="shared" si="9052"/>
        <v>871949.30625000002</v>
      </c>
      <c r="UKM30" s="149">
        <f t="shared" si="9053"/>
        <v>229460.34375</v>
      </c>
      <c r="UKN30" s="150">
        <f t="shared" si="9054"/>
        <v>1529735</v>
      </c>
      <c r="UKO30" s="148"/>
      <c r="UKP30" s="148" t="s">
        <v>36</v>
      </c>
      <c r="UKQ30" s="140">
        <v>497475</v>
      </c>
      <c r="UKR30" s="106">
        <f t="shared" si="9055"/>
        <v>3.0750000000000002</v>
      </c>
      <c r="UKS30" s="133">
        <f t="shared" si="9056"/>
        <v>428325.97500000003</v>
      </c>
      <c r="UKT30" s="133">
        <f t="shared" si="9057"/>
        <v>871949.30625000002</v>
      </c>
      <c r="UKU30" s="149">
        <f t="shared" si="9058"/>
        <v>229460.34375</v>
      </c>
      <c r="UKV30" s="150">
        <f t="shared" si="9059"/>
        <v>1529735</v>
      </c>
      <c r="UKW30" s="148"/>
      <c r="UKX30" s="148" t="s">
        <v>36</v>
      </c>
      <c r="UKY30" s="140">
        <v>497475</v>
      </c>
      <c r="UKZ30" s="106">
        <f t="shared" si="9060"/>
        <v>3.0750000000000002</v>
      </c>
      <c r="ULA30" s="133">
        <f t="shared" si="9061"/>
        <v>428325.97500000003</v>
      </c>
      <c r="ULB30" s="133">
        <f t="shared" si="9062"/>
        <v>871949.30625000002</v>
      </c>
      <c r="ULC30" s="149">
        <f t="shared" si="9063"/>
        <v>229460.34375</v>
      </c>
      <c r="ULD30" s="150">
        <f t="shared" si="9064"/>
        <v>1529735</v>
      </c>
      <c r="ULE30" s="148"/>
      <c r="ULF30" s="148" t="s">
        <v>36</v>
      </c>
      <c r="ULG30" s="140">
        <v>497475</v>
      </c>
      <c r="ULH30" s="106">
        <f t="shared" si="9065"/>
        <v>3.0750000000000002</v>
      </c>
      <c r="ULI30" s="133">
        <f t="shared" si="9066"/>
        <v>428325.97500000003</v>
      </c>
      <c r="ULJ30" s="133">
        <f t="shared" si="9067"/>
        <v>871949.30625000002</v>
      </c>
      <c r="ULK30" s="149">
        <f t="shared" si="9068"/>
        <v>229460.34375</v>
      </c>
      <c r="ULL30" s="150">
        <f t="shared" si="9069"/>
        <v>1529735</v>
      </c>
      <c r="ULM30" s="148"/>
      <c r="ULN30" s="148" t="s">
        <v>36</v>
      </c>
      <c r="ULO30" s="140">
        <v>497475</v>
      </c>
      <c r="ULP30" s="106">
        <f t="shared" si="9070"/>
        <v>3.0750000000000002</v>
      </c>
      <c r="ULQ30" s="133">
        <f t="shared" si="9071"/>
        <v>428325.97500000003</v>
      </c>
      <c r="ULR30" s="133">
        <f t="shared" si="9072"/>
        <v>871949.30625000002</v>
      </c>
      <c r="ULS30" s="149">
        <f t="shared" si="9073"/>
        <v>229460.34375</v>
      </c>
      <c r="ULT30" s="150">
        <f t="shared" si="9074"/>
        <v>1529735</v>
      </c>
      <c r="ULU30" s="148"/>
      <c r="ULV30" s="148" t="s">
        <v>36</v>
      </c>
      <c r="ULW30" s="140">
        <v>497475</v>
      </c>
      <c r="ULX30" s="106">
        <f t="shared" si="9075"/>
        <v>3.0750000000000002</v>
      </c>
      <c r="ULY30" s="133">
        <f t="shared" si="9076"/>
        <v>428325.97500000003</v>
      </c>
      <c r="ULZ30" s="133">
        <f t="shared" si="9077"/>
        <v>871949.30625000002</v>
      </c>
      <c r="UMA30" s="149">
        <f t="shared" si="9078"/>
        <v>229460.34375</v>
      </c>
      <c r="UMB30" s="150">
        <f t="shared" si="9079"/>
        <v>1529735</v>
      </c>
      <c r="UMC30" s="148"/>
      <c r="UMD30" s="148" t="s">
        <v>36</v>
      </c>
      <c r="UME30" s="140">
        <v>497475</v>
      </c>
      <c r="UMF30" s="106">
        <f t="shared" si="9080"/>
        <v>3.0750000000000002</v>
      </c>
      <c r="UMG30" s="133">
        <f t="shared" si="9081"/>
        <v>428325.97500000003</v>
      </c>
      <c r="UMH30" s="133">
        <f t="shared" si="9082"/>
        <v>871949.30625000002</v>
      </c>
      <c r="UMI30" s="149">
        <f t="shared" si="9083"/>
        <v>229460.34375</v>
      </c>
      <c r="UMJ30" s="150">
        <f t="shared" si="9084"/>
        <v>1529735</v>
      </c>
      <c r="UMK30" s="148"/>
      <c r="UML30" s="148" t="s">
        <v>36</v>
      </c>
      <c r="UMM30" s="140">
        <v>497475</v>
      </c>
      <c r="UMN30" s="106">
        <f t="shared" si="9085"/>
        <v>3.0750000000000002</v>
      </c>
      <c r="UMO30" s="133">
        <f t="shared" si="9086"/>
        <v>428325.97500000003</v>
      </c>
      <c r="UMP30" s="133">
        <f t="shared" si="9087"/>
        <v>871949.30625000002</v>
      </c>
      <c r="UMQ30" s="149">
        <f t="shared" si="9088"/>
        <v>229460.34375</v>
      </c>
      <c r="UMR30" s="150">
        <f t="shared" si="9089"/>
        <v>1529735</v>
      </c>
      <c r="UMS30" s="148"/>
      <c r="UMT30" s="148" t="s">
        <v>36</v>
      </c>
      <c r="UMU30" s="140">
        <v>497475</v>
      </c>
      <c r="UMV30" s="106">
        <f t="shared" si="9090"/>
        <v>3.0750000000000002</v>
      </c>
      <c r="UMW30" s="133">
        <f t="shared" si="9091"/>
        <v>428325.97500000003</v>
      </c>
      <c r="UMX30" s="133">
        <f t="shared" si="9092"/>
        <v>871949.30625000002</v>
      </c>
      <c r="UMY30" s="149">
        <f t="shared" si="9093"/>
        <v>229460.34375</v>
      </c>
      <c r="UMZ30" s="150">
        <f t="shared" si="9094"/>
        <v>1529735</v>
      </c>
      <c r="UNA30" s="148"/>
      <c r="UNB30" s="148" t="s">
        <v>36</v>
      </c>
      <c r="UNC30" s="140">
        <v>497475</v>
      </c>
      <c r="UND30" s="106">
        <f t="shared" si="9095"/>
        <v>3.0750000000000002</v>
      </c>
      <c r="UNE30" s="133">
        <f t="shared" si="9096"/>
        <v>428325.97500000003</v>
      </c>
      <c r="UNF30" s="133">
        <f t="shared" si="9097"/>
        <v>871949.30625000002</v>
      </c>
      <c r="UNG30" s="149">
        <f t="shared" si="9098"/>
        <v>229460.34375</v>
      </c>
      <c r="UNH30" s="150">
        <f t="shared" si="9099"/>
        <v>1529735</v>
      </c>
      <c r="UNI30" s="148"/>
      <c r="UNJ30" s="148" t="s">
        <v>36</v>
      </c>
      <c r="UNK30" s="140">
        <v>497475</v>
      </c>
      <c r="UNL30" s="106">
        <f t="shared" si="9100"/>
        <v>3.0750000000000002</v>
      </c>
      <c r="UNM30" s="133">
        <f t="shared" si="9101"/>
        <v>428325.97500000003</v>
      </c>
      <c r="UNN30" s="133">
        <f t="shared" si="9102"/>
        <v>871949.30625000002</v>
      </c>
      <c r="UNO30" s="149">
        <f t="shared" si="9103"/>
        <v>229460.34375</v>
      </c>
      <c r="UNP30" s="150">
        <f t="shared" si="9104"/>
        <v>1529735</v>
      </c>
      <c r="UNQ30" s="148"/>
      <c r="UNR30" s="148" t="s">
        <v>36</v>
      </c>
      <c r="UNS30" s="140">
        <v>497475</v>
      </c>
      <c r="UNT30" s="106">
        <f t="shared" si="9105"/>
        <v>3.0750000000000002</v>
      </c>
      <c r="UNU30" s="133">
        <f t="shared" si="9106"/>
        <v>428325.97500000003</v>
      </c>
      <c r="UNV30" s="133">
        <f t="shared" si="9107"/>
        <v>871949.30625000002</v>
      </c>
      <c r="UNW30" s="149">
        <f t="shared" si="9108"/>
        <v>229460.34375</v>
      </c>
      <c r="UNX30" s="150">
        <f t="shared" si="9109"/>
        <v>1529735</v>
      </c>
      <c r="UNY30" s="148"/>
      <c r="UNZ30" s="148" t="s">
        <v>36</v>
      </c>
      <c r="UOA30" s="140">
        <v>497475</v>
      </c>
      <c r="UOB30" s="106">
        <f t="shared" si="9110"/>
        <v>3.0750000000000002</v>
      </c>
      <c r="UOC30" s="133">
        <f t="shared" si="9111"/>
        <v>428325.97500000003</v>
      </c>
      <c r="UOD30" s="133">
        <f t="shared" si="9112"/>
        <v>871949.30625000002</v>
      </c>
      <c r="UOE30" s="149">
        <f t="shared" si="9113"/>
        <v>229460.34375</v>
      </c>
      <c r="UOF30" s="150">
        <f t="shared" si="9114"/>
        <v>1529735</v>
      </c>
      <c r="UOG30" s="148"/>
      <c r="UOH30" s="148" t="s">
        <v>36</v>
      </c>
      <c r="UOI30" s="140">
        <v>497475</v>
      </c>
      <c r="UOJ30" s="106">
        <f t="shared" si="9115"/>
        <v>3.0750000000000002</v>
      </c>
      <c r="UOK30" s="133">
        <f t="shared" si="9116"/>
        <v>428325.97500000003</v>
      </c>
      <c r="UOL30" s="133">
        <f t="shared" si="9117"/>
        <v>871949.30625000002</v>
      </c>
      <c r="UOM30" s="149">
        <f t="shared" si="9118"/>
        <v>229460.34375</v>
      </c>
      <c r="UON30" s="150">
        <f t="shared" si="9119"/>
        <v>1529735</v>
      </c>
      <c r="UOO30" s="148"/>
      <c r="UOP30" s="148" t="s">
        <v>36</v>
      </c>
      <c r="UOQ30" s="140">
        <v>497475</v>
      </c>
      <c r="UOR30" s="106">
        <f t="shared" si="9120"/>
        <v>3.0750000000000002</v>
      </c>
      <c r="UOS30" s="133">
        <f t="shared" si="9121"/>
        <v>428325.97500000003</v>
      </c>
      <c r="UOT30" s="133">
        <f t="shared" si="9122"/>
        <v>871949.30625000002</v>
      </c>
      <c r="UOU30" s="149">
        <f t="shared" si="9123"/>
        <v>229460.34375</v>
      </c>
      <c r="UOV30" s="150">
        <f t="shared" si="9124"/>
        <v>1529735</v>
      </c>
      <c r="UOW30" s="148"/>
      <c r="UOX30" s="148" t="s">
        <v>36</v>
      </c>
      <c r="UOY30" s="140">
        <v>497475</v>
      </c>
      <c r="UOZ30" s="106">
        <f t="shared" si="9125"/>
        <v>3.0750000000000002</v>
      </c>
      <c r="UPA30" s="133">
        <f t="shared" si="9126"/>
        <v>428325.97500000003</v>
      </c>
      <c r="UPB30" s="133">
        <f t="shared" si="9127"/>
        <v>871949.30625000002</v>
      </c>
      <c r="UPC30" s="149">
        <f t="shared" si="9128"/>
        <v>229460.34375</v>
      </c>
      <c r="UPD30" s="150">
        <f t="shared" si="9129"/>
        <v>1529735</v>
      </c>
      <c r="UPE30" s="148"/>
      <c r="UPF30" s="148" t="s">
        <v>36</v>
      </c>
      <c r="UPG30" s="140">
        <v>497475</v>
      </c>
      <c r="UPH30" s="106">
        <f t="shared" si="9130"/>
        <v>3.0750000000000002</v>
      </c>
      <c r="UPI30" s="133">
        <f t="shared" si="9131"/>
        <v>428325.97500000003</v>
      </c>
      <c r="UPJ30" s="133">
        <f t="shared" si="9132"/>
        <v>871949.30625000002</v>
      </c>
      <c r="UPK30" s="149">
        <f t="shared" si="9133"/>
        <v>229460.34375</v>
      </c>
      <c r="UPL30" s="150">
        <f t="shared" si="9134"/>
        <v>1529735</v>
      </c>
      <c r="UPM30" s="148"/>
      <c r="UPN30" s="148" t="s">
        <v>36</v>
      </c>
      <c r="UPO30" s="140">
        <v>497475</v>
      </c>
      <c r="UPP30" s="106">
        <f t="shared" si="9135"/>
        <v>3.0750000000000002</v>
      </c>
      <c r="UPQ30" s="133">
        <f t="shared" si="9136"/>
        <v>428325.97500000003</v>
      </c>
      <c r="UPR30" s="133">
        <f t="shared" si="9137"/>
        <v>871949.30625000002</v>
      </c>
      <c r="UPS30" s="149">
        <f t="shared" si="9138"/>
        <v>229460.34375</v>
      </c>
      <c r="UPT30" s="150">
        <f t="shared" si="9139"/>
        <v>1529735</v>
      </c>
      <c r="UPU30" s="148"/>
      <c r="UPV30" s="148" t="s">
        <v>36</v>
      </c>
      <c r="UPW30" s="140">
        <v>497475</v>
      </c>
      <c r="UPX30" s="106">
        <f t="shared" si="9140"/>
        <v>3.0750000000000002</v>
      </c>
      <c r="UPY30" s="133">
        <f t="shared" si="9141"/>
        <v>428325.97500000003</v>
      </c>
      <c r="UPZ30" s="133">
        <f t="shared" si="9142"/>
        <v>871949.30625000002</v>
      </c>
      <c r="UQA30" s="149">
        <f t="shared" si="9143"/>
        <v>229460.34375</v>
      </c>
      <c r="UQB30" s="150">
        <f t="shared" si="9144"/>
        <v>1529735</v>
      </c>
      <c r="UQC30" s="148"/>
      <c r="UQD30" s="148" t="s">
        <v>36</v>
      </c>
      <c r="UQE30" s="140">
        <v>497475</v>
      </c>
      <c r="UQF30" s="106">
        <f t="shared" si="9145"/>
        <v>3.0750000000000002</v>
      </c>
      <c r="UQG30" s="133">
        <f t="shared" si="9146"/>
        <v>428325.97500000003</v>
      </c>
      <c r="UQH30" s="133">
        <f t="shared" si="9147"/>
        <v>871949.30625000002</v>
      </c>
      <c r="UQI30" s="149">
        <f t="shared" si="9148"/>
        <v>229460.34375</v>
      </c>
      <c r="UQJ30" s="150">
        <f t="shared" si="9149"/>
        <v>1529735</v>
      </c>
      <c r="UQK30" s="148"/>
      <c r="UQL30" s="148" t="s">
        <v>36</v>
      </c>
      <c r="UQM30" s="140">
        <v>497475</v>
      </c>
      <c r="UQN30" s="106">
        <f t="shared" si="9150"/>
        <v>3.0750000000000002</v>
      </c>
      <c r="UQO30" s="133">
        <f t="shared" si="9151"/>
        <v>428325.97500000003</v>
      </c>
      <c r="UQP30" s="133">
        <f t="shared" si="9152"/>
        <v>871949.30625000002</v>
      </c>
      <c r="UQQ30" s="149">
        <f t="shared" si="9153"/>
        <v>229460.34375</v>
      </c>
      <c r="UQR30" s="150">
        <f t="shared" si="9154"/>
        <v>1529735</v>
      </c>
      <c r="UQS30" s="148"/>
      <c r="UQT30" s="148" t="s">
        <v>36</v>
      </c>
      <c r="UQU30" s="140">
        <v>497475</v>
      </c>
      <c r="UQV30" s="106">
        <f t="shared" si="9155"/>
        <v>3.0750000000000002</v>
      </c>
      <c r="UQW30" s="133">
        <f t="shared" si="9156"/>
        <v>428325.97500000003</v>
      </c>
      <c r="UQX30" s="133">
        <f t="shared" si="9157"/>
        <v>871949.30625000002</v>
      </c>
      <c r="UQY30" s="149">
        <f t="shared" si="9158"/>
        <v>229460.34375</v>
      </c>
      <c r="UQZ30" s="150">
        <f t="shared" si="9159"/>
        <v>1529735</v>
      </c>
      <c r="URA30" s="148"/>
      <c r="URB30" s="148" t="s">
        <v>36</v>
      </c>
      <c r="URC30" s="140">
        <v>497475</v>
      </c>
      <c r="URD30" s="106">
        <f t="shared" si="9160"/>
        <v>3.0750000000000002</v>
      </c>
      <c r="URE30" s="133">
        <f t="shared" si="9161"/>
        <v>428325.97500000003</v>
      </c>
      <c r="URF30" s="133">
        <f t="shared" si="9162"/>
        <v>871949.30625000002</v>
      </c>
      <c r="URG30" s="149">
        <f t="shared" si="9163"/>
        <v>229460.34375</v>
      </c>
      <c r="URH30" s="150">
        <f t="shared" si="9164"/>
        <v>1529735</v>
      </c>
      <c r="URI30" s="148"/>
      <c r="URJ30" s="148" t="s">
        <v>36</v>
      </c>
      <c r="URK30" s="140">
        <v>497475</v>
      </c>
      <c r="URL30" s="106">
        <f t="shared" si="9165"/>
        <v>3.0750000000000002</v>
      </c>
      <c r="URM30" s="133">
        <f t="shared" si="9166"/>
        <v>428325.97500000003</v>
      </c>
      <c r="URN30" s="133">
        <f t="shared" si="9167"/>
        <v>871949.30625000002</v>
      </c>
      <c r="URO30" s="149">
        <f t="shared" si="9168"/>
        <v>229460.34375</v>
      </c>
      <c r="URP30" s="150">
        <f t="shared" si="9169"/>
        <v>1529735</v>
      </c>
      <c r="URQ30" s="148"/>
      <c r="URR30" s="148" t="s">
        <v>36</v>
      </c>
      <c r="URS30" s="140">
        <v>497475</v>
      </c>
      <c r="URT30" s="106">
        <f t="shared" si="9170"/>
        <v>3.0750000000000002</v>
      </c>
      <c r="URU30" s="133">
        <f t="shared" si="9171"/>
        <v>428325.97500000003</v>
      </c>
      <c r="URV30" s="133">
        <f t="shared" si="9172"/>
        <v>871949.30625000002</v>
      </c>
      <c r="URW30" s="149">
        <f t="shared" si="9173"/>
        <v>229460.34375</v>
      </c>
      <c r="URX30" s="150">
        <f t="shared" si="9174"/>
        <v>1529735</v>
      </c>
      <c r="URY30" s="148"/>
      <c r="URZ30" s="148" t="s">
        <v>36</v>
      </c>
      <c r="USA30" s="140">
        <v>497475</v>
      </c>
      <c r="USB30" s="106">
        <f t="shared" si="9175"/>
        <v>3.0750000000000002</v>
      </c>
      <c r="USC30" s="133">
        <f t="shared" si="9176"/>
        <v>428325.97500000003</v>
      </c>
      <c r="USD30" s="133">
        <f t="shared" si="9177"/>
        <v>871949.30625000002</v>
      </c>
      <c r="USE30" s="149">
        <f t="shared" si="9178"/>
        <v>229460.34375</v>
      </c>
      <c r="USF30" s="150">
        <f t="shared" si="9179"/>
        <v>1529735</v>
      </c>
      <c r="USG30" s="148"/>
      <c r="USH30" s="148" t="s">
        <v>36</v>
      </c>
      <c r="USI30" s="140">
        <v>497475</v>
      </c>
      <c r="USJ30" s="106">
        <f t="shared" si="9180"/>
        <v>3.0750000000000002</v>
      </c>
      <c r="USK30" s="133">
        <f t="shared" si="9181"/>
        <v>428325.97500000003</v>
      </c>
      <c r="USL30" s="133">
        <f t="shared" si="9182"/>
        <v>871949.30625000002</v>
      </c>
      <c r="USM30" s="149">
        <f t="shared" si="9183"/>
        <v>229460.34375</v>
      </c>
      <c r="USN30" s="150">
        <f t="shared" si="9184"/>
        <v>1529735</v>
      </c>
      <c r="USO30" s="148"/>
      <c r="USP30" s="148" t="s">
        <v>36</v>
      </c>
      <c r="USQ30" s="140">
        <v>497475</v>
      </c>
      <c r="USR30" s="106">
        <f t="shared" si="9185"/>
        <v>3.0750000000000002</v>
      </c>
      <c r="USS30" s="133">
        <f t="shared" si="9186"/>
        <v>428325.97500000003</v>
      </c>
      <c r="UST30" s="133">
        <f t="shared" si="9187"/>
        <v>871949.30625000002</v>
      </c>
      <c r="USU30" s="149">
        <f t="shared" si="9188"/>
        <v>229460.34375</v>
      </c>
      <c r="USV30" s="150">
        <f t="shared" si="9189"/>
        <v>1529735</v>
      </c>
      <c r="USW30" s="148"/>
      <c r="USX30" s="148" t="s">
        <v>36</v>
      </c>
      <c r="USY30" s="140">
        <v>497475</v>
      </c>
      <c r="USZ30" s="106">
        <f t="shared" si="9190"/>
        <v>3.0750000000000002</v>
      </c>
      <c r="UTA30" s="133">
        <f t="shared" si="9191"/>
        <v>428325.97500000003</v>
      </c>
      <c r="UTB30" s="133">
        <f t="shared" si="9192"/>
        <v>871949.30625000002</v>
      </c>
      <c r="UTC30" s="149">
        <f t="shared" si="9193"/>
        <v>229460.34375</v>
      </c>
      <c r="UTD30" s="150">
        <f t="shared" si="9194"/>
        <v>1529735</v>
      </c>
      <c r="UTE30" s="148"/>
      <c r="UTF30" s="148" t="s">
        <v>36</v>
      </c>
      <c r="UTG30" s="140">
        <v>497475</v>
      </c>
      <c r="UTH30" s="106">
        <f t="shared" si="9195"/>
        <v>3.0750000000000002</v>
      </c>
      <c r="UTI30" s="133">
        <f t="shared" si="9196"/>
        <v>428325.97500000003</v>
      </c>
      <c r="UTJ30" s="133">
        <f t="shared" si="9197"/>
        <v>871949.30625000002</v>
      </c>
      <c r="UTK30" s="149">
        <f t="shared" si="9198"/>
        <v>229460.34375</v>
      </c>
      <c r="UTL30" s="150">
        <f t="shared" si="9199"/>
        <v>1529735</v>
      </c>
      <c r="UTM30" s="148"/>
      <c r="UTN30" s="148" t="s">
        <v>36</v>
      </c>
      <c r="UTO30" s="140">
        <v>497475</v>
      </c>
      <c r="UTP30" s="106">
        <f t="shared" si="9200"/>
        <v>3.0750000000000002</v>
      </c>
      <c r="UTQ30" s="133">
        <f t="shared" si="9201"/>
        <v>428325.97500000003</v>
      </c>
      <c r="UTR30" s="133">
        <f t="shared" si="9202"/>
        <v>871949.30625000002</v>
      </c>
      <c r="UTS30" s="149">
        <f t="shared" si="9203"/>
        <v>229460.34375</v>
      </c>
      <c r="UTT30" s="150">
        <f t="shared" si="9204"/>
        <v>1529735</v>
      </c>
      <c r="UTU30" s="148"/>
      <c r="UTV30" s="148" t="s">
        <v>36</v>
      </c>
      <c r="UTW30" s="140">
        <v>497475</v>
      </c>
      <c r="UTX30" s="106">
        <f t="shared" si="9205"/>
        <v>3.0750000000000002</v>
      </c>
      <c r="UTY30" s="133">
        <f t="shared" si="9206"/>
        <v>428325.97500000003</v>
      </c>
      <c r="UTZ30" s="133">
        <f t="shared" si="9207"/>
        <v>871949.30625000002</v>
      </c>
      <c r="UUA30" s="149">
        <f t="shared" si="9208"/>
        <v>229460.34375</v>
      </c>
      <c r="UUB30" s="150">
        <f t="shared" si="9209"/>
        <v>1529735</v>
      </c>
      <c r="UUC30" s="148"/>
      <c r="UUD30" s="148" t="s">
        <v>36</v>
      </c>
      <c r="UUE30" s="140">
        <v>497475</v>
      </c>
      <c r="UUF30" s="106">
        <f t="shared" si="9210"/>
        <v>3.0750000000000002</v>
      </c>
      <c r="UUG30" s="133">
        <f t="shared" si="9211"/>
        <v>428325.97500000003</v>
      </c>
      <c r="UUH30" s="133">
        <f t="shared" si="9212"/>
        <v>871949.30625000002</v>
      </c>
      <c r="UUI30" s="149">
        <f t="shared" si="9213"/>
        <v>229460.34375</v>
      </c>
      <c r="UUJ30" s="150">
        <f t="shared" si="9214"/>
        <v>1529735</v>
      </c>
      <c r="UUK30" s="148"/>
      <c r="UUL30" s="148" t="s">
        <v>36</v>
      </c>
      <c r="UUM30" s="140">
        <v>497475</v>
      </c>
      <c r="UUN30" s="106">
        <f t="shared" si="9215"/>
        <v>3.0750000000000002</v>
      </c>
      <c r="UUO30" s="133">
        <f t="shared" si="9216"/>
        <v>428325.97500000003</v>
      </c>
      <c r="UUP30" s="133">
        <f t="shared" si="9217"/>
        <v>871949.30625000002</v>
      </c>
      <c r="UUQ30" s="149">
        <f t="shared" si="9218"/>
        <v>229460.34375</v>
      </c>
      <c r="UUR30" s="150">
        <f t="shared" si="9219"/>
        <v>1529735</v>
      </c>
      <c r="UUS30" s="148"/>
      <c r="UUT30" s="148" t="s">
        <v>36</v>
      </c>
      <c r="UUU30" s="140">
        <v>497475</v>
      </c>
      <c r="UUV30" s="106">
        <f t="shared" si="9220"/>
        <v>3.0750000000000002</v>
      </c>
      <c r="UUW30" s="133">
        <f t="shared" si="9221"/>
        <v>428325.97500000003</v>
      </c>
      <c r="UUX30" s="133">
        <f t="shared" si="9222"/>
        <v>871949.30625000002</v>
      </c>
      <c r="UUY30" s="149">
        <f t="shared" si="9223"/>
        <v>229460.34375</v>
      </c>
      <c r="UUZ30" s="150">
        <f t="shared" si="9224"/>
        <v>1529735</v>
      </c>
      <c r="UVA30" s="148"/>
      <c r="UVB30" s="148" t="s">
        <v>36</v>
      </c>
      <c r="UVC30" s="140">
        <v>497475</v>
      </c>
      <c r="UVD30" s="106">
        <f t="shared" si="9225"/>
        <v>3.0750000000000002</v>
      </c>
      <c r="UVE30" s="133">
        <f t="shared" si="9226"/>
        <v>428325.97500000003</v>
      </c>
      <c r="UVF30" s="133">
        <f t="shared" si="9227"/>
        <v>871949.30625000002</v>
      </c>
      <c r="UVG30" s="149">
        <f t="shared" si="9228"/>
        <v>229460.34375</v>
      </c>
      <c r="UVH30" s="150">
        <f t="shared" si="9229"/>
        <v>1529735</v>
      </c>
      <c r="UVI30" s="148"/>
      <c r="UVJ30" s="148" t="s">
        <v>36</v>
      </c>
      <c r="UVK30" s="140">
        <v>497475</v>
      </c>
      <c r="UVL30" s="106">
        <f t="shared" si="9230"/>
        <v>3.0750000000000002</v>
      </c>
      <c r="UVM30" s="133">
        <f t="shared" si="9231"/>
        <v>428325.97500000003</v>
      </c>
      <c r="UVN30" s="133">
        <f t="shared" si="9232"/>
        <v>871949.30625000002</v>
      </c>
      <c r="UVO30" s="149">
        <f t="shared" si="9233"/>
        <v>229460.34375</v>
      </c>
      <c r="UVP30" s="150">
        <f t="shared" si="9234"/>
        <v>1529735</v>
      </c>
      <c r="UVQ30" s="148"/>
      <c r="UVR30" s="148" t="s">
        <v>36</v>
      </c>
      <c r="UVS30" s="140">
        <v>497475</v>
      </c>
      <c r="UVT30" s="106">
        <f t="shared" si="9235"/>
        <v>3.0750000000000002</v>
      </c>
      <c r="UVU30" s="133">
        <f t="shared" si="9236"/>
        <v>428325.97500000003</v>
      </c>
      <c r="UVV30" s="133">
        <f t="shared" si="9237"/>
        <v>871949.30625000002</v>
      </c>
      <c r="UVW30" s="149">
        <f t="shared" si="9238"/>
        <v>229460.34375</v>
      </c>
      <c r="UVX30" s="150">
        <f t="shared" si="9239"/>
        <v>1529735</v>
      </c>
      <c r="UVY30" s="148"/>
      <c r="UVZ30" s="148" t="s">
        <v>36</v>
      </c>
      <c r="UWA30" s="140">
        <v>497475</v>
      </c>
      <c r="UWB30" s="106">
        <f t="shared" si="9240"/>
        <v>3.0750000000000002</v>
      </c>
      <c r="UWC30" s="133">
        <f t="shared" si="9241"/>
        <v>428325.97500000003</v>
      </c>
      <c r="UWD30" s="133">
        <f t="shared" si="9242"/>
        <v>871949.30625000002</v>
      </c>
      <c r="UWE30" s="149">
        <f t="shared" si="9243"/>
        <v>229460.34375</v>
      </c>
      <c r="UWF30" s="150">
        <f t="shared" si="9244"/>
        <v>1529735</v>
      </c>
      <c r="UWG30" s="148"/>
      <c r="UWH30" s="148" t="s">
        <v>36</v>
      </c>
      <c r="UWI30" s="140">
        <v>497475</v>
      </c>
      <c r="UWJ30" s="106">
        <f t="shared" si="9245"/>
        <v>3.0750000000000002</v>
      </c>
      <c r="UWK30" s="133">
        <f t="shared" si="9246"/>
        <v>428325.97500000003</v>
      </c>
      <c r="UWL30" s="133">
        <f t="shared" si="9247"/>
        <v>871949.30625000002</v>
      </c>
      <c r="UWM30" s="149">
        <f t="shared" si="9248"/>
        <v>229460.34375</v>
      </c>
      <c r="UWN30" s="150">
        <f t="shared" si="9249"/>
        <v>1529735</v>
      </c>
      <c r="UWO30" s="148"/>
      <c r="UWP30" s="148" t="s">
        <v>36</v>
      </c>
      <c r="UWQ30" s="140">
        <v>497475</v>
      </c>
      <c r="UWR30" s="106">
        <f t="shared" si="9250"/>
        <v>3.0750000000000002</v>
      </c>
      <c r="UWS30" s="133">
        <f t="shared" si="9251"/>
        <v>428325.97500000003</v>
      </c>
      <c r="UWT30" s="133">
        <f t="shared" si="9252"/>
        <v>871949.30625000002</v>
      </c>
      <c r="UWU30" s="149">
        <f t="shared" si="9253"/>
        <v>229460.34375</v>
      </c>
      <c r="UWV30" s="150">
        <f t="shared" si="9254"/>
        <v>1529735</v>
      </c>
      <c r="UWW30" s="148"/>
      <c r="UWX30" s="148" t="s">
        <v>36</v>
      </c>
      <c r="UWY30" s="140">
        <v>497475</v>
      </c>
      <c r="UWZ30" s="106">
        <f t="shared" si="9255"/>
        <v>3.0750000000000002</v>
      </c>
      <c r="UXA30" s="133">
        <f t="shared" si="9256"/>
        <v>428325.97500000003</v>
      </c>
      <c r="UXB30" s="133">
        <f t="shared" si="9257"/>
        <v>871949.30625000002</v>
      </c>
      <c r="UXC30" s="149">
        <f t="shared" si="9258"/>
        <v>229460.34375</v>
      </c>
      <c r="UXD30" s="150">
        <f t="shared" si="9259"/>
        <v>1529735</v>
      </c>
      <c r="UXE30" s="148"/>
      <c r="UXF30" s="148" t="s">
        <v>36</v>
      </c>
      <c r="UXG30" s="140">
        <v>497475</v>
      </c>
      <c r="UXH30" s="106">
        <f t="shared" si="9260"/>
        <v>3.0750000000000002</v>
      </c>
      <c r="UXI30" s="133">
        <f t="shared" si="9261"/>
        <v>428325.97500000003</v>
      </c>
      <c r="UXJ30" s="133">
        <f t="shared" si="9262"/>
        <v>871949.30625000002</v>
      </c>
      <c r="UXK30" s="149">
        <f t="shared" si="9263"/>
        <v>229460.34375</v>
      </c>
      <c r="UXL30" s="150">
        <f t="shared" si="9264"/>
        <v>1529735</v>
      </c>
      <c r="UXM30" s="148"/>
      <c r="UXN30" s="148" t="s">
        <v>36</v>
      </c>
      <c r="UXO30" s="140">
        <v>497475</v>
      </c>
      <c r="UXP30" s="106">
        <f t="shared" si="9265"/>
        <v>3.0750000000000002</v>
      </c>
      <c r="UXQ30" s="133">
        <f t="shared" si="9266"/>
        <v>428325.97500000003</v>
      </c>
      <c r="UXR30" s="133">
        <f t="shared" si="9267"/>
        <v>871949.30625000002</v>
      </c>
      <c r="UXS30" s="149">
        <f t="shared" si="9268"/>
        <v>229460.34375</v>
      </c>
      <c r="UXT30" s="150">
        <f t="shared" si="9269"/>
        <v>1529735</v>
      </c>
      <c r="UXU30" s="148"/>
      <c r="UXV30" s="148" t="s">
        <v>36</v>
      </c>
      <c r="UXW30" s="140">
        <v>497475</v>
      </c>
      <c r="UXX30" s="106">
        <f t="shared" si="9270"/>
        <v>3.0750000000000002</v>
      </c>
      <c r="UXY30" s="133">
        <f t="shared" si="9271"/>
        <v>428325.97500000003</v>
      </c>
      <c r="UXZ30" s="133">
        <f t="shared" si="9272"/>
        <v>871949.30625000002</v>
      </c>
      <c r="UYA30" s="149">
        <f t="shared" si="9273"/>
        <v>229460.34375</v>
      </c>
      <c r="UYB30" s="150">
        <f t="shared" si="9274"/>
        <v>1529735</v>
      </c>
      <c r="UYC30" s="148"/>
      <c r="UYD30" s="148" t="s">
        <v>36</v>
      </c>
      <c r="UYE30" s="140">
        <v>497475</v>
      </c>
      <c r="UYF30" s="106">
        <f t="shared" si="9275"/>
        <v>3.0750000000000002</v>
      </c>
      <c r="UYG30" s="133">
        <f t="shared" si="9276"/>
        <v>428325.97500000003</v>
      </c>
      <c r="UYH30" s="133">
        <f t="shared" si="9277"/>
        <v>871949.30625000002</v>
      </c>
      <c r="UYI30" s="149">
        <f t="shared" si="9278"/>
        <v>229460.34375</v>
      </c>
      <c r="UYJ30" s="150">
        <f t="shared" si="9279"/>
        <v>1529735</v>
      </c>
      <c r="UYK30" s="148"/>
      <c r="UYL30" s="148" t="s">
        <v>36</v>
      </c>
      <c r="UYM30" s="140">
        <v>497475</v>
      </c>
      <c r="UYN30" s="106">
        <f t="shared" si="9280"/>
        <v>3.0750000000000002</v>
      </c>
      <c r="UYO30" s="133">
        <f t="shared" si="9281"/>
        <v>428325.97500000003</v>
      </c>
      <c r="UYP30" s="133">
        <f t="shared" si="9282"/>
        <v>871949.30625000002</v>
      </c>
      <c r="UYQ30" s="149">
        <f t="shared" si="9283"/>
        <v>229460.34375</v>
      </c>
      <c r="UYR30" s="150">
        <f t="shared" si="9284"/>
        <v>1529735</v>
      </c>
      <c r="UYS30" s="148"/>
      <c r="UYT30" s="148" t="s">
        <v>36</v>
      </c>
      <c r="UYU30" s="140">
        <v>497475</v>
      </c>
      <c r="UYV30" s="106">
        <f t="shared" si="9285"/>
        <v>3.0750000000000002</v>
      </c>
      <c r="UYW30" s="133">
        <f t="shared" si="9286"/>
        <v>428325.97500000003</v>
      </c>
      <c r="UYX30" s="133">
        <f t="shared" si="9287"/>
        <v>871949.30625000002</v>
      </c>
      <c r="UYY30" s="149">
        <f t="shared" si="9288"/>
        <v>229460.34375</v>
      </c>
      <c r="UYZ30" s="150">
        <f t="shared" si="9289"/>
        <v>1529735</v>
      </c>
      <c r="UZA30" s="148"/>
      <c r="UZB30" s="148" t="s">
        <v>36</v>
      </c>
      <c r="UZC30" s="140">
        <v>497475</v>
      </c>
      <c r="UZD30" s="106">
        <f t="shared" si="9290"/>
        <v>3.0750000000000002</v>
      </c>
      <c r="UZE30" s="133">
        <f t="shared" si="9291"/>
        <v>428325.97500000003</v>
      </c>
      <c r="UZF30" s="133">
        <f t="shared" si="9292"/>
        <v>871949.30625000002</v>
      </c>
      <c r="UZG30" s="149">
        <f t="shared" si="9293"/>
        <v>229460.34375</v>
      </c>
      <c r="UZH30" s="150">
        <f t="shared" si="9294"/>
        <v>1529735</v>
      </c>
      <c r="UZI30" s="148"/>
      <c r="UZJ30" s="148" t="s">
        <v>36</v>
      </c>
      <c r="UZK30" s="140">
        <v>497475</v>
      </c>
      <c r="UZL30" s="106">
        <f t="shared" si="9295"/>
        <v>3.0750000000000002</v>
      </c>
      <c r="UZM30" s="133">
        <f t="shared" si="9296"/>
        <v>428325.97500000003</v>
      </c>
      <c r="UZN30" s="133">
        <f t="shared" si="9297"/>
        <v>871949.30625000002</v>
      </c>
      <c r="UZO30" s="149">
        <f t="shared" si="9298"/>
        <v>229460.34375</v>
      </c>
      <c r="UZP30" s="150">
        <f t="shared" si="9299"/>
        <v>1529735</v>
      </c>
      <c r="UZQ30" s="148"/>
      <c r="UZR30" s="148" t="s">
        <v>36</v>
      </c>
      <c r="UZS30" s="140">
        <v>497475</v>
      </c>
      <c r="UZT30" s="106">
        <f t="shared" si="9300"/>
        <v>3.0750000000000002</v>
      </c>
      <c r="UZU30" s="133">
        <f t="shared" si="9301"/>
        <v>428325.97500000003</v>
      </c>
      <c r="UZV30" s="133">
        <f t="shared" si="9302"/>
        <v>871949.30625000002</v>
      </c>
      <c r="UZW30" s="149">
        <f t="shared" si="9303"/>
        <v>229460.34375</v>
      </c>
      <c r="UZX30" s="150">
        <f t="shared" si="9304"/>
        <v>1529735</v>
      </c>
      <c r="UZY30" s="148"/>
      <c r="UZZ30" s="148" t="s">
        <v>36</v>
      </c>
      <c r="VAA30" s="140">
        <v>497475</v>
      </c>
      <c r="VAB30" s="106">
        <f t="shared" si="9305"/>
        <v>3.0750000000000002</v>
      </c>
      <c r="VAC30" s="133">
        <f t="shared" si="9306"/>
        <v>428325.97500000003</v>
      </c>
      <c r="VAD30" s="133">
        <f t="shared" si="9307"/>
        <v>871949.30625000002</v>
      </c>
      <c r="VAE30" s="149">
        <f t="shared" si="9308"/>
        <v>229460.34375</v>
      </c>
      <c r="VAF30" s="150">
        <f t="shared" si="9309"/>
        <v>1529735</v>
      </c>
      <c r="VAG30" s="148"/>
      <c r="VAH30" s="148" t="s">
        <v>36</v>
      </c>
      <c r="VAI30" s="140">
        <v>497475</v>
      </c>
      <c r="VAJ30" s="106">
        <f t="shared" si="9310"/>
        <v>3.0750000000000002</v>
      </c>
      <c r="VAK30" s="133">
        <f t="shared" si="9311"/>
        <v>428325.97500000003</v>
      </c>
      <c r="VAL30" s="133">
        <f t="shared" si="9312"/>
        <v>871949.30625000002</v>
      </c>
      <c r="VAM30" s="149">
        <f t="shared" si="9313"/>
        <v>229460.34375</v>
      </c>
      <c r="VAN30" s="150">
        <f t="shared" si="9314"/>
        <v>1529735</v>
      </c>
      <c r="VAO30" s="148"/>
      <c r="VAP30" s="148" t="s">
        <v>36</v>
      </c>
      <c r="VAQ30" s="140">
        <v>497475</v>
      </c>
      <c r="VAR30" s="106">
        <f t="shared" si="9315"/>
        <v>3.0750000000000002</v>
      </c>
      <c r="VAS30" s="133">
        <f t="shared" si="9316"/>
        <v>428325.97500000003</v>
      </c>
      <c r="VAT30" s="133">
        <f t="shared" si="9317"/>
        <v>871949.30625000002</v>
      </c>
      <c r="VAU30" s="149">
        <f t="shared" si="9318"/>
        <v>229460.34375</v>
      </c>
      <c r="VAV30" s="150">
        <f t="shared" si="9319"/>
        <v>1529735</v>
      </c>
      <c r="VAW30" s="148"/>
      <c r="VAX30" s="148" t="s">
        <v>36</v>
      </c>
      <c r="VAY30" s="140">
        <v>497475</v>
      </c>
      <c r="VAZ30" s="106">
        <f t="shared" si="9320"/>
        <v>3.0750000000000002</v>
      </c>
      <c r="VBA30" s="133">
        <f t="shared" si="9321"/>
        <v>428325.97500000003</v>
      </c>
      <c r="VBB30" s="133">
        <f t="shared" si="9322"/>
        <v>871949.30625000002</v>
      </c>
      <c r="VBC30" s="149">
        <f t="shared" si="9323"/>
        <v>229460.34375</v>
      </c>
      <c r="VBD30" s="150">
        <f t="shared" si="9324"/>
        <v>1529735</v>
      </c>
      <c r="VBE30" s="148"/>
      <c r="VBF30" s="148" t="s">
        <v>36</v>
      </c>
      <c r="VBG30" s="140">
        <v>497475</v>
      </c>
      <c r="VBH30" s="106">
        <f t="shared" si="9325"/>
        <v>3.0750000000000002</v>
      </c>
      <c r="VBI30" s="133">
        <f t="shared" si="9326"/>
        <v>428325.97500000003</v>
      </c>
      <c r="VBJ30" s="133">
        <f t="shared" si="9327"/>
        <v>871949.30625000002</v>
      </c>
      <c r="VBK30" s="149">
        <f t="shared" si="9328"/>
        <v>229460.34375</v>
      </c>
      <c r="VBL30" s="150">
        <f t="shared" si="9329"/>
        <v>1529735</v>
      </c>
      <c r="VBM30" s="148"/>
      <c r="VBN30" s="148" t="s">
        <v>36</v>
      </c>
      <c r="VBO30" s="140">
        <v>497475</v>
      </c>
      <c r="VBP30" s="106">
        <f t="shared" si="9330"/>
        <v>3.0750000000000002</v>
      </c>
      <c r="VBQ30" s="133">
        <f t="shared" si="9331"/>
        <v>428325.97500000003</v>
      </c>
      <c r="VBR30" s="133">
        <f t="shared" si="9332"/>
        <v>871949.30625000002</v>
      </c>
      <c r="VBS30" s="149">
        <f t="shared" si="9333"/>
        <v>229460.34375</v>
      </c>
      <c r="VBT30" s="150">
        <f t="shared" si="9334"/>
        <v>1529735</v>
      </c>
      <c r="VBU30" s="148"/>
      <c r="VBV30" s="148" t="s">
        <v>36</v>
      </c>
      <c r="VBW30" s="140">
        <v>497475</v>
      </c>
      <c r="VBX30" s="106">
        <f t="shared" si="9335"/>
        <v>3.0750000000000002</v>
      </c>
      <c r="VBY30" s="133">
        <f t="shared" si="9336"/>
        <v>428325.97500000003</v>
      </c>
      <c r="VBZ30" s="133">
        <f t="shared" si="9337"/>
        <v>871949.30625000002</v>
      </c>
      <c r="VCA30" s="149">
        <f t="shared" si="9338"/>
        <v>229460.34375</v>
      </c>
      <c r="VCB30" s="150">
        <f t="shared" si="9339"/>
        <v>1529735</v>
      </c>
      <c r="VCC30" s="148"/>
      <c r="VCD30" s="148" t="s">
        <v>36</v>
      </c>
      <c r="VCE30" s="140">
        <v>497475</v>
      </c>
      <c r="VCF30" s="106">
        <f t="shared" si="9340"/>
        <v>3.0750000000000002</v>
      </c>
      <c r="VCG30" s="133">
        <f t="shared" si="9341"/>
        <v>428325.97500000003</v>
      </c>
      <c r="VCH30" s="133">
        <f t="shared" si="9342"/>
        <v>871949.30625000002</v>
      </c>
      <c r="VCI30" s="149">
        <f t="shared" si="9343"/>
        <v>229460.34375</v>
      </c>
      <c r="VCJ30" s="150">
        <f t="shared" si="9344"/>
        <v>1529735</v>
      </c>
      <c r="VCK30" s="148"/>
      <c r="VCL30" s="148" t="s">
        <v>36</v>
      </c>
      <c r="VCM30" s="140">
        <v>497475</v>
      </c>
      <c r="VCN30" s="106">
        <f t="shared" si="9345"/>
        <v>3.0750000000000002</v>
      </c>
      <c r="VCO30" s="133">
        <f t="shared" si="9346"/>
        <v>428325.97500000003</v>
      </c>
      <c r="VCP30" s="133">
        <f t="shared" si="9347"/>
        <v>871949.30625000002</v>
      </c>
      <c r="VCQ30" s="149">
        <f t="shared" si="9348"/>
        <v>229460.34375</v>
      </c>
      <c r="VCR30" s="150">
        <f t="shared" si="9349"/>
        <v>1529735</v>
      </c>
      <c r="VCS30" s="148"/>
      <c r="VCT30" s="148" t="s">
        <v>36</v>
      </c>
      <c r="VCU30" s="140">
        <v>497475</v>
      </c>
      <c r="VCV30" s="106">
        <f t="shared" si="9350"/>
        <v>3.0750000000000002</v>
      </c>
      <c r="VCW30" s="133">
        <f t="shared" si="9351"/>
        <v>428325.97500000003</v>
      </c>
      <c r="VCX30" s="133">
        <f t="shared" si="9352"/>
        <v>871949.30625000002</v>
      </c>
      <c r="VCY30" s="149">
        <f t="shared" si="9353"/>
        <v>229460.34375</v>
      </c>
      <c r="VCZ30" s="150">
        <f t="shared" si="9354"/>
        <v>1529735</v>
      </c>
      <c r="VDA30" s="148"/>
      <c r="VDB30" s="148" t="s">
        <v>36</v>
      </c>
      <c r="VDC30" s="140">
        <v>497475</v>
      </c>
      <c r="VDD30" s="106">
        <f t="shared" si="9355"/>
        <v>3.0750000000000002</v>
      </c>
      <c r="VDE30" s="133">
        <f t="shared" si="9356"/>
        <v>428325.97500000003</v>
      </c>
      <c r="VDF30" s="133">
        <f t="shared" si="9357"/>
        <v>871949.30625000002</v>
      </c>
      <c r="VDG30" s="149">
        <f t="shared" si="9358"/>
        <v>229460.34375</v>
      </c>
      <c r="VDH30" s="150">
        <f t="shared" si="9359"/>
        <v>1529735</v>
      </c>
      <c r="VDI30" s="148"/>
      <c r="VDJ30" s="148" t="s">
        <v>36</v>
      </c>
      <c r="VDK30" s="140">
        <v>497475</v>
      </c>
      <c r="VDL30" s="106">
        <f t="shared" si="9360"/>
        <v>3.0750000000000002</v>
      </c>
      <c r="VDM30" s="133">
        <f t="shared" si="9361"/>
        <v>428325.97500000003</v>
      </c>
      <c r="VDN30" s="133">
        <f t="shared" si="9362"/>
        <v>871949.30625000002</v>
      </c>
      <c r="VDO30" s="149">
        <f t="shared" si="9363"/>
        <v>229460.34375</v>
      </c>
      <c r="VDP30" s="150">
        <f t="shared" si="9364"/>
        <v>1529735</v>
      </c>
      <c r="VDQ30" s="148"/>
      <c r="VDR30" s="148" t="s">
        <v>36</v>
      </c>
      <c r="VDS30" s="140">
        <v>497475</v>
      </c>
      <c r="VDT30" s="106">
        <f t="shared" si="9365"/>
        <v>3.0750000000000002</v>
      </c>
      <c r="VDU30" s="133">
        <f t="shared" si="9366"/>
        <v>428325.97500000003</v>
      </c>
      <c r="VDV30" s="133">
        <f t="shared" si="9367"/>
        <v>871949.30625000002</v>
      </c>
      <c r="VDW30" s="149">
        <f t="shared" si="9368"/>
        <v>229460.34375</v>
      </c>
      <c r="VDX30" s="150">
        <f t="shared" si="9369"/>
        <v>1529735</v>
      </c>
      <c r="VDY30" s="148"/>
      <c r="VDZ30" s="148" t="s">
        <v>36</v>
      </c>
      <c r="VEA30" s="140">
        <v>497475</v>
      </c>
      <c r="VEB30" s="106">
        <f t="shared" si="9370"/>
        <v>3.0750000000000002</v>
      </c>
      <c r="VEC30" s="133">
        <f t="shared" si="9371"/>
        <v>428325.97500000003</v>
      </c>
      <c r="VED30" s="133">
        <f t="shared" si="9372"/>
        <v>871949.30625000002</v>
      </c>
      <c r="VEE30" s="149">
        <f t="shared" si="9373"/>
        <v>229460.34375</v>
      </c>
      <c r="VEF30" s="150">
        <f t="shared" si="9374"/>
        <v>1529735</v>
      </c>
      <c r="VEG30" s="148"/>
      <c r="VEH30" s="148" t="s">
        <v>36</v>
      </c>
      <c r="VEI30" s="140">
        <v>497475</v>
      </c>
      <c r="VEJ30" s="106">
        <f t="shared" si="9375"/>
        <v>3.0750000000000002</v>
      </c>
      <c r="VEK30" s="133">
        <f t="shared" si="9376"/>
        <v>428325.97500000003</v>
      </c>
      <c r="VEL30" s="133">
        <f t="shared" si="9377"/>
        <v>871949.30625000002</v>
      </c>
      <c r="VEM30" s="149">
        <f t="shared" si="9378"/>
        <v>229460.34375</v>
      </c>
      <c r="VEN30" s="150">
        <f t="shared" si="9379"/>
        <v>1529735</v>
      </c>
      <c r="VEO30" s="148"/>
      <c r="VEP30" s="148" t="s">
        <v>36</v>
      </c>
      <c r="VEQ30" s="140">
        <v>497475</v>
      </c>
      <c r="VER30" s="106">
        <f t="shared" si="9380"/>
        <v>3.0750000000000002</v>
      </c>
      <c r="VES30" s="133">
        <f t="shared" si="9381"/>
        <v>428325.97500000003</v>
      </c>
      <c r="VET30" s="133">
        <f t="shared" si="9382"/>
        <v>871949.30625000002</v>
      </c>
      <c r="VEU30" s="149">
        <f t="shared" si="9383"/>
        <v>229460.34375</v>
      </c>
      <c r="VEV30" s="150">
        <f t="shared" si="9384"/>
        <v>1529735</v>
      </c>
      <c r="VEW30" s="148"/>
      <c r="VEX30" s="148" t="s">
        <v>36</v>
      </c>
      <c r="VEY30" s="140">
        <v>497475</v>
      </c>
      <c r="VEZ30" s="106">
        <f t="shared" si="9385"/>
        <v>3.0750000000000002</v>
      </c>
      <c r="VFA30" s="133">
        <f t="shared" si="9386"/>
        <v>428325.97500000003</v>
      </c>
      <c r="VFB30" s="133">
        <f t="shared" si="9387"/>
        <v>871949.30625000002</v>
      </c>
      <c r="VFC30" s="149">
        <f t="shared" si="9388"/>
        <v>229460.34375</v>
      </c>
      <c r="VFD30" s="150">
        <f t="shared" si="9389"/>
        <v>1529735</v>
      </c>
      <c r="VFE30" s="148"/>
      <c r="VFF30" s="148" t="s">
        <v>36</v>
      </c>
      <c r="VFG30" s="140">
        <v>497475</v>
      </c>
      <c r="VFH30" s="106">
        <f t="shared" si="9390"/>
        <v>3.0750000000000002</v>
      </c>
      <c r="VFI30" s="133">
        <f t="shared" si="9391"/>
        <v>428325.97500000003</v>
      </c>
      <c r="VFJ30" s="133">
        <f t="shared" si="9392"/>
        <v>871949.30625000002</v>
      </c>
      <c r="VFK30" s="149">
        <f t="shared" si="9393"/>
        <v>229460.34375</v>
      </c>
      <c r="VFL30" s="150">
        <f t="shared" si="9394"/>
        <v>1529735</v>
      </c>
      <c r="VFM30" s="148"/>
      <c r="VFN30" s="148" t="s">
        <v>36</v>
      </c>
      <c r="VFO30" s="140">
        <v>497475</v>
      </c>
      <c r="VFP30" s="106">
        <f t="shared" si="9395"/>
        <v>3.0750000000000002</v>
      </c>
      <c r="VFQ30" s="133">
        <f t="shared" si="9396"/>
        <v>428325.97500000003</v>
      </c>
      <c r="VFR30" s="133">
        <f t="shared" si="9397"/>
        <v>871949.30625000002</v>
      </c>
      <c r="VFS30" s="149">
        <f t="shared" si="9398"/>
        <v>229460.34375</v>
      </c>
      <c r="VFT30" s="150">
        <f t="shared" si="9399"/>
        <v>1529735</v>
      </c>
      <c r="VFU30" s="148"/>
      <c r="VFV30" s="148" t="s">
        <v>36</v>
      </c>
      <c r="VFW30" s="140">
        <v>497475</v>
      </c>
      <c r="VFX30" s="106">
        <f t="shared" si="9400"/>
        <v>3.0750000000000002</v>
      </c>
      <c r="VFY30" s="133">
        <f t="shared" si="9401"/>
        <v>428325.97500000003</v>
      </c>
      <c r="VFZ30" s="133">
        <f t="shared" si="9402"/>
        <v>871949.30625000002</v>
      </c>
      <c r="VGA30" s="149">
        <f t="shared" si="9403"/>
        <v>229460.34375</v>
      </c>
      <c r="VGB30" s="150">
        <f t="shared" si="9404"/>
        <v>1529735</v>
      </c>
      <c r="VGC30" s="148"/>
      <c r="VGD30" s="148" t="s">
        <v>36</v>
      </c>
      <c r="VGE30" s="140">
        <v>497475</v>
      </c>
      <c r="VGF30" s="106">
        <f t="shared" si="9405"/>
        <v>3.0750000000000002</v>
      </c>
      <c r="VGG30" s="133">
        <f t="shared" si="9406"/>
        <v>428325.97500000003</v>
      </c>
      <c r="VGH30" s="133">
        <f t="shared" si="9407"/>
        <v>871949.30625000002</v>
      </c>
      <c r="VGI30" s="149">
        <f t="shared" si="9408"/>
        <v>229460.34375</v>
      </c>
      <c r="VGJ30" s="150">
        <f t="shared" si="9409"/>
        <v>1529735</v>
      </c>
      <c r="VGK30" s="148"/>
      <c r="VGL30" s="148" t="s">
        <v>36</v>
      </c>
      <c r="VGM30" s="140">
        <v>497475</v>
      </c>
      <c r="VGN30" s="106">
        <f t="shared" si="9410"/>
        <v>3.0750000000000002</v>
      </c>
      <c r="VGO30" s="133">
        <f t="shared" si="9411"/>
        <v>428325.97500000003</v>
      </c>
      <c r="VGP30" s="133">
        <f t="shared" si="9412"/>
        <v>871949.30625000002</v>
      </c>
      <c r="VGQ30" s="149">
        <f t="shared" si="9413"/>
        <v>229460.34375</v>
      </c>
      <c r="VGR30" s="150">
        <f t="shared" si="9414"/>
        <v>1529735</v>
      </c>
      <c r="VGS30" s="148"/>
      <c r="VGT30" s="148" t="s">
        <v>36</v>
      </c>
      <c r="VGU30" s="140">
        <v>497475</v>
      </c>
      <c r="VGV30" s="106">
        <f t="shared" si="9415"/>
        <v>3.0750000000000002</v>
      </c>
      <c r="VGW30" s="133">
        <f t="shared" si="9416"/>
        <v>428325.97500000003</v>
      </c>
      <c r="VGX30" s="133">
        <f t="shared" si="9417"/>
        <v>871949.30625000002</v>
      </c>
      <c r="VGY30" s="149">
        <f t="shared" si="9418"/>
        <v>229460.34375</v>
      </c>
      <c r="VGZ30" s="150">
        <f t="shared" si="9419"/>
        <v>1529735</v>
      </c>
      <c r="VHA30" s="148"/>
      <c r="VHB30" s="148" t="s">
        <v>36</v>
      </c>
      <c r="VHC30" s="140">
        <v>497475</v>
      </c>
      <c r="VHD30" s="106">
        <f t="shared" si="9420"/>
        <v>3.0750000000000002</v>
      </c>
      <c r="VHE30" s="133">
        <f t="shared" si="9421"/>
        <v>428325.97500000003</v>
      </c>
      <c r="VHF30" s="133">
        <f t="shared" si="9422"/>
        <v>871949.30625000002</v>
      </c>
      <c r="VHG30" s="149">
        <f t="shared" si="9423"/>
        <v>229460.34375</v>
      </c>
      <c r="VHH30" s="150">
        <f t="shared" si="9424"/>
        <v>1529735</v>
      </c>
      <c r="VHI30" s="148"/>
      <c r="VHJ30" s="148" t="s">
        <v>36</v>
      </c>
      <c r="VHK30" s="140">
        <v>497475</v>
      </c>
      <c r="VHL30" s="106">
        <f t="shared" si="9425"/>
        <v>3.0750000000000002</v>
      </c>
      <c r="VHM30" s="133">
        <f t="shared" si="9426"/>
        <v>428325.97500000003</v>
      </c>
      <c r="VHN30" s="133">
        <f t="shared" si="9427"/>
        <v>871949.30625000002</v>
      </c>
      <c r="VHO30" s="149">
        <f t="shared" si="9428"/>
        <v>229460.34375</v>
      </c>
      <c r="VHP30" s="150">
        <f t="shared" si="9429"/>
        <v>1529735</v>
      </c>
      <c r="VHQ30" s="148"/>
      <c r="VHR30" s="148" t="s">
        <v>36</v>
      </c>
      <c r="VHS30" s="140">
        <v>497475</v>
      </c>
      <c r="VHT30" s="106">
        <f t="shared" si="9430"/>
        <v>3.0750000000000002</v>
      </c>
      <c r="VHU30" s="133">
        <f t="shared" si="9431"/>
        <v>428325.97500000003</v>
      </c>
      <c r="VHV30" s="133">
        <f t="shared" si="9432"/>
        <v>871949.30625000002</v>
      </c>
      <c r="VHW30" s="149">
        <f t="shared" si="9433"/>
        <v>229460.34375</v>
      </c>
      <c r="VHX30" s="150">
        <f t="shared" si="9434"/>
        <v>1529735</v>
      </c>
      <c r="VHY30" s="148"/>
      <c r="VHZ30" s="148" t="s">
        <v>36</v>
      </c>
      <c r="VIA30" s="140">
        <v>497475</v>
      </c>
      <c r="VIB30" s="106">
        <f t="shared" si="9435"/>
        <v>3.0750000000000002</v>
      </c>
      <c r="VIC30" s="133">
        <f t="shared" si="9436"/>
        <v>428325.97500000003</v>
      </c>
      <c r="VID30" s="133">
        <f t="shared" si="9437"/>
        <v>871949.30625000002</v>
      </c>
      <c r="VIE30" s="149">
        <f t="shared" si="9438"/>
        <v>229460.34375</v>
      </c>
      <c r="VIF30" s="150">
        <f t="shared" si="9439"/>
        <v>1529735</v>
      </c>
      <c r="VIG30" s="148"/>
      <c r="VIH30" s="148" t="s">
        <v>36</v>
      </c>
      <c r="VII30" s="140">
        <v>497475</v>
      </c>
      <c r="VIJ30" s="106">
        <f t="shared" si="9440"/>
        <v>3.0750000000000002</v>
      </c>
      <c r="VIK30" s="133">
        <f t="shared" si="9441"/>
        <v>428325.97500000003</v>
      </c>
      <c r="VIL30" s="133">
        <f t="shared" si="9442"/>
        <v>871949.30625000002</v>
      </c>
      <c r="VIM30" s="149">
        <f t="shared" si="9443"/>
        <v>229460.34375</v>
      </c>
      <c r="VIN30" s="150">
        <f t="shared" si="9444"/>
        <v>1529735</v>
      </c>
      <c r="VIO30" s="148"/>
      <c r="VIP30" s="148" t="s">
        <v>36</v>
      </c>
      <c r="VIQ30" s="140">
        <v>497475</v>
      </c>
      <c r="VIR30" s="106">
        <f t="shared" si="9445"/>
        <v>3.0750000000000002</v>
      </c>
      <c r="VIS30" s="133">
        <f t="shared" si="9446"/>
        <v>428325.97500000003</v>
      </c>
      <c r="VIT30" s="133">
        <f t="shared" si="9447"/>
        <v>871949.30625000002</v>
      </c>
      <c r="VIU30" s="149">
        <f t="shared" si="9448"/>
        <v>229460.34375</v>
      </c>
      <c r="VIV30" s="150">
        <f t="shared" si="9449"/>
        <v>1529735</v>
      </c>
      <c r="VIW30" s="148"/>
      <c r="VIX30" s="148" t="s">
        <v>36</v>
      </c>
      <c r="VIY30" s="140">
        <v>497475</v>
      </c>
      <c r="VIZ30" s="106">
        <f t="shared" si="9450"/>
        <v>3.0750000000000002</v>
      </c>
      <c r="VJA30" s="133">
        <f t="shared" si="9451"/>
        <v>428325.97500000003</v>
      </c>
      <c r="VJB30" s="133">
        <f t="shared" si="9452"/>
        <v>871949.30625000002</v>
      </c>
      <c r="VJC30" s="149">
        <f t="shared" si="9453"/>
        <v>229460.34375</v>
      </c>
      <c r="VJD30" s="150">
        <f t="shared" si="9454"/>
        <v>1529735</v>
      </c>
      <c r="VJE30" s="148"/>
      <c r="VJF30" s="148" t="s">
        <v>36</v>
      </c>
      <c r="VJG30" s="140">
        <v>497475</v>
      </c>
      <c r="VJH30" s="106">
        <f t="shared" si="9455"/>
        <v>3.0750000000000002</v>
      </c>
      <c r="VJI30" s="133">
        <f t="shared" si="9456"/>
        <v>428325.97500000003</v>
      </c>
      <c r="VJJ30" s="133">
        <f t="shared" si="9457"/>
        <v>871949.30625000002</v>
      </c>
      <c r="VJK30" s="149">
        <f t="shared" si="9458"/>
        <v>229460.34375</v>
      </c>
      <c r="VJL30" s="150">
        <f t="shared" si="9459"/>
        <v>1529735</v>
      </c>
      <c r="VJM30" s="148"/>
      <c r="VJN30" s="148" t="s">
        <v>36</v>
      </c>
      <c r="VJO30" s="140">
        <v>497475</v>
      </c>
      <c r="VJP30" s="106">
        <f t="shared" si="9460"/>
        <v>3.0750000000000002</v>
      </c>
      <c r="VJQ30" s="133">
        <f t="shared" si="9461"/>
        <v>428325.97500000003</v>
      </c>
      <c r="VJR30" s="133">
        <f t="shared" si="9462"/>
        <v>871949.30625000002</v>
      </c>
      <c r="VJS30" s="149">
        <f t="shared" si="9463"/>
        <v>229460.34375</v>
      </c>
      <c r="VJT30" s="150">
        <f t="shared" si="9464"/>
        <v>1529735</v>
      </c>
      <c r="VJU30" s="148"/>
      <c r="VJV30" s="148" t="s">
        <v>36</v>
      </c>
      <c r="VJW30" s="140">
        <v>497475</v>
      </c>
      <c r="VJX30" s="106">
        <f t="shared" si="9465"/>
        <v>3.0750000000000002</v>
      </c>
      <c r="VJY30" s="133">
        <f t="shared" si="9466"/>
        <v>428325.97500000003</v>
      </c>
      <c r="VJZ30" s="133">
        <f t="shared" si="9467"/>
        <v>871949.30625000002</v>
      </c>
      <c r="VKA30" s="149">
        <f t="shared" si="9468"/>
        <v>229460.34375</v>
      </c>
      <c r="VKB30" s="150">
        <f t="shared" si="9469"/>
        <v>1529735</v>
      </c>
      <c r="VKC30" s="148"/>
      <c r="VKD30" s="148" t="s">
        <v>36</v>
      </c>
      <c r="VKE30" s="140">
        <v>497475</v>
      </c>
      <c r="VKF30" s="106">
        <f t="shared" si="9470"/>
        <v>3.0750000000000002</v>
      </c>
      <c r="VKG30" s="133">
        <f t="shared" si="9471"/>
        <v>428325.97500000003</v>
      </c>
      <c r="VKH30" s="133">
        <f t="shared" si="9472"/>
        <v>871949.30625000002</v>
      </c>
      <c r="VKI30" s="149">
        <f t="shared" si="9473"/>
        <v>229460.34375</v>
      </c>
      <c r="VKJ30" s="150">
        <f t="shared" si="9474"/>
        <v>1529735</v>
      </c>
      <c r="VKK30" s="148"/>
      <c r="VKL30" s="148" t="s">
        <v>36</v>
      </c>
      <c r="VKM30" s="140">
        <v>497475</v>
      </c>
      <c r="VKN30" s="106">
        <f t="shared" si="9475"/>
        <v>3.0750000000000002</v>
      </c>
      <c r="VKO30" s="133">
        <f t="shared" si="9476"/>
        <v>428325.97500000003</v>
      </c>
      <c r="VKP30" s="133">
        <f t="shared" si="9477"/>
        <v>871949.30625000002</v>
      </c>
      <c r="VKQ30" s="149">
        <f t="shared" si="9478"/>
        <v>229460.34375</v>
      </c>
      <c r="VKR30" s="150">
        <f t="shared" si="9479"/>
        <v>1529735</v>
      </c>
      <c r="VKS30" s="148"/>
      <c r="VKT30" s="148" t="s">
        <v>36</v>
      </c>
      <c r="VKU30" s="140">
        <v>497475</v>
      </c>
      <c r="VKV30" s="106">
        <f t="shared" si="9480"/>
        <v>3.0750000000000002</v>
      </c>
      <c r="VKW30" s="133">
        <f t="shared" si="9481"/>
        <v>428325.97500000003</v>
      </c>
      <c r="VKX30" s="133">
        <f t="shared" si="9482"/>
        <v>871949.30625000002</v>
      </c>
      <c r="VKY30" s="149">
        <f t="shared" si="9483"/>
        <v>229460.34375</v>
      </c>
      <c r="VKZ30" s="150">
        <f t="shared" si="9484"/>
        <v>1529735</v>
      </c>
      <c r="VLA30" s="148"/>
      <c r="VLB30" s="148" t="s">
        <v>36</v>
      </c>
      <c r="VLC30" s="140">
        <v>497475</v>
      </c>
      <c r="VLD30" s="106">
        <f t="shared" si="9485"/>
        <v>3.0750000000000002</v>
      </c>
      <c r="VLE30" s="133">
        <f t="shared" si="9486"/>
        <v>428325.97500000003</v>
      </c>
      <c r="VLF30" s="133">
        <f t="shared" si="9487"/>
        <v>871949.30625000002</v>
      </c>
      <c r="VLG30" s="149">
        <f t="shared" si="9488"/>
        <v>229460.34375</v>
      </c>
      <c r="VLH30" s="150">
        <f t="shared" si="9489"/>
        <v>1529735</v>
      </c>
      <c r="VLI30" s="148"/>
      <c r="VLJ30" s="148" t="s">
        <v>36</v>
      </c>
      <c r="VLK30" s="140">
        <v>497475</v>
      </c>
      <c r="VLL30" s="106">
        <f t="shared" si="9490"/>
        <v>3.0750000000000002</v>
      </c>
      <c r="VLM30" s="133">
        <f t="shared" si="9491"/>
        <v>428325.97500000003</v>
      </c>
      <c r="VLN30" s="133">
        <f t="shared" si="9492"/>
        <v>871949.30625000002</v>
      </c>
      <c r="VLO30" s="149">
        <f t="shared" si="9493"/>
        <v>229460.34375</v>
      </c>
      <c r="VLP30" s="150">
        <f t="shared" si="9494"/>
        <v>1529735</v>
      </c>
      <c r="VLQ30" s="148"/>
      <c r="VLR30" s="148" t="s">
        <v>36</v>
      </c>
      <c r="VLS30" s="140">
        <v>497475</v>
      </c>
      <c r="VLT30" s="106">
        <f t="shared" si="9495"/>
        <v>3.0750000000000002</v>
      </c>
      <c r="VLU30" s="133">
        <f t="shared" si="9496"/>
        <v>428325.97500000003</v>
      </c>
      <c r="VLV30" s="133">
        <f t="shared" si="9497"/>
        <v>871949.30625000002</v>
      </c>
      <c r="VLW30" s="149">
        <f t="shared" si="9498"/>
        <v>229460.34375</v>
      </c>
      <c r="VLX30" s="150">
        <f t="shared" si="9499"/>
        <v>1529735</v>
      </c>
      <c r="VLY30" s="148"/>
      <c r="VLZ30" s="148" t="s">
        <v>36</v>
      </c>
      <c r="VMA30" s="140">
        <v>497475</v>
      </c>
      <c r="VMB30" s="106">
        <f t="shared" si="9500"/>
        <v>3.0750000000000002</v>
      </c>
      <c r="VMC30" s="133">
        <f t="shared" si="9501"/>
        <v>428325.97500000003</v>
      </c>
      <c r="VMD30" s="133">
        <f t="shared" si="9502"/>
        <v>871949.30625000002</v>
      </c>
      <c r="VME30" s="149">
        <f t="shared" si="9503"/>
        <v>229460.34375</v>
      </c>
      <c r="VMF30" s="150">
        <f t="shared" si="9504"/>
        <v>1529735</v>
      </c>
      <c r="VMG30" s="148"/>
      <c r="VMH30" s="148" t="s">
        <v>36</v>
      </c>
      <c r="VMI30" s="140">
        <v>497475</v>
      </c>
      <c r="VMJ30" s="106">
        <f t="shared" si="9505"/>
        <v>3.0750000000000002</v>
      </c>
      <c r="VMK30" s="133">
        <f t="shared" si="9506"/>
        <v>428325.97500000003</v>
      </c>
      <c r="VML30" s="133">
        <f t="shared" si="9507"/>
        <v>871949.30625000002</v>
      </c>
      <c r="VMM30" s="149">
        <f t="shared" si="9508"/>
        <v>229460.34375</v>
      </c>
      <c r="VMN30" s="150">
        <f t="shared" si="9509"/>
        <v>1529735</v>
      </c>
      <c r="VMO30" s="148"/>
      <c r="VMP30" s="148" t="s">
        <v>36</v>
      </c>
      <c r="VMQ30" s="140">
        <v>497475</v>
      </c>
      <c r="VMR30" s="106">
        <f t="shared" si="9510"/>
        <v>3.0750000000000002</v>
      </c>
      <c r="VMS30" s="133">
        <f t="shared" si="9511"/>
        <v>428325.97500000003</v>
      </c>
      <c r="VMT30" s="133">
        <f t="shared" si="9512"/>
        <v>871949.30625000002</v>
      </c>
      <c r="VMU30" s="149">
        <f t="shared" si="9513"/>
        <v>229460.34375</v>
      </c>
      <c r="VMV30" s="150">
        <f t="shared" si="9514"/>
        <v>1529735</v>
      </c>
      <c r="VMW30" s="148"/>
      <c r="VMX30" s="148" t="s">
        <v>36</v>
      </c>
      <c r="VMY30" s="140">
        <v>497475</v>
      </c>
      <c r="VMZ30" s="106">
        <f t="shared" si="9515"/>
        <v>3.0750000000000002</v>
      </c>
      <c r="VNA30" s="133">
        <f t="shared" si="9516"/>
        <v>428325.97500000003</v>
      </c>
      <c r="VNB30" s="133">
        <f t="shared" si="9517"/>
        <v>871949.30625000002</v>
      </c>
      <c r="VNC30" s="149">
        <f t="shared" si="9518"/>
        <v>229460.34375</v>
      </c>
      <c r="VND30" s="150">
        <f t="shared" si="9519"/>
        <v>1529735</v>
      </c>
      <c r="VNE30" s="148"/>
      <c r="VNF30" s="148" t="s">
        <v>36</v>
      </c>
      <c r="VNG30" s="140">
        <v>497475</v>
      </c>
      <c r="VNH30" s="106">
        <f t="shared" si="9520"/>
        <v>3.0750000000000002</v>
      </c>
      <c r="VNI30" s="133">
        <f t="shared" si="9521"/>
        <v>428325.97500000003</v>
      </c>
      <c r="VNJ30" s="133">
        <f t="shared" si="9522"/>
        <v>871949.30625000002</v>
      </c>
      <c r="VNK30" s="149">
        <f t="shared" si="9523"/>
        <v>229460.34375</v>
      </c>
      <c r="VNL30" s="150">
        <f t="shared" si="9524"/>
        <v>1529735</v>
      </c>
      <c r="VNM30" s="148"/>
      <c r="VNN30" s="148" t="s">
        <v>36</v>
      </c>
      <c r="VNO30" s="140">
        <v>497475</v>
      </c>
      <c r="VNP30" s="106">
        <f t="shared" si="9525"/>
        <v>3.0750000000000002</v>
      </c>
      <c r="VNQ30" s="133">
        <f t="shared" si="9526"/>
        <v>428325.97500000003</v>
      </c>
      <c r="VNR30" s="133">
        <f t="shared" si="9527"/>
        <v>871949.30625000002</v>
      </c>
      <c r="VNS30" s="149">
        <f t="shared" si="9528"/>
        <v>229460.34375</v>
      </c>
      <c r="VNT30" s="150">
        <f t="shared" si="9529"/>
        <v>1529735</v>
      </c>
      <c r="VNU30" s="148"/>
      <c r="VNV30" s="148" t="s">
        <v>36</v>
      </c>
      <c r="VNW30" s="140">
        <v>497475</v>
      </c>
      <c r="VNX30" s="106">
        <f t="shared" si="9530"/>
        <v>3.0750000000000002</v>
      </c>
      <c r="VNY30" s="133">
        <f t="shared" si="9531"/>
        <v>428325.97500000003</v>
      </c>
      <c r="VNZ30" s="133">
        <f t="shared" si="9532"/>
        <v>871949.30625000002</v>
      </c>
      <c r="VOA30" s="149">
        <f t="shared" si="9533"/>
        <v>229460.34375</v>
      </c>
      <c r="VOB30" s="150">
        <f t="shared" si="9534"/>
        <v>1529735</v>
      </c>
      <c r="VOC30" s="148"/>
      <c r="VOD30" s="148" t="s">
        <v>36</v>
      </c>
      <c r="VOE30" s="140">
        <v>497475</v>
      </c>
      <c r="VOF30" s="106">
        <f t="shared" si="9535"/>
        <v>3.0750000000000002</v>
      </c>
      <c r="VOG30" s="133">
        <f t="shared" si="9536"/>
        <v>428325.97500000003</v>
      </c>
      <c r="VOH30" s="133">
        <f t="shared" si="9537"/>
        <v>871949.30625000002</v>
      </c>
      <c r="VOI30" s="149">
        <f t="shared" si="9538"/>
        <v>229460.34375</v>
      </c>
      <c r="VOJ30" s="150">
        <f t="shared" si="9539"/>
        <v>1529735</v>
      </c>
      <c r="VOK30" s="148"/>
      <c r="VOL30" s="148" t="s">
        <v>36</v>
      </c>
      <c r="VOM30" s="140">
        <v>497475</v>
      </c>
      <c r="VON30" s="106">
        <f t="shared" si="9540"/>
        <v>3.0750000000000002</v>
      </c>
      <c r="VOO30" s="133">
        <f t="shared" si="9541"/>
        <v>428325.97500000003</v>
      </c>
      <c r="VOP30" s="133">
        <f t="shared" si="9542"/>
        <v>871949.30625000002</v>
      </c>
      <c r="VOQ30" s="149">
        <f t="shared" si="9543"/>
        <v>229460.34375</v>
      </c>
      <c r="VOR30" s="150">
        <f t="shared" si="9544"/>
        <v>1529735</v>
      </c>
      <c r="VOS30" s="148"/>
      <c r="VOT30" s="148" t="s">
        <v>36</v>
      </c>
      <c r="VOU30" s="140">
        <v>497475</v>
      </c>
      <c r="VOV30" s="106">
        <f t="shared" si="9545"/>
        <v>3.0750000000000002</v>
      </c>
      <c r="VOW30" s="133">
        <f t="shared" si="9546"/>
        <v>428325.97500000003</v>
      </c>
      <c r="VOX30" s="133">
        <f t="shared" si="9547"/>
        <v>871949.30625000002</v>
      </c>
      <c r="VOY30" s="149">
        <f t="shared" si="9548"/>
        <v>229460.34375</v>
      </c>
      <c r="VOZ30" s="150">
        <f t="shared" si="9549"/>
        <v>1529735</v>
      </c>
      <c r="VPA30" s="148"/>
      <c r="VPB30" s="148" t="s">
        <v>36</v>
      </c>
      <c r="VPC30" s="140">
        <v>497475</v>
      </c>
      <c r="VPD30" s="106">
        <f t="shared" si="9550"/>
        <v>3.0750000000000002</v>
      </c>
      <c r="VPE30" s="133">
        <f t="shared" si="9551"/>
        <v>428325.97500000003</v>
      </c>
      <c r="VPF30" s="133">
        <f t="shared" si="9552"/>
        <v>871949.30625000002</v>
      </c>
      <c r="VPG30" s="149">
        <f t="shared" si="9553"/>
        <v>229460.34375</v>
      </c>
      <c r="VPH30" s="150">
        <f t="shared" si="9554"/>
        <v>1529735</v>
      </c>
      <c r="VPI30" s="148"/>
      <c r="VPJ30" s="148" t="s">
        <v>36</v>
      </c>
      <c r="VPK30" s="140">
        <v>497475</v>
      </c>
      <c r="VPL30" s="106">
        <f t="shared" si="9555"/>
        <v>3.0750000000000002</v>
      </c>
      <c r="VPM30" s="133">
        <f t="shared" si="9556"/>
        <v>428325.97500000003</v>
      </c>
      <c r="VPN30" s="133">
        <f t="shared" si="9557"/>
        <v>871949.30625000002</v>
      </c>
      <c r="VPO30" s="149">
        <f t="shared" si="9558"/>
        <v>229460.34375</v>
      </c>
      <c r="VPP30" s="150">
        <f t="shared" si="9559"/>
        <v>1529735</v>
      </c>
      <c r="VPQ30" s="148"/>
      <c r="VPR30" s="148" t="s">
        <v>36</v>
      </c>
      <c r="VPS30" s="140">
        <v>497475</v>
      </c>
      <c r="VPT30" s="106">
        <f t="shared" si="9560"/>
        <v>3.0750000000000002</v>
      </c>
      <c r="VPU30" s="133">
        <f t="shared" si="9561"/>
        <v>428325.97500000003</v>
      </c>
      <c r="VPV30" s="133">
        <f t="shared" si="9562"/>
        <v>871949.30625000002</v>
      </c>
      <c r="VPW30" s="149">
        <f t="shared" si="9563"/>
        <v>229460.34375</v>
      </c>
      <c r="VPX30" s="150">
        <f t="shared" si="9564"/>
        <v>1529735</v>
      </c>
      <c r="VPY30" s="148"/>
      <c r="VPZ30" s="148" t="s">
        <v>36</v>
      </c>
      <c r="VQA30" s="140">
        <v>497475</v>
      </c>
      <c r="VQB30" s="106">
        <f t="shared" si="9565"/>
        <v>3.0750000000000002</v>
      </c>
      <c r="VQC30" s="133">
        <f t="shared" si="9566"/>
        <v>428325.97500000003</v>
      </c>
      <c r="VQD30" s="133">
        <f t="shared" si="9567"/>
        <v>871949.30625000002</v>
      </c>
      <c r="VQE30" s="149">
        <f t="shared" si="9568"/>
        <v>229460.34375</v>
      </c>
      <c r="VQF30" s="150">
        <f t="shared" si="9569"/>
        <v>1529735</v>
      </c>
      <c r="VQG30" s="148"/>
      <c r="VQH30" s="148" t="s">
        <v>36</v>
      </c>
      <c r="VQI30" s="140">
        <v>497475</v>
      </c>
      <c r="VQJ30" s="106">
        <f t="shared" si="9570"/>
        <v>3.0750000000000002</v>
      </c>
      <c r="VQK30" s="133">
        <f t="shared" si="9571"/>
        <v>428325.97500000003</v>
      </c>
      <c r="VQL30" s="133">
        <f t="shared" si="9572"/>
        <v>871949.30625000002</v>
      </c>
      <c r="VQM30" s="149">
        <f t="shared" si="9573"/>
        <v>229460.34375</v>
      </c>
      <c r="VQN30" s="150">
        <f t="shared" si="9574"/>
        <v>1529735</v>
      </c>
      <c r="VQO30" s="148"/>
      <c r="VQP30" s="148" t="s">
        <v>36</v>
      </c>
      <c r="VQQ30" s="140">
        <v>497475</v>
      </c>
      <c r="VQR30" s="106">
        <f t="shared" si="9575"/>
        <v>3.0750000000000002</v>
      </c>
      <c r="VQS30" s="133">
        <f t="shared" si="9576"/>
        <v>428325.97500000003</v>
      </c>
      <c r="VQT30" s="133">
        <f t="shared" si="9577"/>
        <v>871949.30625000002</v>
      </c>
      <c r="VQU30" s="149">
        <f t="shared" si="9578"/>
        <v>229460.34375</v>
      </c>
      <c r="VQV30" s="150">
        <f t="shared" si="9579"/>
        <v>1529735</v>
      </c>
      <c r="VQW30" s="148"/>
      <c r="VQX30" s="148" t="s">
        <v>36</v>
      </c>
      <c r="VQY30" s="140">
        <v>497475</v>
      </c>
      <c r="VQZ30" s="106">
        <f t="shared" si="9580"/>
        <v>3.0750000000000002</v>
      </c>
      <c r="VRA30" s="133">
        <f t="shared" si="9581"/>
        <v>428325.97500000003</v>
      </c>
      <c r="VRB30" s="133">
        <f t="shared" si="9582"/>
        <v>871949.30625000002</v>
      </c>
      <c r="VRC30" s="149">
        <f t="shared" si="9583"/>
        <v>229460.34375</v>
      </c>
      <c r="VRD30" s="150">
        <f t="shared" si="9584"/>
        <v>1529735</v>
      </c>
      <c r="VRE30" s="148"/>
      <c r="VRF30" s="148" t="s">
        <v>36</v>
      </c>
      <c r="VRG30" s="140">
        <v>497475</v>
      </c>
      <c r="VRH30" s="106">
        <f t="shared" si="9585"/>
        <v>3.0750000000000002</v>
      </c>
      <c r="VRI30" s="133">
        <f t="shared" si="9586"/>
        <v>428325.97500000003</v>
      </c>
      <c r="VRJ30" s="133">
        <f t="shared" si="9587"/>
        <v>871949.30625000002</v>
      </c>
      <c r="VRK30" s="149">
        <f t="shared" si="9588"/>
        <v>229460.34375</v>
      </c>
      <c r="VRL30" s="150">
        <f t="shared" si="9589"/>
        <v>1529735</v>
      </c>
      <c r="VRM30" s="148"/>
      <c r="VRN30" s="148" t="s">
        <v>36</v>
      </c>
      <c r="VRO30" s="140">
        <v>497475</v>
      </c>
      <c r="VRP30" s="106">
        <f t="shared" si="9590"/>
        <v>3.0750000000000002</v>
      </c>
      <c r="VRQ30" s="133">
        <f t="shared" si="9591"/>
        <v>428325.97500000003</v>
      </c>
      <c r="VRR30" s="133">
        <f t="shared" si="9592"/>
        <v>871949.30625000002</v>
      </c>
      <c r="VRS30" s="149">
        <f t="shared" si="9593"/>
        <v>229460.34375</v>
      </c>
      <c r="VRT30" s="150">
        <f t="shared" si="9594"/>
        <v>1529735</v>
      </c>
      <c r="VRU30" s="148"/>
      <c r="VRV30" s="148" t="s">
        <v>36</v>
      </c>
      <c r="VRW30" s="140">
        <v>497475</v>
      </c>
      <c r="VRX30" s="106">
        <f t="shared" si="9595"/>
        <v>3.0750000000000002</v>
      </c>
      <c r="VRY30" s="133">
        <f t="shared" si="9596"/>
        <v>428325.97500000003</v>
      </c>
      <c r="VRZ30" s="133">
        <f t="shared" si="9597"/>
        <v>871949.30625000002</v>
      </c>
      <c r="VSA30" s="149">
        <f t="shared" si="9598"/>
        <v>229460.34375</v>
      </c>
      <c r="VSB30" s="150">
        <f t="shared" si="9599"/>
        <v>1529735</v>
      </c>
      <c r="VSC30" s="148"/>
      <c r="VSD30" s="148" t="s">
        <v>36</v>
      </c>
      <c r="VSE30" s="140">
        <v>497475</v>
      </c>
      <c r="VSF30" s="106">
        <f t="shared" si="9600"/>
        <v>3.0750000000000002</v>
      </c>
      <c r="VSG30" s="133">
        <f t="shared" si="9601"/>
        <v>428325.97500000003</v>
      </c>
      <c r="VSH30" s="133">
        <f t="shared" si="9602"/>
        <v>871949.30625000002</v>
      </c>
      <c r="VSI30" s="149">
        <f t="shared" si="9603"/>
        <v>229460.34375</v>
      </c>
      <c r="VSJ30" s="150">
        <f t="shared" si="9604"/>
        <v>1529735</v>
      </c>
      <c r="VSK30" s="148"/>
      <c r="VSL30" s="148" t="s">
        <v>36</v>
      </c>
      <c r="VSM30" s="140">
        <v>497475</v>
      </c>
      <c r="VSN30" s="106">
        <f t="shared" si="9605"/>
        <v>3.0750000000000002</v>
      </c>
      <c r="VSO30" s="133">
        <f t="shared" si="9606"/>
        <v>428325.97500000003</v>
      </c>
      <c r="VSP30" s="133">
        <f t="shared" si="9607"/>
        <v>871949.30625000002</v>
      </c>
      <c r="VSQ30" s="149">
        <f t="shared" si="9608"/>
        <v>229460.34375</v>
      </c>
      <c r="VSR30" s="150">
        <f t="shared" si="9609"/>
        <v>1529735</v>
      </c>
      <c r="VSS30" s="148"/>
      <c r="VST30" s="148" t="s">
        <v>36</v>
      </c>
      <c r="VSU30" s="140">
        <v>497475</v>
      </c>
      <c r="VSV30" s="106">
        <f t="shared" si="9610"/>
        <v>3.0750000000000002</v>
      </c>
      <c r="VSW30" s="133">
        <f t="shared" si="9611"/>
        <v>428325.97500000003</v>
      </c>
      <c r="VSX30" s="133">
        <f t="shared" si="9612"/>
        <v>871949.30625000002</v>
      </c>
      <c r="VSY30" s="149">
        <f t="shared" si="9613"/>
        <v>229460.34375</v>
      </c>
      <c r="VSZ30" s="150">
        <f t="shared" si="9614"/>
        <v>1529735</v>
      </c>
      <c r="VTA30" s="148"/>
      <c r="VTB30" s="148" t="s">
        <v>36</v>
      </c>
      <c r="VTC30" s="140">
        <v>497475</v>
      </c>
      <c r="VTD30" s="106">
        <f t="shared" si="9615"/>
        <v>3.0750000000000002</v>
      </c>
      <c r="VTE30" s="133">
        <f t="shared" si="9616"/>
        <v>428325.97500000003</v>
      </c>
      <c r="VTF30" s="133">
        <f t="shared" si="9617"/>
        <v>871949.30625000002</v>
      </c>
      <c r="VTG30" s="149">
        <f t="shared" si="9618"/>
        <v>229460.34375</v>
      </c>
      <c r="VTH30" s="150">
        <f t="shared" si="9619"/>
        <v>1529735</v>
      </c>
      <c r="VTI30" s="148"/>
      <c r="VTJ30" s="148" t="s">
        <v>36</v>
      </c>
      <c r="VTK30" s="140">
        <v>497475</v>
      </c>
      <c r="VTL30" s="106">
        <f t="shared" si="9620"/>
        <v>3.0750000000000002</v>
      </c>
      <c r="VTM30" s="133">
        <f t="shared" si="9621"/>
        <v>428325.97500000003</v>
      </c>
      <c r="VTN30" s="133">
        <f t="shared" si="9622"/>
        <v>871949.30625000002</v>
      </c>
      <c r="VTO30" s="149">
        <f t="shared" si="9623"/>
        <v>229460.34375</v>
      </c>
      <c r="VTP30" s="150">
        <f t="shared" si="9624"/>
        <v>1529735</v>
      </c>
      <c r="VTQ30" s="148"/>
      <c r="VTR30" s="148" t="s">
        <v>36</v>
      </c>
      <c r="VTS30" s="140">
        <v>497475</v>
      </c>
      <c r="VTT30" s="106">
        <f t="shared" si="9625"/>
        <v>3.0750000000000002</v>
      </c>
      <c r="VTU30" s="133">
        <f t="shared" si="9626"/>
        <v>428325.97500000003</v>
      </c>
      <c r="VTV30" s="133">
        <f t="shared" si="9627"/>
        <v>871949.30625000002</v>
      </c>
      <c r="VTW30" s="149">
        <f t="shared" si="9628"/>
        <v>229460.34375</v>
      </c>
      <c r="VTX30" s="150">
        <f t="shared" si="9629"/>
        <v>1529735</v>
      </c>
      <c r="VTY30" s="148"/>
      <c r="VTZ30" s="148" t="s">
        <v>36</v>
      </c>
      <c r="VUA30" s="140">
        <v>497475</v>
      </c>
      <c r="VUB30" s="106">
        <f t="shared" si="9630"/>
        <v>3.0750000000000002</v>
      </c>
      <c r="VUC30" s="133">
        <f t="shared" si="9631"/>
        <v>428325.97500000003</v>
      </c>
      <c r="VUD30" s="133">
        <f t="shared" si="9632"/>
        <v>871949.30625000002</v>
      </c>
      <c r="VUE30" s="149">
        <f t="shared" si="9633"/>
        <v>229460.34375</v>
      </c>
      <c r="VUF30" s="150">
        <f t="shared" si="9634"/>
        <v>1529735</v>
      </c>
      <c r="VUG30" s="148"/>
      <c r="VUH30" s="148" t="s">
        <v>36</v>
      </c>
      <c r="VUI30" s="140">
        <v>497475</v>
      </c>
      <c r="VUJ30" s="106">
        <f t="shared" si="9635"/>
        <v>3.0750000000000002</v>
      </c>
      <c r="VUK30" s="133">
        <f t="shared" si="9636"/>
        <v>428325.97500000003</v>
      </c>
      <c r="VUL30" s="133">
        <f t="shared" si="9637"/>
        <v>871949.30625000002</v>
      </c>
      <c r="VUM30" s="149">
        <f t="shared" si="9638"/>
        <v>229460.34375</v>
      </c>
      <c r="VUN30" s="150">
        <f t="shared" si="9639"/>
        <v>1529735</v>
      </c>
      <c r="VUO30" s="148"/>
      <c r="VUP30" s="148" t="s">
        <v>36</v>
      </c>
      <c r="VUQ30" s="140">
        <v>497475</v>
      </c>
      <c r="VUR30" s="106">
        <f t="shared" si="9640"/>
        <v>3.0750000000000002</v>
      </c>
      <c r="VUS30" s="133">
        <f t="shared" si="9641"/>
        <v>428325.97500000003</v>
      </c>
      <c r="VUT30" s="133">
        <f t="shared" si="9642"/>
        <v>871949.30625000002</v>
      </c>
      <c r="VUU30" s="149">
        <f t="shared" si="9643"/>
        <v>229460.34375</v>
      </c>
      <c r="VUV30" s="150">
        <f t="shared" si="9644"/>
        <v>1529735</v>
      </c>
      <c r="VUW30" s="148"/>
      <c r="VUX30" s="148" t="s">
        <v>36</v>
      </c>
      <c r="VUY30" s="140">
        <v>497475</v>
      </c>
      <c r="VUZ30" s="106">
        <f t="shared" si="9645"/>
        <v>3.0750000000000002</v>
      </c>
      <c r="VVA30" s="133">
        <f t="shared" si="9646"/>
        <v>428325.97500000003</v>
      </c>
      <c r="VVB30" s="133">
        <f t="shared" si="9647"/>
        <v>871949.30625000002</v>
      </c>
      <c r="VVC30" s="149">
        <f t="shared" si="9648"/>
        <v>229460.34375</v>
      </c>
      <c r="VVD30" s="150">
        <f t="shared" si="9649"/>
        <v>1529735</v>
      </c>
      <c r="VVE30" s="148"/>
      <c r="VVF30" s="148" t="s">
        <v>36</v>
      </c>
      <c r="VVG30" s="140">
        <v>497475</v>
      </c>
      <c r="VVH30" s="106">
        <f t="shared" si="9650"/>
        <v>3.0750000000000002</v>
      </c>
      <c r="VVI30" s="133">
        <f t="shared" si="9651"/>
        <v>428325.97500000003</v>
      </c>
      <c r="VVJ30" s="133">
        <f t="shared" si="9652"/>
        <v>871949.30625000002</v>
      </c>
      <c r="VVK30" s="149">
        <f t="shared" si="9653"/>
        <v>229460.34375</v>
      </c>
      <c r="VVL30" s="150">
        <f t="shared" si="9654"/>
        <v>1529735</v>
      </c>
      <c r="VVM30" s="148"/>
      <c r="VVN30" s="148" t="s">
        <v>36</v>
      </c>
      <c r="VVO30" s="140">
        <v>497475</v>
      </c>
      <c r="VVP30" s="106">
        <f t="shared" si="9655"/>
        <v>3.0750000000000002</v>
      </c>
      <c r="VVQ30" s="133">
        <f t="shared" si="9656"/>
        <v>428325.97500000003</v>
      </c>
      <c r="VVR30" s="133">
        <f t="shared" si="9657"/>
        <v>871949.30625000002</v>
      </c>
      <c r="VVS30" s="149">
        <f t="shared" si="9658"/>
        <v>229460.34375</v>
      </c>
      <c r="VVT30" s="150">
        <f t="shared" si="9659"/>
        <v>1529735</v>
      </c>
      <c r="VVU30" s="148"/>
      <c r="VVV30" s="148" t="s">
        <v>36</v>
      </c>
      <c r="VVW30" s="140">
        <v>497475</v>
      </c>
      <c r="VVX30" s="106">
        <f t="shared" si="9660"/>
        <v>3.0750000000000002</v>
      </c>
      <c r="VVY30" s="133">
        <f t="shared" si="9661"/>
        <v>428325.97500000003</v>
      </c>
      <c r="VVZ30" s="133">
        <f t="shared" si="9662"/>
        <v>871949.30625000002</v>
      </c>
      <c r="VWA30" s="149">
        <f t="shared" si="9663"/>
        <v>229460.34375</v>
      </c>
      <c r="VWB30" s="150">
        <f t="shared" si="9664"/>
        <v>1529735</v>
      </c>
      <c r="VWC30" s="148"/>
      <c r="VWD30" s="148" t="s">
        <v>36</v>
      </c>
      <c r="VWE30" s="140">
        <v>497475</v>
      </c>
      <c r="VWF30" s="106">
        <f t="shared" si="9665"/>
        <v>3.0750000000000002</v>
      </c>
      <c r="VWG30" s="133">
        <f t="shared" si="9666"/>
        <v>428325.97500000003</v>
      </c>
      <c r="VWH30" s="133">
        <f t="shared" si="9667"/>
        <v>871949.30625000002</v>
      </c>
      <c r="VWI30" s="149">
        <f t="shared" si="9668"/>
        <v>229460.34375</v>
      </c>
      <c r="VWJ30" s="150">
        <f t="shared" si="9669"/>
        <v>1529735</v>
      </c>
      <c r="VWK30" s="148"/>
      <c r="VWL30" s="148" t="s">
        <v>36</v>
      </c>
      <c r="VWM30" s="140">
        <v>497475</v>
      </c>
      <c r="VWN30" s="106">
        <f t="shared" si="9670"/>
        <v>3.0750000000000002</v>
      </c>
      <c r="VWO30" s="133">
        <f t="shared" si="9671"/>
        <v>428325.97500000003</v>
      </c>
      <c r="VWP30" s="133">
        <f t="shared" si="9672"/>
        <v>871949.30625000002</v>
      </c>
      <c r="VWQ30" s="149">
        <f t="shared" si="9673"/>
        <v>229460.34375</v>
      </c>
      <c r="VWR30" s="150">
        <f t="shared" si="9674"/>
        <v>1529735</v>
      </c>
      <c r="VWS30" s="148"/>
      <c r="VWT30" s="148" t="s">
        <v>36</v>
      </c>
      <c r="VWU30" s="140">
        <v>497475</v>
      </c>
      <c r="VWV30" s="106">
        <f t="shared" si="9675"/>
        <v>3.0750000000000002</v>
      </c>
      <c r="VWW30" s="133">
        <f t="shared" si="9676"/>
        <v>428325.97500000003</v>
      </c>
      <c r="VWX30" s="133">
        <f t="shared" si="9677"/>
        <v>871949.30625000002</v>
      </c>
      <c r="VWY30" s="149">
        <f t="shared" si="9678"/>
        <v>229460.34375</v>
      </c>
      <c r="VWZ30" s="150">
        <f t="shared" si="9679"/>
        <v>1529735</v>
      </c>
      <c r="VXA30" s="148"/>
      <c r="VXB30" s="148" t="s">
        <v>36</v>
      </c>
      <c r="VXC30" s="140">
        <v>497475</v>
      </c>
      <c r="VXD30" s="106">
        <f t="shared" si="9680"/>
        <v>3.0750000000000002</v>
      </c>
      <c r="VXE30" s="133">
        <f t="shared" si="9681"/>
        <v>428325.97500000003</v>
      </c>
      <c r="VXF30" s="133">
        <f t="shared" si="9682"/>
        <v>871949.30625000002</v>
      </c>
      <c r="VXG30" s="149">
        <f t="shared" si="9683"/>
        <v>229460.34375</v>
      </c>
      <c r="VXH30" s="150">
        <f t="shared" si="9684"/>
        <v>1529735</v>
      </c>
      <c r="VXI30" s="148"/>
      <c r="VXJ30" s="148" t="s">
        <v>36</v>
      </c>
      <c r="VXK30" s="140">
        <v>497475</v>
      </c>
      <c r="VXL30" s="106">
        <f t="shared" si="9685"/>
        <v>3.0750000000000002</v>
      </c>
      <c r="VXM30" s="133">
        <f t="shared" si="9686"/>
        <v>428325.97500000003</v>
      </c>
      <c r="VXN30" s="133">
        <f t="shared" si="9687"/>
        <v>871949.30625000002</v>
      </c>
      <c r="VXO30" s="149">
        <f t="shared" si="9688"/>
        <v>229460.34375</v>
      </c>
      <c r="VXP30" s="150">
        <f t="shared" si="9689"/>
        <v>1529735</v>
      </c>
      <c r="VXQ30" s="148"/>
      <c r="VXR30" s="148" t="s">
        <v>36</v>
      </c>
      <c r="VXS30" s="140">
        <v>497475</v>
      </c>
      <c r="VXT30" s="106">
        <f t="shared" si="9690"/>
        <v>3.0750000000000002</v>
      </c>
      <c r="VXU30" s="133">
        <f t="shared" si="9691"/>
        <v>428325.97500000003</v>
      </c>
      <c r="VXV30" s="133">
        <f t="shared" si="9692"/>
        <v>871949.30625000002</v>
      </c>
      <c r="VXW30" s="149">
        <f t="shared" si="9693"/>
        <v>229460.34375</v>
      </c>
      <c r="VXX30" s="150">
        <f t="shared" si="9694"/>
        <v>1529735</v>
      </c>
      <c r="VXY30" s="148"/>
      <c r="VXZ30" s="148" t="s">
        <v>36</v>
      </c>
      <c r="VYA30" s="140">
        <v>497475</v>
      </c>
      <c r="VYB30" s="106">
        <f t="shared" si="9695"/>
        <v>3.0750000000000002</v>
      </c>
      <c r="VYC30" s="133">
        <f t="shared" si="9696"/>
        <v>428325.97500000003</v>
      </c>
      <c r="VYD30" s="133">
        <f t="shared" si="9697"/>
        <v>871949.30625000002</v>
      </c>
      <c r="VYE30" s="149">
        <f t="shared" si="9698"/>
        <v>229460.34375</v>
      </c>
      <c r="VYF30" s="150">
        <f t="shared" si="9699"/>
        <v>1529735</v>
      </c>
      <c r="VYG30" s="148"/>
      <c r="VYH30" s="148" t="s">
        <v>36</v>
      </c>
      <c r="VYI30" s="140">
        <v>497475</v>
      </c>
      <c r="VYJ30" s="106">
        <f t="shared" si="9700"/>
        <v>3.0750000000000002</v>
      </c>
      <c r="VYK30" s="133">
        <f t="shared" si="9701"/>
        <v>428325.97500000003</v>
      </c>
      <c r="VYL30" s="133">
        <f t="shared" si="9702"/>
        <v>871949.30625000002</v>
      </c>
      <c r="VYM30" s="149">
        <f t="shared" si="9703"/>
        <v>229460.34375</v>
      </c>
      <c r="VYN30" s="150">
        <f t="shared" si="9704"/>
        <v>1529735</v>
      </c>
      <c r="VYO30" s="148"/>
      <c r="VYP30" s="148" t="s">
        <v>36</v>
      </c>
      <c r="VYQ30" s="140">
        <v>497475</v>
      </c>
      <c r="VYR30" s="106">
        <f t="shared" si="9705"/>
        <v>3.0750000000000002</v>
      </c>
      <c r="VYS30" s="133">
        <f t="shared" si="9706"/>
        <v>428325.97500000003</v>
      </c>
      <c r="VYT30" s="133">
        <f t="shared" si="9707"/>
        <v>871949.30625000002</v>
      </c>
      <c r="VYU30" s="149">
        <f t="shared" si="9708"/>
        <v>229460.34375</v>
      </c>
      <c r="VYV30" s="150">
        <f t="shared" si="9709"/>
        <v>1529735</v>
      </c>
      <c r="VYW30" s="148"/>
      <c r="VYX30" s="148" t="s">
        <v>36</v>
      </c>
      <c r="VYY30" s="140">
        <v>497475</v>
      </c>
      <c r="VYZ30" s="106">
        <f t="shared" si="9710"/>
        <v>3.0750000000000002</v>
      </c>
      <c r="VZA30" s="133">
        <f t="shared" si="9711"/>
        <v>428325.97500000003</v>
      </c>
      <c r="VZB30" s="133">
        <f t="shared" si="9712"/>
        <v>871949.30625000002</v>
      </c>
      <c r="VZC30" s="149">
        <f t="shared" si="9713"/>
        <v>229460.34375</v>
      </c>
      <c r="VZD30" s="150">
        <f t="shared" si="9714"/>
        <v>1529735</v>
      </c>
      <c r="VZE30" s="148"/>
      <c r="VZF30" s="148" t="s">
        <v>36</v>
      </c>
      <c r="VZG30" s="140">
        <v>497475</v>
      </c>
      <c r="VZH30" s="106">
        <f t="shared" si="9715"/>
        <v>3.0750000000000002</v>
      </c>
      <c r="VZI30" s="133">
        <f t="shared" si="9716"/>
        <v>428325.97500000003</v>
      </c>
      <c r="VZJ30" s="133">
        <f t="shared" si="9717"/>
        <v>871949.30625000002</v>
      </c>
      <c r="VZK30" s="149">
        <f t="shared" si="9718"/>
        <v>229460.34375</v>
      </c>
      <c r="VZL30" s="150">
        <f t="shared" si="9719"/>
        <v>1529735</v>
      </c>
      <c r="VZM30" s="148"/>
      <c r="VZN30" s="148" t="s">
        <v>36</v>
      </c>
      <c r="VZO30" s="140">
        <v>497475</v>
      </c>
      <c r="VZP30" s="106">
        <f t="shared" si="9720"/>
        <v>3.0750000000000002</v>
      </c>
      <c r="VZQ30" s="133">
        <f t="shared" si="9721"/>
        <v>428325.97500000003</v>
      </c>
      <c r="VZR30" s="133">
        <f t="shared" si="9722"/>
        <v>871949.30625000002</v>
      </c>
      <c r="VZS30" s="149">
        <f t="shared" si="9723"/>
        <v>229460.34375</v>
      </c>
      <c r="VZT30" s="150">
        <f t="shared" si="9724"/>
        <v>1529735</v>
      </c>
      <c r="VZU30" s="148"/>
      <c r="VZV30" s="148" t="s">
        <v>36</v>
      </c>
      <c r="VZW30" s="140">
        <v>497475</v>
      </c>
      <c r="VZX30" s="106">
        <f t="shared" si="9725"/>
        <v>3.0750000000000002</v>
      </c>
      <c r="VZY30" s="133">
        <f t="shared" si="9726"/>
        <v>428325.97500000003</v>
      </c>
      <c r="VZZ30" s="133">
        <f t="shared" si="9727"/>
        <v>871949.30625000002</v>
      </c>
      <c r="WAA30" s="149">
        <f t="shared" si="9728"/>
        <v>229460.34375</v>
      </c>
      <c r="WAB30" s="150">
        <f t="shared" si="9729"/>
        <v>1529735</v>
      </c>
      <c r="WAC30" s="148"/>
      <c r="WAD30" s="148" t="s">
        <v>36</v>
      </c>
      <c r="WAE30" s="140">
        <v>497475</v>
      </c>
      <c r="WAF30" s="106">
        <f t="shared" si="9730"/>
        <v>3.0750000000000002</v>
      </c>
      <c r="WAG30" s="133">
        <f t="shared" si="9731"/>
        <v>428325.97500000003</v>
      </c>
      <c r="WAH30" s="133">
        <f t="shared" si="9732"/>
        <v>871949.30625000002</v>
      </c>
      <c r="WAI30" s="149">
        <f t="shared" si="9733"/>
        <v>229460.34375</v>
      </c>
      <c r="WAJ30" s="150">
        <f t="shared" si="9734"/>
        <v>1529735</v>
      </c>
      <c r="WAK30" s="148"/>
      <c r="WAL30" s="148" t="s">
        <v>36</v>
      </c>
      <c r="WAM30" s="140">
        <v>497475</v>
      </c>
      <c r="WAN30" s="106">
        <f t="shared" si="9735"/>
        <v>3.0750000000000002</v>
      </c>
      <c r="WAO30" s="133">
        <f t="shared" si="9736"/>
        <v>428325.97500000003</v>
      </c>
      <c r="WAP30" s="133">
        <f t="shared" si="9737"/>
        <v>871949.30625000002</v>
      </c>
      <c r="WAQ30" s="149">
        <f t="shared" si="9738"/>
        <v>229460.34375</v>
      </c>
      <c r="WAR30" s="150">
        <f t="shared" si="9739"/>
        <v>1529735</v>
      </c>
      <c r="WAS30" s="148"/>
      <c r="WAT30" s="148" t="s">
        <v>36</v>
      </c>
      <c r="WAU30" s="140">
        <v>497475</v>
      </c>
      <c r="WAV30" s="106">
        <f t="shared" si="9740"/>
        <v>3.0750000000000002</v>
      </c>
      <c r="WAW30" s="133">
        <f t="shared" si="9741"/>
        <v>428325.97500000003</v>
      </c>
      <c r="WAX30" s="133">
        <f t="shared" si="9742"/>
        <v>871949.30625000002</v>
      </c>
      <c r="WAY30" s="149">
        <f t="shared" si="9743"/>
        <v>229460.34375</v>
      </c>
      <c r="WAZ30" s="150">
        <f t="shared" si="9744"/>
        <v>1529735</v>
      </c>
      <c r="WBA30" s="148"/>
      <c r="WBB30" s="148" t="s">
        <v>36</v>
      </c>
      <c r="WBC30" s="140">
        <v>497475</v>
      </c>
      <c r="WBD30" s="106">
        <f t="shared" si="9745"/>
        <v>3.0750000000000002</v>
      </c>
      <c r="WBE30" s="133">
        <f t="shared" si="9746"/>
        <v>428325.97500000003</v>
      </c>
      <c r="WBF30" s="133">
        <f t="shared" si="9747"/>
        <v>871949.30625000002</v>
      </c>
      <c r="WBG30" s="149">
        <f t="shared" si="9748"/>
        <v>229460.34375</v>
      </c>
      <c r="WBH30" s="150">
        <f t="shared" si="9749"/>
        <v>1529735</v>
      </c>
      <c r="WBI30" s="148"/>
      <c r="WBJ30" s="148" t="s">
        <v>36</v>
      </c>
      <c r="WBK30" s="140">
        <v>497475</v>
      </c>
      <c r="WBL30" s="106">
        <f t="shared" si="9750"/>
        <v>3.0750000000000002</v>
      </c>
      <c r="WBM30" s="133">
        <f t="shared" si="9751"/>
        <v>428325.97500000003</v>
      </c>
      <c r="WBN30" s="133">
        <f t="shared" si="9752"/>
        <v>871949.30625000002</v>
      </c>
      <c r="WBO30" s="149">
        <f t="shared" si="9753"/>
        <v>229460.34375</v>
      </c>
      <c r="WBP30" s="150">
        <f t="shared" si="9754"/>
        <v>1529735</v>
      </c>
      <c r="WBQ30" s="148"/>
      <c r="WBR30" s="148" t="s">
        <v>36</v>
      </c>
      <c r="WBS30" s="140">
        <v>497475</v>
      </c>
      <c r="WBT30" s="106">
        <f t="shared" si="9755"/>
        <v>3.0750000000000002</v>
      </c>
      <c r="WBU30" s="133">
        <f t="shared" si="9756"/>
        <v>428325.97500000003</v>
      </c>
      <c r="WBV30" s="133">
        <f t="shared" si="9757"/>
        <v>871949.30625000002</v>
      </c>
      <c r="WBW30" s="149">
        <f t="shared" si="9758"/>
        <v>229460.34375</v>
      </c>
      <c r="WBX30" s="150">
        <f t="shared" si="9759"/>
        <v>1529735</v>
      </c>
      <c r="WBY30" s="148"/>
      <c r="WBZ30" s="148" t="s">
        <v>36</v>
      </c>
      <c r="WCA30" s="140">
        <v>497475</v>
      </c>
      <c r="WCB30" s="106">
        <f t="shared" si="9760"/>
        <v>3.0750000000000002</v>
      </c>
      <c r="WCC30" s="133">
        <f t="shared" si="9761"/>
        <v>428325.97500000003</v>
      </c>
      <c r="WCD30" s="133">
        <f t="shared" si="9762"/>
        <v>871949.30625000002</v>
      </c>
      <c r="WCE30" s="149">
        <f t="shared" si="9763"/>
        <v>229460.34375</v>
      </c>
      <c r="WCF30" s="150">
        <f t="shared" si="9764"/>
        <v>1529735</v>
      </c>
      <c r="WCG30" s="148"/>
      <c r="WCH30" s="148" t="s">
        <v>36</v>
      </c>
      <c r="WCI30" s="140">
        <v>497475</v>
      </c>
      <c r="WCJ30" s="106">
        <f t="shared" si="9765"/>
        <v>3.0750000000000002</v>
      </c>
      <c r="WCK30" s="133">
        <f t="shared" si="9766"/>
        <v>428325.97500000003</v>
      </c>
      <c r="WCL30" s="133">
        <f t="shared" si="9767"/>
        <v>871949.30625000002</v>
      </c>
      <c r="WCM30" s="149">
        <f t="shared" si="9768"/>
        <v>229460.34375</v>
      </c>
      <c r="WCN30" s="150">
        <f t="shared" si="9769"/>
        <v>1529735</v>
      </c>
      <c r="WCO30" s="148"/>
      <c r="WCP30" s="148" t="s">
        <v>36</v>
      </c>
      <c r="WCQ30" s="140">
        <v>497475</v>
      </c>
      <c r="WCR30" s="106">
        <f t="shared" si="9770"/>
        <v>3.0750000000000002</v>
      </c>
      <c r="WCS30" s="133">
        <f t="shared" si="9771"/>
        <v>428325.97500000003</v>
      </c>
      <c r="WCT30" s="133">
        <f t="shared" si="9772"/>
        <v>871949.30625000002</v>
      </c>
      <c r="WCU30" s="149">
        <f t="shared" si="9773"/>
        <v>229460.34375</v>
      </c>
      <c r="WCV30" s="150">
        <f t="shared" si="9774"/>
        <v>1529735</v>
      </c>
      <c r="WCW30" s="148"/>
      <c r="WCX30" s="148" t="s">
        <v>36</v>
      </c>
      <c r="WCY30" s="140">
        <v>497475</v>
      </c>
      <c r="WCZ30" s="106">
        <f t="shared" si="9775"/>
        <v>3.0750000000000002</v>
      </c>
      <c r="WDA30" s="133">
        <f t="shared" si="9776"/>
        <v>428325.97500000003</v>
      </c>
      <c r="WDB30" s="133">
        <f t="shared" si="9777"/>
        <v>871949.30625000002</v>
      </c>
      <c r="WDC30" s="149">
        <f t="shared" si="9778"/>
        <v>229460.34375</v>
      </c>
      <c r="WDD30" s="150">
        <f t="shared" si="9779"/>
        <v>1529735</v>
      </c>
      <c r="WDE30" s="148"/>
      <c r="WDF30" s="148" t="s">
        <v>36</v>
      </c>
      <c r="WDG30" s="140">
        <v>497475</v>
      </c>
      <c r="WDH30" s="106">
        <f t="shared" si="9780"/>
        <v>3.0750000000000002</v>
      </c>
      <c r="WDI30" s="133">
        <f t="shared" si="9781"/>
        <v>428325.97500000003</v>
      </c>
      <c r="WDJ30" s="133">
        <f t="shared" si="9782"/>
        <v>871949.30625000002</v>
      </c>
      <c r="WDK30" s="149">
        <f t="shared" si="9783"/>
        <v>229460.34375</v>
      </c>
      <c r="WDL30" s="150">
        <f t="shared" si="9784"/>
        <v>1529735</v>
      </c>
      <c r="WDM30" s="148"/>
      <c r="WDN30" s="148" t="s">
        <v>36</v>
      </c>
      <c r="WDO30" s="140">
        <v>497475</v>
      </c>
      <c r="WDP30" s="106">
        <f t="shared" si="9785"/>
        <v>3.0750000000000002</v>
      </c>
      <c r="WDQ30" s="133">
        <f t="shared" si="9786"/>
        <v>428325.97500000003</v>
      </c>
      <c r="WDR30" s="133">
        <f t="shared" si="9787"/>
        <v>871949.30625000002</v>
      </c>
      <c r="WDS30" s="149">
        <f t="shared" si="9788"/>
        <v>229460.34375</v>
      </c>
      <c r="WDT30" s="150">
        <f t="shared" si="9789"/>
        <v>1529735</v>
      </c>
      <c r="WDU30" s="148"/>
      <c r="WDV30" s="148" t="s">
        <v>36</v>
      </c>
      <c r="WDW30" s="140">
        <v>497475</v>
      </c>
      <c r="WDX30" s="106">
        <f t="shared" si="9790"/>
        <v>3.0750000000000002</v>
      </c>
      <c r="WDY30" s="133">
        <f t="shared" si="9791"/>
        <v>428325.97500000003</v>
      </c>
      <c r="WDZ30" s="133">
        <f t="shared" si="9792"/>
        <v>871949.30625000002</v>
      </c>
      <c r="WEA30" s="149">
        <f t="shared" si="9793"/>
        <v>229460.34375</v>
      </c>
      <c r="WEB30" s="150">
        <f t="shared" si="9794"/>
        <v>1529735</v>
      </c>
      <c r="WEC30" s="148"/>
      <c r="WED30" s="148" t="s">
        <v>36</v>
      </c>
      <c r="WEE30" s="140">
        <v>497475</v>
      </c>
      <c r="WEF30" s="106">
        <f t="shared" si="9795"/>
        <v>3.0750000000000002</v>
      </c>
      <c r="WEG30" s="133">
        <f t="shared" si="9796"/>
        <v>428325.97500000003</v>
      </c>
      <c r="WEH30" s="133">
        <f t="shared" si="9797"/>
        <v>871949.30625000002</v>
      </c>
      <c r="WEI30" s="149">
        <f t="shared" si="9798"/>
        <v>229460.34375</v>
      </c>
      <c r="WEJ30" s="150">
        <f t="shared" si="9799"/>
        <v>1529735</v>
      </c>
      <c r="WEK30" s="148"/>
      <c r="WEL30" s="148" t="s">
        <v>36</v>
      </c>
      <c r="WEM30" s="140">
        <v>497475</v>
      </c>
      <c r="WEN30" s="106">
        <f t="shared" si="9800"/>
        <v>3.0750000000000002</v>
      </c>
      <c r="WEO30" s="133">
        <f t="shared" si="9801"/>
        <v>428325.97500000003</v>
      </c>
      <c r="WEP30" s="133">
        <f t="shared" si="9802"/>
        <v>871949.30625000002</v>
      </c>
      <c r="WEQ30" s="149">
        <f t="shared" si="9803"/>
        <v>229460.34375</v>
      </c>
      <c r="WER30" s="150">
        <f t="shared" si="9804"/>
        <v>1529735</v>
      </c>
      <c r="WES30" s="148"/>
      <c r="WET30" s="148" t="s">
        <v>36</v>
      </c>
      <c r="WEU30" s="140">
        <v>497475</v>
      </c>
      <c r="WEV30" s="106">
        <f t="shared" si="9805"/>
        <v>3.0750000000000002</v>
      </c>
      <c r="WEW30" s="133">
        <f t="shared" si="9806"/>
        <v>428325.97500000003</v>
      </c>
      <c r="WEX30" s="133">
        <f t="shared" si="9807"/>
        <v>871949.30625000002</v>
      </c>
      <c r="WEY30" s="149">
        <f t="shared" si="9808"/>
        <v>229460.34375</v>
      </c>
      <c r="WEZ30" s="150">
        <f t="shared" si="9809"/>
        <v>1529735</v>
      </c>
      <c r="WFA30" s="148"/>
      <c r="WFB30" s="148" t="s">
        <v>36</v>
      </c>
      <c r="WFC30" s="140">
        <v>497475</v>
      </c>
      <c r="WFD30" s="106">
        <f t="shared" si="9810"/>
        <v>3.0750000000000002</v>
      </c>
      <c r="WFE30" s="133">
        <f t="shared" si="9811"/>
        <v>428325.97500000003</v>
      </c>
      <c r="WFF30" s="133">
        <f t="shared" si="9812"/>
        <v>871949.30625000002</v>
      </c>
      <c r="WFG30" s="149">
        <f t="shared" si="9813"/>
        <v>229460.34375</v>
      </c>
      <c r="WFH30" s="150">
        <f t="shared" si="9814"/>
        <v>1529735</v>
      </c>
      <c r="WFI30" s="148"/>
      <c r="WFJ30" s="148" t="s">
        <v>36</v>
      </c>
      <c r="WFK30" s="140">
        <v>497475</v>
      </c>
      <c r="WFL30" s="106">
        <f t="shared" si="9815"/>
        <v>3.0750000000000002</v>
      </c>
      <c r="WFM30" s="133">
        <f t="shared" si="9816"/>
        <v>428325.97500000003</v>
      </c>
      <c r="WFN30" s="133">
        <f t="shared" si="9817"/>
        <v>871949.30625000002</v>
      </c>
      <c r="WFO30" s="149">
        <f t="shared" si="9818"/>
        <v>229460.34375</v>
      </c>
      <c r="WFP30" s="150">
        <f t="shared" si="9819"/>
        <v>1529735</v>
      </c>
      <c r="WFQ30" s="148"/>
      <c r="WFR30" s="148" t="s">
        <v>36</v>
      </c>
      <c r="WFS30" s="140">
        <v>497475</v>
      </c>
      <c r="WFT30" s="106">
        <f t="shared" si="9820"/>
        <v>3.0750000000000002</v>
      </c>
      <c r="WFU30" s="133">
        <f t="shared" si="9821"/>
        <v>428325.97500000003</v>
      </c>
      <c r="WFV30" s="133">
        <f t="shared" si="9822"/>
        <v>871949.30625000002</v>
      </c>
      <c r="WFW30" s="149">
        <f t="shared" si="9823"/>
        <v>229460.34375</v>
      </c>
      <c r="WFX30" s="150">
        <f t="shared" si="9824"/>
        <v>1529735</v>
      </c>
      <c r="WFY30" s="148"/>
      <c r="WFZ30" s="148" t="s">
        <v>36</v>
      </c>
      <c r="WGA30" s="140">
        <v>497475</v>
      </c>
      <c r="WGB30" s="106">
        <f t="shared" si="9825"/>
        <v>3.0750000000000002</v>
      </c>
      <c r="WGC30" s="133">
        <f t="shared" si="9826"/>
        <v>428325.97500000003</v>
      </c>
      <c r="WGD30" s="133">
        <f t="shared" si="9827"/>
        <v>871949.30625000002</v>
      </c>
      <c r="WGE30" s="149">
        <f t="shared" si="9828"/>
        <v>229460.34375</v>
      </c>
      <c r="WGF30" s="150">
        <f t="shared" si="9829"/>
        <v>1529735</v>
      </c>
      <c r="WGG30" s="148"/>
      <c r="WGH30" s="148" t="s">
        <v>36</v>
      </c>
      <c r="WGI30" s="140">
        <v>497475</v>
      </c>
      <c r="WGJ30" s="106">
        <f t="shared" si="9830"/>
        <v>3.0750000000000002</v>
      </c>
      <c r="WGK30" s="133">
        <f t="shared" si="9831"/>
        <v>428325.97500000003</v>
      </c>
      <c r="WGL30" s="133">
        <f t="shared" si="9832"/>
        <v>871949.30625000002</v>
      </c>
      <c r="WGM30" s="149">
        <f t="shared" si="9833"/>
        <v>229460.34375</v>
      </c>
      <c r="WGN30" s="150">
        <f t="shared" si="9834"/>
        <v>1529735</v>
      </c>
      <c r="WGO30" s="148"/>
      <c r="WGP30" s="148" t="s">
        <v>36</v>
      </c>
      <c r="WGQ30" s="140">
        <v>497475</v>
      </c>
      <c r="WGR30" s="106">
        <f t="shared" si="9835"/>
        <v>3.0750000000000002</v>
      </c>
      <c r="WGS30" s="133">
        <f t="shared" si="9836"/>
        <v>428325.97500000003</v>
      </c>
      <c r="WGT30" s="133">
        <f t="shared" si="9837"/>
        <v>871949.30625000002</v>
      </c>
      <c r="WGU30" s="149">
        <f t="shared" si="9838"/>
        <v>229460.34375</v>
      </c>
      <c r="WGV30" s="150">
        <f t="shared" si="9839"/>
        <v>1529735</v>
      </c>
      <c r="WGW30" s="148"/>
      <c r="WGX30" s="148" t="s">
        <v>36</v>
      </c>
      <c r="WGY30" s="140">
        <v>497475</v>
      </c>
      <c r="WGZ30" s="106">
        <f t="shared" si="9840"/>
        <v>3.0750000000000002</v>
      </c>
      <c r="WHA30" s="133">
        <f t="shared" si="9841"/>
        <v>428325.97500000003</v>
      </c>
      <c r="WHB30" s="133">
        <f t="shared" si="9842"/>
        <v>871949.30625000002</v>
      </c>
      <c r="WHC30" s="149">
        <f t="shared" si="9843"/>
        <v>229460.34375</v>
      </c>
      <c r="WHD30" s="150">
        <f t="shared" si="9844"/>
        <v>1529735</v>
      </c>
      <c r="WHE30" s="148"/>
      <c r="WHF30" s="148" t="s">
        <v>36</v>
      </c>
      <c r="WHG30" s="140">
        <v>497475</v>
      </c>
      <c r="WHH30" s="106">
        <f t="shared" si="9845"/>
        <v>3.0750000000000002</v>
      </c>
      <c r="WHI30" s="133">
        <f t="shared" si="9846"/>
        <v>428325.97500000003</v>
      </c>
      <c r="WHJ30" s="133">
        <f t="shared" si="9847"/>
        <v>871949.30625000002</v>
      </c>
      <c r="WHK30" s="149">
        <f t="shared" si="9848"/>
        <v>229460.34375</v>
      </c>
      <c r="WHL30" s="150">
        <f t="shared" si="9849"/>
        <v>1529735</v>
      </c>
      <c r="WHM30" s="148"/>
      <c r="WHN30" s="148" t="s">
        <v>36</v>
      </c>
      <c r="WHO30" s="140">
        <v>497475</v>
      </c>
      <c r="WHP30" s="106">
        <f t="shared" si="9850"/>
        <v>3.0750000000000002</v>
      </c>
      <c r="WHQ30" s="133">
        <f t="shared" si="9851"/>
        <v>428325.97500000003</v>
      </c>
      <c r="WHR30" s="133">
        <f t="shared" si="9852"/>
        <v>871949.30625000002</v>
      </c>
      <c r="WHS30" s="149">
        <f t="shared" si="9853"/>
        <v>229460.34375</v>
      </c>
      <c r="WHT30" s="150">
        <f t="shared" si="9854"/>
        <v>1529735</v>
      </c>
      <c r="WHU30" s="148"/>
      <c r="WHV30" s="148" t="s">
        <v>36</v>
      </c>
      <c r="WHW30" s="140">
        <v>497475</v>
      </c>
      <c r="WHX30" s="106">
        <f t="shared" si="9855"/>
        <v>3.0750000000000002</v>
      </c>
      <c r="WHY30" s="133">
        <f t="shared" si="9856"/>
        <v>428325.97500000003</v>
      </c>
      <c r="WHZ30" s="133">
        <f t="shared" si="9857"/>
        <v>871949.30625000002</v>
      </c>
      <c r="WIA30" s="149">
        <f t="shared" si="9858"/>
        <v>229460.34375</v>
      </c>
      <c r="WIB30" s="150">
        <f t="shared" si="9859"/>
        <v>1529735</v>
      </c>
      <c r="WIC30" s="148"/>
      <c r="WID30" s="148" t="s">
        <v>36</v>
      </c>
      <c r="WIE30" s="140">
        <v>497475</v>
      </c>
      <c r="WIF30" s="106">
        <f t="shared" si="9860"/>
        <v>3.0750000000000002</v>
      </c>
      <c r="WIG30" s="133">
        <f t="shared" si="9861"/>
        <v>428325.97500000003</v>
      </c>
      <c r="WIH30" s="133">
        <f t="shared" si="9862"/>
        <v>871949.30625000002</v>
      </c>
      <c r="WII30" s="149">
        <f t="shared" si="9863"/>
        <v>229460.34375</v>
      </c>
      <c r="WIJ30" s="150">
        <f t="shared" si="9864"/>
        <v>1529735</v>
      </c>
      <c r="WIK30" s="148"/>
      <c r="WIL30" s="148" t="s">
        <v>36</v>
      </c>
      <c r="WIM30" s="140">
        <v>497475</v>
      </c>
      <c r="WIN30" s="106">
        <f t="shared" si="9865"/>
        <v>3.0750000000000002</v>
      </c>
      <c r="WIO30" s="133">
        <f t="shared" si="9866"/>
        <v>428325.97500000003</v>
      </c>
      <c r="WIP30" s="133">
        <f t="shared" si="9867"/>
        <v>871949.30625000002</v>
      </c>
      <c r="WIQ30" s="149">
        <f t="shared" si="9868"/>
        <v>229460.34375</v>
      </c>
      <c r="WIR30" s="150">
        <f t="shared" si="9869"/>
        <v>1529735</v>
      </c>
      <c r="WIS30" s="148"/>
      <c r="WIT30" s="148" t="s">
        <v>36</v>
      </c>
      <c r="WIU30" s="140">
        <v>497475</v>
      </c>
      <c r="WIV30" s="106">
        <f t="shared" si="9870"/>
        <v>3.0750000000000002</v>
      </c>
      <c r="WIW30" s="133">
        <f t="shared" si="9871"/>
        <v>428325.97500000003</v>
      </c>
      <c r="WIX30" s="133">
        <f t="shared" si="9872"/>
        <v>871949.30625000002</v>
      </c>
      <c r="WIY30" s="149">
        <f t="shared" si="9873"/>
        <v>229460.34375</v>
      </c>
      <c r="WIZ30" s="150">
        <f t="shared" si="9874"/>
        <v>1529735</v>
      </c>
      <c r="WJA30" s="148"/>
      <c r="WJB30" s="148" t="s">
        <v>36</v>
      </c>
      <c r="WJC30" s="140">
        <v>497475</v>
      </c>
      <c r="WJD30" s="106">
        <f t="shared" si="9875"/>
        <v>3.0750000000000002</v>
      </c>
      <c r="WJE30" s="133">
        <f t="shared" si="9876"/>
        <v>428325.97500000003</v>
      </c>
      <c r="WJF30" s="133">
        <f t="shared" si="9877"/>
        <v>871949.30625000002</v>
      </c>
      <c r="WJG30" s="149">
        <f t="shared" si="9878"/>
        <v>229460.34375</v>
      </c>
      <c r="WJH30" s="150">
        <f t="shared" si="9879"/>
        <v>1529735</v>
      </c>
      <c r="WJI30" s="148"/>
      <c r="WJJ30" s="148" t="s">
        <v>36</v>
      </c>
      <c r="WJK30" s="140">
        <v>497475</v>
      </c>
      <c r="WJL30" s="106">
        <f t="shared" si="9880"/>
        <v>3.0750000000000002</v>
      </c>
      <c r="WJM30" s="133">
        <f t="shared" si="9881"/>
        <v>428325.97500000003</v>
      </c>
      <c r="WJN30" s="133">
        <f t="shared" si="9882"/>
        <v>871949.30625000002</v>
      </c>
      <c r="WJO30" s="149">
        <f t="shared" si="9883"/>
        <v>229460.34375</v>
      </c>
      <c r="WJP30" s="150">
        <f t="shared" si="9884"/>
        <v>1529735</v>
      </c>
      <c r="WJQ30" s="148"/>
      <c r="WJR30" s="148" t="s">
        <v>36</v>
      </c>
      <c r="WJS30" s="140">
        <v>497475</v>
      </c>
      <c r="WJT30" s="106">
        <f t="shared" si="9885"/>
        <v>3.0750000000000002</v>
      </c>
      <c r="WJU30" s="133">
        <f t="shared" si="9886"/>
        <v>428325.97500000003</v>
      </c>
      <c r="WJV30" s="133">
        <f t="shared" si="9887"/>
        <v>871949.30625000002</v>
      </c>
      <c r="WJW30" s="149">
        <f t="shared" si="9888"/>
        <v>229460.34375</v>
      </c>
      <c r="WJX30" s="150">
        <f t="shared" si="9889"/>
        <v>1529735</v>
      </c>
      <c r="WJY30" s="148"/>
      <c r="WJZ30" s="148" t="s">
        <v>36</v>
      </c>
      <c r="WKA30" s="140">
        <v>497475</v>
      </c>
      <c r="WKB30" s="106">
        <f t="shared" si="9890"/>
        <v>3.0750000000000002</v>
      </c>
      <c r="WKC30" s="133">
        <f t="shared" si="9891"/>
        <v>428325.97500000003</v>
      </c>
      <c r="WKD30" s="133">
        <f t="shared" si="9892"/>
        <v>871949.30625000002</v>
      </c>
      <c r="WKE30" s="149">
        <f t="shared" si="9893"/>
        <v>229460.34375</v>
      </c>
      <c r="WKF30" s="150">
        <f t="shared" si="9894"/>
        <v>1529735</v>
      </c>
      <c r="WKG30" s="148"/>
      <c r="WKH30" s="148" t="s">
        <v>36</v>
      </c>
      <c r="WKI30" s="140">
        <v>497475</v>
      </c>
      <c r="WKJ30" s="106">
        <f t="shared" si="9895"/>
        <v>3.0750000000000002</v>
      </c>
      <c r="WKK30" s="133">
        <f t="shared" si="9896"/>
        <v>428325.97500000003</v>
      </c>
      <c r="WKL30" s="133">
        <f t="shared" si="9897"/>
        <v>871949.30625000002</v>
      </c>
      <c r="WKM30" s="149">
        <f t="shared" si="9898"/>
        <v>229460.34375</v>
      </c>
      <c r="WKN30" s="150">
        <f t="shared" si="9899"/>
        <v>1529735</v>
      </c>
      <c r="WKO30" s="148"/>
      <c r="WKP30" s="148" t="s">
        <v>36</v>
      </c>
      <c r="WKQ30" s="140">
        <v>497475</v>
      </c>
      <c r="WKR30" s="106">
        <f t="shared" si="9900"/>
        <v>3.0750000000000002</v>
      </c>
      <c r="WKS30" s="133">
        <f t="shared" si="9901"/>
        <v>428325.97500000003</v>
      </c>
      <c r="WKT30" s="133">
        <f t="shared" si="9902"/>
        <v>871949.30625000002</v>
      </c>
      <c r="WKU30" s="149">
        <f t="shared" si="9903"/>
        <v>229460.34375</v>
      </c>
      <c r="WKV30" s="150">
        <f t="shared" si="9904"/>
        <v>1529735</v>
      </c>
      <c r="WKW30" s="148"/>
      <c r="WKX30" s="148" t="s">
        <v>36</v>
      </c>
      <c r="WKY30" s="140">
        <v>497475</v>
      </c>
      <c r="WKZ30" s="106">
        <f t="shared" si="9905"/>
        <v>3.0750000000000002</v>
      </c>
      <c r="WLA30" s="133">
        <f t="shared" si="9906"/>
        <v>428325.97500000003</v>
      </c>
      <c r="WLB30" s="133">
        <f t="shared" si="9907"/>
        <v>871949.30625000002</v>
      </c>
      <c r="WLC30" s="149">
        <f t="shared" si="9908"/>
        <v>229460.34375</v>
      </c>
      <c r="WLD30" s="150">
        <f t="shared" si="9909"/>
        <v>1529735</v>
      </c>
      <c r="WLE30" s="148"/>
      <c r="WLF30" s="148" t="s">
        <v>36</v>
      </c>
      <c r="WLG30" s="140">
        <v>497475</v>
      </c>
      <c r="WLH30" s="106">
        <f t="shared" si="9910"/>
        <v>3.0750000000000002</v>
      </c>
      <c r="WLI30" s="133">
        <f t="shared" si="9911"/>
        <v>428325.97500000003</v>
      </c>
      <c r="WLJ30" s="133">
        <f t="shared" si="9912"/>
        <v>871949.30625000002</v>
      </c>
      <c r="WLK30" s="149">
        <f t="shared" si="9913"/>
        <v>229460.34375</v>
      </c>
      <c r="WLL30" s="150">
        <f t="shared" si="9914"/>
        <v>1529735</v>
      </c>
      <c r="WLM30" s="148"/>
      <c r="WLN30" s="148" t="s">
        <v>36</v>
      </c>
      <c r="WLO30" s="140">
        <v>497475</v>
      </c>
      <c r="WLP30" s="106">
        <f t="shared" si="9915"/>
        <v>3.0750000000000002</v>
      </c>
      <c r="WLQ30" s="133">
        <f t="shared" si="9916"/>
        <v>428325.97500000003</v>
      </c>
      <c r="WLR30" s="133">
        <f t="shared" si="9917"/>
        <v>871949.30625000002</v>
      </c>
      <c r="WLS30" s="149">
        <f t="shared" si="9918"/>
        <v>229460.34375</v>
      </c>
      <c r="WLT30" s="150">
        <f t="shared" si="9919"/>
        <v>1529735</v>
      </c>
      <c r="WLU30" s="148"/>
      <c r="WLV30" s="148" t="s">
        <v>36</v>
      </c>
      <c r="WLW30" s="140">
        <v>497475</v>
      </c>
      <c r="WLX30" s="106">
        <f t="shared" si="9920"/>
        <v>3.0750000000000002</v>
      </c>
      <c r="WLY30" s="133">
        <f t="shared" si="9921"/>
        <v>428325.97500000003</v>
      </c>
      <c r="WLZ30" s="133">
        <f t="shared" si="9922"/>
        <v>871949.30625000002</v>
      </c>
      <c r="WMA30" s="149">
        <f t="shared" si="9923"/>
        <v>229460.34375</v>
      </c>
      <c r="WMB30" s="150">
        <f t="shared" si="9924"/>
        <v>1529735</v>
      </c>
      <c r="WMC30" s="148"/>
      <c r="WMD30" s="148" t="s">
        <v>36</v>
      </c>
      <c r="WME30" s="140">
        <v>497475</v>
      </c>
      <c r="WMF30" s="106">
        <f t="shared" si="9925"/>
        <v>3.0750000000000002</v>
      </c>
      <c r="WMG30" s="133">
        <f t="shared" si="9926"/>
        <v>428325.97500000003</v>
      </c>
      <c r="WMH30" s="133">
        <f t="shared" si="9927"/>
        <v>871949.30625000002</v>
      </c>
      <c r="WMI30" s="149">
        <f t="shared" si="9928"/>
        <v>229460.34375</v>
      </c>
      <c r="WMJ30" s="150">
        <f t="shared" si="9929"/>
        <v>1529735</v>
      </c>
      <c r="WMK30" s="148"/>
      <c r="WML30" s="148" t="s">
        <v>36</v>
      </c>
      <c r="WMM30" s="140">
        <v>497475</v>
      </c>
      <c r="WMN30" s="106">
        <f t="shared" si="9930"/>
        <v>3.0750000000000002</v>
      </c>
      <c r="WMO30" s="133">
        <f t="shared" si="9931"/>
        <v>428325.97500000003</v>
      </c>
      <c r="WMP30" s="133">
        <f t="shared" si="9932"/>
        <v>871949.30625000002</v>
      </c>
      <c r="WMQ30" s="149">
        <f t="shared" si="9933"/>
        <v>229460.34375</v>
      </c>
      <c r="WMR30" s="150">
        <f t="shared" si="9934"/>
        <v>1529735</v>
      </c>
      <c r="WMS30" s="148"/>
      <c r="WMT30" s="148" t="s">
        <v>36</v>
      </c>
      <c r="WMU30" s="140">
        <v>497475</v>
      </c>
      <c r="WMV30" s="106">
        <f t="shared" si="9935"/>
        <v>3.0750000000000002</v>
      </c>
      <c r="WMW30" s="133">
        <f t="shared" si="9936"/>
        <v>428325.97500000003</v>
      </c>
      <c r="WMX30" s="133">
        <f t="shared" si="9937"/>
        <v>871949.30625000002</v>
      </c>
      <c r="WMY30" s="149">
        <f t="shared" si="9938"/>
        <v>229460.34375</v>
      </c>
      <c r="WMZ30" s="150">
        <f t="shared" si="9939"/>
        <v>1529735</v>
      </c>
      <c r="WNA30" s="148"/>
      <c r="WNB30" s="148" t="s">
        <v>36</v>
      </c>
      <c r="WNC30" s="140">
        <v>497475</v>
      </c>
      <c r="WND30" s="106">
        <f t="shared" si="9940"/>
        <v>3.0750000000000002</v>
      </c>
      <c r="WNE30" s="133">
        <f t="shared" si="9941"/>
        <v>428325.97500000003</v>
      </c>
      <c r="WNF30" s="133">
        <f t="shared" si="9942"/>
        <v>871949.30625000002</v>
      </c>
      <c r="WNG30" s="149">
        <f t="shared" si="9943"/>
        <v>229460.34375</v>
      </c>
      <c r="WNH30" s="150">
        <f t="shared" si="9944"/>
        <v>1529735</v>
      </c>
      <c r="WNI30" s="148"/>
      <c r="WNJ30" s="148" t="s">
        <v>36</v>
      </c>
      <c r="WNK30" s="140">
        <v>497475</v>
      </c>
      <c r="WNL30" s="106">
        <f t="shared" si="9945"/>
        <v>3.0750000000000002</v>
      </c>
      <c r="WNM30" s="133">
        <f t="shared" si="9946"/>
        <v>428325.97500000003</v>
      </c>
      <c r="WNN30" s="133">
        <f t="shared" si="9947"/>
        <v>871949.30625000002</v>
      </c>
      <c r="WNO30" s="149">
        <f t="shared" si="9948"/>
        <v>229460.34375</v>
      </c>
      <c r="WNP30" s="150">
        <f t="shared" si="9949"/>
        <v>1529735</v>
      </c>
      <c r="WNQ30" s="148"/>
      <c r="WNR30" s="148" t="s">
        <v>36</v>
      </c>
      <c r="WNS30" s="140">
        <v>497475</v>
      </c>
      <c r="WNT30" s="106">
        <f t="shared" si="9950"/>
        <v>3.0750000000000002</v>
      </c>
      <c r="WNU30" s="133">
        <f t="shared" si="9951"/>
        <v>428325.97500000003</v>
      </c>
      <c r="WNV30" s="133">
        <f t="shared" si="9952"/>
        <v>871949.30625000002</v>
      </c>
      <c r="WNW30" s="149">
        <f t="shared" si="9953"/>
        <v>229460.34375</v>
      </c>
      <c r="WNX30" s="150">
        <f t="shared" si="9954"/>
        <v>1529735</v>
      </c>
      <c r="WNY30" s="148"/>
      <c r="WNZ30" s="148" t="s">
        <v>36</v>
      </c>
      <c r="WOA30" s="140">
        <v>497475</v>
      </c>
      <c r="WOB30" s="106">
        <f t="shared" si="9955"/>
        <v>3.0750000000000002</v>
      </c>
      <c r="WOC30" s="133">
        <f t="shared" si="9956"/>
        <v>428325.97500000003</v>
      </c>
      <c r="WOD30" s="133">
        <f t="shared" si="9957"/>
        <v>871949.30625000002</v>
      </c>
      <c r="WOE30" s="149">
        <f t="shared" si="9958"/>
        <v>229460.34375</v>
      </c>
      <c r="WOF30" s="150">
        <f t="shared" si="9959"/>
        <v>1529735</v>
      </c>
      <c r="WOG30" s="148"/>
      <c r="WOH30" s="148" t="s">
        <v>36</v>
      </c>
      <c r="WOI30" s="140">
        <v>497475</v>
      </c>
      <c r="WOJ30" s="106">
        <f t="shared" si="9960"/>
        <v>3.0750000000000002</v>
      </c>
      <c r="WOK30" s="133">
        <f t="shared" si="9961"/>
        <v>428325.97500000003</v>
      </c>
      <c r="WOL30" s="133">
        <f t="shared" si="9962"/>
        <v>871949.30625000002</v>
      </c>
      <c r="WOM30" s="149">
        <f t="shared" si="9963"/>
        <v>229460.34375</v>
      </c>
      <c r="WON30" s="150">
        <f t="shared" si="9964"/>
        <v>1529735</v>
      </c>
      <c r="WOO30" s="148"/>
      <c r="WOP30" s="148" t="s">
        <v>36</v>
      </c>
      <c r="WOQ30" s="140">
        <v>497475</v>
      </c>
      <c r="WOR30" s="106">
        <f t="shared" si="9965"/>
        <v>3.0750000000000002</v>
      </c>
      <c r="WOS30" s="133">
        <f t="shared" si="9966"/>
        <v>428325.97500000003</v>
      </c>
      <c r="WOT30" s="133">
        <f t="shared" si="9967"/>
        <v>871949.30625000002</v>
      </c>
      <c r="WOU30" s="149">
        <f t="shared" si="9968"/>
        <v>229460.34375</v>
      </c>
      <c r="WOV30" s="150">
        <f t="shared" si="9969"/>
        <v>1529735</v>
      </c>
      <c r="WOW30" s="148"/>
      <c r="WOX30" s="148" t="s">
        <v>36</v>
      </c>
      <c r="WOY30" s="140">
        <v>497475</v>
      </c>
      <c r="WOZ30" s="106">
        <f t="shared" si="9970"/>
        <v>3.0750000000000002</v>
      </c>
      <c r="WPA30" s="133">
        <f t="shared" si="9971"/>
        <v>428325.97500000003</v>
      </c>
      <c r="WPB30" s="133">
        <f t="shared" si="9972"/>
        <v>871949.30625000002</v>
      </c>
      <c r="WPC30" s="149">
        <f t="shared" si="9973"/>
        <v>229460.34375</v>
      </c>
      <c r="WPD30" s="150">
        <f t="shared" si="9974"/>
        <v>1529735</v>
      </c>
      <c r="WPE30" s="148"/>
      <c r="WPF30" s="148" t="s">
        <v>36</v>
      </c>
      <c r="WPG30" s="140">
        <v>497475</v>
      </c>
      <c r="WPH30" s="106">
        <f t="shared" si="9975"/>
        <v>3.0750000000000002</v>
      </c>
      <c r="WPI30" s="133">
        <f t="shared" si="9976"/>
        <v>428325.97500000003</v>
      </c>
      <c r="WPJ30" s="133">
        <f t="shared" si="9977"/>
        <v>871949.30625000002</v>
      </c>
      <c r="WPK30" s="149">
        <f t="shared" si="9978"/>
        <v>229460.34375</v>
      </c>
      <c r="WPL30" s="150">
        <f t="shared" si="9979"/>
        <v>1529735</v>
      </c>
      <c r="WPM30" s="148"/>
      <c r="WPN30" s="148" t="s">
        <v>36</v>
      </c>
      <c r="WPO30" s="140">
        <v>497475</v>
      </c>
      <c r="WPP30" s="106">
        <f t="shared" si="9980"/>
        <v>3.0750000000000002</v>
      </c>
      <c r="WPQ30" s="133">
        <f t="shared" si="9981"/>
        <v>428325.97500000003</v>
      </c>
      <c r="WPR30" s="133">
        <f t="shared" si="9982"/>
        <v>871949.30625000002</v>
      </c>
      <c r="WPS30" s="149">
        <f t="shared" si="9983"/>
        <v>229460.34375</v>
      </c>
      <c r="WPT30" s="150">
        <f t="shared" si="9984"/>
        <v>1529735</v>
      </c>
      <c r="WPU30" s="148"/>
      <c r="WPV30" s="148" t="s">
        <v>36</v>
      </c>
      <c r="WPW30" s="140">
        <v>497475</v>
      </c>
      <c r="WPX30" s="106">
        <f t="shared" si="9985"/>
        <v>3.0750000000000002</v>
      </c>
      <c r="WPY30" s="133">
        <f t="shared" si="9986"/>
        <v>428325.97500000003</v>
      </c>
      <c r="WPZ30" s="133">
        <f t="shared" si="9987"/>
        <v>871949.30625000002</v>
      </c>
      <c r="WQA30" s="149">
        <f t="shared" si="9988"/>
        <v>229460.34375</v>
      </c>
      <c r="WQB30" s="150">
        <f t="shared" si="9989"/>
        <v>1529735</v>
      </c>
      <c r="WQC30" s="148"/>
      <c r="WQD30" s="148" t="s">
        <v>36</v>
      </c>
      <c r="WQE30" s="140">
        <v>497475</v>
      </c>
      <c r="WQF30" s="106">
        <f t="shared" si="9990"/>
        <v>3.0750000000000002</v>
      </c>
      <c r="WQG30" s="133">
        <f t="shared" si="9991"/>
        <v>428325.97500000003</v>
      </c>
      <c r="WQH30" s="133">
        <f t="shared" si="9992"/>
        <v>871949.30625000002</v>
      </c>
      <c r="WQI30" s="149">
        <f t="shared" si="9993"/>
        <v>229460.34375</v>
      </c>
      <c r="WQJ30" s="150">
        <f t="shared" si="9994"/>
        <v>1529735</v>
      </c>
      <c r="WQK30" s="148"/>
      <c r="WQL30" s="148" t="s">
        <v>36</v>
      </c>
      <c r="WQM30" s="140">
        <v>497475</v>
      </c>
      <c r="WQN30" s="106">
        <f t="shared" si="9995"/>
        <v>3.0750000000000002</v>
      </c>
      <c r="WQO30" s="133">
        <f t="shared" si="9996"/>
        <v>428325.97500000003</v>
      </c>
      <c r="WQP30" s="133">
        <f t="shared" si="9997"/>
        <v>871949.30625000002</v>
      </c>
      <c r="WQQ30" s="149">
        <f t="shared" si="9998"/>
        <v>229460.34375</v>
      </c>
      <c r="WQR30" s="150">
        <f t="shared" si="9999"/>
        <v>1529735</v>
      </c>
      <c r="WQS30" s="148"/>
      <c r="WQT30" s="148" t="s">
        <v>36</v>
      </c>
      <c r="WQU30" s="140">
        <v>497475</v>
      </c>
      <c r="WQV30" s="106">
        <f t="shared" si="10000"/>
        <v>3.0750000000000002</v>
      </c>
      <c r="WQW30" s="133">
        <f t="shared" si="10001"/>
        <v>428325.97500000003</v>
      </c>
      <c r="WQX30" s="133">
        <f t="shared" si="10002"/>
        <v>871949.30625000002</v>
      </c>
      <c r="WQY30" s="149">
        <f t="shared" si="10003"/>
        <v>229460.34375</v>
      </c>
      <c r="WQZ30" s="150">
        <f t="shared" si="10004"/>
        <v>1529735</v>
      </c>
      <c r="WRA30" s="148"/>
      <c r="WRB30" s="148" t="s">
        <v>36</v>
      </c>
      <c r="WRC30" s="140">
        <v>497475</v>
      </c>
      <c r="WRD30" s="106">
        <f t="shared" si="10005"/>
        <v>3.0750000000000002</v>
      </c>
      <c r="WRE30" s="133">
        <f t="shared" si="10006"/>
        <v>428325.97500000003</v>
      </c>
      <c r="WRF30" s="133">
        <f t="shared" si="10007"/>
        <v>871949.30625000002</v>
      </c>
      <c r="WRG30" s="149">
        <f t="shared" si="10008"/>
        <v>229460.34375</v>
      </c>
      <c r="WRH30" s="150">
        <f t="shared" si="10009"/>
        <v>1529735</v>
      </c>
      <c r="WRI30" s="148"/>
      <c r="WRJ30" s="148" t="s">
        <v>36</v>
      </c>
      <c r="WRK30" s="140">
        <v>497475</v>
      </c>
      <c r="WRL30" s="106">
        <f t="shared" si="10010"/>
        <v>3.0750000000000002</v>
      </c>
      <c r="WRM30" s="133">
        <f t="shared" si="10011"/>
        <v>428325.97500000003</v>
      </c>
      <c r="WRN30" s="133">
        <f t="shared" si="10012"/>
        <v>871949.30625000002</v>
      </c>
      <c r="WRO30" s="149">
        <f t="shared" si="10013"/>
        <v>229460.34375</v>
      </c>
      <c r="WRP30" s="150">
        <f t="shared" si="10014"/>
        <v>1529735</v>
      </c>
      <c r="WRQ30" s="148"/>
      <c r="WRR30" s="148" t="s">
        <v>36</v>
      </c>
      <c r="WRS30" s="140">
        <v>497475</v>
      </c>
      <c r="WRT30" s="106">
        <f t="shared" si="10015"/>
        <v>3.0750000000000002</v>
      </c>
      <c r="WRU30" s="133">
        <f t="shared" si="10016"/>
        <v>428325.97500000003</v>
      </c>
      <c r="WRV30" s="133">
        <f t="shared" si="10017"/>
        <v>871949.30625000002</v>
      </c>
      <c r="WRW30" s="149">
        <f t="shared" si="10018"/>
        <v>229460.34375</v>
      </c>
      <c r="WRX30" s="150">
        <f t="shared" si="10019"/>
        <v>1529735</v>
      </c>
      <c r="WRY30" s="148"/>
      <c r="WRZ30" s="148" t="s">
        <v>36</v>
      </c>
      <c r="WSA30" s="140">
        <v>497475</v>
      </c>
      <c r="WSB30" s="106">
        <f t="shared" si="10020"/>
        <v>3.0750000000000002</v>
      </c>
      <c r="WSC30" s="133">
        <f t="shared" si="10021"/>
        <v>428325.97500000003</v>
      </c>
      <c r="WSD30" s="133">
        <f t="shared" si="10022"/>
        <v>871949.30625000002</v>
      </c>
      <c r="WSE30" s="149">
        <f t="shared" si="10023"/>
        <v>229460.34375</v>
      </c>
      <c r="WSF30" s="150">
        <f t="shared" si="10024"/>
        <v>1529735</v>
      </c>
      <c r="WSG30" s="148"/>
      <c r="WSH30" s="148" t="s">
        <v>36</v>
      </c>
      <c r="WSI30" s="140">
        <v>497475</v>
      </c>
      <c r="WSJ30" s="106">
        <f t="shared" si="10025"/>
        <v>3.0750000000000002</v>
      </c>
      <c r="WSK30" s="133">
        <f t="shared" si="10026"/>
        <v>428325.97500000003</v>
      </c>
      <c r="WSL30" s="133">
        <f t="shared" si="10027"/>
        <v>871949.30625000002</v>
      </c>
      <c r="WSM30" s="149">
        <f t="shared" si="10028"/>
        <v>229460.34375</v>
      </c>
      <c r="WSN30" s="150">
        <f t="shared" si="10029"/>
        <v>1529735</v>
      </c>
      <c r="WSO30" s="148"/>
      <c r="WSP30" s="148" t="s">
        <v>36</v>
      </c>
      <c r="WSQ30" s="140">
        <v>497475</v>
      </c>
      <c r="WSR30" s="106">
        <f t="shared" si="10030"/>
        <v>3.0750000000000002</v>
      </c>
      <c r="WSS30" s="133">
        <f t="shared" si="10031"/>
        <v>428325.97500000003</v>
      </c>
      <c r="WST30" s="133">
        <f t="shared" si="10032"/>
        <v>871949.30625000002</v>
      </c>
      <c r="WSU30" s="149">
        <f t="shared" si="10033"/>
        <v>229460.34375</v>
      </c>
      <c r="WSV30" s="150">
        <f t="shared" si="10034"/>
        <v>1529735</v>
      </c>
      <c r="WSW30" s="148"/>
      <c r="WSX30" s="148" t="s">
        <v>36</v>
      </c>
      <c r="WSY30" s="140">
        <v>497475</v>
      </c>
      <c r="WSZ30" s="106">
        <f t="shared" si="10035"/>
        <v>3.0750000000000002</v>
      </c>
      <c r="WTA30" s="133">
        <f t="shared" si="10036"/>
        <v>428325.97500000003</v>
      </c>
      <c r="WTB30" s="133">
        <f t="shared" si="10037"/>
        <v>871949.30625000002</v>
      </c>
      <c r="WTC30" s="149">
        <f t="shared" si="10038"/>
        <v>229460.34375</v>
      </c>
      <c r="WTD30" s="150">
        <f t="shared" si="10039"/>
        <v>1529735</v>
      </c>
      <c r="WTE30" s="148"/>
      <c r="WTF30" s="148" t="s">
        <v>36</v>
      </c>
      <c r="WTG30" s="140">
        <v>497475</v>
      </c>
      <c r="WTH30" s="106">
        <f t="shared" si="10040"/>
        <v>3.0750000000000002</v>
      </c>
      <c r="WTI30" s="133">
        <f t="shared" si="10041"/>
        <v>428325.97500000003</v>
      </c>
      <c r="WTJ30" s="133">
        <f t="shared" si="10042"/>
        <v>871949.30625000002</v>
      </c>
      <c r="WTK30" s="149">
        <f t="shared" si="10043"/>
        <v>229460.34375</v>
      </c>
      <c r="WTL30" s="150">
        <f t="shared" si="10044"/>
        <v>1529735</v>
      </c>
      <c r="WTM30" s="148"/>
      <c r="WTN30" s="148" t="s">
        <v>36</v>
      </c>
      <c r="WTO30" s="140">
        <v>497475</v>
      </c>
      <c r="WTP30" s="106">
        <f t="shared" si="10045"/>
        <v>3.0750000000000002</v>
      </c>
      <c r="WTQ30" s="133">
        <f t="shared" si="10046"/>
        <v>428325.97500000003</v>
      </c>
      <c r="WTR30" s="133">
        <f t="shared" si="10047"/>
        <v>871949.30625000002</v>
      </c>
      <c r="WTS30" s="149">
        <f t="shared" si="10048"/>
        <v>229460.34375</v>
      </c>
      <c r="WTT30" s="150">
        <f t="shared" si="10049"/>
        <v>1529735</v>
      </c>
      <c r="WTU30" s="148"/>
      <c r="WTV30" s="148" t="s">
        <v>36</v>
      </c>
      <c r="WTW30" s="140">
        <v>497475</v>
      </c>
      <c r="WTX30" s="106">
        <f t="shared" si="10050"/>
        <v>3.0750000000000002</v>
      </c>
      <c r="WTY30" s="133">
        <f t="shared" si="10051"/>
        <v>428325.97500000003</v>
      </c>
      <c r="WTZ30" s="133">
        <f t="shared" si="10052"/>
        <v>871949.30625000002</v>
      </c>
      <c r="WUA30" s="149">
        <f t="shared" si="10053"/>
        <v>229460.34375</v>
      </c>
      <c r="WUB30" s="150">
        <f t="shared" si="10054"/>
        <v>1529735</v>
      </c>
      <c r="WUC30" s="148"/>
      <c r="WUD30" s="148" t="s">
        <v>36</v>
      </c>
      <c r="WUE30" s="140">
        <v>497475</v>
      </c>
      <c r="WUF30" s="106">
        <f t="shared" si="10055"/>
        <v>3.0750000000000002</v>
      </c>
      <c r="WUG30" s="133">
        <f t="shared" si="10056"/>
        <v>428325.97500000003</v>
      </c>
      <c r="WUH30" s="133">
        <f t="shared" si="10057"/>
        <v>871949.30625000002</v>
      </c>
      <c r="WUI30" s="149">
        <f t="shared" si="10058"/>
        <v>229460.34375</v>
      </c>
      <c r="WUJ30" s="150">
        <f t="shared" si="10059"/>
        <v>1529735</v>
      </c>
      <c r="WUK30" s="148"/>
      <c r="WUL30" s="148" t="s">
        <v>36</v>
      </c>
      <c r="WUM30" s="140">
        <v>497475</v>
      </c>
      <c r="WUN30" s="106">
        <f t="shared" si="10060"/>
        <v>3.0750000000000002</v>
      </c>
      <c r="WUO30" s="133">
        <f t="shared" si="10061"/>
        <v>428325.97500000003</v>
      </c>
      <c r="WUP30" s="133">
        <f t="shared" si="10062"/>
        <v>871949.30625000002</v>
      </c>
      <c r="WUQ30" s="149">
        <f t="shared" si="10063"/>
        <v>229460.34375</v>
      </c>
      <c r="WUR30" s="150">
        <f t="shared" si="10064"/>
        <v>1529735</v>
      </c>
      <c r="WUS30" s="148"/>
      <c r="WUT30" s="148" t="s">
        <v>36</v>
      </c>
      <c r="WUU30" s="140">
        <v>497475</v>
      </c>
      <c r="WUV30" s="106">
        <f t="shared" si="10065"/>
        <v>3.0750000000000002</v>
      </c>
      <c r="WUW30" s="133">
        <f t="shared" si="10066"/>
        <v>428325.97500000003</v>
      </c>
      <c r="WUX30" s="133">
        <f t="shared" si="10067"/>
        <v>871949.30625000002</v>
      </c>
      <c r="WUY30" s="149">
        <f t="shared" si="10068"/>
        <v>229460.34375</v>
      </c>
      <c r="WUZ30" s="150">
        <f t="shared" si="10069"/>
        <v>1529735</v>
      </c>
      <c r="WVA30" s="148"/>
      <c r="WVB30" s="148" t="s">
        <v>36</v>
      </c>
      <c r="WVC30" s="140">
        <v>497475</v>
      </c>
      <c r="WVD30" s="106">
        <f t="shared" si="10070"/>
        <v>3.0750000000000002</v>
      </c>
      <c r="WVE30" s="133">
        <f t="shared" si="10071"/>
        <v>428325.97500000003</v>
      </c>
      <c r="WVF30" s="133">
        <f t="shared" si="10072"/>
        <v>871949.30625000002</v>
      </c>
      <c r="WVG30" s="149">
        <f t="shared" si="10073"/>
        <v>229460.34375</v>
      </c>
      <c r="WVH30" s="150">
        <f t="shared" si="10074"/>
        <v>1529735</v>
      </c>
      <c r="WVI30" s="148"/>
      <c r="WVJ30" s="148" t="s">
        <v>36</v>
      </c>
      <c r="WVK30" s="140">
        <v>497475</v>
      </c>
      <c r="WVL30" s="106">
        <f t="shared" si="10075"/>
        <v>3.0750000000000002</v>
      </c>
      <c r="WVM30" s="133">
        <f t="shared" si="10076"/>
        <v>428325.97500000003</v>
      </c>
      <c r="WVN30" s="133">
        <f t="shared" si="10077"/>
        <v>871949.30625000002</v>
      </c>
      <c r="WVO30" s="149">
        <f t="shared" si="10078"/>
        <v>229460.34375</v>
      </c>
      <c r="WVP30" s="150">
        <f t="shared" si="10079"/>
        <v>1529735</v>
      </c>
      <c r="WVQ30" s="148"/>
      <c r="WVR30" s="148" t="s">
        <v>36</v>
      </c>
      <c r="WVS30" s="140">
        <v>497475</v>
      </c>
      <c r="WVT30" s="106">
        <f t="shared" si="10080"/>
        <v>3.0750000000000002</v>
      </c>
      <c r="WVU30" s="133">
        <f t="shared" si="10081"/>
        <v>428325.97500000003</v>
      </c>
      <c r="WVV30" s="133">
        <f t="shared" si="10082"/>
        <v>871949.30625000002</v>
      </c>
      <c r="WVW30" s="149">
        <f t="shared" si="10083"/>
        <v>229460.34375</v>
      </c>
      <c r="WVX30" s="150">
        <f t="shared" si="10084"/>
        <v>1529735</v>
      </c>
      <c r="WVY30" s="148"/>
      <c r="WVZ30" s="148" t="s">
        <v>36</v>
      </c>
      <c r="WWA30" s="140">
        <v>497475</v>
      </c>
      <c r="WWB30" s="106">
        <f t="shared" si="10085"/>
        <v>3.0750000000000002</v>
      </c>
      <c r="WWC30" s="133">
        <f t="shared" si="10086"/>
        <v>428325.97500000003</v>
      </c>
      <c r="WWD30" s="133">
        <f t="shared" si="10087"/>
        <v>871949.30625000002</v>
      </c>
      <c r="WWE30" s="149">
        <f t="shared" si="10088"/>
        <v>229460.34375</v>
      </c>
      <c r="WWF30" s="150">
        <f t="shared" si="10089"/>
        <v>1529735</v>
      </c>
      <c r="WWG30" s="148"/>
      <c r="WWH30" s="148" t="s">
        <v>36</v>
      </c>
      <c r="WWI30" s="140">
        <v>497475</v>
      </c>
      <c r="WWJ30" s="106">
        <f t="shared" si="10090"/>
        <v>3.0750000000000002</v>
      </c>
      <c r="WWK30" s="133">
        <f t="shared" si="10091"/>
        <v>428325.97500000003</v>
      </c>
      <c r="WWL30" s="133">
        <f t="shared" si="10092"/>
        <v>871949.30625000002</v>
      </c>
      <c r="WWM30" s="149">
        <f t="shared" si="10093"/>
        <v>229460.34375</v>
      </c>
      <c r="WWN30" s="150">
        <f t="shared" si="10094"/>
        <v>1529735</v>
      </c>
      <c r="WWO30" s="148"/>
      <c r="WWP30" s="148" t="s">
        <v>36</v>
      </c>
      <c r="WWQ30" s="140">
        <v>497475</v>
      </c>
      <c r="WWR30" s="106">
        <f t="shared" si="10095"/>
        <v>3.0750000000000002</v>
      </c>
      <c r="WWS30" s="133">
        <f t="shared" si="10096"/>
        <v>428325.97500000003</v>
      </c>
      <c r="WWT30" s="133">
        <f t="shared" si="10097"/>
        <v>871949.30625000002</v>
      </c>
      <c r="WWU30" s="149">
        <f t="shared" si="10098"/>
        <v>229460.34375</v>
      </c>
      <c r="WWV30" s="150">
        <f t="shared" si="10099"/>
        <v>1529735</v>
      </c>
      <c r="WWW30" s="148"/>
      <c r="WWX30" s="148" t="s">
        <v>36</v>
      </c>
      <c r="WWY30" s="140">
        <v>497475</v>
      </c>
      <c r="WWZ30" s="106">
        <f t="shared" si="10100"/>
        <v>3.0750000000000002</v>
      </c>
      <c r="WXA30" s="133">
        <f t="shared" si="10101"/>
        <v>428325.97500000003</v>
      </c>
      <c r="WXB30" s="133">
        <f t="shared" si="10102"/>
        <v>871949.30625000002</v>
      </c>
      <c r="WXC30" s="149">
        <f t="shared" si="10103"/>
        <v>229460.34375</v>
      </c>
      <c r="WXD30" s="150">
        <f t="shared" si="10104"/>
        <v>1529735</v>
      </c>
      <c r="WXE30" s="148"/>
      <c r="WXF30" s="148" t="s">
        <v>36</v>
      </c>
      <c r="WXG30" s="140">
        <v>497475</v>
      </c>
      <c r="WXH30" s="106">
        <f t="shared" si="10105"/>
        <v>3.0750000000000002</v>
      </c>
      <c r="WXI30" s="133">
        <f t="shared" si="10106"/>
        <v>428325.97500000003</v>
      </c>
      <c r="WXJ30" s="133">
        <f t="shared" si="10107"/>
        <v>871949.30625000002</v>
      </c>
      <c r="WXK30" s="149">
        <f t="shared" si="10108"/>
        <v>229460.34375</v>
      </c>
      <c r="WXL30" s="150">
        <f t="shared" si="10109"/>
        <v>1529735</v>
      </c>
      <c r="WXM30" s="148"/>
      <c r="WXN30" s="148" t="s">
        <v>36</v>
      </c>
      <c r="WXO30" s="140">
        <v>497475</v>
      </c>
      <c r="WXP30" s="106">
        <f t="shared" si="10110"/>
        <v>3.0750000000000002</v>
      </c>
      <c r="WXQ30" s="133">
        <f t="shared" si="10111"/>
        <v>428325.97500000003</v>
      </c>
      <c r="WXR30" s="133">
        <f t="shared" si="10112"/>
        <v>871949.30625000002</v>
      </c>
      <c r="WXS30" s="149">
        <f t="shared" si="10113"/>
        <v>229460.34375</v>
      </c>
      <c r="WXT30" s="150">
        <f t="shared" si="10114"/>
        <v>1529735</v>
      </c>
      <c r="WXU30" s="148"/>
      <c r="WXV30" s="148" t="s">
        <v>36</v>
      </c>
      <c r="WXW30" s="140">
        <v>497475</v>
      </c>
      <c r="WXX30" s="106">
        <f t="shared" si="10115"/>
        <v>3.0750000000000002</v>
      </c>
      <c r="WXY30" s="133">
        <f t="shared" si="10116"/>
        <v>428325.97500000003</v>
      </c>
      <c r="WXZ30" s="133">
        <f t="shared" si="10117"/>
        <v>871949.30625000002</v>
      </c>
      <c r="WYA30" s="149">
        <f t="shared" si="10118"/>
        <v>229460.34375</v>
      </c>
      <c r="WYB30" s="150">
        <f t="shared" si="10119"/>
        <v>1529735</v>
      </c>
      <c r="WYC30" s="148"/>
      <c r="WYD30" s="148" t="s">
        <v>36</v>
      </c>
      <c r="WYE30" s="140">
        <v>497475</v>
      </c>
      <c r="WYF30" s="106">
        <f t="shared" si="10120"/>
        <v>3.0750000000000002</v>
      </c>
      <c r="WYG30" s="133">
        <f t="shared" si="10121"/>
        <v>428325.97500000003</v>
      </c>
      <c r="WYH30" s="133">
        <f t="shared" si="10122"/>
        <v>871949.30625000002</v>
      </c>
      <c r="WYI30" s="149">
        <f t="shared" si="10123"/>
        <v>229460.34375</v>
      </c>
      <c r="WYJ30" s="150">
        <f t="shared" si="10124"/>
        <v>1529735</v>
      </c>
      <c r="WYK30" s="148"/>
      <c r="WYL30" s="148" t="s">
        <v>36</v>
      </c>
      <c r="WYM30" s="140">
        <v>497475</v>
      </c>
      <c r="WYN30" s="106">
        <f t="shared" si="10125"/>
        <v>3.0750000000000002</v>
      </c>
      <c r="WYO30" s="133">
        <f t="shared" si="10126"/>
        <v>428325.97500000003</v>
      </c>
      <c r="WYP30" s="133">
        <f t="shared" si="10127"/>
        <v>871949.30625000002</v>
      </c>
      <c r="WYQ30" s="149">
        <f t="shared" si="10128"/>
        <v>229460.34375</v>
      </c>
      <c r="WYR30" s="150">
        <f t="shared" si="10129"/>
        <v>1529735</v>
      </c>
      <c r="WYS30" s="148"/>
      <c r="WYT30" s="148" t="s">
        <v>36</v>
      </c>
      <c r="WYU30" s="140">
        <v>497475</v>
      </c>
      <c r="WYV30" s="106">
        <f t="shared" si="10130"/>
        <v>3.0750000000000002</v>
      </c>
      <c r="WYW30" s="133">
        <f t="shared" si="10131"/>
        <v>428325.97500000003</v>
      </c>
      <c r="WYX30" s="133">
        <f t="shared" si="10132"/>
        <v>871949.30625000002</v>
      </c>
      <c r="WYY30" s="149">
        <f t="shared" si="10133"/>
        <v>229460.34375</v>
      </c>
      <c r="WYZ30" s="150">
        <f t="shared" si="10134"/>
        <v>1529735</v>
      </c>
      <c r="WZA30" s="148"/>
      <c r="WZB30" s="148" t="s">
        <v>36</v>
      </c>
      <c r="WZC30" s="140">
        <v>497475</v>
      </c>
      <c r="WZD30" s="106">
        <f t="shared" si="10135"/>
        <v>3.0750000000000002</v>
      </c>
      <c r="WZE30" s="133">
        <f t="shared" si="10136"/>
        <v>428325.97500000003</v>
      </c>
      <c r="WZF30" s="133">
        <f t="shared" si="10137"/>
        <v>871949.30625000002</v>
      </c>
      <c r="WZG30" s="149">
        <f t="shared" si="10138"/>
        <v>229460.34375</v>
      </c>
      <c r="WZH30" s="150">
        <f t="shared" si="10139"/>
        <v>1529735</v>
      </c>
      <c r="WZI30" s="148"/>
      <c r="WZJ30" s="148" t="s">
        <v>36</v>
      </c>
      <c r="WZK30" s="140">
        <v>497475</v>
      </c>
      <c r="WZL30" s="106">
        <f t="shared" si="10140"/>
        <v>3.0750000000000002</v>
      </c>
      <c r="WZM30" s="133">
        <f t="shared" si="10141"/>
        <v>428325.97500000003</v>
      </c>
      <c r="WZN30" s="133">
        <f t="shared" si="10142"/>
        <v>871949.30625000002</v>
      </c>
      <c r="WZO30" s="149">
        <f t="shared" si="10143"/>
        <v>229460.34375</v>
      </c>
      <c r="WZP30" s="150">
        <f t="shared" si="10144"/>
        <v>1529735</v>
      </c>
      <c r="WZQ30" s="148"/>
      <c r="WZR30" s="148" t="s">
        <v>36</v>
      </c>
      <c r="WZS30" s="140">
        <v>497475</v>
      </c>
      <c r="WZT30" s="106">
        <f t="shared" si="10145"/>
        <v>3.0750000000000002</v>
      </c>
      <c r="WZU30" s="133">
        <f t="shared" si="10146"/>
        <v>428325.97500000003</v>
      </c>
      <c r="WZV30" s="133">
        <f t="shared" si="10147"/>
        <v>871949.30625000002</v>
      </c>
      <c r="WZW30" s="149">
        <f t="shared" si="10148"/>
        <v>229460.34375</v>
      </c>
      <c r="WZX30" s="150">
        <f t="shared" si="10149"/>
        <v>1529735</v>
      </c>
      <c r="WZY30" s="148"/>
      <c r="WZZ30" s="148" t="s">
        <v>36</v>
      </c>
      <c r="XAA30" s="140">
        <v>497475</v>
      </c>
      <c r="XAB30" s="106">
        <f t="shared" si="10150"/>
        <v>3.0750000000000002</v>
      </c>
      <c r="XAC30" s="133">
        <f t="shared" si="10151"/>
        <v>428325.97500000003</v>
      </c>
      <c r="XAD30" s="133">
        <f t="shared" si="10152"/>
        <v>871949.30625000002</v>
      </c>
      <c r="XAE30" s="149">
        <f t="shared" si="10153"/>
        <v>229460.34375</v>
      </c>
      <c r="XAF30" s="150">
        <f t="shared" si="10154"/>
        <v>1529735</v>
      </c>
      <c r="XAG30" s="148"/>
      <c r="XAH30" s="148" t="s">
        <v>36</v>
      </c>
      <c r="XAI30" s="140">
        <v>497475</v>
      </c>
      <c r="XAJ30" s="106">
        <f t="shared" si="10155"/>
        <v>3.0750000000000002</v>
      </c>
      <c r="XAK30" s="133">
        <f t="shared" si="10156"/>
        <v>428325.97500000003</v>
      </c>
      <c r="XAL30" s="133">
        <f t="shared" si="10157"/>
        <v>871949.30625000002</v>
      </c>
      <c r="XAM30" s="149">
        <f t="shared" si="10158"/>
        <v>229460.34375</v>
      </c>
      <c r="XAN30" s="150">
        <f t="shared" si="10159"/>
        <v>1529735</v>
      </c>
      <c r="XAO30" s="148"/>
      <c r="XAP30" s="148" t="s">
        <v>36</v>
      </c>
      <c r="XAQ30" s="140">
        <v>497475</v>
      </c>
      <c r="XAR30" s="106">
        <f t="shared" si="10160"/>
        <v>3.0750000000000002</v>
      </c>
      <c r="XAS30" s="133">
        <f t="shared" si="10161"/>
        <v>428325.97500000003</v>
      </c>
      <c r="XAT30" s="133">
        <f t="shared" si="10162"/>
        <v>871949.30625000002</v>
      </c>
      <c r="XAU30" s="149">
        <f t="shared" si="10163"/>
        <v>229460.34375</v>
      </c>
      <c r="XAV30" s="150">
        <f t="shared" si="10164"/>
        <v>1529735</v>
      </c>
      <c r="XAW30" s="148"/>
      <c r="XAX30" s="148" t="s">
        <v>36</v>
      </c>
      <c r="XAY30" s="140">
        <v>497475</v>
      </c>
      <c r="XAZ30" s="106">
        <f t="shared" si="10165"/>
        <v>3.0750000000000002</v>
      </c>
      <c r="XBA30" s="133">
        <f t="shared" si="10166"/>
        <v>428325.97500000003</v>
      </c>
      <c r="XBB30" s="133">
        <f t="shared" si="10167"/>
        <v>871949.30625000002</v>
      </c>
      <c r="XBC30" s="149">
        <f t="shared" si="10168"/>
        <v>229460.34375</v>
      </c>
      <c r="XBD30" s="150">
        <f t="shared" si="10169"/>
        <v>1529735</v>
      </c>
      <c r="XBE30" s="148"/>
      <c r="XBF30" s="148" t="s">
        <v>36</v>
      </c>
      <c r="XBG30" s="140">
        <v>497475</v>
      </c>
      <c r="XBH30" s="106">
        <f t="shared" si="10170"/>
        <v>3.0750000000000002</v>
      </c>
      <c r="XBI30" s="133">
        <f t="shared" si="10171"/>
        <v>428325.97500000003</v>
      </c>
      <c r="XBJ30" s="133">
        <f t="shared" si="10172"/>
        <v>871949.30625000002</v>
      </c>
      <c r="XBK30" s="149">
        <f t="shared" si="10173"/>
        <v>229460.34375</v>
      </c>
      <c r="XBL30" s="150">
        <f t="shared" si="10174"/>
        <v>1529735</v>
      </c>
      <c r="XBM30" s="148"/>
      <c r="XBN30" s="148" t="s">
        <v>36</v>
      </c>
      <c r="XBO30" s="140">
        <v>497475</v>
      </c>
      <c r="XBP30" s="106">
        <f t="shared" si="10175"/>
        <v>3.0750000000000002</v>
      </c>
      <c r="XBQ30" s="133">
        <f t="shared" si="10176"/>
        <v>428325.97500000003</v>
      </c>
      <c r="XBR30" s="133">
        <f t="shared" si="10177"/>
        <v>871949.30625000002</v>
      </c>
      <c r="XBS30" s="149">
        <f t="shared" si="10178"/>
        <v>229460.34375</v>
      </c>
      <c r="XBT30" s="150">
        <f t="shared" si="10179"/>
        <v>1529735</v>
      </c>
      <c r="XBU30" s="148"/>
      <c r="XBV30" s="148" t="s">
        <v>36</v>
      </c>
      <c r="XBW30" s="140">
        <v>497475</v>
      </c>
      <c r="XBX30" s="106">
        <f t="shared" si="10180"/>
        <v>3.0750000000000002</v>
      </c>
      <c r="XBY30" s="133">
        <f t="shared" si="10181"/>
        <v>428325.97500000003</v>
      </c>
      <c r="XBZ30" s="133">
        <f t="shared" si="10182"/>
        <v>871949.30625000002</v>
      </c>
      <c r="XCA30" s="149">
        <f t="shared" si="10183"/>
        <v>229460.34375</v>
      </c>
      <c r="XCB30" s="150">
        <f t="shared" si="10184"/>
        <v>1529735</v>
      </c>
      <c r="XCC30" s="148"/>
      <c r="XCD30" s="148" t="s">
        <v>36</v>
      </c>
      <c r="XCE30" s="140">
        <v>497475</v>
      </c>
      <c r="XCF30" s="106">
        <f t="shared" si="10185"/>
        <v>3.0750000000000002</v>
      </c>
      <c r="XCG30" s="133">
        <f t="shared" si="10186"/>
        <v>428325.97500000003</v>
      </c>
      <c r="XCH30" s="133">
        <f t="shared" si="10187"/>
        <v>871949.30625000002</v>
      </c>
      <c r="XCI30" s="149">
        <f t="shared" si="10188"/>
        <v>229460.34375</v>
      </c>
      <c r="XCJ30" s="150">
        <f t="shared" si="10189"/>
        <v>1529735</v>
      </c>
      <c r="XCK30" s="148"/>
      <c r="XCL30" s="148" t="s">
        <v>36</v>
      </c>
      <c r="XCM30" s="140">
        <v>497475</v>
      </c>
      <c r="XCN30" s="106">
        <f t="shared" si="10190"/>
        <v>3.0750000000000002</v>
      </c>
      <c r="XCO30" s="133">
        <f t="shared" si="10191"/>
        <v>428325.97500000003</v>
      </c>
      <c r="XCP30" s="133">
        <f t="shared" si="10192"/>
        <v>871949.30625000002</v>
      </c>
      <c r="XCQ30" s="149">
        <f t="shared" si="10193"/>
        <v>229460.34375</v>
      </c>
      <c r="XCR30" s="150">
        <f t="shared" si="10194"/>
        <v>1529735</v>
      </c>
      <c r="XCS30" s="148"/>
      <c r="XCT30" s="148" t="s">
        <v>36</v>
      </c>
      <c r="XCU30" s="140">
        <v>497475</v>
      </c>
      <c r="XCV30" s="106">
        <f t="shared" si="10195"/>
        <v>3.0750000000000002</v>
      </c>
      <c r="XCW30" s="133">
        <f t="shared" si="10196"/>
        <v>428325.97500000003</v>
      </c>
      <c r="XCX30" s="133">
        <f t="shared" si="10197"/>
        <v>871949.30625000002</v>
      </c>
      <c r="XCY30" s="149">
        <f t="shared" si="10198"/>
        <v>229460.34375</v>
      </c>
      <c r="XCZ30" s="150">
        <f t="shared" si="10199"/>
        <v>1529735</v>
      </c>
      <c r="XDA30" s="148"/>
      <c r="XDB30" s="148" t="s">
        <v>36</v>
      </c>
      <c r="XDC30" s="140">
        <v>497475</v>
      </c>
      <c r="XDD30" s="106">
        <f t="shared" si="10200"/>
        <v>3.0750000000000002</v>
      </c>
      <c r="XDE30" s="133">
        <f t="shared" si="10201"/>
        <v>428325.97500000003</v>
      </c>
      <c r="XDF30" s="133">
        <f t="shared" si="10202"/>
        <v>871949.30625000002</v>
      </c>
      <c r="XDG30" s="149">
        <f t="shared" si="10203"/>
        <v>229460.34375</v>
      </c>
      <c r="XDH30" s="150">
        <f t="shared" si="10204"/>
        <v>1529735</v>
      </c>
      <c r="XDI30" s="148"/>
      <c r="XDJ30" s="148" t="s">
        <v>36</v>
      </c>
      <c r="XDK30" s="140">
        <v>497475</v>
      </c>
      <c r="XDL30" s="106">
        <f t="shared" si="10205"/>
        <v>3.0750000000000002</v>
      </c>
      <c r="XDM30" s="133">
        <f t="shared" si="10206"/>
        <v>428325.97500000003</v>
      </c>
      <c r="XDN30" s="133">
        <f t="shared" si="10207"/>
        <v>871949.30625000002</v>
      </c>
      <c r="XDO30" s="149">
        <f t="shared" si="10208"/>
        <v>229460.34375</v>
      </c>
      <c r="XDP30" s="150">
        <f t="shared" si="10209"/>
        <v>1529735</v>
      </c>
      <c r="XDQ30" s="148"/>
      <c r="XDR30" s="148" t="s">
        <v>36</v>
      </c>
      <c r="XDS30" s="140">
        <v>497475</v>
      </c>
      <c r="XDT30" s="106">
        <f t="shared" si="10210"/>
        <v>3.0750000000000002</v>
      </c>
      <c r="XDU30" s="133">
        <f t="shared" si="10211"/>
        <v>428325.97500000003</v>
      </c>
      <c r="XDV30" s="133">
        <f t="shared" si="10212"/>
        <v>871949.30625000002</v>
      </c>
      <c r="XDW30" s="149">
        <f t="shared" si="10213"/>
        <v>229460.34375</v>
      </c>
      <c r="XDX30" s="150">
        <f t="shared" si="10214"/>
        <v>1529735</v>
      </c>
      <c r="XDY30" s="148"/>
      <c r="XDZ30" s="148" t="s">
        <v>36</v>
      </c>
      <c r="XEA30" s="140">
        <v>497475</v>
      </c>
      <c r="XEB30" s="106">
        <f t="shared" si="10215"/>
        <v>3.0750000000000002</v>
      </c>
      <c r="XEC30" s="133">
        <f t="shared" si="10216"/>
        <v>428325.97500000003</v>
      </c>
      <c r="XED30" s="133">
        <f t="shared" si="10217"/>
        <v>871949.30625000002</v>
      </c>
      <c r="XEE30" s="149">
        <f t="shared" si="10218"/>
        <v>229460.34375</v>
      </c>
      <c r="XEF30" s="150">
        <f t="shared" si="10219"/>
        <v>1529735</v>
      </c>
      <c r="XEG30" s="148"/>
      <c r="XEH30" s="148" t="s">
        <v>36</v>
      </c>
      <c r="XEI30" s="140">
        <v>497475</v>
      </c>
      <c r="XEJ30" s="106">
        <f t="shared" si="10220"/>
        <v>3.0750000000000002</v>
      </c>
      <c r="XEK30" s="133">
        <f t="shared" si="10221"/>
        <v>428325.97500000003</v>
      </c>
      <c r="XEL30" s="133">
        <f t="shared" si="10222"/>
        <v>871949.30625000002</v>
      </c>
      <c r="XEM30" s="149">
        <f t="shared" si="10223"/>
        <v>229460.34375</v>
      </c>
      <c r="XEN30" s="150">
        <f t="shared" si="10224"/>
        <v>1529735</v>
      </c>
      <c r="XEO30" s="148"/>
      <c r="XEP30" s="148" t="s">
        <v>36</v>
      </c>
      <c r="XEQ30" s="140">
        <v>497475</v>
      </c>
      <c r="XER30" s="106">
        <f t="shared" si="10225"/>
        <v>3.0750000000000002</v>
      </c>
      <c r="XES30" s="133">
        <f t="shared" si="10226"/>
        <v>428325.97500000003</v>
      </c>
      <c r="XET30" s="133">
        <f t="shared" si="10227"/>
        <v>871949.30625000002</v>
      </c>
      <c r="XEU30" s="149">
        <f t="shared" si="10228"/>
        <v>229460.34375</v>
      </c>
      <c r="XEV30" s="150">
        <f t="shared" si="10229"/>
        <v>1529735</v>
      </c>
      <c r="XEW30" s="148"/>
      <c r="XEX30" s="148" t="s">
        <v>36</v>
      </c>
      <c r="XEY30" s="140">
        <v>497475</v>
      </c>
      <c r="XEZ30" s="106">
        <f t="shared" si="10230"/>
        <v>3.0750000000000002</v>
      </c>
      <c r="XFA30" s="133">
        <f t="shared" si="10231"/>
        <v>428325.97500000003</v>
      </c>
      <c r="XFB30" s="133">
        <f t="shared" si="10232"/>
        <v>871949.30625000002</v>
      </c>
      <c r="XFC30" s="149">
        <f t="shared" si="10233"/>
        <v>229460.34375</v>
      </c>
      <c r="XFD30" s="150">
        <f t="shared" ref="XFD30" si="10234">INT(XEY30*XEZ30)</f>
        <v>1529735</v>
      </c>
    </row>
    <row r="31" spans="1:16384" s="135" customFormat="1" ht="15.75" customHeight="1" thickTop="1" thickBot="1" x14ac:dyDescent="0.25">
      <c r="A31" s="151" t="s">
        <v>119</v>
      </c>
      <c r="B31" s="234"/>
      <c r="C31" s="235"/>
      <c r="D31" s="235">
        <f>SUM(D21:D30)</f>
        <v>207.15500000000003</v>
      </c>
      <c r="E31" s="234">
        <f>SUM(E21:E30)</f>
        <v>26138806.921</v>
      </c>
      <c r="F31" s="234">
        <f>SUM(F21:F30)</f>
        <v>63189632.267749995</v>
      </c>
      <c r="G31" s="236">
        <f>SUM(G21:G30)</f>
        <v>19199648.63625</v>
      </c>
      <c r="H31" s="207">
        <f>SUM(H21:H28)</f>
        <v>104785383</v>
      </c>
      <c r="I31" s="131"/>
      <c r="K31" s="136"/>
      <c r="L31" s="136"/>
      <c r="M31" s="136"/>
      <c r="N31" s="136"/>
      <c r="O31" s="136"/>
      <c r="P31" s="136"/>
      <c r="Q31" s="136"/>
      <c r="R31" s="136"/>
      <c r="S31" s="136"/>
    </row>
    <row r="32" spans="1:16384" s="135" customFormat="1" ht="15.75" customHeight="1" thickTop="1" thickBot="1" x14ac:dyDescent="0.25">
      <c r="A32" s="152" t="s">
        <v>120</v>
      </c>
      <c r="B32" s="524"/>
      <c r="C32" s="525"/>
      <c r="D32" s="525"/>
      <c r="E32" s="525"/>
      <c r="F32" s="525"/>
      <c r="G32" s="526"/>
      <c r="H32" s="237">
        <f>INT(H31*0.1)</f>
        <v>10478538</v>
      </c>
      <c r="I32" s="131"/>
    </row>
    <row r="33" spans="1:14" s="135" customFormat="1" ht="17.25" customHeight="1" thickTop="1" thickBot="1" x14ac:dyDescent="0.25">
      <c r="A33" s="153" t="s">
        <v>121</v>
      </c>
      <c r="B33" s="532"/>
      <c r="C33" s="533"/>
      <c r="D33" s="533"/>
      <c r="E33" s="533"/>
      <c r="F33" s="533"/>
      <c r="G33" s="534"/>
      <c r="H33" s="238">
        <f>INT(H31+H32)</f>
        <v>115263921</v>
      </c>
      <c r="I33" s="131"/>
    </row>
    <row r="34" spans="1:14" s="135" customFormat="1" ht="17.25" hidden="1" customHeight="1" x14ac:dyDescent="0.2">
      <c r="A34" s="154"/>
      <c r="B34" s="132"/>
      <c r="C34" s="132"/>
      <c r="D34" s="132"/>
      <c r="E34" s="132"/>
      <c r="F34" s="132"/>
      <c r="G34" s="132"/>
      <c r="H34" s="155"/>
    </row>
    <row r="35" spans="1:14" s="135" customFormat="1" ht="17.25" hidden="1" customHeight="1" x14ac:dyDescent="0.2">
      <c r="A35" s="154" t="s">
        <v>122</v>
      </c>
      <c r="B35" s="132"/>
      <c r="C35" s="132"/>
      <c r="D35" s="132"/>
      <c r="E35" s="132"/>
      <c r="F35" s="132"/>
      <c r="G35" s="132"/>
      <c r="H35" s="155"/>
    </row>
    <row r="36" spans="1:14" s="135" customFormat="1" ht="17.25" hidden="1" customHeight="1" x14ac:dyDescent="0.2">
      <c r="A36" s="535" t="s">
        <v>123</v>
      </c>
      <c r="B36" s="536"/>
      <c r="C36" s="537" t="s">
        <v>124</v>
      </c>
      <c r="D36" s="538"/>
      <c r="E36" s="538"/>
      <c r="F36" s="539"/>
      <c r="G36" s="132"/>
      <c r="H36" s="155"/>
    </row>
    <row r="37" spans="1:14" s="135" customFormat="1" ht="96" hidden="1" customHeight="1" x14ac:dyDescent="0.2">
      <c r="A37" s="540" t="s">
        <v>35</v>
      </c>
      <c r="B37" s="541"/>
      <c r="C37" s="522" t="s">
        <v>125</v>
      </c>
      <c r="D37" s="542"/>
      <c r="E37" s="542"/>
      <c r="F37" s="523"/>
      <c r="G37" s="132"/>
      <c r="H37" s="155"/>
    </row>
    <row r="38" spans="1:14" s="135" customFormat="1" ht="113.25" hidden="1" customHeight="1" x14ac:dyDescent="0.2">
      <c r="A38" s="540" t="s">
        <v>36</v>
      </c>
      <c r="B38" s="541"/>
      <c r="C38" s="522" t="s">
        <v>126</v>
      </c>
      <c r="D38" s="542"/>
      <c r="E38" s="542"/>
      <c r="F38" s="523"/>
      <c r="G38" s="132"/>
      <c r="H38" s="155"/>
    </row>
    <row r="39" spans="1:14" ht="59.25" hidden="1" customHeight="1" x14ac:dyDescent="0.2">
      <c r="A39" s="530" t="s">
        <v>127</v>
      </c>
      <c r="B39" s="531"/>
      <c r="C39" s="376" t="s">
        <v>128</v>
      </c>
      <c r="D39" s="381"/>
      <c r="E39" s="381"/>
      <c r="F39" s="377"/>
      <c r="G39" s="132"/>
      <c r="H39" s="155"/>
      <c r="L39" s="156"/>
      <c r="M39" s="156"/>
      <c r="N39" s="156"/>
    </row>
    <row r="40" spans="1:14" ht="15.75" customHeight="1" x14ac:dyDescent="0.2">
      <c r="B40" s="157"/>
      <c r="C40" s="157"/>
      <c r="D40" s="157"/>
      <c r="E40" s="157"/>
      <c r="F40" s="157"/>
      <c r="H40" s="159"/>
      <c r="L40" s="160"/>
      <c r="M40" s="160"/>
      <c r="N40" s="159"/>
    </row>
    <row r="41" spans="1:14" ht="15.75" customHeight="1" x14ac:dyDescent="0.2">
      <c r="A41" s="98" t="s">
        <v>39</v>
      </c>
      <c r="B41" s="98"/>
      <c r="C41" s="98"/>
      <c r="D41" s="98"/>
      <c r="E41" s="98"/>
      <c r="F41" s="98"/>
      <c r="G41" s="98"/>
    </row>
    <row r="42" spans="1:14" ht="15.75" customHeight="1" x14ac:dyDescent="0.2">
      <c r="A42" s="98" t="s">
        <v>102</v>
      </c>
      <c r="B42" s="98"/>
      <c r="C42" s="98"/>
      <c r="D42" s="98"/>
      <c r="E42" s="98"/>
      <c r="F42" s="98"/>
      <c r="G42" s="98"/>
    </row>
    <row r="43" spans="1:14" ht="15.75" customHeight="1" x14ac:dyDescent="0.2">
      <c r="A43" s="128" t="s">
        <v>106</v>
      </c>
      <c r="B43" s="129"/>
      <c r="C43" s="175" t="s">
        <v>129</v>
      </c>
      <c r="D43" s="176"/>
      <c r="E43" s="102" t="s">
        <v>130</v>
      </c>
      <c r="F43" s="102" t="s">
        <v>131</v>
      </c>
      <c r="G43" s="102" t="s">
        <v>132</v>
      </c>
      <c r="H43" s="101" t="s">
        <v>7</v>
      </c>
    </row>
    <row r="44" spans="1:14" ht="18" customHeight="1" x14ac:dyDescent="0.2">
      <c r="A44" s="177" t="s">
        <v>133</v>
      </c>
      <c r="B44" s="104"/>
      <c r="C44" s="187" t="s">
        <v>134</v>
      </c>
      <c r="D44" s="184" t="s">
        <v>94</v>
      </c>
      <c r="E44" s="161"/>
      <c r="F44" s="161"/>
      <c r="G44" s="161"/>
      <c r="H44" s="161"/>
    </row>
    <row r="45" spans="1:14" ht="15.75" customHeight="1" x14ac:dyDescent="0.2">
      <c r="A45" s="178"/>
      <c r="B45" s="105" t="s">
        <v>35</v>
      </c>
      <c r="C45" s="239">
        <v>681550</v>
      </c>
      <c r="D45" s="185">
        <v>0.03</v>
      </c>
      <c r="E45" s="133"/>
      <c r="F45" s="133"/>
      <c r="G45" s="134"/>
      <c r="H45" s="107"/>
    </row>
    <row r="46" spans="1:14" ht="15.75" customHeight="1" thickBot="1" x14ac:dyDescent="0.25">
      <c r="A46" s="178"/>
      <c r="B46" s="139" t="s">
        <v>36</v>
      </c>
      <c r="C46" s="240">
        <v>497475</v>
      </c>
      <c r="D46" s="186">
        <v>7.0000000000000007E-2</v>
      </c>
      <c r="E46" s="140"/>
      <c r="F46" s="140"/>
      <c r="G46" s="141"/>
      <c r="H46" s="142"/>
    </row>
    <row r="47" spans="1:14" ht="16.5" customHeight="1" thickBot="1" x14ac:dyDescent="0.25">
      <c r="A47" s="178"/>
      <c r="B47" s="162" t="s">
        <v>135</v>
      </c>
      <c r="C47" s="241">
        <f>(C45*D45)+(C46*D46)</f>
        <v>55269.75</v>
      </c>
      <c r="D47" s="179"/>
      <c r="E47" s="84"/>
      <c r="F47" s="84"/>
      <c r="G47" s="84"/>
      <c r="H47" s="149"/>
    </row>
    <row r="48" spans="1:14" ht="16.5" customHeight="1" thickTop="1" thickBot="1" x14ac:dyDescent="0.25">
      <c r="A48" s="163" t="s">
        <v>136</v>
      </c>
      <c r="B48" s="163"/>
      <c r="C48" s="242">
        <f>C47*0.3</f>
        <v>16580.924999999999</v>
      </c>
      <c r="D48" s="180"/>
      <c r="E48" s="164"/>
      <c r="F48" s="164"/>
      <c r="G48" s="164"/>
      <c r="H48" s="144"/>
    </row>
    <row r="49" spans="1:8" ht="16.5" hidden="1" customHeight="1" thickTop="1" thickBot="1" x14ac:dyDescent="0.25">
      <c r="A49" s="195"/>
      <c r="B49" s="195"/>
      <c r="C49" s="243"/>
      <c r="D49" s="196"/>
      <c r="E49" s="197"/>
      <c r="F49" s="197"/>
      <c r="G49" s="197"/>
      <c r="H49" s="198"/>
    </row>
    <row r="50" spans="1:8" ht="16.5" customHeight="1" thickTop="1" x14ac:dyDescent="0.2">
      <c r="A50" s="165" t="s">
        <v>89</v>
      </c>
      <c r="B50" s="165"/>
      <c r="C50" s="244">
        <f>C47+C48</f>
        <v>71850.675000000003</v>
      </c>
      <c r="D50" s="181"/>
      <c r="E50" s="166">
        <f>C50*10</f>
        <v>718506.75</v>
      </c>
      <c r="F50" s="166">
        <f>C50*20</f>
        <v>1437013.5</v>
      </c>
      <c r="G50" s="166">
        <f>C50*5</f>
        <v>359253.375</v>
      </c>
      <c r="H50" s="167">
        <f>E50+F50+G50</f>
        <v>2514773.625</v>
      </c>
    </row>
    <row r="51" spans="1:8" ht="16.5" customHeight="1" x14ac:dyDescent="0.2">
      <c r="A51" s="168"/>
      <c r="B51" s="168"/>
      <c r="C51" s="182"/>
      <c r="D51" s="182"/>
      <c r="E51" s="169"/>
      <c r="F51" s="169"/>
      <c r="G51" s="169"/>
      <c r="H51" s="170"/>
    </row>
    <row r="52" spans="1:8" ht="16.5" customHeight="1" x14ac:dyDescent="0.2">
      <c r="A52" s="183" t="s">
        <v>137</v>
      </c>
      <c r="B52" s="168"/>
      <c r="C52" s="182"/>
      <c r="D52" s="182"/>
      <c r="E52" s="169"/>
      <c r="F52" s="169"/>
      <c r="G52" s="169"/>
      <c r="H52" s="170"/>
    </row>
    <row r="53" spans="1:8" ht="16.5" customHeight="1" x14ac:dyDescent="0.2">
      <c r="A53" s="128" t="s">
        <v>106</v>
      </c>
      <c r="B53" s="129"/>
      <c r="C53" s="175" t="s">
        <v>129</v>
      </c>
      <c r="D53" s="176"/>
      <c r="E53" s="102" t="s">
        <v>130</v>
      </c>
      <c r="F53" s="102" t="s">
        <v>131</v>
      </c>
      <c r="G53" s="102" t="s">
        <v>132</v>
      </c>
      <c r="H53" s="101" t="s">
        <v>7</v>
      </c>
    </row>
    <row r="54" spans="1:8" ht="16.5" customHeight="1" x14ac:dyDescent="0.2">
      <c r="A54" s="177" t="s">
        <v>133</v>
      </c>
      <c r="B54" s="104"/>
      <c r="C54" s="187" t="s">
        <v>134</v>
      </c>
      <c r="D54" s="184" t="s">
        <v>94</v>
      </c>
      <c r="E54" s="161"/>
      <c r="F54" s="161"/>
      <c r="G54" s="161"/>
      <c r="H54" s="161"/>
    </row>
    <row r="55" spans="1:8" ht="16.5" customHeight="1" x14ac:dyDescent="0.2">
      <c r="A55" s="178"/>
      <c r="B55" s="105" t="s">
        <v>35</v>
      </c>
      <c r="C55" s="239">
        <v>681550</v>
      </c>
      <c r="D55" s="185">
        <v>0.02</v>
      </c>
      <c r="E55" s="133"/>
      <c r="F55" s="133"/>
      <c r="G55" s="134"/>
      <c r="H55" s="107"/>
    </row>
    <row r="56" spans="1:8" ht="16.5" customHeight="1" thickBot="1" x14ac:dyDescent="0.25">
      <c r="A56" s="178"/>
      <c r="B56" s="139" t="s">
        <v>36</v>
      </c>
      <c r="C56" s="240">
        <v>497475</v>
      </c>
      <c r="D56" s="186">
        <v>0.18</v>
      </c>
      <c r="E56" s="140"/>
      <c r="F56" s="140"/>
      <c r="G56" s="141"/>
      <c r="H56" s="142"/>
    </row>
    <row r="57" spans="1:8" ht="16.5" customHeight="1" thickBot="1" x14ac:dyDescent="0.25">
      <c r="A57" s="178"/>
      <c r="B57" s="162" t="s">
        <v>135</v>
      </c>
      <c r="C57" s="241">
        <f>(C55*D55)+(C56*D56)</f>
        <v>103176.5</v>
      </c>
      <c r="D57" s="179"/>
      <c r="E57" s="84"/>
      <c r="F57" s="84"/>
      <c r="G57" s="84"/>
      <c r="H57" s="149"/>
    </row>
    <row r="58" spans="1:8" ht="16.5" customHeight="1" thickTop="1" thickBot="1" x14ac:dyDescent="0.25">
      <c r="A58" s="163" t="s">
        <v>136</v>
      </c>
      <c r="B58" s="163"/>
      <c r="C58" s="242">
        <f>C57*0.3</f>
        <v>30952.949999999997</v>
      </c>
      <c r="D58" s="180"/>
      <c r="E58" s="164"/>
      <c r="F58" s="164"/>
      <c r="G58" s="164"/>
      <c r="H58" s="144"/>
    </row>
    <row r="59" spans="1:8" ht="16.5" customHeight="1" thickTop="1" x14ac:dyDescent="0.2">
      <c r="A59" s="165" t="s">
        <v>89</v>
      </c>
      <c r="B59" s="165"/>
      <c r="C59" s="244">
        <f>C57+C58</f>
        <v>134129.45000000001</v>
      </c>
      <c r="D59" s="181"/>
      <c r="E59" s="166">
        <f>C59*10</f>
        <v>1341294.5</v>
      </c>
      <c r="F59" s="166">
        <f>C59*20</f>
        <v>2682589</v>
      </c>
      <c r="G59" s="166">
        <f>C59*5</f>
        <v>670647.25</v>
      </c>
      <c r="H59" s="167">
        <f>E59+F59+G59</f>
        <v>4694530.75</v>
      </c>
    </row>
    <row r="60" spans="1:8" ht="16.5" customHeight="1" x14ac:dyDescent="0.2">
      <c r="A60" s="168"/>
      <c r="B60" s="168"/>
      <c r="C60" s="182"/>
      <c r="D60" s="182"/>
      <c r="E60" s="169"/>
      <c r="F60" s="169"/>
      <c r="G60" s="169"/>
      <c r="H60" s="170"/>
    </row>
    <row r="61" spans="1:8" ht="16.5" customHeight="1" x14ac:dyDescent="0.2">
      <c r="A61" s="183" t="s">
        <v>138</v>
      </c>
      <c r="B61" s="168"/>
      <c r="C61" s="182"/>
      <c r="D61" s="182"/>
      <c r="E61" s="169"/>
      <c r="F61" s="169"/>
      <c r="G61" s="169"/>
      <c r="H61" s="170"/>
    </row>
    <row r="62" spans="1:8" ht="16.5" customHeight="1" x14ac:dyDescent="0.2">
      <c r="A62" s="128" t="s">
        <v>106</v>
      </c>
      <c r="B62" s="129"/>
      <c r="C62" s="175" t="s">
        <v>129</v>
      </c>
      <c r="D62" s="176"/>
      <c r="E62" s="102" t="s">
        <v>139</v>
      </c>
      <c r="F62" s="102" t="s">
        <v>140</v>
      </c>
      <c r="G62" s="102" t="s">
        <v>141</v>
      </c>
      <c r="H62" s="101" t="s">
        <v>7</v>
      </c>
    </row>
    <row r="63" spans="1:8" ht="16.5" customHeight="1" x14ac:dyDescent="0.2">
      <c r="A63" s="177" t="s">
        <v>133</v>
      </c>
      <c r="B63" s="104"/>
      <c r="C63" s="187" t="s">
        <v>134</v>
      </c>
      <c r="D63" s="184" t="s">
        <v>94</v>
      </c>
      <c r="E63" s="161"/>
      <c r="F63" s="161"/>
      <c r="G63" s="161"/>
      <c r="H63" s="161"/>
    </row>
    <row r="64" spans="1:8" ht="16.5" customHeight="1" x14ac:dyDescent="0.2">
      <c r="A64" s="178"/>
      <c r="B64" s="105" t="s">
        <v>35</v>
      </c>
      <c r="C64" s="239">
        <v>681550</v>
      </c>
      <c r="D64" s="185">
        <v>0.04</v>
      </c>
      <c r="E64" s="133"/>
      <c r="F64" s="133"/>
      <c r="G64" s="134"/>
      <c r="H64" s="107"/>
    </row>
    <row r="65" spans="1:11" ht="16.5" customHeight="1" thickBot="1" x14ac:dyDescent="0.25">
      <c r="A65" s="178"/>
      <c r="B65" s="139" t="s">
        <v>36</v>
      </c>
      <c r="C65" s="240">
        <v>497475</v>
      </c>
      <c r="D65" s="186">
        <v>0.1</v>
      </c>
      <c r="E65" s="140"/>
      <c r="F65" s="140"/>
      <c r="G65" s="141"/>
      <c r="H65" s="142"/>
    </row>
    <row r="66" spans="1:11" ht="16.5" customHeight="1" thickBot="1" x14ac:dyDescent="0.25">
      <c r="A66" s="178"/>
      <c r="B66" s="162" t="s">
        <v>135</v>
      </c>
      <c r="C66" s="241">
        <f>(C64*D64)+(C65*D65)</f>
        <v>77009.5</v>
      </c>
      <c r="D66" s="179"/>
      <c r="E66" s="84"/>
      <c r="F66" s="84"/>
      <c r="G66" s="84"/>
      <c r="H66" s="149"/>
    </row>
    <row r="67" spans="1:11" ht="16.5" customHeight="1" thickTop="1" thickBot="1" x14ac:dyDescent="0.25">
      <c r="A67" s="163" t="s">
        <v>136</v>
      </c>
      <c r="B67" s="163"/>
      <c r="C67" s="242">
        <f>C66*0.3</f>
        <v>23102.85</v>
      </c>
      <c r="D67" s="180"/>
      <c r="E67" s="164"/>
      <c r="F67" s="164"/>
      <c r="G67" s="164"/>
      <c r="H67" s="144"/>
    </row>
    <row r="68" spans="1:11" ht="16.5" customHeight="1" thickTop="1" x14ac:dyDescent="0.2">
      <c r="A68" s="165" t="s">
        <v>89</v>
      </c>
      <c r="B68" s="165"/>
      <c r="C68" s="244">
        <f>C66+C67</f>
        <v>100112.35</v>
      </c>
      <c r="D68" s="181"/>
      <c r="E68" s="245">
        <f>C68*2</f>
        <v>200224.7</v>
      </c>
      <c r="F68" s="245">
        <f>C68*5</f>
        <v>500561.75</v>
      </c>
      <c r="G68" s="245">
        <f>C68*1</f>
        <v>100112.35</v>
      </c>
      <c r="H68" s="246">
        <f>E68+F68+G68</f>
        <v>800898.79999999993</v>
      </c>
    </row>
    <row r="69" spans="1:11" ht="16.5" customHeight="1" x14ac:dyDescent="0.2">
      <c r="A69" s="168"/>
      <c r="B69" s="168"/>
      <c r="C69" s="182"/>
      <c r="D69" s="182"/>
      <c r="E69" s="169"/>
      <c r="F69" s="169"/>
      <c r="G69" s="169"/>
      <c r="H69" s="170"/>
    </row>
    <row r="70" spans="1:11" ht="24" customHeight="1" x14ac:dyDescent="0.2">
      <c r="A70" s="98" t="s">
        <v>60</v>
      </c>
      <c r="G70" s="171"/>
      <c r="I70" s="172" t="s">
        <v>142</v>
      </c>
    </row>
    <row r="71" spans="1:11" ht="15.75" customHeight="1" x14ac:dyDescent="0.2">
      <c r="A71" s="173" t="s">
        <v>61</v>
      </c>
      <c r="B71" s="527" t="s">
        <v>61</v>
      </c>
      <c r="C71" s="528"/>
      <c r="D71" s="529"/>
      <c r="E71" s="102" t="s">
        <v>143</v>
      </c>
      <c r="F71" s="102" t="s">
        <v>97</v>
      </c>
      <c r="G71" s="102" t="s">
        <v>144</v>
      </c>
      <c r="H71" s="101" t="s">
        <v>7</v>
      </c>
      <c r="I71" s="104"/>
      <c r="J71" s="518" t="s">
        <v>62</v>
      </c>
      <c r="K71" s="519"/>
    </row>
    <row r="72" spans="1:11" ht="72" customHeight="1" x14ac:dyDescent="0.2">
      <c r="A72" s="555" t="s">
        <v>63</v>
      </c>
      <c r="B72" s="148" t="s">
        <v>64</v>
      </c>
      <c r="C72" s="522" t="s">
        <v>145</v>
      </c>
      <c r="D72" s="523"/>
      <c r="E72" s="247">
        <f>(10780+274750)*0.2</f>
        <v>57106</v>
      </c>
      <c r="F72" s="248">
        <f>(10780+274750)*0.7</f>
        <v>199871</v>
      </c>
      <c r="G72" s="248">
        <f>(10780+274750)*0.1</f>
        <v>28553</v>
      </c>
      <c r="H72" s="220">
        <f>E72+F72+G72</f>
        <v>285530</v>
      </c>
      <c r="J72" s="522" t="s">
        <v>146</v>
      </c>
      <c r="K72" s="523"/>
    </row>
    <row r="73" spans="1:11" ht="29.25" customHeight="1" x14ac:dyDescent="0.2">
      <c r="A73" s="556"/>
      <c r="B73" s="148" t="s">
        <v>147</v>
      </c>
      <c r="C73" s="522" t="s">
        <v>148</v>
      </c>
      <c r="D73" s="523"/>
      <c r="E73" s="249">
        <f>850*3</f>
        <v>2550</v>
      </c>
      <c r="F73" s="249">
        <f>850*6</f>
        <v>5100</v>
      </c>
      <c r="G73" s="220">
        <f>850*1</f>
        <v>850</v>
      </c>
      <c r="H73" s="220">
        <f>E73+F73+G73</f>
        <v>8500</v>
      </c>
      <c r="J73" s="522" t="s">
        <v>149</v>
      </c>
      <c r="K73" s="523"/>
    </row>
    <row r="74" spans="1:11" ht="26.25" customHeight="1" x14ac:dyDescent="0.2">
      <c r="A74" s="556"/>
      <c r="B74" s="189" t="s">
        <v>67</v>
      </c>
      <c r="C74" s="516" t="s">
        <v>68</v>
      </c>
      <c r="D74" s="517"/>
      <c r="E74" s="250">
        <f>11300*6+11300*2*2*6</f>
        <v>339000</v>
      </c>
      <c r="F74" s="250">
        <f>11300*12+11300*2*2*12</f>
        <v>678000</v>
      </c>
      <c r="G74" s="251">
        <f>11300*4+11300*2*2*4</f>
        <v>226000</v>
      </c>
      <c r="H74" s="251">
        <f t="shared" ref="H74:H77" si="10235">E74+F74+G74</f>
        <v>1243000</v>
      </c>
      <c r="J74" s="516" t="s">
        <v>150</v>
      </c>
      <c r="K74" s="517"/>
    </row>
    <row r="75" spans="1:11" ht="24" customHeight="1" x14ac:dyDescent="0.2">
      <c r="A75" s="555" t="s">
        <v>151</v>
      </c>
      <c r="B75" s="148" t="s">
        <v>81</v>
      </c>
      <c r="C75" s="522" t="s">
        <v>82</v>
      </c>
      <c r="D75" s="523"/>
      <c r="E75" s="247">
        <f>1122*6</f>
        <v>6732</v>
      </c>
      <c r="F75" s="248">
        <f>1122*10</f>
        <v>11220</v>
      </c>
      <c r="G75" s="248">
        <f>1122*4</f>
        <v>4488</v>
      </c>
      <c r="H75" s="220">
        <f>E75+F75+G75</f>
        <v>22440</v>
      </c>
      <c r="J75" s="522" t="s">
        <v>152</v>
      </c>
      <c r="K75" s="523"/>
    </row>
    <row r="76" spans="1:11" ht="25.5" customHeight="1" x14ac:dyDescent="0.2">
      <c r="A76" s="557"/>
      <c r="B76" s="148" t="s">
        <v>67</v>
      </c>
      <c r="C76" s="522" t="s">
        <v>84</v>
      </c>
      <c r="D76" s="523"/>
      <c r="E76" s="249">
        <f>11300*1.5*3*6</f>
        <v>305100</v>
      </c>
      <c r="F76" s="249">
        <f>11300*1.5*3*12</f>
        <v>610200</v>
      </c>
      <c r="G76" s="220">
        <f>11300*1.5*3*4</f>
        <v>203400</v>
      </c>
      <c r="H76" s="220">
        <f t="shared" si="10235"/>
        <v>1118700</v>
      </c>
      <c r="J76" s="522" t="s">
        <v>153</v>
      </c>
      <c r="K76" s="523"/>
    </row>
    <row r="77" spans="1:11" ht="36.75" customHeight="1" x14ac:dyDescent="0.2">
      <c r="A77" s="555" t="s">
        <v>154</v>
      </c>
      <c r="B77" s="188" t="s">
        <v>155</v>
      </c>
      <c r="C77" s="514" t="s">
        <v>156</v>
      </c>
      <c r="D77" s="515"/>
      <c r="E77" s="249" t="e">
        <f>#REF!</f>
        <v>#REF!</v>
      </c>
      <c r="F77" s="249" t="e">
        <f>#REF!*3</f>
        <v>#REF!</v>
      </c>
      <c r="G77" s="249" t="e">
        <f>#REF!</f>
        <v>#REF!</v>
      </c>
      <c r="H77" s="220" t="e">
        <f t="shared" si="10235"/>
        <v>#REF!</v>
      </c>
      <c r="J77" s="514" t="s">
        <v>157</v>
      </c>
      <c r="K77" s="515"/>
    </row>
    <row r="78" spans="1:11" ht="32.25" customHeight="1" x14ac:dyDescent="0.2">
      <c r="A78" s="556"/>
      <c r="B78" s="148" t="s">
        <v>158</v>
      </c>
      <c r="C78" s="514" t="s">
        <v>159</v>
      </c>
      <c r="D78" s="515"/>
      <c r="E78" s="249" t="e">
        <f>#REF!</f>
        <v>#REF!</v>
      </c>
      <c r="F78" s="249" t="e">
        <f>#REF!*3</f>
        <v>#REF!</v>
      </c>
      <c r="G78" s="220" t="e">
        <f>#REF!</f>
        <v>#REF!</v>
      </c>
      <c r="H78" s="220" t="e">
        <f t="shared" ref="H78:H82" si="10236">E78+F78+G78</f>
        <v>#REF!</v>
      </c>
      <c r="J78" s="514" t="s">
        <v>157</v>
      </c>
      <c r="K78" s="515"/>
    </row>
    <row r="79" spans="1:11" ht="32.25" customHeight="1" x14ac:dyDescent="0.2">
      <c r="A79" s="556"/>
      <c r="B79" s="190" t="s">
        <v>160</v>
      </c>
      <c r="C79" s="514" t="s">
        <v>161</v>
      </c>
      <c r="D79" s="515"/>
      <c r="E79" s="252" t="e">
        <f>#REF!</f>
        <v>#REF!</v>
      </c>
      <c r="F79" s="252" t="e">
        <f>#REF!*3</f>
        <v>#REF!</v>
      </c>
      <c r="G79" s="219" t="e">
        <f>#REF!</f>
        <v>#REF!</v>
      </c>
      <c r="H79" s="219" t="e">
        <f t="shared" si="10236"/>
        <v>#REF!</v>
      </c>
      <c r="J79" s="514" t="s">
        <v>157</v>
      </c>
      <c r="K79" s="515"/>
    </row>
    <row r="80" spans="1:11" ht="32.25" customHeight="1" x14ac:dyDescent="0.2">
      <c r="A80" s="556"/>
      <c r="B80" s="148" t="s">
        <v>162</v>
      </c>
      <c r="C80" s="514" t="s">
        <v>163</v>
      </c>
      <c r="D80" s="515"/>
      <c r="E80" s="249" t="e">
        <f>#REF!</f>
        <v>#REF!</v>
      </c>
      <c r="F80" s="249" t="e">
        <f>#REF!*3</f>
        <v>#REF!</v>
      </c>
      <c r="G80" s="220" t="e">
        <f>#REF!</f>
        <v>#REF!</v>
      </c>
      <c r="H80" s="220" t="e">
        <f t="shared" si="10236"/>
        <v>#REF!</v>
      </c>
      <c r="J80" s="514" t="s">
        <v>157</v>
      </c>
      <c r="K80" s="515"/>
    </row>
    <row r="81" spans="1:11" ht="32.25" customHeight="1" x14ac:dyDescent="0.2">
      <c r="A81" s="556"/>
      <c r="B81" s="148" t="s">
        <v>164</v>
      </c>
      <c r="C81" s="514" t="s">
        <v>165</v>
      </c>
      <c r="D81" s="515"/>
      <c r="E81" s="249" t="e">
        <f>#REF!</f>
        <v>#REF!</v>
      </c>
      <c r="F81" s="249" t="e">
        <f>#REF!*3</f>
        <v>#REF!</v>
      </c>
      <c r="G81" s="220" t="e">
        <f>#REF!</f>
        <v>#REF!</v>
      </c>
      <c r="H81" s="220" t="e">
        <f t="shared" si="10236"/>
        <v>#REF!</v>
      </c>
      <c r="J81" s="514" t="s">
        <v>157</v>
      </c>
      <c r="K81" s="515"/>
    </row>
    <row r="82" spans="1:11" ht="34.5" customHeight="1" thickBot="1" x14ac:dyDescent="0.25">
      <c r="A82" s="558"/>
      <c r="B82" s="191" t="s">
        <v>166</v>
      </c>
      <c r="C82" s="559" t="s">
        <v>167</v>
      </c>
      <c r="D82" s="560"/>
      <c r="E82" s="253" t="e">
        <f>#REF!</f>
        <v>#REF!</v>
      </c>
      <c r="F82" s="253" t="e">
        <f>#REF!*3</f>
        <v>#REF!</v>
      </c>
      <c r="G82" s="254" t="e">
        <f>#REF!</f>
        <v>#REF!</v>
      </c>
      <c r="H82" s="254" t="e">
        <f t="shared" si="10236"/>
        <v>#REF!</v>
      </c>
      <c r="J82" s="516" t="s">
        <v>157</v>
      </c>
      <c r="K82" s="517"/>
    </row>
    <row r="83" spans="1:11" ht="23.25" customHeight="1" thickTop="1" x14ac:dyDescent="0.2">
      <c r="A83" s="520" t="s">
        <v>89</v>
      </c>
      <c r="B83" s="521"/>
      <c r="C83" s="553"/>
      <c r="D83" s="554"/>
      <c r="E83" s="255" t="e">
        <f>SUM(E72:E82)</f>
        <v>#REF!</v>
      </c>
      <c r="F83" s="255" t="e">
        <f>SUM(F72:F82)</f>
        <v>#REF!</v>
      </c>
      <c r="G83" s="256" t="e">
        <f>SUM(G72:G82)</f>
        <v>#REF!</v>
      </c>
      <c r="H83" s="256" t="e">
        <f>INT(E83+F83+G83)</f>
        <v>#REF!</v>
      </c>
      <c r="J83" s="520"/>
      <c r="K83" s="521"/>
    </row>
    <row r="84" spans="1:11" ht="32.25" customHeight="1" x14ac:dyDescent="0.2"/>
  </sheetData>
  <mergeCells count="46">
    <mergeCell ref="A83:B83"/>
    <mergeCell ref="C83:D83"/>
    <mergeCell ref="A72:A74"/>
    <mergeCell ref="C72:D72"/>
    <mergeCell ref="C73:D73"/>
    <mergeCell ref="C74:D74"/>
    <mergeCell ref="A75:A76"/>
    <mergeCell ref="A77:A82"/>
    <mergeCell ref="C78:D78"/>
    <mergeCell ref="C79:D79"/>
    <mergeCell ref="C80:D80"/>
    <mergeCell ref="C81:D81"/>
    <mergeCell ref="C82:D82"/>
    <mergeCell ref="C77:D77"/>
    <mergeCell ref="C76:D76"/>
    <mergeCell ref="C75:D75"/>
    <mergeCell ref="B2:H2"/>
    <mergeCell ref="B3:H3"/>
    <mergeCell ref="A5:A6"/>
    <mergeCell ref="B5:C6"/>
    <mergeCell ref="D5:G5"/>
    <mergeCell ref="A1:A3"/>
    <mergeCell ref="B32:G32"/>
    <mergeCell ref="B71:D71"/>
    <mergeCell ref="J72:K72"/>
    <mergeCell ref="J73:K73"/>
    <mergeCell ref="J74:K74"/>
    <mergeCell ref="A39:B39"/>
    <mergeCell ref="C39:F39"/>
    <mergeCell ref="B33:G33"/>
    <mergeCell ref="A36:B36"/>
    <mergeCell ref="C36:F36"/>
    <mergeCell ref="A37:B37"/>
    <mergeCell ref="C37:F37"/>
    <mergeCell ref="A38:B38"/>
    <mergeCell ref="C38:F38"/>
    <mergeCell ref="J80:K80"/>
    <mergeCell ref="J81:K81"/>
    <mergeCell ref="J82:K82"/>
    <mergeCell ref="J71:K71"/>
    <mergeCell ref="J83:K83"/>
    <mergeCell ref="J75:K75"/>
    <mergeCell ref="J76:K76"/>
    <mergeCell ref="J77:K77"/>
    <mergeCell ref="J78:K78"/>
    <mergeCell ref="J79:K79"/>
  </mergeCells>
  <phoneticPr fontId="2"/>
  <pageMargins left="0.7" right="0.7" top="0.75" bottom="0.75" header="0.3" footer="0.3"/>
  <pageSetup paperSize="8" scale="4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78"/>
  <sheetViews>
    <sheetView workbookViewId="0"/>
  </sheetViews>
  <sheetFormatPr defaultRowHeight="12" x14ac:dyDescent="0.2"/>
  <cols>
    <col min="1" max="1" width="8.59765625" style="1"/>
    <col min="2" max="2" width="45.09765625" style="2" customWidth="1"/>
    <col min="3" max="3" width="12.09765625" style="2" customWidth="1"/>
    <col min="4" max="4" width="19.19921875" style="2" customWidth="1"/>
    <col min="5" max="5" width="26.69921875" style="3" customWidth="1"/>
    <col min="6" max="6" width="25.59765625" style="1" customWidth="1"/>
    <col min="7" max="7" width="53.09765625" style="1" customWidth="1"/>
    <col min="8" max="8" width="8.59765625" style="1"/>
    <col min="9" max="9" width="13.59765625" style="1" customWidth="1"/>
    <col min="10" max="11" width="10.59765625" style="1" bestFit="1" customWidth="1"/>
    <col min="12" max="12" width="9.09765625" style="1" bestFit="1" customWidth="1"/>
    <col min="13" max="14" width="8.59765625" style="1"/>
    <col min="15" max="15" width="16.5" style="1" customWidth="1"/>
    <col min="16" max="16" width="14.19921875" style="1" customWidth="1"/>
    <col min="17" max="17" width="15.5" style="1" customWidth="1"/>
    <col min="18" max="254" width="8.59765625" style="1"/>
    <col min="255" max="255" width="13" style="1" customWidth="1"/>
    <col min="256" max="256" width="9" style="1" customWidth="1"/>
    <col min="257" max="263" width="15.59765625" style="1" customWidth="1"/>
    <col min="264" max="264" width="8.59765625" style="1"/>
    <col min="265" max="265" width="13.59765625" style="1" customWidth="1"/>
    <col min="266" max="510" width="8.59765625" style="1"/>
    <col min="511" max="511" width="13" style="1" customWidth="1"/>
    <col min="512" max="512" width="9" style="1" customWidth="1"/>
    <col min="513" max="519" width="15.59765625" style="1" customWidth="1"/>
    <col min="520" max="520" width="8.59765625" style="1"/>
    <col min="521" max="521" width="13.59765625" style="1" customWidth="1"/>
    <col min="522" max="766" width="8.59765625" style="1"/>
    <col min="767" max="767" width="13" style="1" customWidth="1"/>
    <col min="768" max="768" width="9" style="1" customWidth="1"/>
    <col min="769" max="775" width="15.59765625" style="1" customWidth="1"/>
    <col min="776" max="776" width="8.59765625" style="1"/>
    <col min="777" max="777" width="13.59765625" style="1" customWidth="1"/>
    <col min="778" max="1022" width="8.59765625" style="1"/>
    <col min="1023" max="1023" width="13" style="1" customWidth="1"/>
    <col min="1024" max="1024" width="9" style="1" customWidth="1"/>
    <col min="1025" max="1031" width="15.59765625" style="1" customWidth="1"/>
    <col min="1032" max="1032" width="8.59765625" style="1"/>
    <col min="1033" max="1033" width="13.59765625" style="1" customWidth="1"/>
    <col min="1034" max="1278" width="8.59765625" style="1"/>
    <col min="1279" max="1279" width="13" style="1" customWidth="1"/>
    <col min="1280" max="1280" width="9" style="1" customWidth="1"/>
    <col min="1281" max="1287" width="15.59765625" style="1" customWidth="1"/>
    <col min="1288" max="1288" width="8.59765625" style="1"/>
    <col min="1289" max="1289" width="13.59765625" style="1" customWidth="1"/>
    <col min="1290" max="1534" width="8.59765625" style="1"/>
    <col min="1535" max="1535" width="13" style="1" customWidth="1"/>
    <col min="1536" max="1536" width="9" style="1" customWidth="1"/>
    <col min="1537" max="1543" width="15.59765625" style="1" customWidth="1"/>
    <col min="1544" max="1544" width="8.59765625" style="1"/>
    <col min="1545" max="1545" width="13.59765625" style="1" customWidth="1"/>
    <col min="1546" max="1790" width="8.59765625" style="1"/>
    <col min="1791" max="1791" width="13" style="1" customWidth="1"/>
    <col min="1792" max="1792" width="9" style="1" customWidth="1"/>
    <col min="1793" max="1799" width="15.59765625" style="1" customWidth="1"/>
    <col min="1800" max="1800" width="8.59765625" style="1"/>
    <col min="1801" max="1801" width="13.59765625" style="1" customWidth="1"/>
    <col min="1802" max="2046" width="8.59765625" style="1"/>
    <col min="2047" max="2047" width="13" style="1" customWidth="1"/>
    <col min="2048" max="2048" width="9" style="1" customWidth="1"/>
    <col min="2049" max="2055" width="15.59765625" style="1" customWidth="1"/>
    <col min="2056" max="2056" width="8.59765625" style="1"/>
    <col min="2057" max="2057" width="13.59765625" style="1" customWidth="1"/>
    <col min="2058" max="2302" width="8.59765625" style="1"/>
    <col min="2303" max="2303" width="13" style="1" customWidth="1"/>
    <col min="2304" max="2304" width="9" style="1" customWidth="1"/>
    <col min="2305" max="2311" width="15.59765625" style="1" customWidth="1"/>
    <col min="2312" max="2312" width="8.59765625" style="1"/>
    <col min="2313" max="2313" width="13.59765625" style="1" customWidth="1"/>
    <col min="2314" max="2558" width="8.59765625" style="1"/>
    <col min="2559" max="2559" width="13" style="1" customWidth="1"/>
    <col min="2560" max="2560" width="9" style="1" customWidth="1"/>
    <col min="2561" max="2567" width="15.59765625" style="1" customWidth="1"/>
    <col min="2568" max="2568" width="8.59765625" style="1"/>
    <col min="2569" max="2569" width="13.59765625" style="1" customWidth="1"/>
    <col min="2570" max="2814" width="8.59765625" style="1"/>
    <col min="2815" max="2815" width="13" style="1" customWidth="1"/>
    <col min="2816" max="2816" width="9" style="1" customWidth="1"/>
    <col min="2817" max="2823" width="15.59765625" style="1" customWidth="1"/>
    <col min="2824" max="2824" width="8.59765625" style="1"/>
    <col min="2825" max="2825" width="13.59765625" style="1" customWidth="1"/>
    <col min="2826" max="3070" width="8.59765625" style="1"/>
    <col min="3071" max="3071" width="13" style="1" customWidth="1"/>
    <col min="3072" max="3072" width="9" style="1" customWidth="1"/>
    <col min="3073" max="3079" width="15.59765625" style="1" customWidth="1"/>
    <col min="3080" max="3080" width="8.59765625" style="1"/>
    <col min="3081" max="3081" width="13.59765625" style="1" customWidth="1"/>
    <col min="3082" max="3326" width="8.59765625" style="1"/>
    <col min="3327" max="3327" width="13" style="1" customWidth="1"/>
    <col min="3328" max="3328" width="9" style="1" customWidth="1"/>
    <col min="3329" max="3335" width="15.59765625" style="1" customWidth="1"/>
    <col min="3336" max="3336" width="8.59765625" style="1"/>
    <col min="3337" max="3337" width="13.59765625" style="1" customWidth="1"/>
    <col min="3338" max="3582" width="8.59765625" style="1"/>
    <col min="3583" max="3583" width="13" style="1" customWidth="1"/>
    <col min="3584" max="3584" width="9" style="1" customWidth="1"/>
    <col min="3585" max="3591" width="15.59765625" style="1" customWidth="1"/>
    <col min="3592" max="3592" width="8.59765625" style="1"/>
    <col min="3593" max="3593" width="13.59765625" style="1" customWidth="1"/>
    <col min="3594" max="3838" width="8.59765625" style="1"/>
    <col min="3839" max="3839" width="13" style="1" customWidth="1"/>
    <col min="3840" max="3840" width="9" style="1" customWidth="1"/>
    <col min="3841" max="3847" width="15.59765625" style="1" customWidth="1"/>
    <col min="3848" max="3848" width="8.59765625" style="1"/>
    <col min="3849" max="3849" width="13.59765625" style="1" customWidth="1"/>
    <col min="3850" max="4094" width="8.59765625" style="1"/>
    <col min="4095" max="4095" width="13" style="1" customWidth="1"/>
    <col min="4096" max="4096" width="9" style="1" customWidth="1"/>
    <col min="4097" max="4103" width="15.59765625" style="1" customWidth="1"/>
    <col min="4104" max="4104" width="8.59765625" style="1"/>
    <col min="4105" max="4105" width="13.59765625" style="1" customWidth="1"/>
    <col min="4106" max="4350" width="8.59765625" style="1"/>
    <col min="4351" max="4351" width="13" style="1" customWidth="1"/>
    <col min="4352" max="4352" width="9" style="1" customWidth="1"/>
    <col min="4353" max="4359" width="15.59765625" style="1" customWidth="1"/>
    <col min="4360" max="4360" width="8.59765625" style="1"/>
    <col min="4361" max="4361" width="13.59765625" style="1" customWidth="1"/>
    <col min="4362" max="4606" width="8.59765625" style="1"/>
    <col min="4607" max="4607" width="13" style="1" customWidth="1"/>
    <col min="4608" max="4608" width="9" style="1" customWidth="1"/>
    <col min="4609" max="4615" width="15.59765625" style="1" customWidth="1"/>
    <col min="4616" max="4616" width="8.59765625" style="1"/>
    <col min="4617" max="4617" width="13.59765625" style="1" customWidth="1"/>
    <col min="4618" max="4862" width="8.59765625" style="1"/>
    <col min="4863" max="4863" width="13" style="1" customWidth="1"/>
    <col min="4864" max="4864" width="9" style="1" customWidth="1"/>
    <col min="4865" max="4871" width="15.59765625" style="1" customWidth="1"/>
    <col min="4872" max="4872" width="8.59765625" style="1"/>
    <col min="4873" max="4873" width="13.59765625" style="1" customWidth="1"/>
    <col min="4874" max="5118" width="8.59765625" style="1"/>
    <col min="5119" max="5119" width="13" style="1" customWidth="1"/>
    <col min="5120" max="5120" width="9" style="1" customWidth="1"/>
    <col min="5121" max="5127" width="15.59765625" style="1" customWidth="1"/>
    <col min="5128" max="5128" width="8.59765625" style="1"/>
    <col min="5129" max="5129" width="13.59765625" style="1" customWidth="1"/>
    <col min="5130" max="5374" width="8.59765625" style="1"/>
    <col min="5375" max="5375" width="13" style="1" customWidth="1"/>
    <col min="5376" max="5376" width="9" style="1" customWidth="1"/>
    <col min="5377" max="5383" width="15.59765625" style="1" customWidth="1"/>
    <col min="5384" max="5384" width="8.59765625" style="1"/>
    <col min="5385" max="5385" width="13.59765625" style="1" customWidth="1"/>
    <col min="5386" max="5630" width="8.59765625" style="1"/>
    <col min="5631" max="5631" width="13" style="1" customWidth="1"/>
    <col min="5632" max="5632" width="9" style="1" customWidth="1"/>
    <col min="5633" max="5639" width="15.59765625" style="1" customWidth="1"/>
    <col min="5640" max="5640" width="8.59765625" style="1"/>
    <col min="5641" max="5641" width="13.59765625" style="1" customWidth="1"/>
    <col min="5642" max="5886" width="8.59765625" style="1"/>
    <col min="5887" max="5887" width="13" style="1" customWidth="1"/>
    <col min="5888" max="5888" width="9" style="1" customWidth="1"/>
    <col min="5889" max="5895" width="15.59765625" style="1" customWidth="1"/>
    <col min="5896" max="5896" width="8.59765625" style="1"/>
    <col min="5897" max="5897" width="13.59765625" style="1" customWidth="1"/>
    <col min="5898" max="6142" width="8.59765625" style="1"/>
    <col min="6143" max="6143" width="13" style="1" customWidth="1"/>
    <col min="6144" max="6144" width="9" style="1" customWidth="1"/>
    <col min="6145" max="6151" width="15.59765625" style="1" customWidth="1"/>
    <col min="6152" max="6152" width="8.59765625" style="1"/>
    <col min="6153" max="6153" width="13.59765625" style="1" customWidth="1"/>
    <col min="6154" max="6398" width="8.59765625" style="1"/>
    <col min="6399" max="6399" width="13" style="1" customWidth="1"/>
    <col min="6400" max="6400" width="9" style="1" customWidth="1"/>
    <col min="6401" max="6407" width="15.59765625" style="1" customWidth="1"/>
    <col min="6408" max="6408" width="8.59765625" style="1"/>
    <col min="6409" max="6409" width="13.59765625" style="1" customWidth="1"/>
    <col min="6410" max="6654" width="8.59765625" style="1"/>
    <col min="6655" max="6655" width="13" style="1" customWidth="1"/>
    <col min="6656" max="6656" width="9" style="1" customWidth="1"/>
    <col min="6657" max="6663" width="15.59765625" style="1" customWidth="1"/>
    <col min="6664" max="6664" width="8.59765625" style="1"/>
    <col min="6665" max="6665" width="13.59765625" style="1" customWidth="1"/>
    <col min="6666" max="6910" width="8.59765625" style="1"/>
    <col min="6911" max="6911" width="13" style="1" customWidth="1"/>
    <col min="6912" max="6912" width="9" style="1" customWidth="1"/>
    <col min="6913" max="6919" width="15.59765625" style="1" customWidth="1"/>
    <col min="6920" max="6920" width="8.59765625" style="1"/>
    <col min="6921" max="6921" width="13.59765625" style="1" customWidth="1"/>
    <col min="6922" max="7166" width="8.59765625" style="1"/>
    <col min="7167" max="7167" width="13" style="1" customWidth="1"/>
    <col min="7168" max="7168" width="9" style="1" customWidth="1"/>
    <col min="7169" max="7175" width="15.59765625" style="1" customWidth="1"/>
    <col min="7176" max="7176" width="8.59765625" style="1"/>
    <col min="7177" max="7177" width="13.59765625" style="1" customWidth="1"/>
    <col min="7178" max="7422" width="8.59765625" style="1"/>
    <col min="7423" max="7423" width="13" style="1" customWidth="1"/>
    <col min="7424" max="7424" width="9" style="1" customWidth="1"/>
    <col min="7425" max="7431" width="15.59765625" style="1" customWidth="1"/>
    <col min="7432" max="7432" width="8.59765625" style="1"/>
    <col min="7433" max="7433" width="13.59765625" style="1" customWidth="1"/>
    <col min="7434" max="7678" width="8.59765625" style="1"/>
    <col min="7679" max="7679" width="13" style="1" customWidth="1"/>
    <col min="7680" max="7680" width="9" style="1" customWidth="1"/>
    <col min="7681" max="7687" width="15.59765625" style="1" customWidth="1"/>
    <col min="7688" max="7688" width="8.59765625" style="1"/>
    <col min="7689" max="7689" width="13.59765625" style="1" customWidth="1"/>
    <col min="7690" max="7934" width="8.59765625" style="1"/>
    <col min="7935" max="7935" width="13" style="1" customWidth="1"/>
    <col min="7936" max="7936" width="9" style="1" customWidth="1"/>
    <col min="7937" max="7943" width="15.59765625" style="1" customWidth="1"/>
    <col min="7944" max="7944" width="8.59765625" style="1"/>
    <col min="7945" max="7945" width="13.59765625" style="1" customWidth="1"/>
    <col min="7946" max="8190" width="8.59765625" style="1"/>
    <col min="8191" max="8191" width="13" style="1" customWidth="1"/>
    <col min="8192" max="8192" width="9" style="1" customWidth="1"/>
    <col min="8193" max="8199" width="15.59765625" style="1" customWidth="1"/>
    <col min="8200" max="8200" width="8.59765625" style="1"/>
    <col min="8201" max="8201" width="13.59765625" style="1" customWidth="1"/>
    <col min="8202" max="8446" width="8.59765625" style="1"/>
    <col min="8447" max="8447" width="13" style="1" customWidth="1"/>
    <col min="8448" max="8448" width="9" style="1" customWidth="1"/>
    <col min="8449" max="8455" width="15.59765625" style="1" customWidth="1"/>
    <col min="8456" max="8456" width="8.59765625" style="1"/>
    <col min="8457" max="8457" width="13.59765625" style="1" customWidth="1"/>
    <col min="8458" max="8702" width="8.59765625" style="1"/>
    <col min="8703" max="8703" width="13" style="1" customWidth="1"/>
    <col min="8704" max="8704" width="9" style="1" customWidth="1"/>
    <col min="8705" max="8711" width="15.59765625" style="1" customWidth="1"/>
    <col min="8712" max="8712" width="8.59765625" style="1"/>
    <col min="8713" max="8713" width="13.59765625" style="1" customWidth="1"/>
    <col min="8714" max="8958" width="8.59765625" style="1"/>
    <col min="8959" max="8959" width="13" style="1" customWidth="1"/>
    <col min="8960" max="8960" width="9" style="1" customWidth="1"/>
    <col min="8961" max="8967" width="15.59765625" style="1" customWidth="1"/>
    <col min="8968" max="8968" width="8.59765625" style="1"/>
    <col min="8969" max="8969" width="13.59765625" style="1" customWidth="1"/>
    <col min="8970" max="9214" width="8.59765625" style="1"/>
    <col min="9215" max="9215" width="13" style="1" customWidth="1"/>
    <col min="9216" max="9216" width="9" style="1" customWidth="1"/>
    <col min="9217" max="9223" width="15.59765625" style="1" customWidth="1"/>
    <col min="9224" max="9224" width="8.59765625" style="1"/>
    <col min="9225" max="9225" width="13.59765625" style="1" customWidth="1"/>
    <col min="9226" max="9470" width="8.59765625" style="1"/>
    <col min="9471" max="9471" width="13" style="1" customWidth="1"/>
    <col min="9472" max="9472" width="9" style="1" customWidth="1"/>
    <col min="9473" max="9479" width="15.59765625" style="1" customWidth="1"/>
    <col min="9480" max="9480" width="8.59765625" style="1"/>
    <col min="9481" max="9481" width="13.59765625" style="1" customWidth="1"/>
    <col min="9482" max="9726" width="8.59765625" style="1"/>
    <col min="9727" max="9727" width="13" style="1" customWidth="1"/>
    <col min="9728" max="9728" width="9" style="1" customWidth="1"/>
    <col min="9729" max="9735" width="15.59765625" style="1" customWidth="1"/>
    <col min="9736" max="9736" width="8.59765625" style="1"/>
    <col min="9737" max="9737" width="13.59765625" style="1" customWidth="1"/>
    <col min="9738" max="9982" width="8.59765625" style="1"/>
    <col min="9983" max="9983" width="13" style="1" customWidth="1"/>
    <col min="9984" max="9984" width="9" style="1" customWidth="1"/>
    <col min="9985" max="9991" width="15.59765625" style="1" customWidth="1"/>
    <col min="9992" max="9992" width="8.59765625" style="1"/>
    <col min="9993" max="9993" width="13.59765625" style="1" customWidth="1"/>
    <col min="9994" max="10238" width="8.59765625" style="1"/>
    <col min="10239" max="10239" width="13" style="1" customWidth="1"/>
    <col min="10240" max="10240" width="9" style="1" customWidth="1"/>
    <col min="10241" max="10247" width="15.59765625" style="1" customWidth="1"/>
    <col min="10248" max="10248" width="8.59765625" style="1"/>
    <col min="10249" max="10249" width="13.59765625" style="1" customWidth="1"/>
    <col min="10250" max="10494" width="8.59765625" style="1"/>
    <col min="10495" max="10495" width="13" style="1" customWidth="1"/>
    <col min="10496" max="10496" width="9" style="1" customWidth="1"/>
    <col min="10497" max="10503" width="15.59765625" style="1" customWidth="1"/>
    <col min="10504" max="10504" width="8.59765625" style="1"/>
    <col min="10505" max="10505" width="13.59765625" style="1" customWidth="1"/>
    <col min="10506" max="10750" width="8.59765625" style="1"/>
    <col min="10751" max="10751" width="13" style="1" customWidth="1"/>
    <col min="10752" max="10752" width="9" style="1" customWidth="1"/>
    <col min="10753" max="10759" width="15.59765625" style="1" customWidth="1"/>
    <col min="10760" max="10760" width="8.59765625" style="1"/>
    <col min="10761" max="10761" width="13.59765625" style="1" customWidth="1"/>
    <col min="10762" max="11006" width="8.59765625" style="1"/>
    <col min="11007" max="11007" width="13" style="1" customWidth="1"/>
    <col min="11008" max="11008" width="9" style="1" customWidth="1"/>
    <col min="11009" max="11015" width="15.59765625" style="1" customWidth="1"/>
    <col min="11016" max="11016" width="8.59765625" style="1"/>
    <col min="11017" max="11017" width="13.59765625" style="1" customWidth="1"/>
    <col min="11018" max="11262" width="8.59765625" style="1"/>
    <col min="11263" max="11263" width="13" style="1" customWidth="1"/>
    <col min="11264" max="11264" width="9" style="1" customWidth="1"/>
    <col min="11265" max="11271" width="15.59765625" style="1" customWidth="1"/>
    <col min="11272" max="11272" width="8.59765625" style="1"/>
    <col min="11273" max="11273" width="13.59765625" style="1" customWidth="1"/>
    <col min="11274" max="11518" width="8.59765625" style="1"/>
    <col min="11519" max="11519" width="13" style="1" customWidth="1"/>
    <col min="11520" max="11520" width="9" style="1" customWidth="1"/>
    <col min="11521" max="11527" width="15.59765625" style="1" customWidth="1"/>
    <col min="11528" max="11528" width="8.59765625" style="1"/>
    <col min="11529" max="11529" width="13.59765625" style="1" customWidth="1"/>
    <col min="11530" max="11774" width="8.59765625" style="1"/>
    <col min="11775" max="11775" width="13" style="1" customWidth="1"/>
    <col min="11776" max="11776" width="9" style="1" customWidth="1"/>
    <col min="11777" max="11783" width="15.59765625" style="1" customWidth="1"/>
    <col min="11784" max="11784" width="8.59765625" style="1"/>
    <col min="11785" max="11785" width="13.59765625" style="1" customWidth="1"/>
    <col min="11786" max="12030" width="8.59765625" style="1"/>
    <col min="12031" max="12031" width="13" style="1" customWidth="1"/>
    <col min="12032" max="12032" width="9" style="1" customWidth="1"/>
    <col min="12033" max="12039" width="15.59765625" style="1" customWidth="1"/>
    <col min="12040" max="12040" width="8.59765625" style="1"/>
    <col min="12041" max="12041" width="13.59765625" style="1" customWidth="1"/>
    <col min="12042" max="12286" width="8.59765625" style="1"/>
    <col min="12287" max="12287" width="13" style="1" customWidth="1"/>
    <col min="12288" max="12288" width="9" style="1" customWidth="1"/>
    <col min="12289" max="12295" width="15.59765625" style="1" customWidth="1"/>
    <col min="12296" max="12296" width="8.59765625" style="1"/>
    <col min="12297" max="12297" width="13.59765625" style="1" customWidth="1"/>
    <col min="12298" max="12542" width="8.59765625" style="1"/>
    <col min="12543" max="12543" width="13" style="1" customWidth="1"/>
    <col min="12544" max="12544" width="9" style="1" customWidth="1"/>
    <col min="12545" max="12551" width="15.59765625" style="1" customWidth="1"/>
    <col min="12552" max="12552" width="8.59765625" style="1"/>
    <col min="12553" max="12553" width="13.59765625" style="1" customWidth="1"/>
    <col min="12554" max="12798" width="8.59765625" style="1"/>
    <col min="12799" max="12799" width="13" style="1" customWidth="1"/>
    <col min="12800" max="12800" width="9" style="1" customWidth="1"/>
    <col min="12801" max="12807" width="15.59765625" style="1" customWidth="1"/>
    <col min="12808" max="12808" width="8.59765625" style="1"/>
    <col min="12809" max="12809" width="13.59765625" style="1" customWidth="1"/>
    <col min="12810" max="13054" width="8.59765625" style="1"/>
    <col min="13055" max="13055" width="13" style="1" customWidth="1"/>
    <col min="13056" max="13056" width="9" style="1" customWidth="1"/>
    <col min="13057" max="13063" width="15.59765625" style="1" customWidth="1"/>
    <col min="13064" max="13064" width="8.59765625" style="1"/>
    <col min="13065" max="13065" width="13.59765625" style="1" customWidth="1"/>
    <col min="13066" max="13310" width="8.59765625" style="1"/>
    <col min="13311" max="13311" width="13" style="1" customWidth="1"/>
    <col min="13312" max="13312" width="9" style="1" customWidth="1"/>
    <col min="13313" max="13319" width="15.59765625" style="1" customWidth="1"/>
    <col min="13320" max="13320" width="8.59765625" style="1"/>
    <col min="13321" max="13321" width="13.59765625" style="1" customWidth="1"/>
    <col min="13322" max="13566" width="8.59765625" style="1"/>
    <col min="13567" max="13567" width="13" style="1" customWidth="1"/>
    <col min="13568" max="13568" width="9" style="1" customWidth="1"/>
    <col min="13569" max="13575" width="15.59765625" style="1" customWidth="1"/>
    <col min="13576" max="13576" width="8.59765625" style="1"/>
    <col min="13577" max="13577" width="13.59765625" style="1" customWidth="1"/>
    <col min="13578" max="13822" width="8.59765625" style="1"/>
    <col min="13823" max="13823" width="13" style="1" customWidth="1"/>
    <col min="13824" max="13824" width="9" style="1" customWidth="1"/>
    <col min="13825" max="13831" width="15.59765625" style="1" customWidth="1"/>
    <col min="13832" max="13832" width="8.59765625" style="1"/>
    <col min="13833" max="13833" width="13.59765625" style="1" customWidth="1"/>
    <col min="13834" max="14078" width="8.59765625" style="1"/>
    <col min="14079" max="14079" width="13" style="1" customWidth="1"/>
    <col min="14080" max="14080" width="9" style="1" customWidth="1"/>
    <col min="14081" max="14087" width="15.59765625" style="1" customWidth="1"/>
    <col min="14088" max="14088" width="8.59765625" style="1"/>
    <col min="14089" max="14089" width="13.59765625" style="1" customWidth="1"/>
    <col min="14090" max="14334" width="8.59765625" style="1"/>
    <col min="14335" max="14335" width="13" style="1" customWidth="1"/>
    <col min="14336" max="14336" width="9" style="1" customWidth="1"/>
    <col min="14337" max="14343" width="15.59765625" style="1" customWidth="1"/>
    <col min="14344" max="14344" width="8.59765625" style="1"/>
    <col min="14345" max="14345" width="13.59765625" style="1" customWidth="1"/>
    <col min="14346" max="14590" width="8.59765625" style="1"/>
    <col min="14591" max="14591" width="13" style="1" customWidth="1"/>
    <col min="14592" max="14592" width="9" style="1" customWidth="1"/>
    <col min="14593" max="14599" width="15.59765625" style="1" customWidth="1"/>
    <col min="14600" max="14600" width="8.59765625" style="1"/>
    <col min="14601" max="14601" width="13.59765625" style="1" customWidth="1"/>
    <col min="14602" max="14846" width="8.59765625" style="1"/>
    <col min="14847" max="14847" width="13" style="1" customWidth="1"/>
    <col min="14848" max="14848" width="9" style="1" customWidth="1"/>
    <col min="14849" max="14855" width="15.59765625" style="1" customWidth="1"/>
    <col min="14856" max="14856" width="8.59765625" style="1"/>
    <col min="14857" max="14857" width="13.59765625" style="1" customWidth="1"/>
    <col min="14858" max="15102" width="8.59765625" style="1"/>
    <col min="15103" max="15103" width="13" style="1" customWidth="1"/>
    <col min="15104" max="15104" width="9" style="1" customWidth="1"/>
    <col min="15105" max="15111" width="15.59765625" style="1" customWidth="1"/>
    <col min="15112" max="15112" width="8.59765625" style="1"/>
    <col min="15113" max="15113" width="13.59765625" style="1" customWidth="1"/>
    <col min="15114" max="15358" width="8.59765625" style="1"/>
    <col min="15359" max="15359" width="13" style="1" customWidth="1"/>
    <col min="15360" max="15360" width="9" style="1" customWidth="1"/>
    <col min="15361" max="15367" width="15.59765625" style="1" customWidth="1"/>
    <col min="15368" max="15368" width="8.59765625" style="1"/>
    <col min="15369" max="15369" width="13.59765625" style="1" customWidth="1"/>
    <col min="15370" max="15614" width="8.59765625" style="1"/>
    <col min="15615" max="15615" width="13" style="1" customWidth="1"/>
    <col min="15616" max="15616" width="9" style="1" customWidth="1"/>
    <col min="15617" max="15623" width="15.59765625" style="1" customWidth="1"/>
    <col min="15624" max="15624" width="8.59765625" style="1"/>
    <col min="15625" max="15625" width="13.59765625" style="1" customWidth="1"/>
    <col min="15626" max="15870" width="8.59765625" style="1"/>
    <col min="15871" max="15871" width="13" style="1" customWidth="1"/>
    <col min="15872" max="15872" width="9" style="1" customWidth="1"/>
    <col min="15873" max="15879" width="15.59765625" style="1" customWidth="1"/>
    <col min="15880" max="15880" width="8.59765625" style="1"/>
    <col min="15881" max="15881" width="13.59765625" style="1" customWidth="1"/>
    <col min="15882" max="16126" width="8.59765625" style="1"/>
    <col min="16127" max="16127" width="13" style="1" customWidth="1"/>
    <col min="16128" max="16128" width="9" style="1" customWidth="1"/>
    <col min="16129" max="16135" width="15.59765625" style="1" customWidth="1"/>
    <col min="16136" max="16136" width="8.59765625" style="1"/>
    <col min="16137" max="16137" width="13.59765625" style="1" customWidth="1"/>
    <col min="16138" max="16384" width="8.59765625" style="1"/>
  </cols>
  <sheetData>
    <row r="2" spans="2:16" ht="15.75" customHeight="1" x14ac:dyDescent="0.2">
      <c r="B2" s="573" t="s">
        <v>91</v>
      </c>
      <c r="C2" s="573"/>
      <c r="D2" s="573"/>
      <c r="E2" s="573"/>
      <c r="F2" s="573"/>
    </row>
    <row r="3" spans="2:16" ht="23.1" customHeight="1" x14ac:dyDescent="0.2">
      <c r="B3" s="574" t="s">
        <v>168</v>
      </c>
      <c r="C3" s="574"/>
      <c r="D3" s="574"/>
      <c r="E3" s="574"/>
      <c r="F3" s="574"/>
    </row>
    <row r="4" spans="2:16" ht="24" customHeight="1" x14ac:dyDescent="0.2">
      <c r="C4" s="583" t="s">
        <v>169</v>
      </c>
      <c r="D4" s="583"/>
    </row>
    <row r="5" spans="2:16" ht="15.75" customHeight="1" thickBot="1" x14ac:dyDescent="0.25">
      <c r="B5" s="4"/>
      <c r="C5" s="4"/>
      <c r="D5" s="4"/>
    </row>
    <row r="6" spans="2:16" s="6" customFormat="1" ht="15.75" customHeight="1" x14ac:dyDescent="0.2">
      <c r="B6" s="60" t="s">
        <v>106</v>
      </c>
      <c r="C6" s="61"/>
      <c r="D6" s="62" t="s">
        <v>170</v>
      </c>
      <c r="E6" s="62" t="s">
        <v>171</v>
      </c>
      <c r="F6" s="5" t="s">
        <v>172</v>
      </c>
      <c r="G6" s="63"/>
    </row>
    <row r="7" spans="2:16" s="8" customFormat="1" ht="15.75" customHeight="1" x14ac:dyDescent="0.2">
      <c r="B7" s="64" t="s">
        <v>173</v>
      </c>
      <c r="C7" s="65"/>
      <c r="D7" s="66"/>
      <c r="E7" s="66"/>
      <c r="F7" s="7"/>
      <c r="G7" s="63"/>
      <c r="P7" s="9"/>
    </row>
    <row r="8" spans="2:16" s="8" customFormat="1" ht="15.75" customHeight="1" x14ac:dyDescent="0.2">
      <c r="B8" s="67" t="s">
        <v>174</v>
      </c>
      <c r="C8" s="68"/>
      <c r="D8" s="69">
        <v>32904</v>
      </c>
      <c r="E8" s="90">
        <v>664.4</v>
      </c>
      <c r="F8" s="10">
        <f>INT(D8*E8)</f>
        <v>21861417</v>
      </c>
      <c r="G8" s="63"/>
      <c r="J8" s="11"/>
      <c r="K8" s="11"/>
      <c r="L8" s="11"/>
      <c r="P8" s="9"/>
    </row>
    <row r="9" spans="2:16" s="8" customFormat="1" ht="15.75" customHeight="1" x14ac:dyDescent="0.2">
      <c r="B9" s="70" t="s">
        <v>111</v>
      </c>
      <c r="C9" s="71"/>
      <c r="D9" s="69">
        <v>32904</v>
      </c>
      <c r="E9" s="91">
        <v>499</v>
      </c>
      <c r="F9" s="12">
        <f>D9*E9</f>
        <v>16419096</v>
      </c>
      <c r="G9" s="63"/>
    </row>
    <row r="10" spans="2:16" s="8" customFormat="1" ht="17.25" customHeight="1" x14ac:dyDescent="0.2">
      <c r="B10" s="57" t="s">
        <v>175</v>
      </c>
      <c r="C10" s="58"/>
      <c r="D10" s="69">
        <v>32904</v>
      </c>
      <c r="E10" s="91">
        <v>284</v>
      </c>
      <c r="F10" s="12">
        <f>D10*E10</f>
        <v>9344736</v>
      </c>
      <c r="G10" s="63"/>
    </row>
    <row r="11" spans="2:16" s="8" customFormat="1" ht="16.5" customHeight="1" x14ac:dyDescent="0.2">
      <c r="B11" s="57" t="s">
        <v>176</v>
      </c>
      <c r="C11" s="58"/>
      <c r="D11" s="69">
        <v>32904</v>
      </c>
      <c r="E11" s="91">
        <v>2432</v>
      </c>
      <c r="F11" s="12">
        <f>D11*E11</f>
        <v>80022528</v>
      </c>
      <c r="G11" s="63"/>
    </row>
    <row r="12" spans="2:16" s="8" customFormat="1" ht="16.5" customHeight="1" x14ac:dyDescent="0.2">
      <c r="B12" s="57" t="s">
        <v>177</v>
      </c>
      <c r="C12" s="58"/>
      <c r="D12" s="69">
        <v>32904</v>
      </c>
      <c r="E12" s="91">
        <v>140.1</v>
      </c>
      <c r="F12" s="12">
        <f>INT(D12*E12)</f>
        <v>4609850</v>
      </c>
      <c r="G12" s="63"/>
    </row>
    <row r="13" spans="2:16" s="8" customFormat="1" ht="15" customHeight="1" x14ac:dyDescent="0.2">
      <c r="B13" s="72" t="s">
        <v>178</v>
      </c>
      <c r="C13" s="73"/>
      <c r="D13" s="74"/>
      <c r="E13" s="92"/>
      <c r="F13" s="13"/>
      <c r="G13" s="63"/>
      <c r="P13" s="11"/>
    </row>
    <row r="14" spans="2:16" s="8" customFormat="1" ht="15" customHeight="1" x14ac:dyDescent="0.2">
      <c r="B14" s="97" t="s">
        <v>179</v>
      </c>
      <c r="C14" s="73"/>
      <c r="D14" s="74">
        <v>32904</v>
      </c>
      <c r="E14" s="92">
        <f>INT(76.85)</f>
        <v>76</v>
      </c>
      <c r="F14" s="13">
        <f>D14*E14</f>
        <v>2500704</v>
      </c>
      <c r="G14" s="63"/>
      <c r="P14" s="11"/>
    </row>
    <row r="15" spans="2:16" s="8" customFormat="1" ht="15.75" customHeight="1" x14ac:dyDescent="0.2">
      <c r="B15" s="75" t="s">
        <v>180</v>
      </c>
      <c r="C15" s="76"/>
      <c r="D15" s="69">
        <v>32904</v>
      </c>
      <c r="E15" s="93">
        <v>142</v>
      </c>
      <c r="F15" s="52">
        <f>D15*E15</f>
        <v>4672368</v>
      </c>
      <c r="G15" s="63"/>
      <c r="J15" s="14"/>
      <c r="K15" s="14"/>
      <c r="L15" s="14"/>
    </row>
    <row r="16" spans="2:16" s="8" customFormat="1" ht="15.75" customHeight="1" x14ac:dyDescent="0.2">
      <c r="B16" s="85" t="s">
        <v>181</v>
      </c>
      <c r="C16" s="78"/>
      <c r="D16" s="86">
        <v>32904</v>
      </c>
      <c r="E16" s="94">
        <v>24.8</v>
      </c>
      <c r="F16" s="80">
        <f>INT(D16*E16)</f>
        <v>816019</v>
      </c>
      <c r="G16" s="63"/>
      <c r="J16" s="14"/>
      <c r="K16" s="14"/>
      <c r="L16" s="14"/>
    </row>
    <row r="17" spans="2:12" s="8" customFormat="1" ht="15.75" customHeight="1" x14ac:dyDescent="0.2">
      <c r="B17" s="77" t="s">
        <v>182</v>
      </c>
      <c r="C17" s="78"/>
      <c r="D17" s="79"/>
      <c r="E17" s="79"/>
      <c r="F17" s="80">
        <f>(F8+F9+F10+F11+F12)*0.3</f>
        <v>39677288.100000001</v>
      </c>
      <c r="G17" s="63"/>
      <c r="J17" s="14"/>
      <c r="K17" s="14"/>
      <c r="L17" s="14"/>
    </row>
    <row r="18" spans="2:12" s="8" customFormat="1" ht="16.5" customHeight="1" thickBot="1" x14ac:dyDescent="0.25">
      <c r="B18" s="575" t="s">
        <v>183</v>
      </c>
      <c r="C18" s="576"/>
      <c r="D18" s="81"/>
      <c r="E18" s="81"/>
      <c r="F18" s="15" t="e">
        <f>F78</f>
        <v>#REF!</v>
      </c>
      <c r="G18" s="63"/>
      <c r="J18" s="11"/>
      <c r="K18" s="11"/>
      <c r="L18" s="16"/>
    </row>
    <row r="19" spans="2:12" s="8" customFormat="1" ht="15.75" customHeight="1" thickTop="1" thickBot="1" x14ac:dyDescent="0.25">
      <c r="B19" s="577" t="s">
        <v>184</v>
      </c>
      <c r="C19" s="578"/>
      <c r="D19" s="578"/>
      <c r="E19" s="579"/>
      <c r="F19" s="17" t="e">
        <f>SUM(F8:F18)</f>
        <v>#REF!</v>
      </c>
      <c r="G19" s="63"/>
    </row>
    <row r="20" spans="2:12" s="8" customFormat="1" ht="15.75" customHeight="1" thickBot="1" x14ac:dyDescent="0.25">
      <c r="B20" s="580" t="s">
        <v>185</v>
      </c>
      <c r="C20" s="581"/>
      <c r="D20" s="581"/>
      <c r="E20" s="582"/>
      <c r="F20" s="15" t="e">
        <f>INT(F19*0.1)</f>
        <v>#REF!</v>
      </c>
      <c r="G20" s="63"/>
    </row>
    <row r="21" spans="2:12" s="8" customFormat="1" ht="15.75" customHeight="1" thickTop="1" thickBot="1" x14ac:dyDescent="0.25">
      <c r="B21" s="584" t="s">
        <v>7</v>
      </c>
      <c r="C21" s="585"/>
      <c r="D21" s="585"/>
      <c r="E21" s="586"/>
      <c r="F21" s="18" t="e">
        <f>INT(F19+F20)</f>
        <v>#REF!</v>
      </c>
      <c r="G21" s="63"/>
    </row>
    <row r="22" spans="2:12" ht="15.75" customHeight="1" x14ac:dyDescent="0.2">
      <c r="J22" s="14"/>
      <c r="K22" s="14"/>
      <c r="L22" s="14"/>
    </row>
    <row r="23" spans="2:12" ht="15.75" hidden="1" customHeight="1" x14ac:dyDescent="0.2">
      <c r="B23" s="20"/>
      <c r="C23" s="20"/>
      <c r="D23" s="20"/>
      <c r="F23" s="16"/>
      <c r="J23" s="11"/>
      <c r="K23" s="11"/>
      <c r="L23" s="16"/>
    </row>
    <row r="24" spans="2:12" ht="15.75" hidden="1" customHeight="1" x14ac:dyDescent="0.2">
      <c r="B24" s="1"/>
      <c r="C24" s="1"/>
      <c r="D24" s="1"/>
      <c r="E24" s="1"/>
    </row>
    <row r="25" spans="2:12" ht="36" hidden="1" x14ac:dyDescent="0.2">
      <c r="B25" s="21"/>
      <c r="C25" s="53" t="s">
        <v>186</v>
      </c>
      <c r="D25" s="53"/>
      <c r="E25" s="21" t="s">
        <v>187</v>
      </c>
      <c r="F25" s="23" t="s">
        <v>172</v>
      </c>
    </row>
    <row r="26" spans="2:12" ht="15.75" hidden="1" customHeight="1" x14ac:dyDescent="0.2">
      <c r="B26" s="587" t="s">
        <v>188</v>
      </c>
      <c r="C26" s="24">
        <v>683000</v>
      </c>
      <c r="D26" s="24"/>
      <c r="E26" s="25">
        <v>0</v>
      </c>
      <c r="F26" s="26">
        <v>0</v>
      </c>
    </row>
    <row r="27" spans="2:12" ht="15.75" hidden="1" customHeight="1" x14ac:dyDescent="0.2">
      <c r="B27" s="588"/>
      <c r="C27" s="24">
        <v>596000</v>
      </c>
      <c r="D27" s="24"/>
      <c r="E27" s="25">
        <v>0</v>
      </c>
      <c r="F27" s="26">
        <v>0</v>
      </c>
    </row>
    <row r="28" spans="2:12" ht="15.75" hidden="1" customHeight="1" x14ac:dyDescent="0.2">
      <c r="B28" s="588"/>
      <c r="C28" s="24">
        <v>534000</v>
      </c>
      <c r="D28" s="24"/>
      <c r="E28" s="25">
        <v>8.67</v>
      </c>
      <c r="F28" s="26">
        <v>4629780</v>
      </c>
    </row>
    <row r="29" spans="2:12" ht="15.75" hidden="1" customHeight="1" x14ac:dyDescent="0.2">
      <c r="B29" s="588"/>
      <c r="C29" s="24">
        <v>460000</v>
      </c>
      <c r="D29" s="24"/>
      <c r="E29" s="25">
        <v>34.700000000000003</v>
      </c>
      <c r="F29" s="26">
        <v>15962000.000000002</v>
      </c>
    </row>
    <row r="30" spans="2:12" ht="15.75" hidden="1" customHeight="1" x14ac:dyDescent="0.2">
      <c r="B30" s="589"/>
      <c r="C30" s="27" t="s">
        <v>189</v>
      </c>
      <c r="D30" s="27"/>
      <c r="E30" s="28">
        <v>43.370000000000005</v>
      </c>
      <c r="F30" s="29">
        <v>20591780</v>
      </c>
    </row>
    <row r="31" spans="2:12" ht="15.75" hidden="1" customHeight="1" x14ac:dyDescent="0.2">
      <c r="B31" s="590" t="s">
        <v>190</v>
      </c>
      <c r="C31" s="30">
        <v>683000</v>
      </c>
      <c r="D31" s="30"/>
      <c r="E31" s="31">
        <v>0</v>
      </c>
      <c r="F31" s="32">
        <v>0</v>
      </c>
    </row>
    <row r="32" spans="2:12" ht="15.75" hidden="1" customHeight="1" x14ac:dyDescent="0.2">
      <c r="B32" s="588"/>
      <c r="C32" s="24">
        <v>596000</v>
      </c>
      <c r="D32" s="24"/>
      <c r="E32" s="25">
        <v>0</v>
      </c>
      <c r="F32" s="26">
        <v>0</v>
      </c>
    </row>
    <row r="33" spans="2:6" ht="15.75" hidden="1" customHeight="1" x14ac:dyDescent="0.2">
      <c r="B33" s="588"/>
      <c r="C33" s="24">
        <v>534000</v>
      </c>
      <c r="D33" s="24"/>
      <c r="E33" s="25">
        <v>4.63</v>
      </c>
      <c r="F33" s="26">
        <v>2472420</v>
      </c>
    </row>
    <row r="34" spans="2:6" ht="15.75" hidden="1" customHeight="1" x14ac:dyDescent="0.2">
      <c r="B34" s="588"/>
      <c r="C34" s="24">
        <v>460000</v>
      </c>
      <c r="D34" s="24"/>
      <c r="E34" s="25">
        <v>18.510000000000002</v>
      </c>
      <c r="F34" s="26">
        <v>8514600</v>
      </c>
    </row>
    <row r="35" spans="2:6" ht="15.75" hidden="1" customHeight="1" x14ac:dyDescent="0.2">
      <c r="B35" s="589"/>
      <c r="C35" s="27" t="s">
        <v>189</v>
      </c>
      <c r="D35" s="27"/>
      <c r="E35" s="28">
        <v>23.137</v>
      </c>
      <c r="F35" s="33">
        <v>10987020</v>
      </c>
    </row>
    <row r="36" spans="2:6" ht="15.75" hidden="1" customHeight="1" x14ac:dyDescent="0.2">
      <c r="B36" s="590" t="s">
        <v>191</v>
      </c>
      <c r="C36" s="30">
        <v>683000</v>
      </c>
      <c r="D36" s="30"/>
      <c r="E36" s="31">
        <v>1.03</v>
      </c>
      <c r="F36" s="32">
        <v>703490</v>
      </c>
    </row>
    <row r="37" spans="2:6" ht="15.75" hidden="1" customHeight="1" x14ac:dyDescent="0.2">
      <c r="B37" s="588"/>
      <c r="C37" s="24">
        <v>596000</v>
      </c>
      <c r="D37" s="24"/>
      <c r="E37" s="25">
        <v>3.09</v>
      </c>
      <c r="F37" s="26">
        <v>1841640</v>
      </c>
    </row>
    <row r="38" spans="2:6" ht="15.75" hidden="1" customHeight="1" x14ac:dyDescent="0.2">
      <c r="B38" s="588"/>
      <c r="C38" s="24">
        <v>534000</v>
      </c>
      <c r="D38" s="24"/>
      <c r="E38" s="25">
        <v>4.12</v>
      </c>
      <c r="F38" s="26">
        <v>2200080</v>
      </c>
    </row>
    <row r="39" spans="2:6" ht="15.75" hidden="1" customHeight="1" x14ac:dyDescent="0.2">
      <c r="B39" s="588"/>
      <c r="C39" s="24">
        <v>460000</v>
      </c>
      <c r="D39" s="24"/>
      <c r="E39" s="25">
        <v>2.06</v>
      </c>
      <c r="F39" s="26">
        <v>947600</v>
      </c>
    </row>
    <row r="40" spans="2:6" ht="15.75" hidden="1" customHeight="1" x14ac:dyDescent="0.2">
      <c r="B40" s="588"/>
      <c r="C40" s="34" t="s">
        <v>189</v>
      </c>
      <c r="D40" s="34"/>
      <c r="E40" s="35">
        <v>10.3</v>
      </c>
      <c r="F40" s="36">
        <v>5692810</v>
      </c>
    </row>
    <row r="41" spans="2:6" ht="34.5" hidden="1" customHeight="1" x14ac:dyDescent="0.2">
      <c r="B41" s="56" t="s">
        <v>192</v>
      </c>
      <c r="C41" s="34"/>
      <c r="D41" s="34"/>
      <c r="E41" s="35"/>
      <c r="F41" s="36"/>
    </row>
    <row r="42" spans="2:6" ht="34.5" hidden="1" customHeight="1" x14ac:dyDescent="0.2">
      <c r="B42" s="59" t="s">
        <v>193</v>
      </c>
      <c r="C42" s="34"/>
      <c r="D42" s="34"/>
      <c r="E42" s="35"/>
      <c r="F42" s="36"/>
    </row>
    <row r="43" spans="2:6" ht="34.5" hidden="1" customHeight="1" x14ac:dyDescent="0.2">
      <c r="B43" s="59"/>
      <c r="C43" s="34"/>
      <c r="D43" s="34"/>
      <c r="E43" s="35"/>
      <c r="F43" s="36"/>
    </row>
    <row r="44" spans="2:6" ht="50.25" hidden="1" customHeight="1" x14ac:dyDescent="0.2">
      <c r="B44" s="56" t="s">
        <v>194</v>
      </c>
      <c r="C44" s="34"/>
      <c r="D44" s="34"/>
      <c r="E44" s="35"/>
      <c r="F44" s="36"/>
    </row>
    <row r="45" spans="2:6" s="8" customFormat="1" ht="12.6" hidden="1" thickBot="1" x14ac:dyDescent="0.25">
      <c r="B45" s="37" t="s">
        <v>195</v>
      </c>
      <c r="C45" s="38"/>
      <c r="D45" s="38"/>
      <c r="E45" s="38"/>
      <c r="F45" s="39">
        <v>1300000</v>
      </c>
    </row>
    <row r="46" spans="2:6" ht="15.75" hidden="1" customHeight="1" x14ac:dyDescent="0.2">
      <c r="B46" s="54" t="s">
        <v>196</v>
      </c>
      <c r="C46" s="55"/>
      <c r="D46" s="82"/>
      <c r="E46" s="40"/>
      <c r="F46" s="41">
        <v>37271610</v>
      </c>
    </row>
    <row r="47" spans="2:6" ht="15.75" hidden="1" customHeight="1" x14ac:dyDescent="0.2">
      <c r="B47" s="42"/>
      <c r="C47" s="43"/>
      <c r="D47" s="43"/>
      <c r="E47" s="44"/>
      <c r="F47" s="46"/>
    </row>
    <row r="48" spans="2:6" ht="15.75" hidden="1" customHeight="1" x14ac:dyDescent="0.2">
      <c r="B48" s="47"/>
      <c r="C48" s="47"/>
      <c r="D48" s="47"/>
      <c r="E48" s="47"/>
      <c r="F48" s="47"/>
    </row>
    <row r="49" spans="2:6" ht="15.75" customHeight="1" x14ac:dyDescent="0.2">
      <c r="B49" s="42" t="s">
        <v>197</v>
      </c>
      <c r="C49" s="47"/>
      <c r="D49" s="47"/>
      <c r="E49" s="47"/>
      <c r="F49" s="47"/>
    </row>
    <row r="50" spans="2:6" ht="25.2" customHeight="1" x14ac:dyDescent="0.2">
      <c r="B50" s="48"/>
      <c r="C50" s="569" t="s">
        <v>186</v>
      </c>
      <c r="D50" s="570"/>
      <c r="E50" s="21" t="s">
        <v>198</v>
      </c>
      <c r="F50" s="21" t="s">
        <v>172</v>
      </c>
    </row>
    <row r="51" spans="2:6" ht="15.75" customHeight="1" x14ac:dyDescent="0.2">
      <c r="B51" s="56" t="s">
        <v>102</v>
      </c>
      <c r="C51" s="571">
        <v>32904</v>
      </c>
      <c r="D51" s="572"/>
      <c r="E51" s="25">
        <f>76/35</f>
        <v>2.1714285714285713</v>
      </c>
      <c r="F51" s="26">
        <f>C51*E51</f>
        <v>71448.685714285704</v>
      </c>
    </row>
    <row r="52" spans="2:6" ht="15.75" customHeight="1" x14ac:dyDescent="0.2">
      <c r="B52" s="56" t="s">
        <v>199</v>
      </c>
      <c r="C52" s="566"/>
      <c r="D52" s="568"/>
      <c r="E52" s="83"/>
      <c r="F52" s="84">
        <v>35</v>
      </c>
    </row>
    <row r="53" spans="2:6" ht="19.5" customHeight="1" x14ac:dyDescent="0.2">
      <c r="B53" s="49" t="s">
        <v>196</v>
      </c>
      <c r="C53" s="566"/>
      <c r="D53" s="567"/>
      <c r="E53" s="568"/>
      <c r="F53" s="41">
        <f>INT(F51*F52)</f>
        <v>2500704</v>
      </c>
    </row>
    <row r="54" spans="2:6" ht="20.7" customHeight="1" x14ac:dyDescent="0.2">
      <c r="B54" s="50"/>
      <c r="C54" s="43"/>
      <c r="D54" s="43"/>
      <c r="E54" s="44"/>
      <c r="F54" s="45"/>
    </row>
    <row r="55" spans="2:6" ht="28.2" customHeight="1" x14ac:dyDescent="0.2">
      <c r="B55" s="48"/>
      <c r="C55" s="569" t="s">
        <v>186</v>
      </c>
      <c r="D55" s="570"/>
      <c r="E55" s="21" t="s">
        <v>198</v>
      </c>
      <c r="F55" s="21" t="s">
        <v>172</v>
      </c>
    </row>
    <row r="56" spans="2:6" ht="21" customHeight="1" x14ac:dyDescent="0.2">
      <c r="B56" s="56" t="s">
        <v>200</v>
      </c>
      <c r="C56" s="571">
        <v>32904</v>
      </c>
      <c r="D56" s="572"/>
      <c r="E56" s="25">
        <f>142/35</f>
        <v>4.0571428571428569</v>
      </c>
      <c r="F56" s="26">
        <f>C56*E56</f>
        <v>133496.22857142857</v>
      </c>
    </row>
    <row r="57" spans="2:6" ht="20.7" customHeight="1" x14ac:dyDescent="0.2">
      <c r="B57" s="56" t="s">
        <v>199</v>
      </c>
      <c r="C57" s="566"/>
      <c r="D57" s="568"/>
      <c r="E57" s="83"/>
      <c r="F57" s="84">
        <v>35</v>
      </c>
    </row>
    <row r="58" spans="2:6" s="51" customFormat="1" ht="15.75" customHeight="1" x14ac:dyDescent="0.2">
      <c r="B58" s="49" t="s">
        <v>196</v>
      </c>
      <c r="C58" s="566"/>
      <c r="D58" s="567"/>
      <c r="E58" s="568"/>
      <c r="F58" s="41">
        <f>INT(F56*F57)</f>
        <v>4672368</v>
      </c>
    </row>
    <row r="59" spans="2:6" s="51" customFormat="1" ht="15.75" customHeight="1" x14ac:dyDescent="0.2">
      <c r="B59" s="50"/>
      <c r="C59" s="43"/>
      <c r="D59" s="43"/>
      <c r="E59" s="44"/>
      <c r="F59" s="45"/>
    </row>
    <row r="60" spans="2:6" s="51" customFormat="1" ht="29.25" customHeight="1" x14ac:dyDescent="0.2">
      <c r="B60" s="48"/>
      <c r="C60" s="569" t="s">
        <v>186</v>
      </c>
      <c r="D60" s="570"/>
      <c r="E60" s="21" t="s">
        <v>198</v>
      </c>
      <c r="F60" s="21" t="s">
        <v>172</v>
      </c>
    </row>
    <row r="61" spans="2:6" s="51" customFormat="1" ht="15.75" customHeight="1" x14ac:dyDescent="0.2">
      <c r="B61" s="56" t="s">
        <v>201</v>
      </c>
      <c r="C61" s="571">
        <v>32904</v>
      </c>
      <c r="D61" s="572"/>
      <c r="E61" s="25">
        <v>3.1</v>
      </c>
      <c r="F61" s="26">
        <f>C61*E61</f>
        <v>102002.40000000001</v>
      </c>
    </row>
    <row r="62" spans="2:6" s="51" customFormat="1" ht="15.75" customHeight="1" x14ac:dyDescent="0.2">
      <c r="B62" s="56" t="s">
        <v>199</v>
      </c>
      <c r="C62" s="566"/>
      <c r="D62" s="568"/>
      <c r="E62" s="83"/>
      <c r="F62" s="84">
        <v>8</v>
      </c>
    </row>
    <row r="63" spans="2:6" s="51" customFormat="1" ht="15.75" customHeight="1" x14ac:dyDescent="0.2">
      <c r="B63" s="49" t="s">
        <v>196</v>
      </c>
      <c r="C63" s="95"/>
      <c r="D63" s="96"/>
      <c r="E63" s="89"/>
      <c r="F63" s="41">
        <f>INT(F61*F62)</f>
        <v>816019</v>
      </c>
    </row>
    <row r="64" spans="2:6" s="51" customFormat="1" ht="15.75" customHeight="1" x14ac:dyDescent="0.2">
      <c r="B64" s="50"/>
      <c r="C64" s="43"/>
      <c r="D64" s="43"/>
      <c r="E64" s="44"/>
      <c r="F64" s="45"/>
    </row>
    <row r="65" spans="2:7" ht="15.75" customHeight="1" x14ac:dyDescent="0.2">
      <c r="B65" s="610" t="s">
        <v>202</v>
      </c>
      <c r="C65" s="610"/>
      <c r="D65" s="610"/>
      <c r="E65" s="1"/>
    </row>
    <row r="66" spans="2:7" ht="15.75" customHeight="1" x14ac:dyDescent="0.2">
      <c r="B66" s="22"/>
      <c r="C66" s="611" t="s">
        <v>61</v>
      </c>
      <c r="D66" s="612"/>
      <c r="E66" s="613"/>
      <c r="F66" s="21" t="s">
        <v>203</v>
      </c>
    </row>
    <row r="67" spans="2:7" ht="39" customHeight="1" x14ac:dyDescent="0.2">
      <c r="B67" s="597" t="s">
        <v>204</v>
      </c>
      <c r="C67" s="561" t="s">
        <v>205</v>
      </c>
      <c r="D67" s="562"/>
      <c r="E67" s="563"/>
      <c r="F67" s="52">
        <v>247346</v>
      </c>
    </row>
    <row r="68" spans="2:7" ht="28.5" customHeight="1" x14ac:dyDescent="0.2">
      <c r="B68" s="597"/>
      <c r="C68" s="561" t="s">
        <v>206</v>
      </c>
      <c r="D68" s="564"/>
      <c r="E68" s="565"/>
      <c r="F68" s="52">
        <v>1243000</v>
      </c>
    </row>
    <row r="69" spans="2:7" ht="28.5" customHeight="1" x14ac:dyDescent="0.2">
      <c r="B69" s="595" t="s">
        <v>207</v>
      </c>
      <c r="C69" s="561" t="s">
        <v>208</v>
      </c>
      <c r="D69" s="564"/>
      <c r="E69" s="565"/>
      <c r="F69" s="52">
        <v>22440</v>
      </c>
    </row>
    <row r="70" spans="2:7" ht="28.5" customHeight="1" x14ac:dyDescent="0.2">
      <c r="B70" s="596"/>
      <c r="C70" s="561" t="s">
        <v>209</v>
      </c>
      <c r="D70" s="564"/>
      <c r="E70" s="565"/>
      <c r="F70" s="52">
        <v>1118700</v>
      </c>
    </row>
    <row r="71" spans="2:7" ht="30.75" customHeight="1" x14ac:dyDescent="0.2">
      <c r="B71" s="595" t="s">
        <v>210</v>
      </c>
      <c r="C71" s="598" t="s">
        <v>211</v>
      </c>
      <c r="D71" s="599"/>
      <c r="E71" s="600"/>
      <c r="F71" s="52" t="e">
        <f>SUM(#REF!)*5</f>
        <v>#REF!</v>
      </c>
    </row>
    <row r="72" spans="2:7" ht="24" customHeight="1" x14ac:dyDescent="0.2">
      <c r="B72" s="597"/>
      <c r="C72" s="601" t="s">
        <v>212</v>
      </c>
      <c r="D72" s="602"/>
      <c r="E72" s="603"/>
      <c r="F72" s="52" t="e">
        <f>#REF!*5</f>
        <v>#REF!</v>
      </c>
    </row>
    <row r="73" spans="2:7" ht="24" customHeight="1" x14ac:dyDescent="0.2">
      <c r="B73" s="597"/>
      <c r="C73" s="601" t="s">
        <v>213</v>
      </c>
      <c r="D73" s="602"/>
      <c r="E73" s="603"/>
      <c r="F73" s="52" t="e">
        <f>#REF!*4+#REF!</f>
        <v>#REF!</v>
      </c>
    </row>
    <row r="74" spans="2:7" ht="36" customHeight="1" x14ac:dyDescent="0.2">
      <c r="B74" s="597"/>
      <c r="C74" s="601" t="s">
        <v>214</v>
      </c>
      <c r="D74" s="602"/>
      <c r="E74" s="603"/>
      <c r="F74" s="52" t="e">
        <f>#REF!*5</f>
        <v>#REF!</v>
      </c>
    </row>
    <row r="75" spans="2:7" ht="36" customHeight="1" x14ac:dyDescent="0.2">
      <c r="B75" s="597"/>
      <c r="C75" s="604" t="s">
        <v>215</v>
      </c>
      <c r="D75" s="605"/>
      <c r="E75" s="606"/>
      <c r="F75" s="52" t="e">
        <f>#REF!*5</f>
        <v>#REF!</v>
      </c>
    </row>
    <row r="76" spans="2:7" ht="36" customHeight="1" thickBot="1" x14ac:dyDescent="0.25">
      <c r="B76" s="597"/>
      <c r="C76" s="607" t="s">
        <v>216</v>
      </c>
      <c r="D76" s="608"/>
      <c r="E76" s="609"/>
      <c r="F76" s="12" t="e">
        <f>#REF!*5</f>
        <v>#REF!</v>
      </c>
    </row>
    <row r="77" spans="2:7" ht="15.75" hidden="1" customHeight="1" thickTop="1" thickBot="1" x14ac:dyDescent="0.25">
      <c r="B77" s="591" t="s">
        <v>217</v>
      </c>
      <c r="C77" s="591"/>
      <c r="D77" s="591"/>
      <c r="E77" s="591"/>
      <c r="F77" s="87" t="e">
        <f>SUM(F71:F76)</f>
        <v>#REF!</v>
      </c>
      <c r="G77" s="19"/>
    </row>
    <row r="78" spans="2:7" ht="14.1" customHeight="1" thickBot="1" x14ac:dyDescent="0.25">
      <c r="B78" s="592" t="s">
        <v>135</v>
      </c>
      <c r="C78" s="593"/>
      <c r="D78" s="593"/>
      <c r="E78" s="594"/>
      <c r="F78" s="88" t="e">
        <f>F67+F68+F69+F70+F77</f>
        <v>#REF!</v>
      </c>
    </row>
  </sheetData>
  <mergeCells count="38">
    <mergeCell ref="B77:E77"/>
    <mergeCell ref="C55:D55"/>
    <mergeCell ref="C56:D56"/>
    <mergeCell ref="C57:D57"/>
    <mergeCell ref="B78:E78"/>
    <mergeCell ref="B69:B70"/>
    <mergeCell ref="B71:B76"/>
    <mergeCell ref="C71:E71"/>
    <mergeCell ref="C72:E72"/>
    <mergeCell ref="C73:E73"/>
    <mergeCell ref="C74:E74"/>
    <mergeCell ref="C75:E75"/>
    <mergeCell ref="C76:E76"/>
    <mergeCell ref="B65:D65"/>
    <mergeCell ref="B67:B68"/>
    <mergeCell ref="C66:E66"/>
    <mergeCell ref="C51:D51"/>
    <mergeCell ref="C52:D52"/>
    <mergeCell ref="B2:F2"/>
    <mergeCell ref="B3:F3"/>
    <mergeCell ref="B18:C18"/>
    <mergeCell ref="B19:E19"/>
    <mergeCell ref="B20:E20"/>
    <mergeCell ref="C4:D4"/>
    <mergeCell ref="B21:E21"/>
    <mergeCell ref="B26:B30"/>
    <mergeCell ref="B31:B35"/>
    <mergeCell ref="B36:B40"/>
    <mergeCell ref="C50:D50"/>
    <mergeCell ref="C67:E67"/>
    <mergeCell ref="C68:E68"/>
    <mergeCell ref="C69:E69"/>
    <mergeCell ref="C70:E70"/>
    <mergeCell ref="C53:E53"/>
    <mergeCell ref="C60:D60"/>
    <mergeCell ref="C61:D61"/>
    <mergeCell ref="C62:D62"/>
    <mergeCell ref="C58:E58"/>
  </mergeCells>
  <phoneticPr fontId="2"/>
  <printOptions horizontalCentered="1" verticalCentered="1"/>
  <pageMargins left="3.937007874015748E-2" right="3.937007874015748E-2" top="0.19685039370078741" bottom="0.19685039370078741" header="0.31496062992125984" footer="0.31496062992125984"/>
  <pageSetup paperSize="9" scale="5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積算様式</vt:lpstr>
      <vt:lpstr>第2回事前協議</vt:lpstr>
      <vt:lpstr>第1回事前協議</vt:lpstr>
      <vt:lpstr>第1回事前協議!Print_Area</vt:lpstr>
      <vt:lpstr>第2回事前協議!Print_Area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2023-06-07T02:44:24Z</dcterms:created>
  <dcterms:modified xsi:type="dcterms:W3CDTF">2023-06-07T02:45:27Z</dcterms:modified>
  <cp:category/>
  <cp:contentStatus/>
</cp:coreProperties>
</file>