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mc:AlternateContent xmlns:mc="http://schemas.openxmlformats.org/markup-compatibility/2006">
    <mc:Choice Requires="x15">
      <x15ac:absPath xmlns:x15ac="http://schemas.microsoft.com/office/spreadsheetml/2010/11/ac" url="\\staffd\shared\330_調達・派遣業務部\2_部内全員\200_契約・派遣制度課\03_横断的業務\ウェブページ関連\05_調達ガイドライン・様式\★コンサルタント等契約　関連ガイドライン\2.コンサルタント等契約における経理処理ガイドラインQCBS\202004経理処理ガイドラインQCBS版\web掲載\"/>
    </mc:Choice>
  </mc:AlternateContent>
  <bookViews>
    <workbookView xWindow="0" yWindow="0" windowWidth="28800" windowHeight="12450" tabRatio="886" firstSheet="4"/>
  </bookViews>
  <sheets>
    <sheet name="表紙" sheetId="49" r:id="rId1"/>
    <sheet name="内訳書" sheetId="33" r:id="rId2"/>
    <sheet name="報酬" sheetId="27" r:id="rId3"/>
    <sheet name="旅費（航空賃、その他）" sheetId="1" r:id="rId4"/>
    <sheet name="【別見積】戦争特約保険料" sheetId="47" r:id="rId5"/>
    <sheet name="【最終見積】戦争特約保険料" sheetId="48" r:id="rId6"/>
    <sheet name="一般業務費" sheetId="42" r:id="rId7"/>
    <sheet name="通訳傭上費・報告書作成費" sheetId="44" r:id="rId8"/>
    <sheet name="機材費" sheetId="30" r:id="rId9"/>
    <sheet name="再委託費" sheetId="37" r:id="rId10"/>
    <sheet name="国内業務費" sheetId="45" r:id="rId11"/>
    <sheet name="Sheet1" sheetId="46" r:id="rId12"/>
  </sheets>
  <externalReferences>
    <externalReference r:id="rId13"/>
    <externalReference r:id="rId14"/>
  </externalReferences>
  <definedNames>
    <definedName name="_msocom_1" localSheetId="0">表紙!#REF!</definedName>
    <definedName name="_msocom_2" localSheetId="0">表紙!#REF!</definedName>
    <definedName name="_msocom_3" localSheetId="0">表紙!#REF!</definedName>
    <definedName name="_msocom_4" localSheetId="0">表紙!#REF!</definedName>
    <definedName name="DATA">#REF!</definedName>
    <definedName name="_xlnm.Print_Area" localSheetId="5">【最終見積】戦争特約保険料!$A$1:$E$8</definedName>
    <definedName name="_xlnm.Print_Area" localSheetId="4">【別見積】戦争特約保険料!$A$1:$E$15</definedName>
    <definedName name="_xlnm.Print_Area" localSheetId="6">一般業務費!$A$1:$F$39</definedName>
    <definedName name="_xlnm.Print_Area" localSheetId="8">機材費!$A$1:$E$30</definedName>
    <definedName name="_xlnm.Print_Area" localSheetId="10">国内業務費!$A$1:$C$11</definedName>
    <definedName name="_xlnm.Print_Area" localSheetId="9">再委託費!$A$1:$E$23</definedName>
    <definedName name="_xlnm.Print_Area" localSheetId="7">通訳傭上費・報告書作成費!$A$1:$E$20</definedName>
    <definedName name="_xlnm.Print_Area" localSheetId="1">内訳書!$B$1:$D$21</definedName>
    <definedName name="_xlnm.Print_Area" localSheetId="0">表紙!$A$1:$C$23</definedName>
    <definedName name="_xlnm.Print_Area" localSheetId="2">報酬!$A$1:$E$19</definedName>
    <definedName name="_xlnm.Print_Area" localSheetId="3">'旅費（航空賃、その他）'!$A$1:$S$22</definedName>
    <definedName name="コンサルタントによる見積">#REF!</definedName>
    <definedName name="ドルレート">#REF!</definedName>
    <definedName name="一般業務費合計">'[1]一般業務費（２）'!$F$60</definedName>
    <definedName name="一般業務費地域分類">#REF!</definedName>
    <definedName name="間接費合計">#REF!</definedName>
    <definedName name="基盤整備費合計">'[2]一般業務費（２）'!#REF!</definedName>
    <definedName name="基本人件費">#REF!</definedName>
    <definedName name="技術交換費合計">#REF!</definedName>
    <definedName name="業務分類">#REF!</definedName>
    <definedName name="契約年度">#REF!</definedName>
    <definedName name="現地業務費合計">'[2]一般業務費（１）'!#REF!</definedName>
    <definedName name="現地調査人月">#REF!</definedName>
    <definedName name="現地通貨レート">#REF!</definedName>
    <definedName name="航空運賃">#REF!</definedName>
    <definedName name="航空賃C">#REF!</definedName>
    <definedName name="航空賃Y">#REF!</definedName>
    <definedName name="国一覧">#REF!</definedName>
    <definedName name="国内旅費">#REF!</definedName>
    <definedName name="国別地域分類表">#REF!</definedName>
    <definedName name="資機材費合計">#REF!</definedName>
    <definedName name="地域">#REF!</definedName>
    <definedName name="地域分類">#REF!</definedName>
    <definedName name="地域毎一般業務費単価">#REF!</definedName>
    <definedName name="調査旅費合計">#REF!</definedName>
    <definedName name="直人費コンサル">#REF!</definedName>
    <definedName name="直人費合計">#REF!</definedName>
    <definedName name="直接経費">#REF!</definedName>
    <definedName name="直接費">#REF!</definedName>
    <definedName name="通訳単価">#REF!</definedName>
    <definedName name="定率化">#REF!</definedName>
    <definedName name="報告書作成費合計">#REF!</definedName>
    <definedName name="無償以外単価">#REF!</definedName>
    <definedName name="無償単価">#REF!</definedName>
  </definedNames>
  <calcPr calcId="162913"/>
</workbook>
</file>

<file path=xl/calcChain.xml><?xml version="1.0" encoding="utf-8"?>
<calcChain xmlns="http://schemas.openxmlformats.org/spreadsheetml/2006/main">
  <c r="B8" i="45" l="1"/>
  <c r="B9" i="45"/>
  <c r="B1" i="45"/>
  <c r="D21" i="37"/>
  <c r="D22" i="37"/>
  <c r="B15" i="37"/>
  <c r="D12" i="37"/>
  <c r="D13" i="37"/>
  <c r="B2" i="37"/>
  <c r="B1" i="37"/>
  <c r="D28" i="30"/>
  <c r="D29" i="30"/>
  <c r="B22" i="30"/>
  <c r="D19" i="30"/>
  <c r="D20" i="30"/>
  <c r="B12" i="30"/>
  <c r="D9" i="30"/>
  <c r="D10" i="30"/>
  <c r="B2" i="30"/>
  <c r="B1" i="30"/>
  <c r="D18" i="44"/>
  <c r="C19" i="44"/>
  <c r="B11" i="44"/>
  <c r="D4" i="44"/>
  <c r="D8" i="44"/>
  <c r="C9" i="44"/>
  <c r="B1" i="44"/>
  <c r="E37" i="42"/>
  <c r="E33" i="42"/>
  <c r="E25" i="42"/>
  <c r="E29" i="42"/>
  <c r="E21" i="42"/>
  <c r="E17" i="42"/>
  <c r="E9" i="42"/>
  <c r="E10" i="42"/>
  <c r="E13" i="42"/>
  <c r="E4" i="42"/>
  <c r="E8" i="42"/>
  <c r="E38" i="42"/>
  <c r="E39" i="42"/>
  <c r="C1" i="42"/>
  <c r="D4" i="48"/>
  <c r="D6" i="48"/>
  <c r="D7" i="48"/>
  <c r="B1" i="48"/>
  <c r="D4" i="47"/>
  <c r="D12" i="47"/>
  <c r="C13" i="47"/>
  <c r="B1" i="47"/>
  <c r="E7" i="1"/>
  <c r="K7" i="1"/>
  <c r="R7" i="1"/>
  <c r="S7" i="1"/>
  <c r="E8" i="1"/>
  <c r="K8" i="1"/>
  <c r="R8" i="1"/>
  <c r="S8" i="1"/>
  <c r="E9" i="1"/>
  <c r="K9" i="1"/>
  <c r="R9" i="1"/>
  <c r="S9" i="1"/>
  <c r="E10" i="1"/>
  <c r="K10" i="1"/>
  <c r="R10" i="1"/>
  <c r="S10" i="1"/>
  <c r="E11" i="1"/>
  <c r="K11" i="1"/>
  <c r="R11" i="1"/>
  <c r="S11" i="1"/>
  <c r="E12" i="1"/>
  <c r="K12" i="1"/>
  <c r="R12" i="1"/>
  <c r="S12" i="1"/>
  <c r="E13" i="1"/>
  <c r="K13" i="1"/>
  <c r="R13" i="1"/>
  <c r="S13" i="1"/>
  <c r="E14" i="1"/>
  <c r="K14" i="1"/>
  <c r="R14" i="1"/>
  <c r="S14" i="1"/>
  <c r="E15" i="1"/>
  <c r="K15" i="1"/>
  <c r="R15" i="1"/>
  <c r="S15" i="1"/>
  <c r="E16" i="1"/>
  <c r="K16" i="1"/>
  <c r="R16" i="1"/>
  <c r="S16" i="1"/>
  <c r="E17" i="1"/>
  <c r="K17" i="1"/>
  <c r="R17" i="1"/>
  <c r="S17" i="1"/>
  <c r="S19" i="1"/>
  <c r="S20" i="1"/>
  <c r="D19" i="1"/>
  <c r="D20" i="1"/>
  <c r="R19" i="1"/>
  <c r="H19" i="1"/>
  <c r="C19" i="1"/>
  <c r="C3" i="1"/>
  <c r="C2" i="1"/>
  <c r="E4" i="27"/>
  <c r="E5" i="27"/>
  <c r="E6" i="27"/>
  <c r="E7" i="27"/>
  <c r="E8" i="27"/>
  <c r="E9" i="27"/>
  <c r="E10" i="27"/>
  <c r="E11" i="27"/>
  <c r="E12" i="27"/>
  <c r="E13" i="27"/>
  <c r="E14" i="27"/>
  <c r="E18" i="27"/>
  <c r="E19" i="27"/>
  <c r="D18" i="27"/>
  <c r="C1" i="27"/>
  <c r="C7" i="33"/>
  <c r="C8" i="33"/>
  <c r="C9" i="33"/>
  <c r="C10" i="33"/>
  <c r="C11" i="33"/>
  <c r="C12" i="33"/>
  <c r="C13" i="33"/>
  <c r="C14" i="33"/>
  <c r="C6" i="33"/>
  <c r="C16" i="33"/>
  <c r="C18" i="33"/>
  <c r="C20" i="33"/>
</calcChain>
</file>

<file path=xl/sharedStrings.xml><?xml version="1.0" encoding="utf-8"?>
<sst xmlns="http://schemas.openxmlformats.org/spreadsheetml/2006/main" count="301" uniqueCount="114">
  <si>
    <t>2020年●月◎日</t>
  </si>
  <si>
    <t>独立行政法人国際協力機構</t>
  </si>
  <si>
    <t>　契約担当役　理事　殿</t>
  </si>
  <si>
    <t>≪競争参加者名≫</t>
  </si>
  <si>
    <t>≪代表者名≫　　印</t>
  </si>
  <si>
    <t>≪案件名（業務名称）≫に係る見積書の提出について</t>
  </si>
  <si>
    <t>　標記業務に係る見積書を下記の通り提出いたします。</t>
  </si>
  <si>
    <t>記</t>
  </si>
  <si>
    <r>
      <rPr>
        <sz val="12"/>
        <color rgb="FF000000"/>
        <rFont val="ＭＳ ゴシック"/>
        <family val="3"/>
        <charset val="128"/>
      </rPr>
      <t>１．見積金額：　</t>
    </r>
    <r>
      <rPr>
        <u/>
        <sz val="12"/>
        <color rgb="FF000000"/>
        <rFont val="ＭＳ ゴシック"/>
        <family val="3"/>
        <charset val="128"/>
      </rPr>
      <t>　　　　　　　　　　円</t>
    </r>
  </si>
  <si>
    <t>２．見積内訳：　別紙のとおり</t>
  </si>
  <si>
    <t>見積書内訳</t>
  </si>
  <si>
    <t>業務名称：●●●●●●●●●●●●●●●●●●●●●●●●</t>
  </si>
  <si>
    <t>業務地：◎◎◎◎◎◎国</t>
  </si>
  <si>
    <t>Ⅰ　報酬</t>
  </si>
  <si>
    <t>円</t>
  </si>
  <si>
    <t>内訳あり</t>
  </si>
  <si>
    <t>Ⅱ　直接経費</t>
  </si>
  <si>
    <t>　１　旅費（航空賃）</t>
  </si>
  <si>
    <t>　２　旅費（その他）</t>
  </si>
  <si>
    <t>　３　一般業務費</t>
  </si>
  <si>
    <t>　４　通訳傭上費</t>
  </si>
  <si>
    <t>　５　報告書作成費</t>
  </si>
  <si>
    <t>　６　機材費</t>
  </si>
  <si>
    <t>　７　再委託費</t>
  </si>
  <si>
    <t>　８　国内業務費</t>
  </si>
  <si>
    <t>Ⅲ　小計</t>
  </si>
  <si>
    <t>Ⅳ　消費税及び地方消費税　　　　　</t>
  </si>
  <si>
    <t>Ⅴ　合計</t>
  </si>
  <si>
    <t>注）「事業実施・支援業務」の場合は、消費税の不課税取引に整理されますので、
　「Ⅳ消費税及び地方消費税」の額は０円としてください。</t>
  </si>
  <si>
    <t>担当分野</t>
  </si>
  <si>
    <t>格付
（号）</t>
  </si>
  <si>
    <t>月額
（円）</t>
  </si>
  <si>
    <t>業務量
（月）</t>
  </si>
  <si>
    <t>金額
（円）</t>
  </si>
  <si>
    <t>業務主任者／●●●計画</t>
  </si>
  <si>
    <t>１</t>
  </si>
  <si>
    <t>２</t>
  </si>
  <si>
    <t>３</t>
  </si>
  <si>
    <t>４</t>
  </si>
  <si>
    <t>５</t>
  </si>
  <si>
    <t>合計</t>
  </si>
  <si>
    <t>(1,000円未満切捨)</t>
  </si>
  <si>
    <t>格付
(号)</t>
  </si>
  <si>
    <t>現地期間
(日間)</t>
  </si>
  <si>
    <r>
      <rPr>
        <b/>
        <sz val="12"/>
        <rFont val="ＭＳ ゴシック"/>
        <family val="3"/>
        <charset val="128"/>
      </rPr>
      <t>旅費（航空賃）</t>
    </r>
    <r>
      <rPr>
        <sz val="10"/>
        <rFont val="ＭＳ ゴシック"/>
        <family val="3"/>
        <charset val="128"/>
      </rPr>
      <t xml:space="preserve">
（円）</t>
    </r>
  </si>
  <si>
    <t>旅費（その他）</t>
  </si>
  <si>
    <t>日　　当（円）</t>
  </si>
  <si>
    <t>宿　泊　料（円）</t>
  </si>
  <si>
    <t>金　　額
（円）</t>
  </si>
  <si>
    <t>×</t>
  </si>
  <si>
    <t>(</t>
  </si>
  <si>
    <t>）</t>
  </si>
  <si>
    <t>＝</t>
  </si>
  <si>
    <t>（</t>
  </si>
  <si>
    <t>合　　計</t>
  </si>
  <si>
    <t>（1,000円未満切捨）</t>
  </si>
  <si>
    <t>＊想定している航空経路、航空会社及び搭乗クラスを明示してください。</t>
  </si>
  <si>
    <t>注）一回の渡航で、現地滞在期間が３０日又は６０日を超える場合は、「経理処理ガイドライン」に基づき、日当及び宿泊料を適切に逓減させてください。</t>
  </si>
  <si>
    <t>戦争特約保険料</t>
  </si>
  <si>
    <t>細　　目</t>
  </si>
  <si>
    <t>単価（円）</t>
  </si>
  <si>
    <t>数量</t>
  </si>
  <si>
    <t>金額（円）</t>
  </si>
  <si>
    <t>備　考</t>
  </si>
  <si>
    <t>単価
（円／人月）</t>
  </si>
  <si>
    <t>数量
（現地業務人月）</t>
  </si>
  <si>
    <t xml:space="preserve">注）戦争特約保険料は、原則として「合意単価」方式を適用します。
　　当初の見積もりにおいては、個別の業務従事者に対する個別の戦争特約保険料を積上げで計上してくだ
　さい。
　　最終見積書においては、積上げ計上した経費の内容を確認した上で、当該積上げ額と同等となる「現地
　業務人月」に対する合意単価を設定します。
　　精算に際しては、当該合意単価×現地業務人月（実績）をもって精算します。
</t>
  </si>
  <si>
    <t>３　一般業務費</t>
  </si>
  <si>
    <t>①特殊傭人費</t>
  </si>
  <si>
    <t>地質調査技術者</t>
  </si>
  <si>
    <t>通訳（仏語⇔英語）</t>
  </si>
  <si>
    <t>小　　計</t>
  </si>
  <si>
    <t>②車両関連費</t>
  </si>
  <si>
    <t>４ＷＤ</t>
  </si>
  <si>
    <t>セダン</t>
  </si>
  <si>
    <t>③セミナー等
実施関連費</t>
  </si>
  <si>
    <t>④事務所関連費</t>
  </si>
  <si>
    <t>⑤旅費・交通費</t>
  </si>
  <si>
    <t>国内航空賃（ＡＡＡ⇔ＢＢＢ）</t>
  </si>
  <si>
    <t>⑥施設・設備等関連費</t>
  </si>
  <si>
    <t>⑦資料等翻訳費</t>
  </si>
  <si>
    <t>小　　計　①～⑦</t>
  </si>
  <si>
    <t>注１）③セミナー等実施関連費及び⑥資料等翻訳費については、原則として定額での計上を求めます。
　　企画競争説明書を確認してください。</t>
  </si>
  <si>
    <t>４　通訳傭上費</t>
  </si>
  <si>
    <t>単価
（円／日）</t>
  </si>
  <si>
    <t>数量
(日)</t>
  </si>
  <si>
    <t>仏語通訳</t>
  </si>
  <si>
    <t>５　報告書作成費</t>
  </si>
  <si>
    <t>数量
（一式）</t>
  </si>
  <si>
    <t>最終報告書（英文〇冊）</t>
  </si>
  <si>
    <t>一式</t>
  </si>
  <si>
    <t>最終報告書（和文要約●冊）</t>
  </si>
  <si>
    <t>ＣＤ－Ｒ作成費（３枚）</t>
  </si>
  <si>
    <t>注１）QCBS方式の場合、通訳傭上費は、原則として「合意単価」を適用します。
注２）QCBS方式の場合、報告書作成費は、原則として「合意単価」を適用します。
　　見積金額は、「製本１冊」単位ではなく、最終報告書（英文〇冊）一式や中間報告書
　　（和文要約●冊）一式として、計上してください。冊数が大幅に変更された場合は、
　　単価変更の協議に応じます。</t>
  </si>
  <si>
    <t>６　機材費</t>
  </si>
  <si>
    <t>（１）機材購入費</t>
  </si>
  <si>
    <t>細　目</t>
  </si>
  <si>
    <t xml:space="preserve"> 小 計 </t>
  </si>
  <si>
    <t>（２）機材損料・借料</t>
  </si>
  <si>
    <t>（３）機材送料</t>
  </si>
  <si>
    <t>注１）特記仕様書において、供与機材や事業物品等の購入を指示する場合は、原則として機材購入費において「定額の計上」を求めます。
注２）国内で機材を調達する場合には、適切に消費税を控除してください。</t>
  </si>
  <si>
    <t>７　再委託費</t>
  </si>
  <si>
    <t>（１）現地再委託費</t>
  </si>
  <si>
    <t>小　　　　計</t>
  </si>
  <si>
    <t>（２）国内再委託費</t>
  </si>
  <si>
    <t>注）QCBS方式では、再委託費を「定額計上」することを求める場合も多くなります。企画競争説明書の指示に従って見積もってください。</t>
  </si>
  <si>
    <t>８　国内業務費</t>
  </si>
  <si>
    <t>技術研修費（一式）</t>
  </si>
  <si>
    <t>招へい費（一式）</t>
  </si>
  <si>
    <t>国内諸雑費（一式）</t>
  </si>
  <si>
    <t>注）国内業務費は原則として「定額の計上」とし、その旨企画競争説明書に指示します。</t>
  </si>
  <si>
    <r>
      <t>（消費税及び地方消費税)：</t>
    </r>
    <r>
      <rPr>
        <u/>
        <sz val="12"/>
        <color rgb="FF000000"/>
        <rFont val="ＭＳ ゴシック"/>
        <family val="3"/>
        <charset val="128"/>
      </rPr>
      <t>　　　　　　　円</t>
    </r>
    <r>
      <rPr>
        <sz val="12"/>
        <color rgb="FF000000"/>
        <rFont val="ＭＳ ゴシック"/>
        <family val="3"/>
        <charset val="128"/>
      </rPr>
      <t>を含む。）</t>
    </r>
    <phoneticPr fontId="24"/>
  </si>
  <si>
    <t>以上</t>
    <rPh sb="0" eb="2">
      <t>イジョウ</t>
    </rPh>
    <phoneticPr fontId="24"/>
  </si>
  <si>
    <t>⑧雑費</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</si>
</sst>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font>
      <sz val="12"/>
      <name val="Osaka"/>
      <charset val="128"/>
    </font>
    <font>
      <sz val="11"/>
      <name val="ＭＳ ゴシック"/>
      <family val="3"/>
      <charset val="128"/>
    </font>
    <font>
      <sz val="11"/>
      <name val="Osaka"/>
      <charset val="128"/>
    </font>
    <font>
      <b/>
      <sz val="14"/>
      <name val="ＭＳ ゴシック"/>
      <family val="3"/>
      <charset val="128"/>
    </font>
    <font>
      <sz val="11"/>
      <color rgb="FFFF0000"/>
      <name val="ＭＳ ゴシック"/>
      <family val="3"/>
      <charset val="128"/>
    </font>
    <font>
      <b/>
      <sz val="12"/>
      <name val="ＭＳ ゴシック"/>
      <family val="3"/>
      <charset val="128"/>
    </font>
    <font>
      <sz val="10"/>
      <name val="ＭＳ ゴシック"/>
      <family val="3"/>
      <charset val="128"/>
    </font>
    <font>
      <sz val="12"/>
      <name val="ＭＳ ゴシック"/>
      <family val="3"/>
      <charset val="128"/>
    </font>
    <font>
      <u/>
      <sz val="10"/>
      <name val="ＭＳ ゴシック"/>
      <family val="3"/>
      <charset val="128"/>
    </font>
    <font>
      <b/>
      <sz val="10"/>
      <name val="ＭＳ ゴシック"/>
      <family val="3"/>
      <charset val="128"/>
    </font>
    <font>
      <u/>
      <sz val="11"/>
      <name val="ＭＳ ゴシック"/>
      <family val="3"/>
      <charset val="128"/>
    </font>
    <font>
      <b/>
      <sz val="11"/>
      <name val="ＭＳ ゴシック"/>
      <family val="3"/>
      <charset val="128"/>
    </font>
    <font>
      <u/>
      <sz val="14"/>
      <name val="ＭＳ ゴシック"/>
      <family val="3"/>
      <charset val="128"/>
    </font>
    <font>
      <sz val="10"/>
      <color rgb="FFFF0000"/>
      <name val="ＭＳ ゴシック"/>
      <family val="3"/>
      <charset val="128"/>
    </font>
    <font>
      <b/>
      <u/>
      <sz val="12"/>
      <name val="ＭＳ ゴシック"/>
      <family val="3"/>
      <charset val="128"/>
    </font>
    <font>
      <u/>
      <sz val="12"/>
      <name val="ＭＳ ゴシック"/>
      <family val="3"/>
      <charset val="128"/>
    </font>
    <font>
      <sz val="12"/>
      <color rgb="FFFF0000"/>
      <name val="ＭＳ ゴシック"/>
      <family val="3"/>
      <charset val="128"/>
    </font>
    <font>
      <sz val="12"/>
      <color theme="1"/>
      <name val="ＭＳ ゴシック"/>
      <family val="3"/>
      <charset val="128"/>
    </font>
    <font>
      <sz val="12"/>
      <color theme="1"/>
      <name val="ＭＳ ゴシック"/>
      <family val="3"/>
      <charset val="128"/>
    </font>
    <font>
      <sz val="12"/>
      <color rgb="FF000000"/>
      <name val="ＭＳ ゴシック"/>
      <family val="3"/>
      <charset val="128"/>
    </font>
    <font>
      <b/>
      <sz val="12"/>
      <color rgb="FF000000"/>
      <name val="ＭＳ ゴシック"/>
      <family val="3"/>
      <charset val="128"/>
    </font>
    <font>
      <i/>
      <sz val="10.5"/>
      <color rgb="FF000000"/>
      <name val="ＭＳ ゴシック"/>
      <family val="3"/>
      <charset val="128"/>
    </font>
    <font>
      <u/>
      <sz val="12"/>
      <color rgb="FF000000"/>
      <name val="ＭＳ ゴシック"/>
      <family val="3"/>
      <charset val="128"/>
    </font>
    <font>
      <sz val="12"/>
      <name val="Osaka"/>
      <charset val="128"/>
    </font>
    <font>
      <sz val="6"/>
      <name val="Osaka"/>
      <charset val="128"/>
    </font>
  </fonts>
  <fills count="2">
    <fill>
      <patternFill patternType="none"/>
    </fill>
    <fill>
      <patternFill patternType="gray125"/>
    </fill>
  </fills>
  <borders count="75">
    <border>
      <left/>
      <right/>
      <top/>
      <bottom/>
      <diagonal/>
    </border>
    <border>
      <left/>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right style="thin">
        <color auto="1"/>
      </right>
      <top style="medium">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style="medium">
        <color auto="1"/>
      </right>
      <top/>
      <bottom style="double">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medium">
        <color auto="1"/>
      </left>
      <right style="medium">
        <color auto="1"/>
      </right>
      <top/>
      <bottom style="thin">
        <color auto="1"/>
      </bottom>
      <diagonal/>
    </border>
    <border>
      <left/>
      <right style="thin">
        <color auto="1"/>
      </right>
      <top/>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thin">
        <color auto="1"/>
      </top>
      <bottom style="double">
        <color auto="1"/>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style="thin">
        <color auto="1"/>
      </right>
      <top style="thin">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thin">
        <color auto="1"/>
      </top>
      <bottom style="double">
        <color auto="1"/>
      </bottom>
      <diagonal/>
    </border>
  </borders>
  <cellStyleXfs count="4">
    <xf numFmtId="0" fontId="0" fillId="0" borderId="0"/>
    <xf numFmtId="40" fontId="23" fillId="0" borderId="0" applyFont="0" applyFill="0" applyBorder="0" applyAlignment="0" applyProtection="0"/>
    <xf numFmtId="0" fontId="17" fillId="0" borderId="0">
      <alignment vertical="center"/>
    </xf>
    <xf numFmtId="0" fontId="7" fillId="0" borderId="0">
      <alignment vertical="center"/>
    </xf>
  </cellStyleXfs>
  <cellXfs count="27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177" fontId="3" fillId="0" borderId="1" xfId="0" applyNumberFormat="1"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vertical="center"/>
    </xf>
    <xf numFmtId="177" fontId="1" fillId="0" borderId="6" xfId="0" applyNumberFormat="1" applyFont="1" applyBorder="1" applyAlignment="1">
      <alignment horizontal="right" vertical="center"/>
    </xf>
    <xf numFmtId="0" fontId="1" fillId="0" borderId="7" xfId="0" applyFont="1" applyBorder="1" applyAlignment="1">
      <alignment vertical="center"/>
    </xf>
    <xf numFmtId="0" fontId="1" fillId="0" borderId="8" xfId="0" applyFont="1" applyBorder="1" applyAlignment="1">
      <alignment vertical="center"/>
    </xf>
    <xf numFmtId="177" fontId="1" fillId="0" borderId="6" xfId="0" applyNumberFormat="1" applyFont="1" applyBorder="1" applyAlignment="1">
      <alignment vertical="center"/>
    </xf>
    <xf numFmtId="0" fontId="1" fillId="0" borderId="9" xfId="0" applyFont="1" applyBorder="1" applyAlignment="1">
      <alignment horizontal="centerContinuous" vertical="center"/>
    </xf>
    <xf numFmtId="177" fontId="1" fillId="0" borderId="10" xfId="0" applyNumberFormat="1" applyFont="1" applyBorder="1" applyAlignment="1">
      <alignment vertical="center"/>
    </xf>
    <xf numFmtId="0" fontId="1" fillId="0" borderId="11" xfId="0" applyFont="1" applyBorder="1" applyAlignment="1">
      <alignment vertical="center"/>
    </xf>
    <xf numFmtId="0" fontId="1" fillId="0" borderId="0" xfId="0" applyFont="1" applyAlignment="1">
      <alignment horizontal="right" vertical="center"/>
    </xf>
    <xf numFmtId="177" fontId="1" fillId="0" borderId="12" xfId="0" applyNumberFormat="1" applyFont="1" applyBorder="1" applyAlignment="1">
      <alignment vertical="center"/>
    </xf>
    <xf numFmtId="177" fontId="1" fillId="0" borderId="0" xfId="0" applyNumberFormat="1" applyFont="1" applyBorder="1" applyAlignment="1">
      <alignment vertical="center"/>
    </xf>
    <xf numFmtId="0" fontId="1" fillId="0" borderId="0" xfId="0" applyFont="1" applyBorder="1" applyAlignment="1">
      <alignment vertical="center"/>
    </xf>
    <xf numFmtId="38" fontId="1" fillId="0" borderId="0" xfId="1" applyNumberFormat="1" applyFont="1" applyAlignment="1">
      <alignment vertical="center"/>
    </xf>
    <xf numFmtId="0" fontId="1" fillId="0" borderId="3" xfId="0" applyFont="1" applyBorder="1" applyAlignment="1">
      <alignment horizontal="center" vertical="center"/>
    </xf>
    <xf numFmtId="0" fontId="1" fillId="0" borderId="13" xfId="0" applyFont="1" applyBorder="1" applyAlignment="1">
      <alignment horizontal="right" vertical="top"/>
    </xf>
    <xf numFmtId="0" fontId="1" fillId="0" borderId="14" xfId="0" applyFont="1" applyBorder="1" applyAlignment="1">
      <alignment vertical="top"/>
    </xf>
    <xf numFmtId="38" fontId="1" fillId="0" borderId="15" xfId="1" applyNumberFormat="1" applyFont="1" applyBorder="1" applyAlignment="1">
      <alignment horizontal="right" vertical="center"/>
    </xf>
    <xf numFmtId="0" fontId="1" fillId="0" borderId="6" xfId="0" applyFont="1" applyBorder="1" applyAlignment="1">
      <alignment horizontal="right" vertical="top"/>
    </xf>
    <xf numFmtId="0" fontId="1" fillId="0" borderId="14" xfId="0" applyFont="1" applyBorder="1" applyAlignment="1">
      <alignment horizontal="right" vertical="top"/>
    </xf>
    <xf numFmtId="0" fontId="1" fillId="0" borderId="6" xfId="0" applyFont="1" applyBorder="1" applyAlignment="1">
      <alignment vertical="center"/>
    </xf>
    <xf numFmtId="0" fontId="1" fillId="0" borderId="14" xfId="0" applyFont="1" applyBorder="1" applyAlignment="1">
      <alignment vertical="center"/>
    </xf>
    <xf numFmtId="38" fontId="1" fillId="0" borderId="19" xfId="0" applyNumberFormat="1" applyFont="1" applyBorder="1" applyAlignment="1">
      <alignment vertical="center"/>
    </xf>
    <xf numFmtId="38" fontId="5" fillId="0" borderId="20" xfId="1" applyNumberFormat="1" applyFont="1" applyBorder="1" applyAlignment="1">
      <alignment vertical="center"/>
    </xf>
    <xf numFmtId="0" fontId="1" fillId="0" borderId="15" xfId="0" applyFont="1" applyBorder="1" applyAlignment="1">
      <alignment horizontal="right" vertical="top"/>
    </xf>
    <xf numFmtId="0" fontId="1" fillId="0" borderId="19" xfId="0" applyFont="1" applyBorder="1" applyAlignment="1">
      <alignment vertical="center"/>
    </xf>
    <xf numFmtId="0" fontId="1" fillId="0" borderId="2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177" fontId="5" fillId="0" borderId="1" xfId="0" applyNumberFormat="1" applyFont="1" applyBorder="1" applyAlignment="1">
      <alignment vertical="center"/>
    </xf>
    <xf numFmtId="0" fontId="6" fillId="0" borderId="0" xfId="0" applyFont="1" applyAlignment="1">
      <alignment horizontal="left" vertical="center"/>
    </xf>
    <xf numFmtId="177" fontId="8" fillId="0" borderId="0" xfId="0" applyNumberFormat="1" applyFont="1" applyAlignment="1">
      <alignment vertical="center"/>
    </xf>
    <xf numFmtId="0" fontId="6" fillId="0" borderId="0" xfId="0" applyFont="1" applyBorder="1" applyAlignment="1">
      <alignment vertical="center"/>
    </xf>
    <xf numFmtId="177" fontId="6" fillId="0" borderId="0" xfId="0" applyNumberFormat="1" applyFont="1" applyAlignment="1">
      <alignment vertical="center"/>
    </xf>
    <xf numFmtId="0" fontId="1" fillId="0" borderId="21"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177" fontId="6" fillId="0" borderId="14" xfId="0" applyNumberFormat="1" applyFont="1" applyBorder="1" applyAlignment="1">
      <alignment horizontal="right" vertical="center"/>
    </xf>
    <xf numFmtId="0" fontId="6" fillId="0" borderId="22" xfId="0" applyFont="1" applyBorder="1" applyAlignment="1">
      <alignment vertical="center" wrapText="1"/>
    </xf>
    <xf numFmtId="0" fontId="6" fillId="0" borderId="8" xfId="0" applyFont="1" applyBorder="1" applyAlignment="1">
      <alignment vertical="center"/>
    </xf>
    <xf numFmtId="0" fontId="6" fillId="0" borderId="13" xfId="0" applyFont="1" applyBorder="1" applyAlignment="1">
      <alignment vertical="center"/>
    </xf>
    <xf numFmtId="177" fontId="6" fillId="0" borderId="15" xfId="0" applyNumberFormat="1" applyFont="1" applyBorder="1" applyAlignment="1">
      <alignment horizontal="right" vertical="center"/>
    </xf>
    <xf numFmtId="0" fontId="6" fillId="0" borderId="23" xfId="0" applyFont="1" applyBorder="1" applyAlignment="1">
      <alignment vertical="center" wrapText="1"/>
    </xf>
    <xf numFmtId="177" fontId="6" fillId="0" borderId="13" xfId="0" applyNumberFormat="1" applyFont="1" applyBorder="1" applyAlignment="1">
      <alignment vertical="center"/>
    </xf>
    <xf numFmtId="0" fontId="6" fillId="0" borderId="23" xfId="0" applyFont="1" applyBorder="1" applyAlignment="1">
      <alignment vertical="center"/>
    </xf>
    <xf numFmtId="177" fontId="6" fillId="0" borderId="18" xfId="0" applyNumberFormat="1" applyFont="1" applyBorder="1" applyAlignment="1">
      <alignment horizontal="right" vertical="center"/>
    </xf>
    <xf numFmtId="0" fontId="6" fillId="0" borderId="24" xfId="0" applyFont="1" applyBorder="1" applyAlignment="1">
      <alignment vertical="center"/>
    </xf>
    <xf numFmtId="0" fontId="6" fillId="0" borderId="0" xfId="0" applyFont="1" applyAlignment="1">
      <alignment horizontal="right" vertical="center"/>
    </xf>
    <xf numFmtId="177" fontId="9" fillId="0" borderId="20" xfId="0" applyNumberFormat="1" applyFont="1" applyBorder="1" applyAlignment="1">
      <alignment horizontal="right" vertical="center"/>
    </xf>
    <xf numFmtId="0" fontId="6" fillId="0" borderId="0" xfId="0" applyFont="1" applyBorder="1" applyAlignment="1">
      <alignment horizontal="right" vertical="center"/>
    </xf>
    <xf numFmtId="177" fontId="6" fillId="0" borderId="6" xfId="0" applyNumberFormat="1"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77" fontId="6" fillId="0" borderId="26" xfId="0" applyNumberFormat="1" applyFont="1" applyBorder="1" applyAlignment="1">
      <alignment vertical="center"/>
    </xf>
    <xf numFmtId="0" fontId="6" fillId="0" borderId="27" xfId="0" applyFont="1" applyBorder="1" applyAlignment="1">
      <alignment vertical="center"/>
    </xf>
    <xf numFmtId="177" fontId="6" fillId="0" borderId="28" xfId="0" applyNumberFormat="1" applyFont="1" applyBorder="1" applyAlignment="1">
      <alignment horizontal="right" vertical="center"/>
    </xf>
    <xf numFmtId="0" fontId="7" fillId="0" borderId="0" xfId="0" applyFont="1" applyBorder="1" applyAlignment="1">
      <alignment vertical="center"/>
    </xf>
    <xf numFmtId="0" fontId="6" fillId="0" borderId="29" xfId="0" applyFont="1" applyBorder="1" applyAlignment="1">
      <alignment vertical="center"/>
    </xf>
    <xf numFmtId="177" fontId="9" fillId="0" borderId="12"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10" fillId="0" borderId="0" xfId="0" applyNumberFormat="1" applyFont="1" applyAlignment="1">
      <alignment vertical="center"/>
    </xf>
    <xf numFmtId="38" fontId="1" fillId="0" borderId="6" xfId="1" applyNumberFormat="1" applyFont="1" applyBorder="1" applyAlignment="1">
      <alignment horizontal="right" vertical="center"/>
    </xf>
    <xf numFmtId="0" fontId="1" fillId="0" borderId="14" xfId="0" applyFont="1" applyBorder="1" applyAlignment="1">
      <alignment horizontal="center" vertical="center"/>
    </xf>
    <xf numFmtId="177" fontId="1" fillId="0" borderId="14" xfId="0" applyNumberFormat="1" applyFont="1" applyBorder="1" applyAlignment="1">
      <alignment horizontal="right" vertical="center"/>
    </xf>
    <xf numFmtId="177" fontId="1" fillId="0" borderId="14" xfId="0" applyNumberFormat="1" applyFont="1" applyBorder="1" applyAlignment="1">
      <alignment horizontal="right" vertical="top"/>
    </xf>
    <xf numFmtId="177" fontId="1" fillId="0" borderId="14" xfId="0" applyNumberFormat="1" applyFont="1" applyBorder="1" applyAlignment="1">
      <alignment vertical="center"/>
    </xf>
    <xf numFmtId="0" fontId="1" fillId="0" borderId="30" xfId="0" applyFont="1" applyBorder="1" applyAlignment="1">
      <alignment horizontal="centerContinuous" vertical="center"/>
    </xf>
    <xf numFmtId="0" fontId="1" fillId="0" borderId="19" xfId="0" applyFont="1" applyBorder="1" applyAlignment="1">
      <alignment horizontal="centerContinuous" vertical="center"/>
    </xf>
    <xf numFmtId="177" fontId="1" fillId="0" borderId="19" xfId="0" applyNumberFormat="1" applyFont="1" applyBorder="1" applyAlignment="1">
      <alignment vertical="center"/>
    </xf>
    <xf numFmtId="0" fontId="1" fillId="0" borderId="33" xfId="0" applyFont="1" applyBorder="1" applyAlignment="1">
      <alignment horizontal="right" vertical="top"/>
    </xf>
    <xf numFmtId="0" fontId="1" fillId="0" borderId="34" xfId="0" applyFont="1" applyBorder="1" applyAlignment="1">
      <alignment vertical="center"/>
    </xf>
    <xf numFmtId="38" fontId="1" fillId="0" borderId="34" xfId="1" applyNumberFormat="1" applyFont="1" applyBorder="1" applyAlignment="1">
      <alignment vertical="center"/>
    </xf>
    <xf numFmtId="38" fontId="1" fillId="0" borderId="1" xfId="1" applyNumberFormat="1" applyFont="1" applyBorder="1" applyAlignment="1">
      <alignment horizontal="right" vertical="center"/>
    </xf>
    <xf numFmtId="0" fontId="1" fillId="0" borderId="0" xfId="0" applyFont="1" applyAlignment="1">
      <alignment horizontal="left" vertical="center"/>
    </xf>
    <xf numFmtId="0" fontId="1" fillId="0" borderId="13" xfId="0" applyFont="1" applyBorder="1" applyAlignment="1">
      <alignment vertical="center"/>
    </xf>
    <xf numFmtId="38" fontId="1" fillId="0" borderId="13" xfId="1" applyNumberFormat="1" applyFont="1" applyBorder="1" applyAlignment="1">
      <alignment vertical="center"/>
    </xf>
    <xf numFmtId="0" fontId="1" fillId="0" borderId="13" xfId="0" applyFont="1" applyBorder="1" applyAlignment="1">
      <alignment horizontal="center" vertical="center"/>
    </xf>
    <xf numFmtId="0" fontId="1" fillId="0" borderId="23" xfId="0" applyFont="1" applyBorder="1" applyAlignment="1">
      <alignment vertical="center"/>
    </xf>
    <xf numFmtId="0" fontId="1" fillId="0" borderId="39" xfId="0" applyFont="1" applyBorder="1" applyAlignment="1">
      <alignment horizontal="centerContinuous" vertical="center"/>
    </xf>
    <xf numFmtId="0" fontId="1" fillId="0" borderId="40" xfId="0" applyFont="1" applyBorder="1" applyAlignment="1">
      <alignment horizontal="centerContinuous" vertical="center"/>
    </xf>
    <xf numFmtId="0" fontId="1" fillId="0" borderId="15" xfId="0" applyFont="1" applyBorder="1" applyAlignment="1">
      <alignment horizontal="center" vertical="center"/>
    </xf>
    <xf numFmtId="38" fontId="11" fillId="0" borderId="13" xfId="1" applyNumberFormat="1" applyFont="1" applyBorder="1" applyAlignment="1">
      <alignment horizontal="right" vertical="center"/>
    </xf>
    <xf numFmtId="38" fontId="1" fillId="0" borderId="6" xfId="1" applyNumberFormat="1" applyFont="1" applyBorder="1" applyAlignment="1">
      <alignment vertical="center"/>
    </xf>
    <xf numFmtId="0" fontId="1" fillId="0" borderId="6" xfId="0" applyFont="1" applyBorder="1" applyAlignment="1">
      <alignment horizontal="center" vertical="center"/>
    </xf>
    <xf numFmtId="0" fontId="1" fillId="0" borderId="22" xfId="0" applyFont="1" applyBorder="1" applyAlignment="1">
      <alignment vertical="center"/>
    </xf>
    <xf numFmtId="0" fontId="1" fillId="0" borderId="26" xfId="0" applyFont="1" applyBorder="1" applyAlignment="1">
      <alignment vertical="center"/>
    </xf>
    <xf numFmtId="38" fontId="1" fillId="0" borderId="26" xfId="1" applyNumberFormat="1"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vertical="center"/>
    </xf>
    <xf numFmtId="0" fontId="11" fillId="0" borderId="13" xfId="0" applyFont="1" applyBorder="1" applyAlignment="1">
      <alignment horizontal="right" vertical="center"/>
    </xf>
    <xf numFmtId="0" fontId="1" fillId="0" borderId="41" xfId="0" applyFont="1" applyBorder="1" applyAlignment="1">
      <alignment horizontal="centerContinuous" vertical="center"/>
    </xf>
    <xf numFmtId="0" fontId="1" fillId="0" borderId="42" xfId="0" applyFont="1" applyBorder="1" applyAlignment="1">
      <alignment horizontal="centerContinuous" vertical="center"/>
    </xf>
    <xf numFmtId="0" fontId="1" fillId="0" borderId="43" xfId="0" applyFont="1" applyBorder="1" applyAlignment="1">
      <alignment horizontal="center" vertical="center"/>
    </xf>
    <xf numFmtId="0" fontId="1" fillId="0" borderId="42" xfId="0" applyFont="1" applyBorder="1" applyAlignment="1">
      <alignment horizontal="right" vertical="center"/>
    </xf>
    <xf numFmtId="0" fontId="1" fillId="0" borderId="44" xfId="0" applyFont="1" applyBorder="1" applyAlignment="1">
      <alignment vertical="center"/>
    </xf>
    <xf numFmtId="0" fontId="1" fillId="0" borderId="13" xfId="0" applyFont="1" applyBorder="1" applyAlignment="1">
      <alignment horizontal="centerContinuous" vertical="center"/>
    </xf>
    <xf numFmtId="0" fontId="11" fillId="0" borderId="42" xfId="0" applyFont="1" applyBorder="1" applyAlignment="1">
      <alignment horizontal="right" vertical="center"/>
    </xf>
    <xf numFmtId="0" fontId="1" fillId="0" borderId="41" xfId="0" applyFont="1" applyBorder="1" applyAlignment="1">
      <alignment horizontal="left" vertical="center"/>
    </xf>
    <xf numFmtId="38" fontId="1" fillId="0" borderId="42" xfId="1" applyNumberFormat="1" applyFont="1" applyBorder="1" applyAlignment="1">
      <alignment horizontal="right" vertical="center"/>
    </xf>
    <xf numFmtId="38" fontId="1" fillId="0" borderId="42" xfId="1" applyNumberFormat="1" applyFont="1" applyBorder="1" applyAlignment="1">
      <alignment horizontal="centerContinuous" vertical="center"/>
    </xf>
    <xf numFmtId="38" fontId="1" fillId="0" borderId="13" xfId="1" applyNumberFormat="1" applyFont="1" applyBorder="1" applyAlignment="1">
      <alignment horizontal="centerContinuous" vertical="center"/>
    </xf>
    <xf numFmtId="38" fontId="11" fillId="0" borderId="42" xfId="1" applyNumberFormat="1" applyFont="1" applyBorder="1" applyAlignment="1">
      <alignment horizontal="right" vertical="center"/>
    </xf>
    <xf numFmtId="0" fontId="1" fillId="0" borderId="9" xfId="0" applyFont="1" applyBorder="1" applyAlignment="1">
      <alignment vertical="center" textRotation="255"/>
    </xf>
    <xf numFmtId="0" fontId="1" fillId="0" borderId="18" xfId="0" applyFont="1" applyBorder="1" applyAlignment="1">
      <alignment horizontal="center" vertical="center"/>
    </xf>
    <xf numFmtId="0" fontId="1" fillId="0" borderId="28" xfId="0" applyFont="1" applyBorder="1" applyAlignment="1">
      <alignment horizontal="center" vertical="center"/>
    </xf>
    <xf numFmtId="38" fontId="5" fillId="0" borderId="28" xfId="1" applyNumberFormat="1" applyFont="1" applyBorder="1" applyAlignment="1">
      <alignment horizontal="right" vertical="center"/>
    </xf>
    <xf numFmtId="0" fontId="1" fillId="0" borderId="29" xfId="0" applyFont="1" applyBorder="1" applyAlignment="1">
      <alignment vertical="center"/>
    </xf>
    <xf numFmtId="38" fontId="3" fillId="0" borderId="20" xfId="1" applyNumberFormat="1" applyFont="1" applyBorder="1" applyAlignment="1">
      <alignment horizontal="right" vertical="center"/>
    </xf>
    <xf numFmtId="0" fontId="1" fillId="0" borderId="47" xfId="0" applyFont="1" applyBorder="1" applyAlignment="1">
      <alignment vertical="center"/>
    </xf>
    <xf numFmtId="177" fontId="3" fillId="0" borderId="12" xfId="0" applyNumberFormat="1" applyFont="1" applyBorder="1" applyAlignment="1">
      <alignment vertical="center"/>
    </xf>
    <xf numFmtId="0" fontId="7" fillId="0" borderId="0" xfId="0" applyFont="1" applyAlignment="1">
      <alignment horizontal="right" vertical="center"/>
    </xf>
    <xf numFmtId="0" fontId="6" fillId="0" borderId="57" xfId="0" applyFont="1" applyBorder="1" applyAlignment="1">
      <alignment horizontal="center" vertical="center"/>
    </xf>
    <xf numFmtId="0" fontId="7" fillId="0" borderId="38" xfId="0" applyFont="1" applyBorder="1" applyAlignment="1">
      <alignment vertical="center"/>
    </xf>
    <xf numFmtId="49" fontId="7" fillId="0" borderId="14" xfId="0" applyNumberFormat="1" applyFont="1" applyBorder="1" applyAlignment="1">
      <alignment horizontal="center" vertical="center"/>
    </xf>
    <xf numFmtId="0" fontId="1" fillId="0" borderId="7" xfId="0" applyFont="1" applyBorder="1" applyAlignment="1">
      <alignment horizontal="center" vertical="center" wrapText="1"/>
    </xf>
    <xf numFmtId="38" fontId="1" fillId="0" borderId="58" xfId="1" applyNumberFormat="1" applyFont="1" applyBorder="1" applyAlignment="1">
      <alignment horizontal="right" vertical="center" wrapText="1"/>
    </xf>
    <xf numFmtId="177" fontId="1" fillId="0" borderId="1" xfId="0" applyNumberFormat="1" applyFont="1" applyBorder="1" applyAlignment="1">
      <alignment horizontal="right" vertical="center"/>
    </xf>
    <xf numFmtId="38" fontId="1" fillId="0" borderId="0" xfId="1" applyNumberFormat="1" applyFont="1" applyBorder="1" applyAlignment="1">
      <alignment horizontal="center" vertical="center"/>
    </xf>
    <xf numFmtId="0" fontId="1" fillId="0" borderId="7" xfId="0" applyFont="1" applyBorder="1" applyAlignment="1">
      <alignment horizontal="center" vertical="center"/>
    </xf>
    <xf numFmtId="38" fontId="1" fillId="0" borderId="58" xfId="1" applyNumberFormat="1" applyFont="1" applyBorder="1" applyAlignment="1">
      <alignment horizontal="right" vertical="center"/>
    </xf>
    <xf numFmtId="38" fontId="1" fillId="0" borderId="40" xfId="1" applyNumberFormat="1"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49" fontId="7" fillId="0" borderId="59" xfId="0" applyNumberFormat="1" applyFont="1" applyBorder="1" applyAlignment="1">
      <alignment horizontal="center" vertical="center"/>
    </xf>
    <xf numFmtId="0" fontId="7" fillId="0" borderId="37" xfId="0" applyFont="1" applyBorder="1" applyAlignment="1">
      <alignment vertical="center"/>
    </xf>
    <xf numFmtId="49" fontId="7" fillId="0" borderId="15" xfId="0" applyNumberFormat="1" applyFont="1" applyBorder="1" applyAlignment="1">
      <alignment horizontal="center" vertical="center"/>
    </xf>
    <xf numFmtId="0" fontId="6" fillId="0" borderId="60" xfId="0" applyFont="1" applyBorder="1" applyAlignment="1">
      <alignment horizontal="center" vertical="center"/>
    </xf>
    <xf numFmtId="38" fontId="1" fillId="0" borderId="61" xfId="1" applyNumberFormat="1" applyFont="1" applyBorder="1" applyAlignment="1">
      <alignment horizontal="right" vertical="center"/>
    </xf>
    <xf numFmtId="177" fontId="1" fillId="0" borderId="0" xfId="0" applyNumberFormat="1" applyFont="1" applyBorder="1" applyAlignment="1">
      <alignment horizontal="righ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horizontal="right" vertical="center"/>
    </xf>
    <xf numFmtId="177" fontId="6" fillId="0" borderId="57" xfId="0" applyNumberFormat="1" applyFont="1" applyBorder="1" applyAlignment="1">
      <alignment vertical="center"/>
    </xf>
    <xf numFmtId="0" fontId="6" fillId="0" borderId="57" xfId="0" applyFont="1" applyBorder="1" applyAlignment="1">
      <alignment vertical="center"/>
    </xf>
    <xf numFmtId="0" fontId="6" fillId="0" borderId="65" xfId="0" applyFont="1" applyBorder="1" applyAlignment="1">
      <alignment horizontal="left" vertical="center"/>
    </xf>
    <xf numFmtId="0" fontId="6" fillId="0" borderId="66" xfId="0" applyFont="1" applyBorder="1" applyAlignment="1">
      <alignment vertical="center"/>
    </xf>
    <xf numFmtId="0" fontId="1" fillId="0" borderId="67" xfId="0" applyFont="1" applyBorder="1" applyAlignment="1">
      <alignment horizontal="center" vertical="center"/>
    </xf>
    <xf numFmtId="38" fontId="1" fillId="0" borderId="68" xfId="0" applyNumberFormat="1" applyFont="1" applyBorder="1" applyAlignment="1">
      <alignment horizontal="right" vertical="center"/>
    </xf>
    <xf numFmtId="38" fontId="6" fillId="0" borderId="69" xfId="1" applyNumberFormat="1" applyFont="1" applyBorder="1" applyAlignment="1">
      <alignment horizontal="right" vertical="center"/>
    </xf>
    <xf numFmtId="177" fontId="3" fillId="0" borderId="12" xfId="0" applyNumberFormat="1" applyFont="1" applyBorder="1" applyAlignment="1">
      <alignment horizontal="right" vertical="center"/>
    </xf>
    <xf numFmtId="38" fontId="1" fillId="0" borderId="14" xfId="1" applyNumberFormat="1" applyFont="1" applyBorder="1" applyAlignment="1">
      <alignment horizontal="center" vertical="center"/>
    </xf>
    <xf numFmtId="38" fontId="1" fillId="0" borderId="14" xfId="1" applyNumberFormat="1" applyFont="1" applyBorder="1" applyAlignment="1">
      <alignment horizontal="right" vertical="center"/>
    </xf>
    <xf numFmtId="38" fontId="1" fillId="0" borderId="71" xfId="1" applyNumberFormat="1" applyFont="1" applyBorder="1" applyAlignment="1">
      <alignment horizontal="right" vertical="center"/>
    </xf>
    <xf numFmtId="38" fontId="1" fillId="0" borderId="1" xfId="1" applyNumberFormat="1" applyFont="1" applyBorder="1" applyAlignment="1">
      <alignment horizontal="center" vertical="center"/>
    </xf>
    <xf numFmtId="0" fontId="6" fillId="0" borderId="72" xfId="0" applyFont="1" applyBorder="1" applyAlignment="1">
      <alignment vertical="center"/>
    </xf>
    <xf numFmtId="0" fontId="6" fillId="0" borderId="70" xfId="0" applyFont="1" applyBorder="1" applyAlignment="1">
      <alignment vertical="center"/>
    </xf>
    <xf numFmtId="0" fontId="6" fillId="0" borderId="73" xfId="0" applyFont="1" applyBorder="1" applyAlignment="1">
      <alignment horizontal="center" vertical="center" wrapText="1"/>
    </xf>
    <xf numFmtId="177" fontId="6" fillId="0" borderId="64" xfId="0" applyNumberFormat="1" applyFont="1" applyBorder="1" applyAlignment="1">
      <alignment vertical="center"/>
    </xf>
    <xf numFmtId="38" fontId="7" fillId="0" borderId="69" xfId="1" applyNumberFormat="1" applyFont="1" applyBorder="1" applyAlignment="1">
      <alignment vertical="center"/>
    </xf>
    <xf numFmtId="38" fontId="7" fillId="0" borderId="68" xfId="1" applyNumberFormat="1" applyFont="1" applyBorder="1" applyAlignment="1">
      <alignment vertical="center"/>
    </xf>
    <xf numFmtId="177" fontId="14" fillId="0" borderId="0" xfId="0" applyNumberFormat="1" applyFont="1" applyAlignment="1">
      <alignment vertical="center"/>
    </xf>
    <xf numFmtId="0" fontId="7" fillId="0" borderId="21"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38" fontId="7" fillId="0" borderId="14" xfId="1" applyNumberFormat="1" applyFont="1" applyBorder="1" applyAlignment="1">
      <alignment horizontal="right" vertical="center"/>
    </xf>
    <xf numFmtId="2" fontId="7" fillId="0" borderId="6" xfId="0" applyNumberFormat="1" applyFont="1" applyBorder="1" applyAlignment="1">
      <alignment horizontal="center" vertical="center"/>
    </xf>
    <xf numFmtId="38" fontId="7" fillId="0" borderId="7" xfId="1" applyNumberFormat="1" applyFont="1" applyBorder="1" applyAlignment="1">
      <alignment horizontal="right" vertical="center"/>
    </xf>
    <xf numFmtId="38" fontId="7" fillId="0" borderId="14" xfId="1" applyNumberFormat="1" applyFont="1" applyBorder="1" applyAlignment="1">
      <alignment vertical="center"/>
    </xf>
    <xf numFmtId="0" fontId="7" fillId="0" borderId="25" xfId="0" applyFont="1" applyBorder="1" applyAlignment="1">
      <alignment vertical="center"/>
    </xf>
    <xf numFmtId="2" fontId="7" fillId="0" borderId="13" xfId="0" applyNumberFormat="1" applyFont="1" applyBorder="1" applyAlignment="1">
      <alignment horizontal="center" vertical="center"/>
    </xf>
    <xf numFmtId="38" fontId="7" fillId="0" borderId="59" xfId="1" applyNumberFormat="1" applyFont="1" applyBorder="1" applyAlignment="1">
      <alignment vertical="center"/>
    </xf>
    <xf numFmtId="2" fontId="7" fillId="0" borderId="26" xfId="0" applyNumberFormat="1" applyFont="1" applyBorder="1" applyAlignment="1">
      <alignment horizontal="center" vertical="center"/>
    </xf>
    <xf numFmtId="0" fontId="7" fillId="0" borderId="15" xfId="0" applyFont="1" applyBorder="1" applyAlignment="1">
      <alignment vertical="center"/>
    </xf>
    <xf numFmtId="0" fontId="7" fillId="0" borderId="59" xfId="0" applyFont="1" applyBorder="1" applyAlignment="1">
      <alignment vertical="center"/>
    </xf>
    <xf numFmtId="0" fontId="7" fillId="0" borderId="62" xfId="0" applyFont="1" applyBorder="1" applyAlignment="1">
      <alignment vertical="center"/>
    </xf>
    <xf numFmtId="49" fontId="7" fillId="0" borderId="74" xfId="0" applyNumberFormat="1" applyFont="1" applyBorder="1" applyAlignment="1">
      <alignment vertical="center"/>
    </xf>
    <xf numFmtId="0" fontId="7" fillId="0" borderId="74" xfId="0" applyFont="1" applyBorder="1" applyAlignment="1">
      <alignment vertical="center"/>
    </xf>
    <xf numFmtId="2" fontId="7" fillId="0" borderId="72" xfId="0" applyNumberFormat="1" applyFont="1" applyBorder="1" applyAlignment="1">
      <alignment horizontal="center" vertical="center"/>
    </xf>
    <xf numFmtId="38" fontId="7" fillId="0" borderId="63" xfId="1" applyNumberFormat="1" applyFont="1" applyBorder="1" applyAlignment="1">
      <alignment vertical="center"/>
    </xf>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2" fontId="7" fillId="0" borderId="28" xfId="0" applyNumberFormat="1" applyFont="1" applyBorder="1" applyAlignment="1">
      <alignment horizontal="center" vertical="center"/>
    </xf>
    <xf numFmtId="38" fontId="7" fillId="0" borderId="24" xfId="1" applyNumberFormat="1" applyFont="1" applyBorder="1" applyAlignment="1">
      <alignment vertical="center"/>
    </xf>
    <xf numFmtId="38" fontId="5" fillId="0" borderId="12" xfId="1" applyNumberFormat="1" applyFont="1" applyBorder="1" applyAlignment="1">
      <alignment horizontal="right" vertical="center"/>
    </xf>
    <xf numFmtId="0" fontId="7" fillId="0" borderId="0" xfId="0" applyFont="1" applyFill="1" applyAlignment="1">
      <alignment vertical="center"/>
    </xf>
    <xf numFmtId="0" fontId="7" fillId="0" borderId="0" xfId="0" applyFont="1"/>
    <xf numFmtId="0" fontId="7" fillId="0" borderId="0" xfId="0" applyFont="1" applyAlignment="1">
      <alignment horizontal="center"/>
    </xf>
    <xf numFmtId="0" fontId="7" fillId="0" borderId="0" xfId="0" applyFont="1" applyAlignment="1">
      <alignment horizontal="left"/>
    </xf>
    <xf numFmtId="0" fontId="1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38" fontId="3" fillId="0" borderId="0" xfId="1" applyNumberFormat="1" applyFont="1" applyBorder="1" applyAlignment="1">
      <alignment horizontal="right" vertical="center"/>
    </xf>
    <xf numFmtId="38" fontId="3" fillId="0" borderId="1" xfId="1" applyNumberFormat="1" applyFont="1" applyBorder="1" applyAlignment="1">
      <alignment vertical="center"/>
    </xf>
    <xf numFmtId="38" fontId="7" fillId="0" borderId="0" xfId="1" applyNumberFormat="1" applyFont="1" applyAlignment="1">
      <alignment vertical="center"/>
    </xf>
    <xf numFmtId="38" fontId="7" fillId="0" borderId="0" xfId="1" applyNumberFormat="1" applyFont="1" applyBorder="1" applyAlignment="1">
      <alignment vertical="center"/>
    </xf>
    <xf numFmtId="38" fontId="3" fillId="0" borderId="1" xfId="1" applyNumberFormat="1"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17" fillId="0" borderId="0" xfId="2">
      <alignment vertical="center"/>
    </xf>
    <xf numFmtId="0" fontId="18" fillId="0" borderId="0" xfId="2" applyFont="1" applyAlignment="1">
      <alignment horizontal="justify" vertical="center"/>
    </xf>
    <xf numFmtId="0" fontId="19" fillId="0" borderId="0" xfId="2" applyFont="1" applyAlignment="1">
      <alignment horizontal="justify" vertical="center"/>
    </xf>
    <xf numFmtId="0" fontId="19" fillId="0" borderId="0" xfId="2" applyFont="1" applyAlignment="1">
      <alignment horizontal="right" vertical="center"/>
    </xf>
    <xf numFmtId="0" fontId="3" fillId="0" borderId="0" xfId="0" applyFont="1" applyAlignment="1">
      <alignment vertical="center"/>
    </xf>
    <xf numFmtId="0" fontId="18" fillId="0" borderId="0" xfId="2" applyFont="1" applyAlignment="1">
      <alignment horizontal="right" vertical="center" wrapText="1"/>
    </xf>
    <xf numFmtId="0" fontId="17" fillId="0" borderId="0" xfId="2">
      <alignment vertical="center"/>
    </xf>
    <xf numFmtId="0" fontId="18" fillId="0" borderId="0" xfId="2" applyFont="1" applyAlignment="1">
      <alignment horizontal="justify" vertical="center" wrapText="1"/>
    </xf>
    <xf numFmtId="0" fontId="17" fillId="0" borderId="0" xfId="2" applyAlignment="1">
      <alignment horizontal="right" vertical="center"/>
    </xf>
    <xf numFmtId="0" fontId="20" fillId="0" borderId="0" xfId="2" applyFont="1" applyAlignment="1">
      <alignment horizontal="center" vertical="center" wrapText="1"/>
    </xf>
    <xf numFmtId="0" fontId="18" fillId="0" borderId="0" xfId="2" applyFont="1">
      <alignment vertical="center"/>
    </xf>
    <xf numFmtId="0" fontId="19" fillId="0" borderId="0" xfId="2" applyFont="1" applyAlignment="1">
      <alignment vertical="center" wrapText="1"/>
    </xf>
    <xf numFmtId="0" fontId="17" fillId="0" borderId="0" xfId="2" applyAlignment="1">
      <alignment vertical="center"/>
    </xf>
    <xf numFmtId="0" fontId="19" fillId="0" borderId="0" xfId="2" applyFont="1" applyAlignment="1">
      <alignment horizontal="center" vertical="center" wrapText="1"/>
    </xf>
    <xf numFmtId="0" fontId="19" fillId="0" borderId="0" xfId="2" applyFont="1" applyAlignment="1">
      <alignment horizontal="justify" vertical="center" wrapText="1"/>
    </xf>
    <xf numFmtId="0" fontId="19" fillId="0" borderId="0" xfId="2" applyFont="1" applyAlignment="1">
      <alignment horizontal="right" wrapText="1"/>
    </xf>
    <xf numFmtId="0" fontId="17" fillId="0" borderId="0" xfId="2" applyFont="1" applyAlignment="1">
      <alignment horizontal="right"/>
    </xf>
    <xf numFmtId="0" fontId="21" fillId="0" borderId="0" xfId="2" applyFont="1" applyAlignment="1">
      <alignment horizontal="justify" vertical="center" wrapText="1"/>
    </xf>
    <xf numFmtId="0" fontId="16" fillId="0" borderId="0" xfId="0" applyFont="1" applyAlignment="1">
      <alignment horizontal="left" vertical="top" wrapText="1"/>
    </xf>
    <xf numFmtId="0" fontId="3" fillId="0" borderId="0" xfId="0" applyFont="1" applyAlignment="1">
      <alignment horizontal="center" vertical="center"/>
    </xf>
    <xf numFmtId="0" fontId="7" fillId="0" borderId="0" xfId="0" applyFont="1" applyBorder="1" applyAlignment="1">
      <alignment horizontal="right" vertical="center"/>
    </xf>
    <xf numFmtId="177" fontId="12" fillId="0" borderId="0" xfId="0" applyNumberFormat="1" applyFont="1" applyBorder="1" applyAlignment="1">
      <alignment horizontal="right" vertical="center"/>
    </xf>
    <xf numFmtId="0" fontId="5" fillId="0" borderId="51" xfId="0" applyFont="1" applyBorder="1" applyAlignment="1">
      <alignment horizontal="center" vertical="center"/>
    </xf>
    <xf numFmtId="0" fontId="6" fillId="0" borderId="51" xfId="0" applyFont="1" applyBorder="1" applyAlignment="1">
      <alignment horizontal="center" vertical="center"/>
    </xf>
    <xf numFmtId="0" fontId="6" fillId="0" borderId="46"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70" xfId="0" applyFont="1" applyBorder="1" applyAlignment="1">
      <alignment horizontal="center" vertical="center"/>
    </xf>
    <xf numFmtId="0" fontId="6" fillId="0" borderId="63" xfId="0" applyFont="1" applyBorder="1" applyAlignment="1">
      <alignment horizontal="center" vertical="center"/>
    </xf>
    <xf numFmtId="38" fontId="7" fillId="0" borderId="69" xfId="1" applyNumberFormat="1" applyFont="1" applyBorder="1" applyAlignment="1">
      <alignment horizontal="right" vertical="center"/>
    </xf>
    <xf numFmtId="38" fontId="7" fillId="0" borderId="66" xfId="1" applyNumberFormat="1" applyFont="1" applyBorder="1" applyAlignment="1">
      <alignment horizontal="right" vertical="center"/>
    </xf>
    <xf numFmtId="0" fontId="13" fillId="0" borderId="0" xfId="0" applyFont="1" applyAlignment="1">
      <alignment horizontal="justify" vertical="top"/>
    </xf>
    <xf numFmtId="0" fontId="6" fillId="0" borderId="0" xfId="0" applyFont="1" applyAlignment="1">
      <alignment horizontal="justify" vertical="top"/>
    </xf>
    <xf numFmtId="0" fontId="6" fillId="0" borderId="48" xfId="0" applyFont="1" applyBorder="1" applyAlignment="1">
      <alignment horizontal="center" vertical="center"/>
    </xf>
    <xf numFmtId="0" fontId="6" fillId="0" borderId="52" xfId="0" applyFont="1" applyBorder="1" applyAlignment="1">
      <alignment vertical="center"/>
    </xf>
    <xf numFmtId="0" fontId="6" fillId="0" borderId="49" xfId="0" applyFont="1" applyBorder="1" applyAlignment="1">
      <alignment horizontal="center" vertical="center" wrapText="1"/>
    </xf>
    <xf numFmtId="0" fontId="6" fillId="0" borderId="53" xfId="0" applyFont="1" applyBorder="1" applyAlignment="1">
      <alignment vertical="center"/>
    </xf>
    <xf numFmtId="0" fontId="6" fillId="0" borderId="46" xfId="0" applyFont="1" applyBorder="1" applyAlignment="1">
      <alignment horizontal="center" vertical="center" wrapText="1"/>
    </xf>
    <xf numFmtId="0" fontId="6" fillId="0" borderId="54" xfId="0" applyFont="1" applyBorder="1" applyAlignment="1">
      <alignment vertical="center" wrapText="1"/>
    </xf>
    <xf numFmtId="0" fontId="6" fillId="0" borderId="50" xfId="0" applyFont="1" applyBorder="1" applyAlignment="1">
      <alignment horizontal="center" vertical="center" wrapText="1"/>
    </xf>
    <xf numFmtId="0" fontId="6" fillId="0" borderId="55" xfId="0" applyFont="1" applyBorder="1" applyAlignment="1">
      <alignment horizontal="center" vertical="center" wrapText="1"/>
    </xf>
    <xf numFmtId="177" fontId="3" fillId="0" borderId="31" xfId="0" applyNumberFormat="1" applyFont="1" applyBorder="1" applyAlignment="1">
      <alignment horizontal="right" vertical="center"/>
    </xf>
    <xf numFmtId="177" fontId="3" fillId="0" borderId="32" xfId="0" applyNumberFormat="1" applyFont="1" applyBorder="1" applyAlignment="1">
      <alignment horizontal="right" vertical="center"/>
    </xf>
    <xf numFmtId="0" fontId="4" fillId="0" borderId="0" xfId="0" applyFont="1" applyAlignment="1">
      <alignment horizontal="left" vertical="top" wrapText="1"/>
    </xf>
    <xf numFmtId="176" fontId="1" fillId="0" borderId="2" xfId="0" applyNumberFormat="1" applyFont="1" applyBorder="1" applyAlignment="1">
      <alignment horizontal="center" vertical="center"/>
    </xf>
    <xf numFmtId="176" fontId="1" fillId="0" borderId="35" xfId="0" applyNumberFormat="1"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5" xfId="0" applyFont="1" applyBorder="1" applyAlignment="1">
      <alignment horizontal="center" vertical="center"/>
    </xf>
    <xf numFmtId="0" fontId="1" fillId="0" borderId="45" xfId="0" applyFont="1" applyBorder="1" applyAlignment="1">
      <alignment horizontal="right" vertical="center"/>
    </xf>
    <xf numFmtId="0" fontId="1" fillId="0" borderId="46" xfId="0" applyFont="1" applyBorder="1" applyAlignment="1">
      <alignment horizontal="right" vertical="center"/>
    </xf>
    <xf numFmtId="0" fontId="4" fillId="0" borderId="0" xfId="0" applyFont="1" applyAlignment="1">
      <alignment horizontal="justify" vertical="top" wrapText="1"/>
    </xf>
    <xf numFmtId="0" fontId="4" fillId="0" borderId="0" xfId="0" applyFont="1" applyAlignment="1">
      <alignment horizontal="justify" vertical="top"/>
    </xf>
    <xf numFmtId="0" fontId="1" fillId="0" borderId="3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6" xfId="0" applyFont="1" applyBorder="1" applyAlignment="1">
      <alignment horizontal="center" vertical="center" textRotation="255" wrapText="1"/>
    </xf>
    <xf numFmtId="0" fontId="1" fillId="0" borderId="37" xfId="0" applyFont="1" applyBorder="1" applyAlignment="1">
      <alignment horizontal="center" vertical="center" textRotation="255" wrapText="1"/>
    </xf>
    <xf numFmtId="0" fontId="1" fillId="0" borderId="37" xfId="0" applyFont="1" applyBorder="1" applyAlignment="1">
      <alignment vertical="center" textRotation="255"/>
    </xf>
    <xf numFmtId="0" fontId="1" fillId="0" borderId="38" xfId="0" applyFont="1" applyBorder="1" applyAlignment="1">
      <alignment vertical="center" textRotation="255"/>
    </xf>
    <xf numFmtId="0" fontId="1" fillId="0" borderId="37" xfId="0" applyFont="1" applyBorder="1" applyAlignment="1">
      <alignment vertical="center" textRotation="255" wrapText="1"/>
    </xf>
    <xf numFmtId="0" fontId="1" fillId="0" borderId="36" xfId="0" applyFont="1" applyBorder="1" applyAlignment="1">
      <alignment vertical="center" textRotation="255"/>
    </xf>
    <xf numFmtId="0" fontId="1" fillId="0" borderId="36" xfId="0" applyFont="1" applyBorder="1" applyAlignment="1">
      <alignment vertical="center" textRotation="255" wrapText="1"/>
    </xf>
    <xf numFmtId="0" fontId="1" fillId="0" borderId="38" xfId="0" applyFont="1" applyBorder="1" applyAlignment="1">
      <alignment vertical="center" textRotation="255" wrapText="1"/>
    </xf>
    <xf numFmtId="0" fontId="4" fillId="0" borderId="0" xfId="0" applyFont="1" applyAlignment="1">
      <alignment horizontal="left" vertical="top"/>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177" fontId="3" fillId="0" borderId="1" xfId="0" applyNumberFormat="1"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vertical="center"/>
    </xf>
    <xf numFmtId="0" fontId="1" fillId="0" borderId="0" xfId="0" applyFont="1" applyAlignment="1">
      <alignment vertical="top" wrapText="1"/>
    </xf>
  </cellXfs>
  <cellStyles count="4">
    <cellStyle name="桁区切り" xfId="1" builtinId="6"/>
    <cellStyle name="標準" xfId="0" builtinId="0"/>
    <cellStyle name="標準 2" xfId="3"/>
    <cellStyle name="標準 4"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2</xdr:col>
      <xdr:colOff>0</xdr:colOff>
      <xdr:row>24</xdr:row>
      <xdr:rowOff>0</xdr:rowOff>
    </xdr:to>
    <xdr:sp macro="" textlink="">
      <xdr:nvSpPr>
        <xdr:cNvPr id="30348" name="Line 5"/>
        <xdr:cNvSpPr/>
      </xdr:nvSpPr>
      <xdr:spPr>
        <a:xfrm flipH="1">
          <a:off x="2625090" y="68580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1</xdr:col>
      <xdr:colOff>0</xdr:colOff>
      <xdr:row>24</xdr:row>
      <xdr:rowOff>0</xdr:rowOff>
    </xdr:from>
    <xdr:to>
      <xdr:col>2</xdr:col>
      <xdr:colOff>0</xdr:colOff>
      <xdr:row>24</xdr:row>
      <xdr:rowOff>0</xdr:rowOff>
    </xdr:to>
    <xdr:sp macro="" textlink="">
      <xdr:nvSpPr>
        <xdr:cNvPr id="30349" name="Line 6"/>
        <xdr:cNvSpPr/>
      </xdr:nvSpPr>
      <xdr:spPr>
        <a:xfrm flipH="1">
          <a:off x="2625090" y="68580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1</xdr:col>
      <xdr:colOff>0</xdr:colOff>
      <xdr:row>24</xdr:row>
      <xdr:rowOff>0</xdr:rowOff>
    </xdr:from>
    <xdr:to>
      <xdr:col>2</xdr:col>
      <xdr:colOff>0</xdr:colOff>
      <xdr:row>24</xdr:row>
      <xdr:rowOff>0</xdr:rowOff>
    </xdr:to>
    <xdr:sp macro="" textlink="">
      <xdr:nvSpPr>
        <xdr:cNvPr id="30350" name="Line 7"/>
        <xdr:cNvSpPr/>
      </xdr:nvSpPr>
      <xdr:spPr>
        <a:xfrm flipH="1">
          <a:off x="2625090" y="68580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1</xdr:col>
      <xdr:colOff>0</xdr:colOff>
      <xdr:row>24</xdr:row>
      <xdr:rowOff>0</xdr:rowOff>
    </xdr:from>
    <xdr:to>
      <xdr:col>2</xdr:col>
      <xdr:colOff>0</xdr:colOff>
      <xdr:row>24</xdr:row>
      <xdr:rowOff>0</xdr:rowOff>
    </xdr:to>
    <xdr:sp macro="" textlink="">
      <xdr:nvSpPr>
        <xdr:cNvPr id="30351" name="Line 8"/>
        <xdr:cNvSpPr/>
      </xdr:nvSpPr>
      <xdr:spPr>
        <a:xfrm flipH="1">
          <a:off x="2625090" y="68580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1</xdr:col>
      <xdr:colOff>0</xdr:colOff>
      <xdr:row>24</xdr:row>
      <xdr:rowOff>0</xdr:rowOff>
    </xdr:from>
    <xdr:to>
      <xdr:col>2</xdr:col>
      <xdr:colOff>0</xdr:colOff>
      <xdr:row>24</xdr:row>
      <xdr:rowOff>0</xdr:rowOff>
    </xdr:to>
    <xdr:sp macro="" textlink="">
      <xdr:nvSpPr>
        <xdr:cNvPr id="30352" name="Line 9"/>
        <xdr:cNvSpPr/>
      </xdr:nvSpPr>
      <xdr:spPr>
        <a:xfrm flipH="1">
          <a:off x="2625090" y="68580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24</xdr:row>
      <xdr:rowOff>0</xdr:rowOff>
    </xdr:from>
    <xdr:to>
      <xdr:col>3</xdr:col>
      <xdr:colOff>0</xdr:colOff>
      <xdr:row>24</xdr:row>
      <xdr:rowOff>0</xdr:rowOff>
    </xdr:to>
    <xdr:sp macro="" textlink="">
      <xdr:nvSpPr>
        <xdr:cNvPr id="30353" name="Line 10"/>
        <xdr:cNvSpPr/>
      </xdr:nvSpPr>
      <xdr:spPr>
        <a:xfrm flipH="1">
          <a:off x="3878580" y="68580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24</xdr:row>
      <xdr:rowOff>0</xdr:rowOff>
    </xdr:from>
    <xdr:to>
      <xdr:col>3</xdr:col>
      <xdr:colOff>0</xdr:colOff>
      <xdr:row>24</xdr:row>
      <xdr:rowOff>0</xdr:rowOff>
    </xdr:to>
    <xdr:sp macro="" textlink="">
      <xdr:nvSpPr>
        <xdr:cNvPr id="30354" name="Line 11"/>
        <xdr:cNvSpPr/>
      </xdr:nvSpPr>
      <xdr:spPr>
        <a:xfrm flipH="1">
          <a:off x="3878580" y="68580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24</xdr:row>
      <xdr:rowOff>0</xdr:rowOff>
    </xdr:from>
    <xdr:to>
      <xdr:col>3</xdr:col>
      <xdr:colOff>0</xdr:colOff>
      <xdr:row>24</xdr:row>
      <xdr:rowOff>0</xdr:rowOff>
    </xdr:to>
    <xdr:sp macro="" textlink="">
      <xdr:nvSpPr>
        <xdr:cNvPr id="30355" name="Line 12"/>
        <xdr:cNvSpPr/>
      </xdr:nvSpPr>
      <xdr:spPr>
        <a:xfrm flipH="1">
          <a:off x="3878580" y="68580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24</xdr:row>
      <xdr:rowOff>0</xdr:rowOff>
    </xdr:from>
    <xdr:to>
      <xdr:col>3</xdr:col>
      <xdr:colOff>0</xdr:colOff>
      <xdr:row>24</xdr:row>
      <xdr:rowOff>0</xdr:rowOff>
    </xdr:to>
    <xdr:sp macro="" textlink="">
      <xdr:nvSpPr>
        <xdr:cNvPr id="30356" name="Line 13"/>
        <xdr:cNvSpPr/>
      </xdr:nvSpPr>
      <xdr:spPr>
        <a:xfrm flipH="1">
          <a:off x="3878580" y="68580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24</xdr:row>
      <xdr:rowOff>0</xdr:rowOff>
    </xdr:from>
    <xdr:to>
      <xdr:col>3</xdr:col>
      <xdr:colOff>0</xdr:colOff>
      <xdr:row>24</xdr:row>
      <xdr:rowOff>0</xdr:rowOff>
    </xdr:to>
    <xdr:sp macro="" textlink="">
      <xdr:nvSpPr>
        <xdr:cNvPr id="30357" name="Line 14"/>
        <xdr:cNvSpPr/>
      </xdr:nvSpPr>
      <xdr:spPr>
        <a:xfrm flipH="1">
          <a:off x="3878580" y="68580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1</xdr:col>
      <xdr:colOff>0</xdr:colOff>
      <xdr:row>27</xdr:row>
      <xdr:rowOff>0</xdr:rowOff>
    </xdr:from>
    <xdr:to>
      <xdr:col>2</xdr:col>
      <xdr:colOff>0</xdr:colOff>
      <xdr:row>27</xdr:row>
      <xdr:rowOff>0</xdr:rowOff>
    </xdr:to>
    <xdr:sp macro="" textlink="">
      <xdr:nvSpPr>
        <xdr:cNvPr id="30358" name="Line 20"/>
        <xdr:cNvSpPr/>
      </xdr:nvSpPr>
      <xdr:spPr>
        <a:xfrm flipH="1">
          <a:off x="2625090" y="7772400"/>
          <a:ext cx="125349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twoCellAnchor>
    <xdr:from>
      <xdr:col>2</xdr:col>
      <xdr:colOff>0</xdr:colOff>
      <xdr:row>27</xdr:row>
      <xdr:rowOff>0</xdr:rowOff>
    </xdr:from>
    <xdr:to>
      <xdr:col>3</xdr:col>
      <xdr:colOff>0</xdr:colOff>
      <xdr:row>27</xdr:row>
      <xdr:rowOff>0</xdr:rowOff>
    </xdr:to>
    <xdr:sp macro="" textlink="">
      <xdr:nvSpPr>
        <xdr:cNvPr id="30359" name="Line 21"/>
        <xdr:cNvSpPr/>
      </xdr:nvSpPr>
      <xdr:spPr>
        <a:xfrm flipH="1">
          <a:off x="3878580" y="7772400"/>
          <a:ext cx="739140" cy="0"/>
        </a:xfrm>
        <a:prstGeom prst="line">
          <a:avLst/>
        </a:prstGeom>
        <a:ln w="9525" cap="flat" cmpd="sng">
          <a:solidFill>
            <a:srgbClr xmlns:mc="http://schemas.openxmlformats.org/markup-compatibility/2006" xmlns:a14="http://schemas.microsoft.com/office/drawing/2010/main" val="000000" mc:Ignorable="a14" a14:legacySpreadsheetColorIndex="8"/>
          </a:solidFill>
          <a:prstDash val="solid"/>
          <a:headEnd type="none" w="med" len="med"/>
          <a:tailEnd type="non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6526\Documents\13%20&#12496;&#12531;&#12464;&#12521;&#27700;&#36039;&#28304;&#65288;&#32068;&#32340;&#32946;&#25104;&#65289;\2012&#26989;&#21209;&#23455;&#26045;&#65288;&#25216;&#12503;&#12525;&#65289;&#35211;&#31309;&#12481;&#12455;&#12483;&#12463;&#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a05127\LOCALS~1\Temp\notesFFF692\2008&#26989;&#21209;&#23455;&#26045;&#65288;&#25216;&#12503;&#12525;&#65289;&#35211;&#31309;&#20869;&#3537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tabSelected="1" view="pageBreakPreview" zoomScaleNormal="100" zoomScaleSheetLayoutView="100" workbookViewId="0">
      <selection activeCell="A4" sqref="A1:A1048576"/>
    </sheetView>
  </sheetViews>
  <sheetFormatPr defaultColWidth="9" defaultRowHeight="14"/>
  <cols>
    <col min="1" max="1" width="36" style="198" customWidth="1"/>
    <col min="2" max="2" width="9" style="198"/>
    <col min="3" max="3" width="30.6640625" style="198" customWidth="1"/>
    <col min="4" max="16384" width="9" style="198"/>
  </cols>
  <sheetData>
    <row r="1" spans="1:3" ht="14.25" customHeight="1">
      <c r="A1" s="203" t="s">
        <v>0</v>
      </c>
      <c r="B1" s="204"/>
      <c r="C1" s="204"/>
    </row>
    <row r="2" spans="1:3" ht="14.25" customHeight="1">
      <c r="A2" s="205" t="s">
        <v>1</v>
      </c>
      <c r="B2" s="204"/>
      <c r="C2" s="204"/>
    </row>
    <row r="3" spans="1:3" ht="14.25" customHeight="1">
      <c r="A3" s="205" t="s">
        <v>2</v>
      </c>
      <c r="B3" s="204"/>
      <c r="C3" s="204"/>
    </row>
    <row r="4" spans="1:3">
      <c r="A4" s="199"/>
    </row>
    <row r="5" spans="1:3" ht="14.25" customHeight="1">
      <c r="A5" s="203" t="s">
        <v>3</v>
      </c>
      <c r="B5" s="206"/>
      <c r="C5" s="206"/>
    </row>
    <row r="6" spans="1:3" ht="14.25" customHeight="1">
      <c r="A6" s="203" t="s">
        <v>4</v>
      </c>
      <c r="B6" s="206"/>
      <c r="C6" s="206"/>
    </row>
    <row r="7" spans="1:3">
      <c r="A7" s="199"/>
    </row>
    <row r="8" spans="1:3">
      <c r="A8" s="200"/>
    </row>
    <row r="9" spans="1:3" ht="34.5" customHeight="1">
      <c r="A9" s="207" t="s">
        <v>5</v>
      </c>
      <c r="B9" s="208"/>
      <c r="C9" s="208"/>
    </row>
    <row r="10" spans="1:3">
      <c r="A10" s="200"/>
    </row>
    <row r="11" spans="1:3">
      <c r="A11" s="200"/>
    </row>
    <row r="12" spans="1:3" ht="14.25" customHeight="1">
      <c r="A12" s="209" t="s">
        <v>6</v>
      </c>
      <c r="B12" s="210"/>
      <c r="C12" s="210"/>
    </row>
    <row r="13" spans="1:3">
      <c r="A13" s="200"/>
    </row>
    <row r="14" spans="1:3">
      <c r="A14" s="200"/>
    </row>
    <row r="15" spans="1:3" ht="14.25" customHeight="1">
      <c r="A15" s="211" t="s">
        <v>7</v>
      </c>
      <c r="B15" s="204"/>
      <c r="C15" s="204"/>
    </row>
    <row r="16" spans="1:3">
      <c r="A16" s="200"/>
    </row>
    <row r="17" spans="1:3">
      <c r="A17" s="200"/>
    </row>
    <row r="18" spans="1:3" ht="14.25" customHeight="1">
      <c r="A18" s="212" t="s">
        <v>8</v>
      </c>
      <c r="B18" s="204"/>
      <c r="C18" s="204"/>
    </row>
    <row r="19" spans="1:3" ht="16.5" customHeight="1">
      <c r="A19" s="212" t="s">
        <v>111</v>
      </c>
      <c r="B19" s="204"/>
      <c r="C19" s="204"/>
    </row>
    <row r="20" spans="1:3">
      <c r="A20" s="200"/>
    </row>
    <row r="21" spans="1:3" ht="14.25" customHeight="1">
      <c r="A21" s="212" t="s">
        <v>9</v>
      </c>
      <c r="B21" s="204"/>
      <c r="C21" s="204"/>
    </row>
    <row r="22" spans="1:3">
      <c r="A22" s="200"/>
    </row>
    <row r="23" spans="1:3" ht="37" customHeight="1">
      <c r="A23" s="213" t="s">
        <v>112</v>
      </c>
      <c r="B23" s="214"/>
      <c r="C23" s="214"/>
    </row>
    <row r="24" spans="1:3" ht="40.5" customHeight="1">
      <c r="A24" s="215"/>
      <c r="B24" s="204"/>
      <c r="C24" s="204"/>
    </row>
    <row r="25" spans="1:3" ht="30" customHeight="1">
      <c r="A25" s="215"/>
      <c r="B25" s="204"/>
      <c r="C25" s="204"/>
    </row>
    <row r="26" spans="1:3">
      <c r="A26" s="200"/>
    </row>
    <row r="27" spans="1:3" ht="14.25" customHeight="1">
      <c r="A27" s="203"/>
      <c r="B27" s="204"/>
      <c r="C27" s="204"/>
    </row>
    <row r="28" spans="1:3">
      <c r="A28" s="201"/>
    </row>
  </sheetData>
  <mergeCells count="15">
    <mergeCell ref="A21:C21"/>
    <mergeCell ref="A23:C23"/>
    <mergeCell ref="A24:C24"/>
    <mergeCell ref="A25:C25"/>
    <mergeCell ref="A27:C27"/>
    <mergeCell ref="A9:C9"/>
    <mergeCell ref="A12:C12"/>
    <mergeCell ref="A15:C15"/>
    <mergeCell ref="A18:C18"/>
    <mergeCell ref="A19:C19"/>
    <mergeCell ref="A1:C1"/>
    <mergeCell ref="A2:C2"/>
    <mergeCell ref="A3:C3"/>
    <mergeCell ref="A5:C5"/>
    <mergeCell ref="A6:C6"/>
  </mergeCells>
  <phoneticPr fontId="24"/>
  <pageMargins left="0.98425196850393704" right="0.98425196850393704" top="1.3779527559055118" bottom="0.98425196850393704" header="0.51181102362204722" footer="0.51181102362204722"/>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tabSelected="1" view="pageBreakPreview" zoomScaleNormal="100" zoomScaleSheetLayoutView="100" workbookViewId="0">
      <selection activeCell="A4" sqref="A1:A1048576"/>
    </sheetView>
  </sheetViews>
  <sheetFormatPr defaultColWidth="10.58203125" defaultRowHeight="20.25" customHeight="1"/>
  <cols>
    <col min="1" max="1" width="28.58203125" style="1" customWidth="1"/>
    <col min="2" max="2" width="14.58203125" style="1" customWidth="1"/>
    <col min="3" max="3" width="8.58203125" style="1" customWidth="1"/>
    <col min="4" max="4" width="14.58203125" style="1" customWidth="1"/>
    <col min="5" max="5" width="18.58203125" style="1" customWidth="1"/>
    <col min="6" max="16384" width="10.58203125" style="1"/>
  </cols>
  <sheetData>
    <row r="1" spans="1:5" ht="24" customHeight="1">
      <c r="A1" s="1" t="s">
        <v>101</v>
      </c>
      <c r="B1" s="266">
        <f>D13+D22</f>
        <v>0</v>
      </c>
      <c r="C1" s="266"/>
      <c r="D1" s="19" t="s">
        <v>14</v>
      </c>
    </row>
    <row r="2" spans="1:5" ht="24" customHeight="1">
      <c r="A2" s="1" t="s">
        <v>102</v>
      </c>
      <c r="B2" s="20">
        <f>D13</f>
        <v>0</v>
      </c>
      <c r="C2" s="1" t="s">
        <v>14</v>
      </c>
    </row>
    <row r="3" spans="1:5" ht="24" customHeight="1">
      <c r="A3" s="5" t="s">
        <v>59</v>
      </c>
      <c r="B3" s="6" t="s">
        <v>60</v>
      </c>
      <c r="C3" s="21" t="s">
        <v>61</v>
      </c>
      <c r="D3" s="6" t="s">
        <v>62</v>
      </c>
      <c r="E3" s="7" t="s">
        <v>63</v>
      </c>
    </row>
    <row r="4" spans="1:5" ht="24" customHeight="1">
      <c r="A4" s="8"/>
      <c r="B4" s="22"/>
      <c r="C4" s="23"/>
      <c r="D4" s="24"/>
      <c r="E4" s="10"/>
    </row>
    <row r="5" spans="1:5" ht="24" customHeight="1">
      <c r="A5" s="8"/>
      <c r="B5" s="25"/>
      <c r="C5" s="23"/>
      <c r="D5" s="26"/>
      <c r="E5" s="10"/>
    </row>
    <row r="6" spans="1:5" ht="24" customHeight="1">
      <c r="A6" s="8"/>
      <c r="B6" s="25"/>
      <c r="C6" s="23"/>
      <c r="D6" s="26"/>
      <c r="E6" s="10"/>
    </row>
    <row r="7" spans="1:5" ht="24" customHeight="1">
      <c r="A7" s="8"/>
      <c r="B7" s="25"/>
      <c r="C7" s="23"/>
      <c r="D7" s="26"/>
      <c r="E7" s="10"/>
    </row>
    <row r="8" spans="1:5" ht="24" customHeight="1">
      <c r="A8" s="8"/>
      <c r="B8" s="25"/>
      <c r="C8" s="23"/>
      <c r="D8" s="26"/>
      <c r="E8" s="10"/>
    </row>
    <row r="9" spans="1:5" ht="24" customHeight="1">
      <c r="A9" s="8"/>
      <c r="B9" s="27"/>
      <c r="C9" s="28"/>
      <c r="D9" s="28"/>
      <c r="E9" s="10"/>
    </row>
    <row r="10" spans="1:5" ht="24" customHeight="1">
      <c r="A10" s="8"/>
      <c r="B10" s="27"/>
      <c r="C10" s="28"/>
      <c r="D10" s="28"/>
      <c r="E10" s="10"/>
    </row>
    <row r="11" spans="1:5" ht="24" customHeight="1">
      <c r="A11" s="8"/>
      <c r="B11" s="27"/>
      <c r="C11" s="28"/>
      <c r="D11" s="28"/>
      <c r="E11" s="10"/>
    </row>
    <row r="12" spans="1:5" ht="24" customHeight="1">
      <c r="A12" s="267" t="s">
        <v>103</v>
      </c>
      <c r="B12" s="268"/>
      <c r="C12" s="269"/>
      <c r="D12" s="29">
        <f>SUM(D4:D11)</f>
        <v>0</v>
      </c>
      <c r="E12" s="15"/>
    </row>
    <row r="13" spans="1:5" ht="24" customHeight="1">
      <c r="C13" s="16" t="s">
        <v>55</v>
      </c>
      <c r="D13" s="30">
        <f>ROUNDDOWN(D12,-3)</f>
        <v>0</v>
      </c>
    </row>
    <row r="14" spans="1:5" ht="24" customHeight="1">
      <c r="D14" s="19"/>
    </row>
    <row r="15" spans="1:5" ht="24" customHeight="1">
      <c r="A15" s="1" t="s">
        <v>104</v>
      </c>
      <c r="B15" s="1">
        <f>D22</f>
        <v>0</v>
      </c>
      <c r="C15" s="1" t="s">
        <v>14</v>
      </c>
    </row>
    <row r="16" spans="1:5" ht="24" customHeight="1">
      <c r="A16" s="5" t="s">
        <v>59</v>
      </c>
      <c r="B16" s="6" t="s">
        <v>60</v>
      </c>
      <c r="C16" s="21" t="s">
        <v>61</v>
      </c>
      <c r="D16" s="6" t="s">
        <v>62</v>
      </c>
      <c r="E16" s="7" t="s">
        <v>63</v>
      </c>
    </row>
    <row r="17" spans="1:5" ht="24" customHeight="1">
      <c r="A17" s="8"/>
      <c r="B17" s="22"/>
      <c r="C17" s="23"/>
      <c r="D17" s="31"/>
      <c r="E17" s="10"/>
    </row>
    <row r="18" spans="1:5" ht="24" customHeight="1">
      <c r="A18" s="8"/>
      <c r="B18" s="27"/>
      <c r="C18" s="28"/>
      <c r="D18" s="28"/>
      <c r="E18" s="10"/>
    </row>
    <row r="19" spans="1:5" ht="24" customHeight="1">
      <c r="A19" s="8"/>
      <c r="B19" s="27"/>
      <c r="C19" s="28"/>
      <c r="D19" s="28"/>
      <c r="E19" s="10"/>
    </row>
    <row r="20" spans="1:5" ht="24" customHeight="1">
      <c r="A20" s="8"/>
      <c r="B20" s="27"/>
      <c r="C20" s="28"/>
      <c r="D20" s="28"/>
      <c r="E20" s="10"/>
    </row>
    <row r="21" spans="1:5" ht="24" customHeight="1">
      <c r="A21" s="267" t="s">
        <v>103</v>
      </c>
      <c r="B21" s="268"/>
      <c r="C21" s="269"/>
      <c r="D21" s="32">
        <f>SUM(D17:D20)</f>
        <v>0</v>
      </c>
      <c r="E21" s="15"/>
    </row>
    <row r="22" spans="1:5" ht="24" customHeight="1">
      <c r="C22" s="16" t="s">
        <v>55</v>
      </c>
      <c r="D22" s="33">
        <f>ROUNDDOWN(D21,-3)</f>
        <v>0</v>
      </c>
    </row>
    <row r="23" spans="1:5" ht="24" customHeight="1"/>
    <row r="25" spans="1:5" ht="60" customHeight="1">
      <c r="A25" s="249" t="s">
        <v>105</v>
      </c>
      <c r="B25" s="250"/>
      <c r="C25" s="250"/>
      <c r="D25" s="250"/>
      <c r="E25" s="250"/>
    </row>
    <row r="36" spans="1:5" ht="20.25" customHeight="1">
      <c r="A36" s="270"/>
      <c r="B36" s="270"/>
      <c r="C36" s="270"/>
      <c r="D36" s="270"/>
      <c r="E36" s="270"/>
    </row>
    <row r="37" spans="1:5" ht="20.25" customHeight="1">
      <c r="A37" s="270"/>
      <c r="B37" s="270"/>
      <c r="C37" s="270"/>
      <c r="D37" s="270"/>
      <c r="E37" s="270"/>
    </row>
  </sheetData>
  <mergeCells count="5">
    <mergeCell ref="B1:C1"/>
    <mergeCell ref="A12:C12"/>
    <mergeCell ref="A21:C21"/>
    <mergeCell ref="A25:E25"/>
    <mergeCell ref="A36:E37"/>
  </mergeCells>
  <phoneticPr fontId="24"/>
  <printOptions horizontalCentered="1"/>
  <pageMargins left="0.59027777777777801" right="0.59027777777777801" top="0.62986111111111098" bottom="0.66874999999999996" header="0.51180555555555596" footer="0.51180555555555596"/>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view="pageBreakPreview" zoomScaleNormal="100" zoomScaleSheetLayoutView="100" workbookViewId="0">
      <selection activeCell="A4" sqref="A1:A1048576"/>
    </sheetView>
  </sheetViews>
  <sheetFormatPr defaultColWidth="10.58203125" defaultRowHeight="20.25" customHeight="1"/>
  <cols>
    <col min="1" max="1" width="28.58203125" style="1" customWidth="1"/>
    <col min="2" max="2" width="14.58203125" style="1" customWidth="1"/>
    <col min="3" max="3" width="42.58203125" style="1" customWidth="1"/>
    <col min="4" max="4" width="5.5" style="1" customWidth="1"/>
    <col min="5" max="5" width="5.58203125" style="1" customWidth="1"/>
    <col min="6" max="6" width="1.58203125" style="1" customWidth="1"/>
    <col min="7" max="8" width="5.58203125" style="1" customWidth="1"/>
    <col min="9" max="9" width="5.5" style="1" customWidth="1"/>
    <col min="10" max="10" width="10.58203125" style="1"/>
    <col min="11" max="11" width="5.58203125" style="1" customWidth="1"/>
    <col min="12" max="12" width="5.83203125" style="1" customWidth="1"/>
    <col min="13" max="15" width="10.58203125" style="1"/>
    <col min="16" max="16" width="7.08203125" style="1" customWidth="1"/>
    <col min="17" max="16380" width="10.58203125" style="1"/>
    <col min="16381" max="16384" width="10.58203125" style="3"/>
  </cols>
  <sheetData>
    <row r="1" spans="1:3 16381:16381" s="1" customFormat="1" ht="24" customHeight="1">
      <c r="A1" s="1" t="s">
        <v>106</v>
      </c>
      <c r="B1" s="4">
        <f>B9</f>
        <v>0</v>
      </c>
      <c r="C1" s="1" t="s">
        <v>14</v>
      </c>
      <c r="XFA1" s="3"/>
    </row>
    <row r="2" spans="1:3 16381:16381" s="1" customFormat="1" ht="12" customHeight="1"/>
    <row r="3" spans="1:3 16381:16381" s="2" customFormat="1" ht="24" customHeight="1">
      <c r="A3" s="5" t="s">
        <v>59</v>
      </c>
      <c r="B3" s="6" t="s">
        <v>62</v>
      </c>
      <c r="C3" s="7" t="s">
        <v>63</v>
      </c>
    </row>
    <row r="4" spans="1:3 16381:16381" s="1" customFormat="1" ht="24" customHeight="1">
      <c r="A4" s="8" t="s">
        <v>107</v>
      </c>
      <c r="B4" s="9">
        <v>0</v>
      </c>
      <c r="C4" s="10"/>
      <c r="XFA4" s="3"/>
    </row>
    <row r="5" spans="1:3 16381:16381" s="1" customFormat="1" ht="24" customHeight="1">
      <c r="A5" s="8" t="s">
        <v>108</v>
      </c>
      <c r="B5" s="9">
        <v>0</v>
      </c>
      <c r="C5" s="10"/>
      <c r="XFA5" s="3"/>
    </row>
    <row r="6" spans="1:3 16381:16381" s="1" customFormat="1" ht="24" customHeight="1">
      <c r="A6" s="11" t="s">
        <v>109</v>
      </c>
      <c r="B6" s="12">
        <v>0</v>
      </c>
      <c r="C6" s="10"/>
      <c r="XFA6" s="3"/>
    </row>
    <row r="7" spans="1:3 16381:16381" s="1" customFormat="1" ht="24" customHeight="1">
      <c r="A7" s="11"/>
      <c r="B7" s="12"/>
      <c r="C7" s="10"/>
      <c r="XFA7" s="3"/>
    </row>
    <row r="8" spans="1:3 16381:16381" s="1" customFormat="1" ht="24" customHeight="1">
      <c r="A8" s="13" t="s">
        <v>54</v>
      </c>
      <c r="B8" s="14">
        <f>SUM(B4:B7)</f>
        <v>0</v>
      </c>
      <c r="C8" s="15"/>
      <c r="XFA8" s="3"/>
    </row>
    <row r="9" spans="1:3 16381:16381" s="1" customFormat="1" ht="24" customHeight="1">
      <c r="A9" s="16" t="s">
        <v>55</v>
      </c>
      <c r="B9" s="17">
        <f>ROUNDDOWN(B8,-3)</f>
        <v>0</v>
      </c>
      <c r="XFA9" s="3"/>
    </row>
    <row r="10" spans="1:3 16381:16381" s="1" customFormat="1" ht="24" customHeight="1">
      <c r="B10" s="18"/>
      <c r="XFA10" s="3"/>
    </row>
    <row r="11" spans="1:3 16381:16381" ht="24" customHeight="1">
      <c r="B11" s="18"/>
    </row>
    <row r="13" spans="1:3 16381:16381" ht="60" customHeight="1">
      <c r="A13" s="250" t="s">
        <v>110</v>
      </c>
      <c r="B13" s="250"/>
      <c r="C13" s="250"/>
    </row>
    <row r="21" spans="3:14" ht="20.25" customHeight="1">
      <c r="C21" s="2"/>
      <c r="D21" s="2"/>
      <c r="E21" s="2"/>
      <c r="F21" s="2"/>
      <c r="G21" s="2"/>
      <c r="H21" s="2"/>
      <c r="I21" s="2"/>
      <c r="J21" s="2"/>
      <c r="K21" s="2"/>
      <c r="L21" s="2"/>
      <c r="M21" s="2"/>
      <c r="N21" s="2"/>
    </row>
  </sheetData>
  <mergeCells count="1">
    <mergeCell ref="A13:C13"/>
  </mergeCells>
  <phoneticPr fontId="24"/>
  <printOptions horizontalCentered="1"/>
  <pageMargins left="0.59027777777777801" right="0.59027777777777801" top="0.62986111111111098" bottom="0.66874999999999996" header="0.51180555555555596" footer="0.51180555555555596"/>
  <pageSetup paperSize="9"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1:A1048576"/>
    </sheetView>
  </sheetViews>
  <sheetFormatPr defaultColWidth="9" defaultRowHeight="14"/>
  <sheetData/>
  <phoneticPr fontId="24"/>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3"/>
  <sheetViews>
    <sheetView tabSelected="1" view="pageBreakPreview" zoomScaleNormal="100" zoomScaleSheetLayoutView="100" workbookViewId="0">
      <selection activeCell="A4" sqref="A1:A1048576"/>
    </sheetView>
  </sheetViews>
  <sheetFormatPr defaultColWidth="9" defaultRowHeight="14"/>
  <cols>
    <col min="1" max="1" width="4.58203125" style="182" customWidth="1"/>
    <col min="2" max="2" width="42.58203125" style="182" customWidth="1"/>
    <col min="3" max="3" width="22" style="182" customWidth="1"/>
    <col min="4" max="4" width="6.83203125" style="183" customWidth="1"/>
    <col min="5" max="5" width="10.58203125" style="184" customWidth="1"/>
    <col min="6" max="6" width="4.58203125" style="182" customWidth="1"/>
    <col min="7" max="16383" width="9" style="182"/>
  </cols>
  <sheetData>
    <row r="1" spans="2:5" s="35" customFormat="1" ht="37.5" customHeight="1">
      <c r="B1" s="217" t="s">
        <v>10</v>
      </c>
      <c r="C1" s="217"/>
      <c r="D1" s="217"/>
      <c r="E1" s="202"/>
    </row>
    <row r="2" spans="2:5" s="35" customFormat="1" ht="30" customHeight="1">
      <c r="B2" s="185" t="s">
        <v>11</v>
      </c>
      <c r="D2" s="186"/>
      <c r="E2" s="187"/>
    </row>
    <row r="3" spans="2:5" s="35" customFormat="1" ht="30" customHeight="1">
      <c r="B3" s="35" t="s">
        <v>12</v>
      </c>
      <c r="D3" s="186"/>
      <c r="E3" s="187"/>
    </row>
    <row r="4" spans="2:5" s="35" customFormat="1" ht="32.25" customHeight="1">
      <c r="B4" s="35" t="s">
        <v>13</v>
      </c>
      <c r="C4" s="188">
        <v>0</v>
      </c>
      <c r="D4" s="186" t="s">
        <v>14</v>
      </c>
      <c r="E4" s="187" t="s">
        <v>15</v>
      </c>
    </row>
    <row r="5" spans="2:5" s="35" customFormat="1" ht="12" customHeight="1">
      <c r="D5" s="186"/>
      <c r="E5" s="187"/>
    </row>
    <row r="6" spans="2:5" s="35" customFormat="1" ht="27.75" customHeight="1">
      <c r="B6" s="35" t="s">
        <v>16</v>
      </c>
      <c r="C6" s="189">
        <f>SUM(C7:C14)</f>
        <v>1443000</v>
      </c>
      <c r="D6" s="186" t="s">
        <v>14</v>
      </c>
      <c r="E6" s="187"/>
    </row>
    <row r="7" spans="2:5" s="35" customFormat="1" ht="26.25" customHeight="1">
      <c r="B7" s="35" t="s">
        <v>17</v>
      </c>
      <c r="C7" s="190">
        <f>'旅費（航空賃、その他）'!D20</f>
        <v>842000</v>
      </c>
      <c r="D7" s="186" t="s">
        <v>14</v>
      </c>
      <c r="E7" s="187" t="s">
        <v>15</v>
      </c>
    </row>
    <row r="8" spans="2:5" s="35" customFormat="1" ht="26.25" customHeight="1">
      <c r="B8" s="35" t="s">
        <v>18</v>
      </c>
      <c r="C8" s="190">
        <f>'旅費（航空賃、その他）'!S20</f>
        <v>401000</v>
      </c>
      <c r="D8" s="186" t="s">
        <v>14</v>
      </c>
      <c r="E8" s="187" t="s">
        <v>15</v>
      </c>
    </row>
    <row r="9" spans="2:5" s="35" customFormat="1" ht="26.25" customHeight="1">
      <c r="B9" s="35" t="s">
        <v>19</v>
      </c>
      <c r="C9" s="191">
        <f>一般業務費!E39</f>
        <v>200000</v>
      </c>
      <c r="D9" s="186" t="s">
        <v>14</v>
      </c>
      <c r="E9" s="187" t="s">
        <v>15</v>
      </c>
    </row>
    <row r="10" spans="2:5" s="35" customFormat="1" ht="26.25" customHeight="1">
      <c r="B10" s="35" t="s">
        <v>20</v>
      </c>
      <c r="C10" s="190">
        <f>通訳傭上費・報告書作成費!B1</f>
        <v>0</v>
      </c>
      <c r="D10" s="186" t="s">
        <v>14</v>
      </c>
      <c r="E10" s="187" t="s">
        <v>15</v>
      </c>
    </row>
    <row r="11" spans="2:5" s="35" customFormat="1" ht="26.25" customHeight="1">
      <c r="B11" s="35" t="s">
        <v>21</v>
      </c>
      <c r="C11" s="190">
        <f>通訳傭上費・報告書作成費!B11</f>
        <v>0</v>
      </c>
      <c r="D11" s="186" t="s">
        <v>14</v>
      </c>
      <c r="E11" s="187" t="s">
        <v>15</v>
      </c>
    </row>
    <row r="12" spans="2:5" s="35" customFormat="1" ht="26.25" customHeight="1">
      <c r="B12" s="35" t="s">
        <v>22</v>
      </c>
      <c r="C12" s="190">
        <f>機材費!B1</f>
        <v>0</v>
      </c>
      <c r="D12" s="186" t="s">
        <v>14</v>
      </c>
      <c r="E12" s="187" t="s">
        <v>15</v>
      </c>
    </row>
    <row r="13" spans="2:5" s="35" customFormat="1" ht="26.25" customHeight="1">
      <c r="B13" s="35" t="s">
        <v>23</v>
      </c>
      <c r="C13" s="190">
        <f>再委託費!B1</f>
        <v>0</v>
      </c>
      <c r="D13" s="186" t="s">
        <v>14</v>
      </c>
      <c r="E13" s="187" t="s">
        <v>15</v>
      </c>
    </row>
    <row r="14" spans="2:5" s="35" customFormat="1" ht="26.25" customHeight="1">
      <c r="B14" s="35" t="s">
        <v>24</v>
      </c>
      <c r="C14" s="190">
        <f>国内業務費!B1</f>
        <v>0</v>
      </c>
      <c r="D14" s="186" t="s">
        <v>14</v>
      </c>
      <c r="E14" s="187" t="s">
        <v>15</v>
      </c>
    </row>
    <row r="15" spans="2:5" s="35" customFormat="1" ht="12" customHeight="1">
      <c r="C15" s="190"/>
      <c r="D15" s="186"/>
      <c r="E15" s="187"/>
    </row>
    <row r="16" spans="2:5" s="181" customFormat="1" ht="30" customHeight="1">
      <c r="B16" s="181" t="s">
        <v>25</v>
      </c>
      <c r="C16" s="192">
        <f>C6+C4</f>
        <v>1443000</v>
      </c>
      <c r="D16" s="193" t="s">
        <v>14</v>
      </c>
      <c r="E16" s="194"/>
    </row>
    <row r="17" spans="2:5" s="35" customFormat="1" ht="12" customHeight="1">
      <c r="C17" s="190"/>
      <c r="D17" s="186"/>
      <c r="E17" s="187"/>
    </row>
    <row r="18" spans="2:5" s="181" customFormat="1" ht="26.25" customHeight="1">
      <c r="B18" s="181" t="s">
        <v>26</v>
      </c>
      <c r="C18" s="192">
        <f>C16*10%</f>
        <v>144300</v>
      </c>
      <c r="D18" s="193" t="s">
        <v>14</v>
      </c>
      <c r="E18" s="194"/>
    </row>
    <row r="19" spans="2:5" s="35" customFormat="1" ht="12" customHeight="1">
      <c r="C19" s="190"/>
      <c r="D19" s="186"/>
      <c r="E19" s="187"/>
    </row>
    <row r="20" spans="2:5" s="35" customFormat="1" ht="26.25" customHeight="1">
      <c r="B20" s="195" t="s">
        <v>27</v>
      </c>
      <c r="C20" s="189">
        <f>C16+C18</f>
        <v>1587300</v>
      </c>
      <c r="D20" s="196" t="s">
        <v>14</v>
      </c>
      <c r="E20" s="197"/>
    </row>
    <row r="21" spans="2:5" s="35" customFormat="1" ht="24" customHeight="1">
      <c r="D21" s="186"/>
      <c r="E21" s="187"/>
    </row>
    <row r="23" spans="2:5" ht="36" customHeight="1">
      <c r="B23" s="216" t="s">
        <v>28</v>
      </c>
      <c r="C23" s="216"/>
      <c r="D23" s="216"/>
      <c r="E23" s="216"/>
    </row>
  </sheetData>
  <mergeCells count="2">
    <mergeCell ref="B23:E23"/>
    <mergeCell ref="B1:D1"/>
  </mergeCells>
  <phoneticPr fontId="24"/>
  <printOptions horizontalCentered="1"/>
  <pageMargins left="0.59027777777777801" right="0.59027777777777801" top="0.74791666666666701" bottom="0.66874999999999996" header="0.51180555555555596" footer="0.51180555555555596"/>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tabSelected="1" view="pageBreakPreview" zoomScaleNormal="100" zoomScaleSheetLayoutView="100" workbookViewId="0">
      <selection activeCell="A4" sqref="A1:A1048576"/>
    </sheetView>
  </sheetViews>
  <sheetFormatPr defaultColWidth="10.58203125" defaultRowHeight="20.25" customHeight="1"/>
  <cols>
    <col min="1" max="1" width="28.58203125" style="34" customWidth="1"/>
    <col min="2" max="2" width="8.58203125" style="34" customWidth="1"/>
    <col min="3" max="3" width="14.58203125" style="34" customWidth="1"/>
    <col min="4" max="4" width="8.58203125" style="34" customWidth="1"/>
    <col min="5" max="5" width="14.58203125" style="34" customWidth="1"/>
    <col min="6" max="6" width="4.58203125" style="34" customWidth="1"/>
    <col min="7" max="7" width="2.58203125" style="34" customWidth="1"/>
    <col min="8" max="8" width="4.58203125" style="34" customWidth="1"/>
    <col min="9" max="9" width="2.58203125" style="34" customWidth="1"/>
    <col min="10" max="10" width="4.58203125" style="34" customWidth="1"/>
    <col min="11" max="11" width="2.58203125" style="34" customWidth="1"/>
    <col min="12" max="12" width="3.83203125" style="34" customWidth="1"/>
    <col min="13" max="13" width="10.33203125" style="34" customWidth="1"/>
    <col min="14" max="16384" width="10.58203125" style="34"/>
  </cols>
  <sheetData>
    <row r="1" spans="1:5" ht="24" customHeight="1">
      <c r="A1" s="35" t="s">
        <v>13</v>
      </c>
      <c r="B1" s="35"/>
      <c r="C1" s="157">
        <f>E19</f>
        <v>0</v>
      </c>
      <c r="D1" s="35" t="s">
        <v>14</v>
      </c>
    </row>
    <row r="2" spans="1:5" ht="12" customHeight="1"/>
    <row r="3" spans="1:5" ht="30" customHeight="1">
      <c r="A3" s="158" t="s">
        <v>29</v>
      </c>
      <c r="B3" s="159" t="s">
        <v>30</v>
      </c>
      <c r="C3" s="159" t="s">
        <v>31</v>
      </c>
      <c r="D3" s="159" t="s">
        <v>32</v>
      </c>
      <c r="E3" s="160" t="s">
        <v>33</v>
      </c>
    </row>
    <row r="4" spans="1:5" ht="24" customHeight="1">
      <c r="A4" s="119" t="s">
        <v>34</v>
      </c>
      <c r="B4" s="120" t="s">
        <v>35</v>
      </c>
      <c r="C4" s="161">
        <v>3988000</v>
      </c>
      <c r="D4" s="162"/>
      <c r="E4" s="163">
        <f>(C4*D4)</f>
        <v>0</v>
      </c>
    </row>
    <row r="5" spans="1:5" ht="24" customHeight="1">
      <c r="A5" s="119"/>
      <c r="B5" s="120" t="s">
        <v>36</v>
      </c>
      <c r="C5" s="161">
        <v>3403000</v>
      </c>
      <c r="D5" s="162"/>
      <c r="E5" s="163">
        <f>(C5*D5)</f>
        <v>0</v>
      </c>
    </row>
    <row r="6" spans="1:5" ht="24" customHeight="1">
      <c r="A6" s="119"/>
      <c r="B6" s="120" t="s">
        <v>37</v>
      </c>
      <c r="C6" s="161">
        <v>2997000</v>
      </c>
      <c r="D6" s="162"/>
      <c r="E6" s="163">
        <f t="shared" ref="E6:E14" si="0">(C6*D6)</f>
        <v>0</v>
      </c>
    </row>
    <row r="7" spans="1:5" ht="24" customHeight="1">
      <c r="A7" s="119"/>
      <c r="B7" s="120" t="s">
        <v>37</v>
      </c>
      <c r="C7" s="161">
        <v>2997000</v>
      </c>
      <c r="D7" s="162"/>
      <c r="E7" s="163">
        <f t="shared" si="0"/>
        <v>0</v>
      </c>
    </row>
    <row r="8" spans="1:5" ht="24" customHeight="1">
      <c r="A8" s="119"/>
      <c r="B8" s="120" t="s">
        <v>37</v>
      </c>
      <c r="C8" s="161">
        <v>2997000</v>
      </c>
      <c r="D8" s="162"/>
      <c r="E8" s="163">
        <f t="shared" si="0"/>
        <v>0</v>
      </c>
    </row>
    <row r="9" spans="1:5" ht="24" customHeight="1">
      <c r="A9" s="119"/>
      <c r="B9" s="120" t="s">
        <v>37</v>
      </c>
      <c r="C9" s="161">
        <v>2997000</v>
      </c>
      <c r="D9" s="162"/>
      <c r="E9" s="163">
        <f t="shared" si="0"/>
        <v>0</v>
      </c>
    </row>
    <row r="10" spans="1:5" ht="24" customHeight="1">
      <c r="A10" s="119"/>
      <c r="B10" s="120" t="s">
        <v>37</v>
      </c>
      <c r="C10" s="161">
        <v>2997000</v>
      </c>
      <c r="D10" s="162"/>
      <c r="E10" s="163">
        <f t="shared" si="0"/>
        <v>0</v>
      </c>
    </row>
    <row r="11" spans="1:5" ht="24" customHeight="1">
      <c r="A11" s="119"/>
      <c r="B11" s="120" t="s">
        <v>38</v>
      </c>
      <c r="C11" s="161">
        <v>2498000</v>
      </c>
      <c r="D11" s="162"/>
      <c r="E11" s="163">
        <f t="shared" si="0"/>
        <v>0</v>
      </c>
    </row>
    <row r="12" spans="1:5" ht="24" customHeight="1">
      <c r="A12" s="119"/>
      <c r="B12" s="120" t="s">
        <v>38</v>
      </c>
      <c r="C12" s="164">
        <v>2498000</v>
      </c>
      <c r="D12" s="162"/>
      <c r="E12" s="163">
        <f t="shared" si="0"/>
        <v>0</v>
      </c>
    </row>
    <row r="13" spans="1:5" ht="24" customHeight="1">
      <c r="A13" s="165"/>
      <c r="B13" s="132" t="s">
        <v>39</v>
      </c>
      <c r="C13" s="164">
        <v>2012000</v>
      </c>
      <c r="D13" s="166"/>
      <c r="E13" s="163">
        <f t="shared" si="0"/>
        <v>0</v>
      </c>
    </row>
    <row r="14" spans="1:5" ht="24" customHeight="1">
      <c r="A14" s="131"/>
      <c r="B14" s="130" t="s">
        <v>39</v>
      </c>
      <c r="C14" s="167">
        <v>2012000</v>
      </c>
      <c r="D14" s="168"/>
      <c r="E14" s="163">
        <f t="shared" si="0"/>
        <v>0</v>
      </c>
    </row>
    <row r="15" spans="1:5" ht="24" customHeight="1">
      <c r="A15" s="165"/>
      <c r="B15" s="132"/>
      <c r="C15" s="169"/>
      <c r="D15" s="166"/>
      <c r="E15" s="163"/>
    </row>
    <row r="16" spans="1:5" ht="24" customHeight="1">
      <c r="A16" s="131"/>
      <c r="B16" s="130"/>
      <c r="C16" s="170"/>
      <c r="D16" s="168"/>
      <c r="E16" s="163"/>
    </row>
    <row r="17" spans="1:5" ht="24" customHeight="1">
      <c r="A17" s="171"/>
      <c r="B17" s="172"/>
      <c r="C17" s="173"/>
      <c r="D17" s="174"/>
      <c r="E17" s="175"/>
    </row>
    <row r="18" spans="1:5" ht="24" customHeight="1">
      <c r="A18" s="176"/>
      <c r="B18" s="177"/>
      <c r="C18" s="177" t="s">
        <v>40</v>
      </c>
      <c r="D18" s="178">
        <f>SUM(D4:D17)</f>
        <v>0</v>
      </c>
      <c r="E18" s="179">
        <f>SUM(E4:E17)</f>
        <v>0</v>
      </c>
    </row>
    <row r="19" spans="1:5" ht="24" customHeight="1">
      <c r="A19" s="35"/>
      <c r="B19" s="218" t="s">
        <v>41</v>
      </c>
      <c r="C19" s="218"/>
      <c r="D19" s="218"/>
      <c r="E19" s="180">
        <f>ROUNDDOWN(E18,-3)</f>
        <v>0</v>
      </c>
    </row>
  </sheetData>
  <mergeCells count="1">
    <mergeCell ref="B19:D19"/>
  </mergeCells>
  <phoneticPr fontId="24"/>
  <printOptions horizontalCentered="1"/>
  <pageMargins left="0.59027777777777801" right="0.59027777777777801" top="0.62986111111111098" bottom="0.66874999999999996" header="0.51180555555555596" footer="0.51180555555555596"/>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tabSelected="1" view="pageBreakPreview" topLeftCell="A19" zoomScaleNormal="75" zoomScaleSheetLayoutView="100" workbookViewId="0">
      <selection activeCell="A4" sqref="A1:A1048576"/>
    </sheetView>
  </sheetViews>
  <sheetFormatPr defaultColWidth="10.58203125" defaultRowHeight="12"/>
  <cols>
    <col min="1" max="1" width="26.58203125" style="34" customWidth="1"/>
    <col min="2" max="2" width="6.58203125" style="34" customWidth="1"/>
    <col min="3" max="3" width="8.58203125" style="34" customWidth="1"/>
    <col min="4" max="4" width="16.58203125" style="34" customWidth="1"/>
    <col min="5" max="5" width="6.58203125" style="34" customWidth="1"/>
    <col min="6" max="6" width="3.58203125" style="34" customWidth="1"/>
    <col min="7" max="7" width="2.58203125" style="34" hidden="1" customWidth="1"/>
    <col min="8" max="8" width="6.58203125" style="34" customWidth="1"/>
    <col min="9" max="9" width="2.58203125" style="34" hidden="1" customWidth="1"/>
    <col min="10" max="10" width="3.58203125" style="34" customWidth="1"/>
    <col min="11" max="11" width="8.58203125" style="34" customWidth="1"/>
    <col min="12" max="12" width="6.58203125" style="34" customWidth="1"/>
    <col min="13" max="13" width="3.58203125" style="34" customWidth="1"/>
    <col min="14" max="14" width="2.58203125" style="34" hidden="1" customWidth="1"/>
    <col min="15" max="15" width="6.58203125" style="34" customWidth="1"/>
    <col min="16" max="16" width="2.58203125" style="34" hidden="1" customWidth="1"/>
    <col min="17" max="17" width="3.58203125" style="34" customWidth="1"/>
    <col min="18" max="18" width="12.58203125" style="34" customWidth="1"/>
    <col min="19" max="19" width="16.58203125" style="34" customWidth="1"/>
    <col min="20" max="20" width="10" style="34" customWidth="1"/>
    <col min="21" max="16384" width="10.58203125" style="34"/>
  </cols>
  <sheetData>
    <row r="1" spans="1:24" s="35" customFormat="1" ht="20.149999999999999" customHeight="1">
      <c r="A1" s="35" t="s">
        <v>16</v>
      </c>
      <c r="C1" s="117"/>
      <c r="D1" s="117"/>
    </row>
    <row r="2" spans="1:24" s="35" customFormat="1" ht="20.149999999999999" customHeight="1">
      <c r="A2" s="35" t="s">
        <v>17</v>
      </c>
      <c r="C2" s="219">
        <f>D20</f>
        <v>842000</v>
      </c>
      <c r="D2" s="219"/>
      <c r="E2" s="35" t="s">
        <v>14</v>
      </c>
    </row>
    <row r="3" spans="1:24" s="35" customFormat="1" ht="20.149999999999999" customHeight="1">
      <c r="A3" s="35" t="s">
        <v>18</v>
      </c>
      <c r="C3" s="219">
        <f>S20</f>
        <v>401000</v>
      </c>
      <c r="D3" s="219"/>
      <c r="E3" s="35" t="s">
        <v>14</v>
      </c>
    </row>
    <row r="4" spans="1:24" ht="18" customHeight="1">
      <c r="T4" s="39"/>
    </row>
    <row r="5" spans="1:24" ht="24" customHeight="1">
      <c r="A5" s="231" t="s">
        <v>29</v>
      </c>
      <c r="B5" s="233" t="s">
        <v>42</v>
      </c>
      <c r="C5" s="235" t="s">
        <v>43</v>
      </c>
      <c r="D5" s="237" t="s">
        <v>44</v>
      </c>
      <c r="E5" s="220" t="s">
        <v>45</v>
      </c>
      <c r="F5" s="221"/>
      <c r="G5" s="221"/>
      <c r="H5" s="221"/>
      <c r="I5" s="221"/>
      <c r="J5" s="221"/>
      <c r="K5" s="221"/>
      <c r="L5" s="221"/>
      <c r="M5" s="221"/>
      <c r="N5" s="221"/>
      <c r="O5" s="221"/>
      <c r="P5" s="221"/>
      <c r="Q5" s="221"/>
      <c r="R5" s="221"/>
      <c r="S5" s="222"/>
      <c r="T5" s="39"/>
    </row>
    <row r="6" spans="1:24" ht="24" customHeight="1">
      <c r="A6" s="232"/>
      <c r="B6" s="234"/>
      <c r="C6" s="236"/>
      <c r="D6" s="238"/>
      <c r="E6" s="223" t="s">
        <v>46</v>
      </c>
      <c r="F6" s="224"/>
      <c r="G6" s="224"/>
      <c r="H6" s="224"/>
      <c r="I6" s="224"/>
      <c r="J6" s="224"/>
      <c r="K6" s="224"/>
      <c r="L6" s="225" t="s">
        <v>47</v>
      </c>
      <c r="M6" s="224"/>
      <c r="N6" s="224"/>
      <c r="O6" s="224"/>
      <c r="P6" s="224"/>
      <c r="Q6" s="224"/>
      <c r="R6" s="226"/>
      <c r="S6" s="153" t="s">
        <v>48</v>
      </c>
      <c r="T6" s="39"/>
      <c r="X6" s="39"/>
    </row>
    <row r="7" spans="1:24" ht="30" customHeight="1">
      <c r="A7" s="119" t="s">
        <v>34</v>
      </c>
      <c r="B7" s="120" t="s">
        <v>35</v>
      </c>
      <c r="C7" s="121">
        <v>21</v>
      </c>
      <c r="D7" s="122">
        <v>842000</v>
      </c>
      <c r="E7" s="123">
        <f t="shared" ref="E7:E17" si="0">C7</f>
        <v>21</v>
      </c>
      <c r="F7" s="124" t="s">
        <v>49</v>
      </c>
      <c r="G7" s="79" t="s">
        <v>50</v>
      </c>
      <c r="H7" s="79">
        <v>5100</v>
      </c>
      <c r="I7" s="79" t="s">
        <v>51</v>
      </c>
      <c r="J7" s="147" t="s">
        <v>52</v>
      </c>
      <c r="K7" s="148">
        <f>E7*H7</f>
        <v>107100</v>
      </c>
      <c r="L7" s="149">
        <v>19</v>
      </c>
      <c r="M7" s="124" t="s">
        <v>49</v>
      </c>
      <c r="N7" s="79" t="s">
        <v>53</v>
      </c>
      <c r="O7" s="79">
        <v>15500</v>
      </c>
      <c r="P7" s="79" t="s">
        <v>51</v>
      </c>
      <c r="Q7" s="147" t="s">
        <v>52</v>
      </c>
      <c r="R7" s="79">
        <f>L7*O7</f>
        <v>294500</v>
      </c>
      <c r="S7" s="126">
        <f>SUM(K7+R7)</f>
        <v>401600</v>
      </c>
      <c r="T7" s="39"/>
    </row>
    <row r="8" spans="1:24" ht="30" customHeight="1">
      <c r="A8" s="119"/>
      <c r="B8" s="120" t="s">
        <v>36</v>
      </c>
      <c r="C8" s="125"/>
      <c r="D8" s="126"/>
      <c r="E8" s="123">
        <f t="shared" si="0"/>
        <v>0</v>
      </c>
      <c r="F8" s="127" t="s">
        <v>49</v>
      </c>
      <c r="G8" s="79" t="s">
        <v>50</v>
      </c>
      <c r="H8" s="79">
        <v>4500</v>
      </c>
      <c r="I8" s="79" t="s">
        <v>51</v>
      </c>
      <c r="J8" s="150" t="s">
        <v>52</v>
      </c>
      <c r="K8" s="68">
        <f>E8*H8</f>
        <v>0</v>
      </c>
      <c r="L8" s="149"/>
      <c r="M8" s="127" t="s">
        <v>49</v>
      </c>
      <c r="N8" s="79" t="s">
        <v>53</v>
      </c>
      <c r="O8" s="79">
        <v>13500</v>
      </c>
      <c r="P8" s="79" t="s">
        <v>51</v>
      </c>
      <c r="Q8" s="147" t="s">
        <v>52</v>
      </c>
      <c r="R8" s="149">
        <f>L8*O8</f>
        <v>0</v>
      </c>
      <c r="S8" s="126">
        <f>SUM(K8+R8)</f>
        <v>0</v>
      </c>
      <c r="T8" s="39"/>
    </row>
    <row r="9" spans="1:24" ht="30" customHeight="1">
      <c r="A9" s="119"/>
      <c r="B9" s="120" t="s">
        <v>37</v>
      </c>
      <c r="C9" s="125"/>
      <c r="D9" s="126"/>
      <c r="E9" s="123">
        <f t="shared" si="0"/>
        <v>0</v>
      </c>
      <c r="F9" s="124" t="s">
        <v>49</v>
      </c>
      <c r="G9" s="79" t="s">
        <v>50</v>
      </c>
      <c r="H9" s="79">
        <v>4500</v>
      </c>
      <c r="I9" s="79" t="s">
        <v>51</v>
      </c>
      <c r="J9" s="150" t="s">
        <v>52</v>
      </c>
      <c r="K9" s="68">
        <f t="shared" ref="K9:K16" si="1">E9*H9</f>
        <v>0</v>
      </c>
      <c r="L9" s="149"/>
      <c r="M9" s="127" t="s">
        <v>49</v>
      </c>
      <c r="N9" s="79" t="s">
        <v>53</v>
      </c>
      <c r="O9" s="79">
        <v>13500</v>
      </c>
      <c r="P9" s="79" t="s">
        <v>51</v>
      </c>
      <c r="Q9" s="147" t="s">
        <v>52</v>
      </c>
      <c r="R9" s="149">
        <f t="shared" ref="R9:R17" si="2">L9*O9</f>
        <v>0</v>
      </c>
      <c r="S9" s="126">
        <f t="shared" ref="S9:S17" si="3">SUM(K9+R9)</f>
        <v>0</v>
      </c>
      <c r="T9" s="39"/>
    </row>
    <row r="10" spans="1:24" ht="30" customHeight="1">
      <c r="A10" s="119"/>
      <c r="B10" s="120" t="s">
        <v>37</v>
      </c>
      <c r="C10" s="125"/>
      <c r="D10" s="126"/>
      <c r="E10" s="123">
        <f t="shared" si="0"/>
        <v>0</v>
      </c>
      <c r="F10" s="127" t="s">
        <v>49</v>
      </c>
      <c r="G10" s="79" t="s">
        <v>50</v>
      </c>
      <c r="H10" s="79">
        <v>4500</v>
      </c>
      <c r="I10" s="79" t="s">
        <v>51</v>
      </c>
      <c r="J10" s="150" t="s">
        <v>52</v>
      </c>
      <c r="K10" s="68">
        <f t="shared" si="1"/>
        <v>0</v>
      </c>
      <c r="L10" s="149"/>
      <c r="M10" s="127" t="s">
        <v>49</v>
      </c>
      <c r="N10" s="79" t="s">
        <v>53</v>
      </c>
      <c r="O10" s="79">
        <v>13500</v>
      </c>
      <c r="P10" s="79" t="s">
        <v>51</v>
      </c>
      <c r="Q10" s="147" t="s">
        <v>52</v>
      </c>
      <c r="R10" s="149">
        <f t="shared" si="2"/>
        <v>0</v>
      </c>
      <c r="S10" s="126">
        <f t="shared" si="3"/>
        <v>0</v>
      </c>
      <c r="T10" s="39"/>
    </row>
    <row r="11" spans="1:24" ht="30" customHeight="1">
      <c r="A11" s="119"/>
      <c r="B11" s="120" t="s">
        <v>37</v>
      </c>
      <c r="C11" s="128"/>
      <c r="D11" s="126"/>
      <c r="E11" s="123">
        <f t="shared" si="0"/>
        <v>0</v>
      </c>
      <c r="F11" s="127" t="s">
        <v>49</v>
      </c>
      <c r="G11" s="129"/>
      <c r="H11" s="79">
        <v>4500</v>
      </c>
      <c r="I11" s="129"/>
      <c r="J11" s="150" t="s">
        <v>52</v>
      </c>
      <c r="K11" s="68">
        <f t="shared" si="1"/>
        <v>0</v>
      </c>
      <c r="L11" s="149"/>
      <c r="M11" s="127" t="s">
        <v>49</v>
      </c>
      <c r="N11" s="129"/>
      <c r="O11" s="79">
        <v>13500</v>
      </c>
      <c r="P11" s="129"/>
      <c r="Q11" s="147" t="s">
        <v>52</v>
      </c>
      <c r="R11" s="149">
        <f t="shared" si="2"/>
        <v>0</v>
      </c>
      <c r="S11" s="126">
        <f t="shared" si="3"/>
        <v>0</v>
      </c>
      <c r="T11" s="39"/>
    </row>
    <row r="12" spans="1:24" ht="30" customHeight="1">
      <c r="A12" s="119"/>
      <c r="B12" s="120" t="s">
        <v>37</v>
      </c>
      <c r="C12" s="128"/>
      <c r="D12" s="126"/>
      <c r="E12" s="123">
        <f t="shared" si="0"/>
        <v>0</v>
      </c>
      <c r="F12" s="127" t="s">
        <v>49</v>
      </c>
      <c r="G12" s="129"/>
      <c r="H12" s="79">
        <v>4500</v>
      </c>
      <c r="I12" s="129"/>
      <c r="J12" s="150" t="s">
        <v>52</v>
      </c>
      <c r="K12" s="68">
        <f t="shared" si="1"/>
        <v>0</v>
      </c>
      <c r="L12" s="149"/>
      <c r="M12" s="127" t="s">
        <v>49</v>
      </c>
      <c r="N12" s="129"/>
      <c r="O12" s="79">
        <v>13500</v>
      </c>
      <c r="P12" s="129"/>
      <c r="Q12" s="147" t="s">
        <v>52</v>
      </c>
      <c r="R12" s="149">
        <f t="shared" si="2"/>
        <v>0</v>
      </c>
      <c r="S12" s="126">
        <f t="shared" si="3"/>
        <v>0</v>
      </c>
      <c r="T12" s="39"/>
    </row>
    <row r="13" spans="1:24" ht="30" customHeight="1">
      <c r="A13" s="119"/>
      <c r="B13" s="120" t="s">
        <v>37</v>
      </c>
      <c r="C13" s="128"/>
      <c r="D13" s="126"/>
      <c r="E13" s="123">
        <f t="shared" si="0"/>
        <v>0</v>
      </c>
      <c r="F13" s="127" t="s">
        <v>49</v>
      </c>
      <c r="G13" s="129"/>
      <c r="H13" s="79">
        <v>4500</v>
      </c>
      <c r="I13" s="129"/>
      <c r="J13" s="150" t="s">
        <v>52</v>
      </c>
      <c r="K13" s="68">
        <f t="shared" si="1"/>
        <v>0</v>
      </c>
      <c r="L13" s="149"/>
      <c r="M13" s="127" t="s">
        <v>49</v>
      </c>
      <c r="N13" s="129"/>
      <c r="O13" s="79">
        <v>13500</v>
      </c>
      <c r="P13" s="129"/>
      <c r="Q13" s="147" t="s">
        <v>52</v>
      </c>
      <c r="R13" s="149">
        <f t="shared" si="2"/>
        <v>0</v>
      </c>
      <c r="S13" s="126">
        <f t="shared" si="3"/>
        <v>0</v>
      </c>
      <c r="T13" s="39"/>
    </row>
    <row r="14" spans="1:24" ht="30" customHeight="1">
      <c r="A14" s="119"/>
      <c r="B14" s="120" t="s">
        <v>38</v>
      </c>
      <c r="C14" s="128"/>
      <c r="D14" s="126"/>
      <c r="E14" s="123">
        <f t="shared" si="0"/>
        <v>0</v>
      </c>
      <c r="F14" s="127" t="s">
        <v>49</v>
      </c>
      <c r="G14" s="129"/>
      <c r="H14" s="79">
        <v>3800</v>
      </c>
      <c r="I14" s="129"/>
      <c r="J14" s="150" t="s">
        <v>52</v>
      </c>
      <c r="K14" s="68">
        <f t="shared" si="1"/>
        <v>0</v>
      </c>
      <c r="L14" s="149"/>
      <c r="M14" s="127" t="s">
        <v>49</v>
      </c>
      <c r="N14" s="129"/>
      <c r="O14" s="79">
        <v>11600</v>
      </c>
      <c r="P14" s="129"/>
      <c r="Q14" s="147" t="s">
        <v>52</v>
      </c>
      <c r="R14" s="149">
        <f t="shared" si="2"/>
        <v>0</v>
      </c>
      <c r="S14" s="126">
        <f t="shared" si="3"/>
        <v>0</v>
      </c>
      <c r="T14" s="39"/>
    </row>
    <row r="15" spans="1:24" ht="30" customHeight="1">
      <c r="A15" s="119"/>
      <c r="B15" s="120" t="s">
        <v>38</v>
      </c>
      <c r="C15" s="128"/>
      <c r="D15" s="126"/>
      <c r="E15" s="123">
        <f t="shared" si="0"/>
        <v>0</v>
      </c>
      <c r="F15" s="127" t="s">
        <v>49</v>
      </c>
      <c r="G15" s="129"/>
      <c r="H15" s="79">
        <v>3800</v>
      </c>
      <c r="I15" s="129"/>
      <c r="J15" s="150" t="s">
        <v>52</v>
      </c>
      <c r="K15" s="68">
        <f t="shared" si="1"/>
        <v>0</v>
      </c>
      <c r="L15" s="149"/>
      <c r="M15" s="127" t="s">
        <v>49</v>
      </c>
      <c r="N15" s="129"/>
      <c r="O15" s="79">
        <v>11600</v>
      </c>
      <c r="P15" s="129"/>
      <c r="Q15" s="147" t="s">
        <v>52</v>
      </c>
      <c r="R15" s="149">
        <f t="shared" si="2"/>
        <v>0</v>
      </c>
      <c r="S15" s="126">
        <f t="shared" si="3"/>
        <v>0</v>
      </c>
      <c r="T15" s="39"/>
    </row>
    <row r="16" spans="1:24" ht="30" customHeight="1">
      <c r="A16" s="119"/>
      <c r="B16" s="130" t="s">
        <v>39</v>
      </c>
      <c r="C16" s="128"/>
      <c r="D16" s="126"/>
      <c r="E16" s="123">
        <f t="shared" si="0"/>
        <v>0</v>
      </c>
      <c r="F16" s="127" t="s">
        <v>49</v>
      </c>
      <c r="G16" s="129"/>
      <c r="H16" s="79">
        <v>3800</v>
      </c>
      <c r="I16" s="129"/>
      <c r="J16" s="150" t="s">
        <v>52</v>
      </c>
      <c r="K16" s="68">
        <f t="shared" si="1"/>
        <v>0</v>
      </c>
      <c r="L16" s="149"/>
      <c r="M16" s="127" t="s">
        <v>49</v>
      </c>
      <c r="N16" s="129"/>
      <c r="O16" s="79">
        <v>11600</v>
      </c>
      <c r="P16" s="129"/>
      <c r="Q16" s="147" t="s">
        <v>52</v>
      </c>
      <c r="R16" s="149">
        <f t="shared" si="2"/>
        <v>0</v>
      </c>
      <c r="S16" s="126">
        <f t="shared" si="3"/>
        <v>0</v>
      </c>
      <c r="T16" s="39"/>
    </row>
    <row r="17" spans="1:20" ht="30" customHeight="1">
      <c r="A17" s="131"/>
      <c r="B17" s="132" t="s">
        <v>39</v>
      </c>
      <c r="C17" s="133"/>
      <c r="D17" s="134"/>
      <c r="E17" s="135">
        <f t="shared" si="0"/>
        <v>0</v>
      </c>
      <c r="F17" s="127" t="s">
        <v>49</v>
      </c>
      <c r="G17" s="129"/>
      <c r="H17" s="79">
        <v>3800</v>
      </c>
      <c r="I17" s="129"/>
      <c r="J17" s="150" t="s">
        <v>52</v>
      </c>
      <c r="K17" s="68">
        <f t="shared" ref="K17" si="4">E17*H17</f>
        <v>0</v>
      </c>
      <c r="L17" s="149"/>
      <c r="M17" s="127" t="s">
        <v>49</v>
      </c>
      <c r="N17" s="129"/>
      <c r="O17" s="79">
        <v>11600</v>
      </c>
      <c r="P17" s="129"/>
      <c r="Q17" s="147" t="s">
        <v>52</v>
      </c>
      <c r="R17" s="149">
        <f t="shared" si="2"/>
        <v>0</v>
      </c>
      <c r="S17" s="126">
        <f t="shared" si="3"/>
        <v>0</v>
      </c>
      <c r="T17" s="39"/>
    </row>
    <row r="18" spans="1:20" ht="30" customHeight="1">
      <c r="A18" s="136"/>
      <c r="B18" s="130"/>
      <c r="C18" s="137"/>
      <c r="D18" s="138"/>
      <c r="E18" s="139"/>
      <c r="F18" s="139"/>
      <c r="G18" s="118"/>
      <c r="H18" s="140"/>
      <c r="I18" s="118"/>
      <c r="J18" s="118"/>
      <c r="K18" s="151"/>
      <c r="L18" s="152"/>
      <c r="M18" s="118"/>
      <c r="N18" s="118"/>
      <c r="O18" s="118"/>
      <c r="P18" s="118"/>
      <c r="Q18" s="118"/>
      <c r="R18" s="152"/>
      <c r="S18" s="154"/>
      <c r="T18" s="39"/>
    </row>
    <row r="19" spans="1:20" ht="30" customHeight="1">
      <c r="A19" s="141" t="s">
        <v>54</v>
      </c>
      <c r="B19" s="142"/>
      <c r="C19" s="143">
        <f>SUM(C7:C18)</f>
        <v>21</v>
      </c>
      <c r="D19" s="144">
        <f>SUM(D7:D18)</f>
        <v>842000</v>
      </c>
      <c r="E19" s="145"/>
      <c r="F19" s="145"/>
      <c r="G19" s="145"/>
      <c r="H19" s="227">
        <f>SUM(K7:K18)</f>
        <v>107100</v>
      </c>
      <c r="I19" s="227"/>
      <c r="J19" s="227"/>
      <c r="K19" s="228"/>
      <c r="L19" s="145"/>
      <c r="M19" s="145"/>
      <c r="N19" s="145"/>
      <c r="O19" s="145"/>
      <c r="P19" s="145"/>
      <c r="Q19" s="145"/>
      <c r="R19" s="155">
        <f>SUM(R7:R18)</f>
        <v>294500</v>
      </c>
      <c r="S19" s="156">
        <f>SUM(S7:S18)</f>
        <v>401600</v>
      </c>
      <c r="T19" s="39"/>
    </row>
    <row r="20" spans="1:20" ht="30" customHeight="1">
      <c r="A20" s="39"/>
      <c r="B20" s="39"/>
      <c r="C20" s="56" t="s">
        <v>55</v>
      </c>
      <c r="D20" s="146">
        <f>ROUNDDOWN(D19,-3)</f>
        <v>842000</v>
      </c>
      <c r="E20" s="39"/>
      <c r="F20" s="39"/>
      <c r="G20" s="39"/>
      <c r="H20" s="39"/>
      <c r="I20" s="39"/>
      <c r="J20" s="39"/>
      <c r="K20" s="39"/>
      <c r="L20" s="39"/>
      <c r="M20" s="39"/>
      <c r="N20" s="39"/>
      <c r="O20" s="39"/>
      <c r="P20" s="39"/>
      <c r="Q20" s="39"/>
      <c r="R20" s="56" t="s">
        <v>55</v>
      </c>
      <c r="S20" s="116">
        <f>ROUNDDOWN(S19,-3)</f>
        <v>401000</v>
      </c>
      <c r="T20" s="39"/>
    </row>
    <row r="21" spans="1:20" ht="18" customHeight="1">
      <c r="B21" s="34" t="s">
        <v>56</v>
      </c>
      <c r="S21" s="54"/>
    </row>
    <row r="22" spans="1:20" ht="18" customHeight="1"/>
    <row r="23" spans="1:20" ht="18" customHeight="1"/>
    <row r="24" spans="1:20" ht="36" customHeight="1">
      <c r="A24" s="229" t="s">
        <v>57</v>
      </c>
      <c r="B24" s="230"/>
      <c r="C24" s="230"/>
      <c r="D24" s="230"/>
      <c r="E24" s="230"/>
      <c r="F24" s="230"/>
      <c r="G24" s="230"/>
      <c r="H24" s="230"/>
      <c r="I24" s="230"/>
      <c r="J24" s="230"/>
      <c r="K24" s="230"/>
      <c r="L24" s="230"/>
      <c r="M24" s="230"/>
      <c r="N24" s="230"/>
      <c r="O24" s="230"/>
      <c r="P24" s="230"/>
      <c r="Q24" s="230"/>
      <c r="R24" s="230"/>
      <c r="S24" s="230"/>
    </row>
    <row r="25" spans="1:20" ht="18" customHeight="1"/>
  </sheetData>
  <mergeCells count="11">
    <mergeCell ref="H19:K19"/>
    <mergeCell ref="A24:S24"/>
    <mergeCell ref="A5:A6"/>
    <mergeCell ref="B5:B6"/>
    <mergeCell ref="C5:C6"/>
    <mergeCell ref="D5:D6"/>
    <mergeCell ref="C2:D2"/>
    <mergeCell ref="C3:D3"/>
    <mergeCell ref="E5:S5"/>
    <mergeCell ref="E6:K6"/>
    <mergeCell ref="L6:R6"/>
  </mergeCells>
  <phoneticPr fontId="24"/>
  <printOptions horizontalCentered="1"/>
  <pageMargins left="0.59027777777777801" right="0.59027777777777801" top="0.62986111111111098" bottom="0.66874999999999996" header="0.51180555555555596" footer="0.51180555555555596"/>
  <pageSetup paperSize="9"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
  <sheetViews>
    <sheetView tabSelected="1" view="pageBreakPreview" topLeftCell="K1" zoomScaleNormal="100" zoomScaleSheetLayoutView="100" workbookViewId="0">
      <selection activeCell="A4" sqref="A1:A1048576"/>
    </sheetView>
  </sheetViews>
  <sheetFormatPr defaultColWidth="10.58203125" defaultRowHeight="20.25" customHeight="1"/>
  <cols>
    <col min="1" max="1" width="28.58203125" style="1" customWidth="1"/>
    <col min="2" max="2" width="14.58203125" style="1" customWidth="1"/>
    <col min="3" max="3" width="8.58203125" style="1" customWidth="1"/>
    <col min="4" max="4" width="14.58203125" style="1" customWidth="1"/>
    <col min="5" max="5" width="18.58203125" style="1" customWidth="1"/>
    <col min="6" max="16382" width="10.58203125" style="1"/>
    <col min="16383" max="16384" width="10.58203125" style="3"/>
  </cols>
  <sheetData>
    <row r="1" spans="1:5 16383:16383" s="1" customFormat="1" ht="24" customHeight="1">
      <c r="A1" s="1" t="s">
        <v>58</v>
      </c>
      <c r="B1" s="36">
        <f>C13</f>
        <v>0</v>
      </c>
      <c r="C1" s="1" t="s">
        <v>14</v>
      </c>
      <c r="D1" s="67"/>
      <c r="XFC1" s="3"/>
    </row>
    <row r="2" spans="1:5 16383:16383" s="1" customFormat="1" ht="12" customHeight="1"/>
    <row r="3" spans="1:5 16383:16383" s="2" customFormat="1" ht="24" customHeight="1">
      <c r="A3" s="5" t="s">
        <v>59</v>
      </c>
      <c r="B3" s="6" t="s">
        <v>60</v>
      </c>
      <c r="C3" s="21" t="s">
        <v>61</v>
      </c>
      <c r="D3" s="6" t="s">
        <v>62</v>
      </c>
      <c r="E3" s="7" t="s">
        <v>63</v>
      </c>
    </row>
    <row r="4" spans="1:5 16383:16383" s="1" customFormat="1" ht="24" customHeight="1">
      <c r="A4" s="8"/>
      <c r="B4" s="68"/>
      <c r="C4" s="69"/>
      <c r="D4" s="70">
        <f>B4*C4</f>
        <v>0</v>
      </c>
      <c r="E4" s="10"/>
      <c r="XFC4" s="3"/>
    </row>
    <row r="5" spans="1:5 16383:16383" s="1" customFormat="1" ht="24" customHeight="1">
      <c r="A5" s="8"/>
      <c r="B5" s="68"/>
      <c r="C5" s="69"/>
      <c r="D5" s="70"/>
      <c r="E5" s="10"/>
      <c r="XFC5" s="3"/>
    </row>
    <row r="6" spans="1:5 16383:16383" s="1" customFormat="1" ht="24" customHeight="1">
      <c r="A6" s="8"/>
      <c r="B6" s="68"/>
      <c r="C6" s="69"/>
      <c r="D6" s="70"/>
      <c r="E6" s="10"/>
      <c r="XFC6" s="3"/>
    </row>
    <row r="7" spans="1:5 16383:16383" s="1" customFormat="1" ht="24" customHeight="1">
      <c r="A7" s="8"/>
      <c r="B7" s="25"/>
      <c r="C7" s="23"/>
      <c r="D7" s="71"/>
      <c r="E7" s="10"/>
      <c r="XFC7" s="3"/>
    </row>
    <row r="8" spans="1:5 16383:16383" s="1" customFormat="1" ht="24" customHeight="1">
      <c r="A8" s="11"/>
      <c r="B8" s="27"/>
      <c r="C8" s="28"/>
      <c r="D8" s="72"/>
      <c r="E8" s="10"/>
      <c r="XFC8" s="3"/>
    </row>
    <row r="9" spans="1:5 16383:16383" s="1" customFormat="1" ht="24" customHeight="1">
      <c r="A9" s="8"/>
      <c r="B9" s="25"/>
      <c r="C9" s="23"/>
      <c r="D9" s="71"/>
      <c r="E9" s="10"/>
      <c r="XFC9" s="3"/>
    </row>
    <row r="10" spans="1:5 16383:16383" s="1" customFormat="1" ht="24" customHeight="1">
      <c r="A10" s="11"/>
      <c r="B10" s="27"/>
      <c r="C10" s="28"/>
      <c r="D10" s="72"/>
      <c r="E10" s="10"/>
      <c r="XFC10" s="3"/>
    </row>
    <row r="11" spans="1:5 16383:16383" s="1" customFormat="1" ht="24" customHeight="1">
      <c r="A11" s="11"/>
      <c r="B11" s="27"/>
      <c r="C11" s="28"/>
      <c r="D11" s="72"/>
      <c r="E11" s="10"/>
      <c r="XFC11" s="3"/>
    </row>
    <row r="12" spans="1:5 16383:16383" s="1" customFormat="1" ht="24" customHeight="1">
      <c r="A12" s="13" t="s">
        <v>54</v>
      </c>
      <c r="B12" s="73"/>
      <c r="C12" s="74"/>
      <c r="D12" s="75">
        <f>SUM(D4:D11)</f>
        <v>0</v>
      </c>
      <c r="E12" s="15"/>
      <c r="XFC12" s="3"/>
    </row>
    <row r="13" spans="1:5 16383:16383" s="1" customFormat="1" ht="24" customHeight="1">
      <c r="B13" s="16" t="s">
        <v>55</v>
      </c>
      <c r="C13" s="239">
        <f>ROUNDDOWN(D12,-3)</f>
        <v>0</v>
      </c>
      <c r="D13" s="240"/>
      <c r="XFC13" s="3"/>
    </row>
    <row r="14" spans="1:5 16383:16383" s="1" customFormat="1" ht="24" customHeight="1">
      <c r="C14" s="16"/>
      <c r="D14" s="18"/>
      <c r="XFC14" s="3"/>
    </row>
    <row r="15" spans="1:5 16383:16383" s="1" customFormat="1" ht="24" customHeight="1">
      <c r="C15" s="16"/>
      <c r="D15" s="18"/>
      <c r="XFC15" s="3"/>
    </row>
  </sheetData>
  <mergeCells count="1">
    <mergeCell ref="C13:D13"/>
  </mergeCells>
  <phoneticPr fontId="24"/>
  <printOptions horizontalCentered="1"/>
  <pageMargins left="0.59027777777777801" right="0.59027777777777801" top="0.62986111111111098" bottom="0.66874999999999996" header="0.51180555555555596" footer="0.51180555555555596"/>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
  <sheetViews>
    <sheetView tabSelected="1" view="pageBreakPreview" zoomScaleNormal="100" zoomScaleSheetLayoutView="100" workbookViewId="0">
      <selection activeCell="A4" sqref="A1:A1048576"/>
    </sheetView>
  </sheetViews>
  <sheetFormatPr defaultColWidth="10.58203125" defaultRowHeight="20.25" customHeight="1"/>
  <cols>
    <col min="1" max="1" width="28.58203125" style="1" customWidth="1"/>
    <col min="2" max="3" width="16.58203125" style="1" customWidth="1"/>
    <col min="4" max="5" width="18.58203125" style="1" customWidth="1"/>
    <col min="6" max="16382" width="10.58203125" style="1"/>
    <col min="16383" max="16384" width="10.58203125" style="3"/>
  </cols>
  <sheetData>
    <row r="1" spans="1:5 16383:16383" s="1" customFormat="1" ht="24" customHeight="1">
      <c r="A1" s="1" t="s">
        <v>58</v>
      </c>
      <c r="B1" s="36">
        <f>D7</f>
        <v>0</v>
      </c>
      <c r="C1" s="1" t="s">
        <v>14</v>
      </c>
      <c r="D1" s="67"/>
      <c r="XFC1" s="3"/>
    </row>
    <row r="2" spans="1:5 16383:16383" s="1" customFormat="1" ht="12" customHeight="1"/>
    <row r="3" spans="1:5 16383:16383" s="2" customFormat="1" ht="36" customHeight="1">
      <c r="A3" s="5" t="s">
        <v>59</v>
      </c>
      <c r="B3" s="6" t="s">
        <v>64</v>
      </c>
      <c r="C3" s="6" t="s">
        <v>65</v>
      </c>
      <c r="D3" s="6" t="s">
        <v>62</v>
      </c>
      <c r="E3" s="7" t="s">
        <v>63</v>
      </c>
    </row>
    <row r="4" spans="1:5 16383:16383" s="1" customFormat="1" ht="24" customHeight="1">
      <c r="A4" s="8" t="s">
        <v>58</v>
      </c>
      <c r="B4" s="68"/>
      <c r="C4" s="69"/>
      <c r="D4" s="70">
        <f>B4*C4</f>
        <v>0</v>
      </c>
      <c r="E4" s="10"/>
      <c r="XFC4" s="3"/>
    </row>
    <row r="5" spans="1:5 16383:16383" s="1" customFormat="1" ht="24" customHeight="1">
      <c r="A5" s="11"/>
      <c r="B5" s="27"/>
      <c r="C5" s="28"/>
      <c r="D5" s="72"/>
      <c r="E5" s="10"/>
      <c r="XFC5" s="3"/>
    </row>
    <row r="6" spans="1:5 16383:16383" s="1" customFormat="1" ht="24" customHeight="1">
      <c r="A6" s="13" t="s">
        <v>54</v>
      </c>
      <c r="B6" s="73"/>
      <c r="C6" s="74"/>
      <c r="D6" s="75">
        <f>SUM(D4:D5)</f>
        <v>0</v>
      </c>
      <c r="E6" s="15"/>
      <c r="XFC6" s="3"/>
    </row>
    <row r="7" spans="1:5 16383:16383" s="1" customFormat="1" ht="24" customHeight="1">
      <c r="C7" s="16" t="s">
        <v>55</v>
      </c>
      <c r="D7" s="116">
        <f>ROUNDDOWN(D6,-3)</f>
        <v>0</v>
      </c>
      <c r="XFC7" s="3"/>
    </row>
    <row r="8" spans="1:5 16383:16383" s="1" customFormat="1" ht="24" customHeight="1">
      <c r="C8" s="16"/>
      <c r="D8" s="18"/>
      <c r="XFC8" s="3"/>
    </row>
    <row r="9" spans="1:5 16383:16383" s="1" customFormat="1" ht="96" customHeight="1">
      <c r="A9" s="241" t="s">
        <v>66</v>
      </c>
      <c r="B9" s="241"/>
      <c r="C9" s="241"/>
      <c r="D9" s="241"/>
      <c r="E9" s="241"/>
      <c r="XFC9" s="3"/>
    </row>
  </sheetData>
  <mergeCells count="1">
    <mergeCell ref="A9:E9"/>
  </mergeCells>
  <phoneticPr fontId="24"/>
  <printOptions horizontalCentered="1"/>
  <pageMargins left="0.59027777777777801" right="0.59027777777777801" top="0.62986111111111098" bottom="0.66874999999999996" header="0.51180555555555596" footer="0.51180555555555596"/>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X52"/>
  <sheetViews>
    <sheetView tabSelected="1" view="pageBreakPreview" zoomScaleNormal="100" zoomScaleSheetLayoutView="100" workbookViewId="0">
      <selection activeCell="A4" sqref="A1:A1048576"/>
    </sheetView>
  </sheetViews>
  <sheetFormatPr defaultColWidth="10.58203125" defaultRowHeight="13"/>
  <cols>
    <col min="1" max="1" width="4.58203125" style="1" customWidth="1"/>
    <col min="2" max="2" width="36.58203125" style="1" customWidth="1"/>
    <col min="3" max="3" width="14.58203125" style="1" customWidth="1"/>
    <col min="4" max="4" width="6.58203125" style="2" customWidth="1"/>
    <col min="5" max="5" width="14.58203125" style="1" customWidth="1"/>
    <col min="6" max="6" width="18.58203125" style="1" customWidth="1"/>
    <col min="7" max="16352" width="10.58203125" style="1"/>
    <col min="16353" max="16384" width="10.58203125" style="3"/>
  </cols>
  <sheetData>
    <row r="1" spans="1:6" ht="24" customHeight="1">
      <c r="A1" s="1" t="s">
        <v>67</v>
      </c>
      <c r="C1" s="79">
        <f>E39</f>
        <v>200000</v>
      </c>
      <c r="D1" s="80" t="s">
        <v>14</v>
      </c>
    </row>
    <row r="2" spans="1:6" ht="12" customHeight="1">
      <c r="C2" s="67"/>
    </row>
    <row r="3" spans="1:6" s="2" customFormat="1" ht="24" customHeight="1">
      <c r="A3" s="242" t="s">
        <v>59</v>
      </c>
      <c r="B3" s="243"/>
      <c r="C3" s="6" t="s">
        <v>60</v>
      </c>
      <c r="D3" s="21" t="s">
        <v>61</v>
      </c>
      <c r="E3" s="6" t="s">
        <v>62</v>
      </c>
      <c r="F3" s="7" t="s">
        <v>63</v>
      </c>
    </row>
    <row r="4" spans="1:6" ht="24" customHeight="1">
      <c r="A4" s="251" t="s">
        <v>68</v>
      </c>
      <c r="B4" s="81" t="s">
        <v>69</v>
      </c>
      <c r="C4" s="82"/>
      <c r="D4" s="83"/>
      <c r="E4" s="82">
        <f>C4*D4</f>
        <v>0</v>
      </c>
      <c r="F4" s="84"/>
    </row>
    <row r="5" spans="1:6" ht="24" customHeight="1">
      <c r="A5" s="252"/>
      <c r="B5" s="81" t="s">
        <v>70</v>
      </c>
      <c r="C5" s="81"/>
      <c r="D5" s="83"/>
      <c r="E5" s="81"/>
      <c r="F5" s="84"/>
    </row>
    <row r="6" spans="1:6" ht="24" customHeight="1">
      <c r="A6" s="252"/>
      <c r="B6" s="81"/>
      <c r="C6" s="81"/>
      <c r="D6" s="83"/>
      <c r="E6" s="81"/>
      <c r="F6" s="84"/>
    </row>
    <row r="7" spans="1:6" ht="24" customHeight="1">
      <c r="A7" s="252"/>
      <c r="B7" s="81"/>
      <c r="C7" s="81"/>
      <c r="D7" s="83"/>
      <c r="E7" s="81"/>
      <c r="F7" s="84"/>
    </row>
    <row r="8" spans="1:6" ht="24" customHeight="1">
      <c r="A8" s="253"/>
      <c r="B8" s="85" t="s">
        <v>71</v>
      </c>
      <c r="C8" s="86"/>
      <c r="D8" s="87"/>
      <c r="E8" s="88">
        <f>SUM(E4:E7)</f>
        <v>0</v>
      </c>
      <c r="F8" s="84"/>
    </row>
    <row r="9" spans="1:6" ht="24" customHeight="1">
      <c r="A9" s="254" t="s">
        <v>72</v>
      </c>
      <c r="B9" s="81" t="s">
        <v>73</v>
      </c>
      <c r="C9" s="82"/>
      <c r="D9" s="83"/>
      <c r="E9" s="82">
        <f>C9*D9</f>
        <v>0</v>
      </c>
      <c r="F9" s="84"/>
    </row>
    <row r="10" spans="1:6" ht="24" customHeight="1">
      <c r="A10" s="255"/>
      <c r="B10" s="27" t="s">
        <v>74</v>
      </c>
      <c r="C10" s="89"/>
      <c r="D10" s="90"/>
      <c r="E10" s="82">
        <f>C10*D10</f>
        <v>0</v>
      </c>
      <c r="F10" s="91"/>
    </row>
    <row r="11" spans="1:6" ht="24" customHeight="1">
      <c r="A11" s="252"/>
      <c r="B11" s="92"/>
      <c r="C11" s="93"/>
      <c r="D11" s="94"/>
      <c r="E11" s="93"/>
      <c r="F11" s="95"/>
    </row>
    <row r="12" spans="1:6" ht="24" customHeight="1">
      <c r="A12" s="252"/>
      <c r="B12" s="81"/>
      <c r="C12" s="82"/>
      <c r="D12" s="83"/>
      <c r="E12" s="82"/>
      <c r="F12" s="84"/>
    </row>
    <row r="13" spans="1:6" ht="24" customHeight="1">
      <c r="A13" s="253"/>
      <c r="B13" s="85" t="s">
        <v>71</v>
      </c>
      <c r="C13" s="86"/>
      <c r="D13" s="87"/>
      <c r="E13" s="88">
        <f>SUM(E9:E12)</f>
        <v>0</v>
      </c>
      <c r="F13" s="84"/>
    </row>
    <row r="14" spans="1:6" ht="24" customHeight="1">
      <c r="A14" s="254" t="s">
        <v>75</v>
      </c>
      <c r="B14" s="81"/>
      <c r="C14" s="81"/>
      <c r="D14" s="83"/>
      <c r="E14" s="81"/>
      <c r="F14" s="84"/>
    </row>
    <row r="15" spans="1:6" ht="24" customHeight="1">
      <c r="A15" s="256"/>
      <c r="B15" s="81"/>
      <c r="C15" s="81"/>
      <c r="D15" s="83"/>
      <c r="E15" s="81"/>
      <c r="F15" s="84"/>
    </row>
    <row r="16" spans="1:6" ht="24" customHeight="1">
      <c r="A16" s="256"/>
      <c r="B16" s="81"/>
      <c r="C16" s="81"/>
      <c r="D16" s="83"/>
      <c r="E16" s="81"/>
      <c r="F16" s="84"/>
    </row>
    <row r="17" spans="1:6" ht="24" customHeight="1">
      <c r="A17" s="257"/>
      <c r="B17" s="85" t="s">
        <v>71</v>
      </c>
      <c r="C17" s="86"/>
      <c r="D17" s="87"/>
      <c r="E17" s="96">
        <f>SUM(E14:E16)</f>
        <v>0</v>
      </c>
      <c r="F17" s="84"/>
    </row>
    <row r="18" spans="1:6" ht="24" customHeight="1">
      <c r="A18" s="258" t="s">
        <v>76</v>
      </c>
      <c r="B18" s="97"/>
      <c r="C18" s="98"/>
      <c r="D18" s="99"/>
      <c r="E18" s="100"/>
      <c r="F18" s="101"/>
    </row>
    <row r="19" spans="1:6" ht="24" customHeight="1">
      <c r="A19" s="256"/>
      <c r="B19" s="97"/>
      <c r="C19" s="98"/>
      <c r="D19" s="99"/>
      <c r="E19" s="100"/>
      <c r="F19" s="101"/>
    </row>
    <row r="20" spans="1:6" ht="24" customHeight="1">
      <c r="A20" s="256"/>
      <c r="B20" s="97"/>
      <c r="C20" s="102"/>
      <c r="D20" s="99"/>
      <c r="E20" s="100"/>
      <c r="F20" s="101"/>
    </row>
    <row r="21" spans="1:6" ht="24" customHeight="1">
      <c r="A21" s="257"/>
      <c r="B21" s="244" t="s">
        <v>71</v>
      </c>
      <c r="C21" s="245"/>
      <c r="D21" s="246"/>
      <c r="E21" s="103">
        <f>SUM(E18:E20)</f>
        <v>0</v>
      </c>
      <c r="F21" s="101"/>
    </row>
    <row r="22" spans="1:6" ht="24" customHeight="1">
      <c r="A22" s="259" t="s">
        <v>77</v>
      </c>
      <c r="B22" s="104" t="s">
        <v>78</v>
      </c>
      <c r="C22" s="105">
        <v>25000</v>
      </c>
      <c r="D22" s="99">
        <v>8</v>
      </c>
      <c r="E22" s="105">
        <v>200000</v>
      </c>
      <c r="F22" s="101"/>
    </row>
    <row r="23" spans="1:6" ht="24" customHeight="1">
      <c r="A23" s="256"/>
      <c r="B23" s="97"/>
      <c r="C23" s="106"/>
      <c r="D23" s="99"/>
      <c r="E23" s="105"/>
      <c r="F23" s="101"/>
    </row>
    <row r="24" spans="1:6" ht="24" customHeight="1">
      <c r="A24" s="256"/>
      <c r="B24" s="97"/>
      <c r="C24" s="107"/>
      <c r="D24" s="99"/>
      <c r="E24" s="105"/>
      <c r="F24" s="101"/>
    </row>
    <row r="25" spans="1:6" ht="24" customHeight="1">
      <c r="A25" s="257"/>
      <c r="B25" s="244" t="s">
        <v>71</v>
      </c>
      <c r="C25" s="245"/>
      <c r="D25" s="246"/>
      <c r="E25" s="108">
        <f>SUM(E22:E24)</f>
        <v>200000</v>
      </c>
      <c r="F25" s="101"/>
    </row>
    <row r="26" spans="1:6" ht="24" customHeight="1">
      <c r="A26" s="260" t="s">
        <v>79</v>
      </c>
      <c r="B26" s="97"/>
      <c r="C26" s="98"/>
      <c r="D26" s="99"/>
      <c r="E26" s="100"/>
      <c r="F26" s="101"/>
    </row>
    <row r="27" spans="1:6" ht="24" customHeight="1">
      <c r="A27" s="258"/>
      <c r="B27" s="97"/>
      <c r="C27" s="98"/>
      <c r="D27" s="99"/>
      <c r="E27" s="100"/>
      <c r="F27" s="101"/>
    </row>
    <row r="28" spans="1:6" ht="24" customHeight="1">
      <c r="A28" s="258"/>
      <c r="B28" s="97"/>
      <c r="C28" s="102"/>
      <c r="D28" s="99"/>
      <c r="E28" s="100"/>
      <c r="F28" s="101"/>
    </row>
    <row r="29" spans="1:6" ht="24" customHeight="1">
      <c r="A29" s="261"/>
      <c r="B29" s="244" t="s">
        <v>71</v>
      </c>
      <c r="C29" s="245"/>
      <c r="D29" s="246"/>
      <c r="E29" s="100">
        <f>SUM(E26:E28)</f>
        <v>0</v>
      </c>
      <c r="F29" s="101"/>
    </row>
    <row r="30" spans="1:6" ht="24" customHeight="1">
      <c r="A30" s="259" t="s">
        <v>80</v>
      </c>
      <c r="B30" s="104"/>
      <c r="C30" s="105"/>
      <c r="D30" s="99"/>
      <c r="E30" s="105"/>
      <c r="F30" s="101"/>
    </row>
    <row r="31" spans="1:6" ht="24" customHeight="1">
      <c r="A31" s="256"/>
      <c r="B31" s="97"/>
      <c r="C31" s="106"/>
      <c r="D31" s="99"/>
      <c r="E31" s="105"/>
      <c r="F31" s="101"/>
    </row>
    <row r="32" spans="1:6" ht="24" customHeight="1">
      <c r="A32" s="256"/>
      <c r="B32" s="97"/>
      <c r="C32" s="107"/>
      <c r="D32" s="99"/>
      <c r="E32" s="105"/>
      <c r="F32" s="101"/>
    </row>
    <row r="33" spans="1:6" ht="24" customHeight="1">
      <c r="A33" s="257"/>
      <c r="B33" s="244" t="s">
        <v>71</v>
      </c>
      <c r="C33" s="245"/>
      <c r="D33" s="246"/>
      <c r="E33" s="108">
        <f>SUM(E30:E32)</f>
        <v>0</v>
      </c>
      <c r="F33" s="101"/>
    </row>
    <row r="34" spans="1:6" ht="24" customHeight="1">
      <c r="A34" s="259" t="s">
        <v>113</v>
      </c>
      <c r="B34" s="104"/>
      <c r="C34" s="105"/>
      <c r="D34" s="99"/>
      <c r="E34" s="105"/>
      <c r="F34" s="101"/>
    </row>
    <row r="35" spans="1:6" ht="24" customHeight="1">
      <c r="A35" s="256"/>
      <c r="B35" s="97"/>
      <c r="C35" s="106"/>
      <c r="D35" s="99"/>
      <c r="E35" s="105"/>
      <c r="F35" s="101"/>
    </row>
    <row r="36" spans="1:6" ht="24" customHeight="1">
      <c r="A36" s="256"/>
      <c r="B36" s="97"/>
      <c r="C36" s="107"/>
      <c r="D36" s="99"/>
      <c r="E36" s="105"/>
      <c r="F36" s="101"/>
    </row>
    <row r="37" spans="1:6" ht="24" customHeight="1">
      <c r="A37" s="257"/>
      <c r="B37" s="244" t="s">
        <v>71</v>
      </c>
      <c r="C37" s="245"/>
      <c r="D37" s="246"/>
      <c r="E37" s="108">
        <f>SUM(E34:E36)</f>
        <v>0</v>
      </c>
      <c r="F37" s="101"/>
    </row>
    <row r="38" spans="1:6" ht="24" customHeight="1">
      <c r="A38" s="109"/>
      <c r="B38" s="110" t="s">
        <v>81</v>
      </c>
      <c r="C38" s="111"/>
      <c r="D38" s="110"/>
      <c r="E38" s="112">
        <f>SUM(E37,E33,E25,E29,E21,E17,E13,E8)</f>
        <v>200000</v>
      </c>
      <c r="F38" s="113"/>
    </row>
    <row r="39" spans="1:6" s="1" customFormat="1" ht="24" customHeight="1">
      <c r="C39" s="247" t="s">
        <v>55</v>
      </c>
      <c r="D39" s="248"/>
      <c r="E39" s="114">
        <f>ROUNDDOWN(E38,-3)</f>
        <v>200000</v>
      </c>
      <c r="F39" s="115"/>
    </row>
    <row r="40" spans="1:6" ht="18" customHeight="1"/>
    <row r="41" spans="1:6" ht="60" customHeight="1">
      <c r="A41" s="249" t="s">
        <v>82</v>
      </c>
      <c r="B41" s="250"/>
      <c r="C41" s="250"/>
      <c r="D41" s="250"/>
      <c r="E41" s="250"/>
      <c r="F41" s="250"/>
    </row>
    <row r="42" spans="1:6" ht="18" customHeight="1"/>
    <row r="43" spans="1:6" ht="18" customHeight="1"/>
    <row r="44" spans="1:6" ht="18" customHeight="1"/>
    <row r="45" spans="1:6" ht="18" customHeight="1"/>
    <row r="46" spans="1:6" ht="18" customHeight="1"/>
    <row r="47" spans="1:6" ht="18" customHeight="1"/>
    <row r="48" spans="1:6" ht="18" customHeight="1"/>
    <row r="49" ht="18" customHeight="1"/>
    <row r="50" ht="18" customHeight="1"/>
    <row r="51" ht="18" customHeight="1"/>
    <row r="52" ht="18" customHeight="1"/>
  </sheetData>
  <mergeCells count="16">
    <mergeCell ref="B37:D37"/>
    <mergeCell ref="C39:D39"/>
    <mergeCell ref="A41:F41"/>
    <mergeCell ref="A4:A8"/>
    <mergeCell ref="A9:A13"/>
    <mergeCell ref="A14:A17"/>
    <mergeCell ref="A18:A21"/>
    <mergeCell ref="A22:A25"/>
    <mergeCell ref="A26:A29"/>
    <mergeCell ref="A30:A33"/>
    <mergeCell ref="A34:A37"/>
    <mergeCell ref="A3:B3"/>
    <mergeCell ref="B21:D21"/>
    <mergeCell ref="B25:D25"/>
    <mergeCell ref="B29:D29"/>
    <mergeCell ref="B33:D33"/>
  </mergeCells>
  <phoneticPr fontId="24"/>
  <printOptions horizontalCentered="1"/>
  <pageMargins left="0.59027777777777801" right="0.59027777777777801" top="0.62986111111111098" bottom="0.66874999999999996" header="0.51180555555555596" footer="0.51180555555555596"/>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
  <sheetViews>
    <sheetView tabSelected="1" view="pageBreakPreview" zoomScaleNormal="100" zoomScaleSheetLayoutView="100" workbookViewId="0">
      <selection activeCell="A4" sqref="A1:A1048576"/>
    </sheetView>
  </sheetViews>
  <sheetFormatPr defaultColWidth="10.58203125" defaultRowHeight="20.25" customHeight="1"/>
  <cols>
    <col min="1" max="1" width="28.58203125" style="1" customWidth="1"/>
    <col min="2" max="2" width="16.58203125" style="1" customWidth="1"/>
    <col min="3" max="3" width="10.58203125" style="1" customWidth="1"/>
    <col min="4" max="5" width="18.58203125" style="1" customWidth="1"/>
    <col min="6" max="16382" width="10.58203125" style="1"/>
    <col min="16383" max="16384" width="10.58203125" style="3"/>
  </cols>
  <sheetData>
    <row r="1" spans="1:5 16383:16383" s="1" customFormat="1" ht="24" customHeight="1">
      <c r="A1" s="1" t="s">
        <v>83</v>
      </c>
      <c r="B1" s="36">
        <f>C9</f>
        <v>0</v>
      </c>
      <c r="C1" s="1" t="s">
        <v>14</v>
      </c>
      <c r="D1" s="67"/>
      <c r="XFC1" s="3"/>
    </row>
    <row r="2" spans="1:5 16383:16383" s="1" customFormat="1" ht="12" customHeight="1"/>
    <row r="3" spans="1:5 16383:16383" s="2" customFormat="1" ht="36" customHeight="1">
      <c r="A3" s="5" t="s">
        <v>59</v>
      </c>
      <c r="B3" s="6" t="s">
        <v>84</v>
      </c>
      <c r="C3" s="6" t="s">
        <v>85</v>
      </c>
      <c r="D3" s="6" t="s">
        <v>62</v>
      </c>
      <c r="E3" s="7" t="s">
        <v>63</v>
      </c>
    </row>
    <row r="4" spans="1:5 16383:16383" s="1" customFormat="1" ht="24" customHeight="1">
      <c r="A4" s="8" t="s">
        <v>86</v>
      </c>
      <c r="B4" s="68"/>
      <c r="C4" s="69"/>
      <c r="D4" s="70">
        <f>B4*C4</f>
        <v>0</v>
      </c>
      <c r="E4" s="10"/>
      <c r="XFC4" s="3"/>
    </row>
    <row r="5" spans="1:5 16383:16383" s="1" customFormat="1" ht="24" customHeight="1">
      <c r="A5" s="8"/>
      <c r="B5" s="25"/>
      <c r="C5" s="23"/>
      <c r="D5" s="71"/>
      <c r="E5" s="10"/>
      <c r="XFC5" s="3"/>
    </row>
    <row r="6" spans="1:5 16383:16383" s="1" customFormat="1" ht="24" customHeight="1">
      <c r="A6" s="11"/>
      <c r="B6" s="27"/>
      <c r="C6" s="28"/>
      <c r="D6" s="72"/>
      <c r="E6" s="10"/>
      <c r="XFC6" s="3"/>
    </row>
    <row r="7" spans="1:5 16383:16383" s="1" customFormat="1" ht="24" customHeight="1">
      <c r="A7" s="11"/>
      <c r="B7" s="27"/>
      <c r="C7" s="28"/>
      <c r="D7" s="72"/>
      <c r="E7" s="10"/>
      <c r="XFC7" s="3"/>
    </row>
    <row r="8" spans="1:5 16383:16383" s="1" customFormat="1" ht="24" customHeight="1">
      <c r="A8" s="13" t="s">
        <v>54</v>
      </c>
      <c r="B8" s="73"/>
      <c r="C8" s="74"/>
      <c r="D8" s="75">
        <f>SUM(D4:D7)</f>
        <v>0</v>
      </c>
      <c r="E8" s="15"/>
      <c r="XFC8" s="3"/>
    </row>
    <row r="9" spans="1:5 16383:16383" s="1" customFormat="1" ht="24" customHeight="1">
      <c r="B9" s="16" t="s">
        <v>55</v>
      </c>
      <c r="C9" s="239">
        <f>ROUNDDOWN(D8,-3)</f>
        <v>0</v>
      </c>
      <c r="D9" s="240"/>
      <c r="XFC9" s="3"/>
    </row>
    <row r="10" spans="1:5 16383:16383" s="1" customFormat="1" ht="24" customHeight="1">
      <c r="C10" s="16"/>
      <c r="D10" s="18"/>
      <c r="XFC10" s="3"/>
    </row>
    <row r="11" spans="1:5 16383:16383" ht="24" customHeight="1">
      <c r="A11" s="1" t="s">
        <v>87</v>
      </c>
      <c r="B11" s="36">
        <f>C19</f>
        <v>0</v>
      </c>
      <c r="C11" s="1" t="s">
        <v>14</v>
      </c>
      <c r="D11" s="67"/>
    </row>
    <row r="12" spans="1:5 16383:16383" s="1" customFormat="1" ht="12" customHeight="1"/>
    <row r="13" spans="1:5 16383:16383" s="2" customFormat="1" ht="36" customHeight="1">
      <c r="A13" s="5" t="s">
        <v>59</v>
      </c>
      <c r="B13" s="6" t="s">
        <v>60</v>
      </c>
      <c r="C13" s="6" t="s">
        <v>88</v>
      </c>
      <c r="D13" s="6" t="s">
        <v>62</v>
      </c>
      <c r="E13" s="7" t="s">
        <v>63</v>
      </c>
    </row>
    <row r="14" spans="1:5 16383:16383" ht="24" customHeight="1">
      <c r="A14" s="8" t="s">
        <v>89</v>
      </c>
      <c r="B14" s="76"/>
      <c r="C14" s="69" t="s">
        <v>90</v>
      </c>
      <c r="D14" s="70"/>
      <c r="E14" s="10"/>
    </row>
    <row r="15" spans="1:5 16383:16383" ht="24" customHeight="1">
      <c r="A15" s="11" t="s">
        <v>91</v>
      </c>
      <c r="B15" s="77"/>
      <c r="C15" s="69" t="s">
        <v>90</v>
      </c>
      <c r="D15" s="72"/>
      <c r="E15" s="10"/>
    </row>
    <row r="16" spans="1:5 16383:16383" ht="24" customHeight="1">
      <c r="A16" s="11" t="s">
        <v>92</v>
      </c>
      <c r="B16" s="78"/>
      <c r="C16" s="69" t="s">
        <v>90</v>
      </c>
      <c r="D16" s="72"/>
      <c r="E16" s="10"/>
    </row>
    <row r="17" spans="1:5" ht="24" customHeight="1">
      <c r="A17" s="11"/>
      <c r="B17" s="77"/>
      <c r="C17" s="69"/>
      <c r="D17" s="72"/>
      <c r="E17" s="10"/>
    </row>
    <row r="18" spans="1:5" ht="24" customHeight="1">
      <c r="A18" s="13" t="s">
        <v>54</v>
      </c>
      <c r="B18" s="73"/>
      <c r="C18" s="74"/>
      <c r="D18" s="75">
        <f>SUM(D14:D17)</f>
        <v>0</v>
      </c>
      <c r="E18" s="15"/>
    </row>
    <row r="19" spans="1:5" ht="24" customHeight="1">
      <c r="B19" s="16" t="s">
        <v>55</v>
      </c>
      <c r="C19" s="239">
        <f>ROUNDDOWN(D18,-3)</f>
        <v>0</v>
      </c>
      <c r="D19" s="240"/>
    </row>
    <row r="20" spans="1:5" ht="18" customHeight="1">
      <c r="C20" s="16"/>
      <c r="D20" s="18"/>
    </row>
    <row r="21" spans="1:5" ht="84" customHeight="1">
      <c r="A21" s="241" t="s">
        <v>93</v>
      </c>
      <c r="B21" s="262"/>
      <c r="C21" s="262"/>
      <c r="D21" s="262"/>
      <c r="E21" s="262"/>
    </row>
  </sheetData>
  <mergeCells count="3">
    <mergeCell ref="C9:D9"/>
    <mergeCell ref="C19:D19"/>
    <mergeCell ref="A21:E21"/>
  </mergeCells>
  <phoneticPr fontId="24"/>
  <printOptions horizontalCentered="1"/>
  <pageMargins left="0.59027777777777801" right="0.59027777777777801" top="0.62986111111111098" bottom="0.66874999999999996" header="0.51180555555555596" footer="0.51180555555555596"/>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tabSelected="1" view="pageBreakPreview" topLeftCell="A6" zoomScaleNormal="100" zoomScaleSheetLayoutView="100" workbookViewId="0">
      <selection activeCell="A4" sqref="A1:A1048576"/>
    </sheetView>
  </sheetViews>
  <sheetFormatPr defaultColWidth="10.58203125" defaultRowHeight="20.25" customHeight="1"/>
  <cols>
    <col min="1" max="1" width="30.58203125" style="34" customWidth="1"/>
    <col min="2" max="2" width="14.58203125" style="34" customWidth="1"/>
    <col min="3" max="3" width="8.58203125" style="34" customWidth="1"/>
    <col min="4" max="4" width="14.58203125" style="34" customWidth="1"/>
    <col min="5" max="5" width="24.58203125" style="34" customWidth="1"/>
    <col min="6" max="16384" width="10.58203125" style="34"/>
  </cols>
  <sheetData>
    <row r="1" spans="1:6" ht="24" customHeight="1">
      <c r="A1" s="35" t="s">
        <v>94</v>
      </c>
      <c r="B1" s="36">
        <f>B2+B22</f>
        <v>0</v>
      </c>
      <c r="C1" s="37" t="s">
        <v>14</v>
      </c>
      <c r="D1" s="38"/>
    </row>
    <row r="2" spans="1:6" ht="24" customHeight="1">
      <c r="A2" s="35" t="s">
        <v>95</v>
      </c>
      <c r="B2" s="36">
        <f>D10</f>
        <v>0</v>
      </c>
      <c r="C2" s="34" t="s">
        <v>14</v>
      </c>
    </row>
    <row r="3" spans="1:6" customFormat="1" ht="12" customHeight="1">
      <c r="A3" s="39"/>
      <c r="B3" s="40"/>
      <c r="C3" s="34"/>
      <c r="D3" s="34"/>
      <c r="E3" s="34"/>
      <c r="F3" s="34"/>
    </row>
    <row r="4" spans="1:6" s="2" customFormat="1" ht="24" customHeight="1">
      <c r="A4" s="41" t="s">
        <v>96</v>
      </c>
      <c r="B4" s="6" t="s">
        <v>60</v>
      </c>
      <c r="C4" s="21" t="s">
        <v>61</v>
      </c>
      <c r="D4" s="6" t="s">
        <v>62</v>
      </c>
      <c r="E4" s="7" t="s">
        <v>63</v>
      </c>
    </row>
    <row r="5" spans="1:6" ht="24" customHeight="1">
      <c r="A5" s="42"/>
      <c r="B5" s="43"/>
      <c r="C5" s="43"/>
      <c r="D5" s="44"/>
      <c r="E5" s="45"/>
    </row>
    <row r="6" spans="1:6" ht="24" customHeight="1">
      <c r="A6" s="46"/>
      <c r="B6" s="47"/>
      <c r="C6" s="47"/>
      <c r="D6" s="48"/>
      <c r="E6" s="49"/>
    </row>
    <row r="7" spans="1:6" ht="24" customHeight="1">
      <c r="A7" s="46"/>
      <c r="B7" s="47"/>
      <c r="C7" s="47"/>
      <c r="D7" s="50"/>
      <c r="E7" s="49"/>
    </row>
    <row r="8" spans="1:6" ht="24" customHeight="1">
      <c r="A8" s="46"/>
      <c r="B8" s="47"/>
      <c r="C8" s="47"/>
      <c r="D8" s="50"/>
      <c r="E8" s="51"/>
    </row>
    <row r="9" spans="1:6" ht="24" customHeight="1">
      <c r="A9" s="263" t="s">
        <v>97</v>
      </c>
      <c r="B9" s="264"/>
      <c r="C9" s="265"/>
      <c r="D9" s="52">
        <f>SUM(D5:D8)</f>
        <v>0</v>
      </c>
      <c r="E9" s="53"/>
    </row>
    <row r="10" spans="1:6" ht="24" customHeight="1">
      <c r="C10" s="54" t="s">
        <v>55</v>
      </c>
      <c r="D10" s="55">
        <f>ROUNDDOWN(D9,-3)</f>
        <v>0</v>
      </c>
    </row>
    <row r="11" spans="1:6" ht="24" customHeight="1">
      <c r="C11" s="54"/>
      <c r="D11" s="56"/>
    </row>
    <row r="12" spans="1:6" ht="24" customHeight="1">
      <c r="A12" s="35" t="s">
        <v>98</v>
      </c>
      <c r="B12" s="36">
        <f>D20</f>
        <v>0</v>
      </c>
      <c r="C12" s="34" t="s">
        <v>14</v>
      </c>
    </row>
    <row r="13" spans="1:6" customFormat="1" ht="12" customHeight="1">
      <c r="A13" s="39"/>
      <c r="B13" s="40"/>
      <c r="C13" s="34"/>
      <c r="D13" s="34"/>
      <c r="E13" s="34"/>
      <c r="F13" s="34"/>
    </row>
    <row r="14" spans="1:6" s="2" customFormat="1" ht="24" customHeight="1">
      <c r="A14" s="41" t="s">
        <v>96</v>
      </c>
      <c r="B14" s="6" t="s">
        <v>60</v>
      </c>
      <c r="C14" s="21" t="s">
        <v>61</v>
      </c>
      <c r="D14" s="6" t="s">
        <v>62</v>
      </c>
      <c r="E14" s="7" t="s">
        <v>63</v>
      </c>
    </row>
    <row r="15" spans="1:6" ht="24" customHeight="1">
      <c r="A15" s="42"/>
      <c r="B15" s="47"/>
      <c r="C15" s="47"/>
      <c r="D15" s="57"/>
      <c r="E15" s="45"/>
    </row>
    <row r="16" spans="1:6" ht="24" customHeight="1">
      <c r="A16" s="42"/>
      <c r="B16" s="43"/>
      <c r="C16" s="43"/>
      <c r="D16" s="57"/>
      <c r="E16" s="45"/>
    </row>
    <row r="17" spans="1:6" ht="24" customHeight="1">
      <c r="A17" s="42"/>
      <c r="B17" s="47"/>
      <c r="C17" s="47"/>
      <c r="D17" s="50"/>
      <c r="E17" s="49"/>
    </row>
    <row r="18" spans="1:6" ht="24" customHeight="1">
      <c r="A18" s="58"/>
      <c r="B18" s="59"/>
      <c r="C18" s="59"/>
      <c r="D18" s="60"/>
      <c r="E18" s="61"/>
    </row>
    <row r="19" spans="1:6" ht="24" customHeight="1">
      <c r="A19" s="263" t="s">
        <v>97</v>
      </c>
      <c r="B19" s="264"/>
      <c r="C19" s="265"/>
      <c r="D19" s="62">
        <f>SUM(D15:D18)</f>
        <v>0</v>
      </c>
      <c r="E19" s="53"/>
    </row>
    <row r="20" spans="1:6" ht="24" customHeight="1">
      <c r="C20" s="54" t="s">
        <v>55</v>
      </c>
      <c r="D20" s="55">
        <f>ROUNDDOWN(D19,-3)</f>
        <v>0</v>
      </c>
    </row>
    <row r="21" spans="1:6" ht="24" customHeight="1">
      <c r="C21" s="54"/>
      <c r="D21" s="56"/>
    </row>
    <row r="22" spans="1:6" ht="24" customHeight="1">
      <c r="A22" s="63" t="s">
        <v>99</v>
      </c>
      <c r="B22" s="36">
        <f>D29</f>
        <v>0</v>
      </c>
      <c r="C22" s="34" t="s">
        <v>14</v>
      </c>
    </row>
    <row r="23" spans="1:6" customFormat="1" ht="12" customHeight="1">
      <c r="A23" s="39"/>
      <c r="B23" s="40"/>
      <c r="C23" s="34"/>
      <c r="D23" s="34"/>
      <c r="E23" s="34"/>
      <c r="F23" s="34"/>
    </row>
    <row r="24" spans="1:6" s="2" customFormat="1" ht="24" customHeight="1">
      <c r="A24" s="41" t="s">
        <v>96</v>
      </c>
      <c r="B24" s="6" t="s">
        <v>60</v>
      </c>
      <c r="C24" s="21" t="s">
        <v>61</v>
      </c>
      <c r="D24" s="6" t="s">
        <v>62</v>
      </c>
      <c r="E24" s="7" t="s">
        <v>63</v>
      </c>
    </row>
    <row r="25" spans="1:6" ht="24" customHeight="1">
      <c r="A25" s="58"/>
      <c r="B25" s="47"/>
      <c r="C25" s="47"/>
      <c r="D25" s="50"/>
      <c r="E25" s="51"/>
    </row>
    <row r="26" spans="1:6" ht="24" customHeight="1">
      <c r="A26" s="58"/>
      <c r="B26" s="47"/>
      <c r="C26" s="47"/>
      <c r="D26" s="50"/>
      <c r="E26" s="51"/>
    </row>
    <row r="27" spans="1:6" ht="24" customHeight="1">
      <c r="A27" s="58"/>
      <c r="B27" s="59"/>
      <c r="C27" s="59"/>
      <c r="D27" s="60"/>
      <c r="E27" s="61"/>
    </row>
    <row r="28" spans="1:6" ht="24" customHeight="1">
      <c r="A28" s="263" t="s">
        <v>97</v>
      </c>
      <c r="B28" s="264"/>
      <c r="C28" s="265"/>
      <c r="D28" s="62">
        <f>SUM(D25:D27)</f>
        <v>0</v>
      </c>
      <c r="E28" s="64"/>
    </row>
    <row r="29" spans="1:6" ht="24" customHeight="1">
      <c r="C29" s="54" t="s">
        <v>55</v>
      </c>
      <c r="D29" s="65">
        <f>ROUNDDOWN(D28,-3)</f>
        <v>0</v>
      </c>
    </row>
    <row r="30" spans="1:6" ht="24" customHeight="1">
      <c r="C30" s="54"/>
      <c r="D30" s="66"/>
    </row>
    <row r="32" spans="1:6" ht="48" customHeight="1">
      <c r="A32" s="241" t="s">
        <v>100</v>
      </c>
      <c r="B32" s="241"/>
      <c r="C32" s="241"/>
      <c r="D32" s="241"/>
      <c r="E32" s="241"/>
    </row>
  </sheetData>
  <mergeCells count="4">
    <mergeCell ref="A9:C9"/>
    <mergeCell ref="A19:C19"/>
    <mergeCell ref="A28:C28"/>
    <mergeCell ref="A32:E32"/>
  </mergeCells>
  <phoneticPr fontId="24"/>
  <printOptions horizontalCentered="1"/>
  <pageMargins left="0.59027777777777801" right="0.59027777777777801" top="0.62986111111111098" bottom="0.66874999999999996" header="0.51180555555555596" footer="0.51180555555555596"/>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内訳書</vt:lpstr>
      <vt:lpstr>報酬</vt:lpstr>
      <vt:lpstr>旅費（航空賃、その他）</vt:lpstr>
      <vt:lpstr>【別見積】戦争特約保険料</vt:lpstr>
      <vt:lpstr>【最終見積】戦争特約保険料</vt:lpstr>
      <vt:lpstr>一般業務費</vt:lpstr>
      <vt:lpstr>通訳傭上費・報告書作成費</vt:lpstr>
      <vt:lpstr>機材費</vt:lpstr>
      <vt:lpstr>再委託費</vt:lpstr>
      <vt:lpstr>国内業務費</vt:lpstr>
      <vt:lpstr>Sheet1</vt:lpstr>
      <vt:lpstr>【最終見積】戦争特約保険料!Print_Area</vt:lpstr>
      <vt:lpstr>【別見積】戦争特約保険料!Print_Area</vt:lpstr>
      <vt:lpstr>一般業務費!Print_Area</vt:lpstr>
      <vt:lpstr>機材費!Print_Area</vt:lpstr>
      <vt:lpstr>国内業務費!Print_Area</vt:lpstr>
      <vt:lpstr>再委託費!Print_Area</vt:lpstr>
      <vt:lpstr>通訳傭上費・報告書作成費!Print_Area</vt:lpstr>
      <vt:lpstr>内訳書!Print_Area</vt:lpstr>
      <vt:lpstr>表紙!Print_Area</vt:lpstr>
      <vt:lpstr>報酬!Print_Area</vt:lpstr>
      <vt:lpstr>'旅費（航空賃、その他）'!Print_Area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小峰</cp:lastModifiedBy>
  <cp:lastPrinted>2020-10-23T02:17:59Z</cp:lastPrinted>
  <dcterms:created xsi:type="dcterms:W3CDTF">2000-08-14T10:04:00Z</dcterms:created>
  <dcterms:modified xsi:type="dcterms:W3CDTF">2020-10-23T02:18:45Z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