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6863\Searches\Desktop\コンサルタント\ANNEX\"/>
    </mc:Choice>
  </mc:AlternateContent>
  <bookViews>
    <workbookView xWindow="0" yWindow="0" windowWidth="27720" windowHeight="13425"/>
  </bookViews>
  <sheets>
    <sheet name="(i)Experience" sheetId="2" r:id="rId1"/>
    <sheet name="(ii)Adequacy" sheetId="3" r:id="rId2"/>
    <sheet name="(iii) Key Expert" sheetId="9" r:id="rId3"/>
    <sheet name="(iv)Suitability" sheetId="10" r:id="rId4"/>
    <sheet name="(v) Summary" sheetId="1" r:id="rId5"/>
    <sheet name="(v) Summary (2)" sheetId="11" r:id="rId6"/>
  </sheets>
  <definedNames>
    <definedName name="_xlnm.Print_Area" localSheetId="0">'(i)Experience'!$A$1:$G$58</definedName>
    <definedName name="_xlnm.Print_Area" localSheetId="1">'(ii)Adequacy'!$A$1:$G$26</definedName>
    <definedName name="_xlnm.Print_Area" localSheetId="2">'(iii) Key Expert'!$A$1:$L$65</definedName>
    <definedName name="_xlnm.Print_Area" localSheetId="3">'(iv)Suitability'!$A$1:$G$19</definedName>
    <definedName name="_xlnm.Print_Area" localSheetId="4">'(v) Summary'!$A$1:$E$42</definedName>
    <definedName name="_xlnm.Print_Area" localSheetId="5">'(v) Summary (2)'!$A$1:$J$42</definedName>
    <definedName name="_xlnm.Print_Titles" localSheetId="2">'(iii) Key Expert'!$7:$9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1" l="1"/>
  <c r="J10" i="11"/>
  <c r="I24" i="11"/>
  <c r="I23" i="11"/>
  <c r="I22" i="11"/>
  <c r="I21" i="11"/>
  <c r="I20" i="11"/>
  <c r="I17" i="11"/>
  <c r="I16" i="11"/>
  <c r="I15" i="11"/>
  <c r="I18" i="11" s="1"/>
  <c r="I12" i="11"/>
  <c r="I13" i="11" s="1"/>
  <c r="H24" i="11"/>
  <c r="G24" i="11"/>
  <c r="F24" i="11"/>
  <c r="H23" i="11"/>
  <c r="G23" i="11"/>
  <c r="F23" i="11"/>
  <c r="H22" i="11"/>
  <c r="G22" i="11"/>
  <c r="F22" i="11"/>
  <c r="H21" i="11"/>
  <c r="G21" i="11"/>
  <c r="F21" i="11"/>
  <c r="H20" i="11"/>
  <c r="G20" i="11"/>
  <c r="F20" i="11"/>
  <c r="H17" i="11"/>
  <c r="G17" i="11"/>
  <c r="F17" i="11"/>
  <c r="H16" i="11"/>
  <c r="G16" i="11"/>
  <c r="F16" i="11"/>
  <c r="H15" i="11"/>
  <c r="H18" i="11" s="1"/>
  <c r="G15" i="11"/>
  <c r="G18" i="11" s="1"/>
  <c r="F15" i="11"/>
  <c r="F18" i="11" s="1"/>
  <c r="H12" i="11"/>
  <c r="G12" i="11"/>
  <c r="F12" i="11"/>
  <c r="H11" i="11"/>
  <c r="G11" i="11"/>
  <c r="F11" i="11"/>
  <c r="F13" i="11" s="1"/>
  <c r="H13" i="11"/>
  <c r="G13" i="11"/>
  <c r="D33" i="11"/>
  <c r="D28" i="11"/>
  <c r="D18" i="11"/>
  <c r="D13" i="11"/>
  <c r="D34" i="11" s="1"/>
  <c r="E12" i="2" l="1"/>
  <c r="E28" i="2" l="1"/>
  <c r="D44" i="2" l="1"/>
  <c r="D28" i="2"/>
  <c r="F44" i="2"/>
  <c r="E44" i="2"/>
  <c r="F28" i="2"/>
  <c r="D12" i="2"/>
  <c r="F12" i="2"/>
  <c r="E10" i="10"/>
  <c r="E11" i="10"/>
  <c r="E9" i="10"/>
  <c r="J15" i="9"/>
  <c r="J14" i="9"/>
  <c r="J13" i="9"/>
  <c r="J12" i="9"/>
  <c r="J11" i="9"/>
  <c r="J10" i="9"/>
  <c r="J21" i="9"/>
  <c r="J20" i="9"/>
  <c r="J19" i="9"/>
  <c r="J18" i="9"/>
  <c r="J17" i="9"/>
  <c r="J16" i="9"/>
  <c r="J27" i="9"/>
  <c r="J26" i="9"/>
  <c r="J25" i="9"/>
  <c r="J24" i="9"/>
  <c r="J23" i="9"/>
  <c r="J22" i="9"/>
  <c r="J33" i="9"/>
  <c r="J32" i="9"/>
  <c r="J31" i="9"/>
  <c r="J30" i="9"/>
  <c r="J29" i="9"/>
  <c r="J28" i="9"/>
  <c r="J39" i="9"/>
  <c r="J38" i="9"/>
  <c r="J37" i="9"/>
  <c r="J36" i="9"/>
  <c r="J35" i="9"/>
  <c r="J34" i="9"/>
  <c r="J45" i="9"/>
  <c r="J44" i="9"/>
  <c r="J43" i="9"/>
  <c r="J42" i="9"/>
  <c r="J41" i="9"/>
  <c r="J40" i="9"/>
  <c r="J46" i="9"/>
  <c r="J47" i="9"/>
  <c r="J48" i="9"/>
  <c r="J49" i="9"/>
  <c r="J50" i="9"/>
  <c r="J51" i="9"/>
  <c r="J52" i="9"/>
  <c r="J53" i="9"/>
  <c r="J54" i="9"/>
  <c r="J55" i="9"/>
  <c r="J56" i="9"/>
  <c r="J57" i="9"/>
  <c r="E17" i="3"/>
  <c r="E16" i="3"/>
  <c r="E14" i="3"/>
  <c r="E12" i="3"/>
  <c r="E11" i="3"/>
  <c r="E10" i="3"/>
  <c r="G44" i="2" l="1"/>
  <c r="G12" i="2"/>
  <c r="E10" i="1" s="1"/>
  <c r="G28" i="2"/>
  <c r="F11" i="3"/>
  <c r="F12" i="3"/>
  <c r="F14" i="3"/>
  <c r="F13" i="3" s="1"/>
  <c r="E16" i="11" s="1"/>
  <c r="J16" i="11" s="1"/>
  <c r="F16" i="3"/>
  <c r="F17" i="3"/>
  <c r="C15" i="3"/>
  <c r="C13" i="3"/>
  <c r="C9" i="3"/>
  <c r="E11" i="1" l="1"/>
  <c r="E11" i="11"/>
  <c r="E12" i="1"/>
  <c r="E12" i="11"/>
  <c r="J12" i="11" s="1"/>
  <c r="C18" i="3"/>
  <c r="F15" i="3"/>
  <c r="E17" i="11" s="1"/>
  <c r="J17" i="11" s="1"/>
  <c r="K54" i="9"/>
  <c r="K48" i="9"/>
  <c r="K42" i="9"/>
  <c r="K36" i="9"/>
  <c r="K30" i="9"/>
  <c r="K24" i="9"/>
  <c r="K18" i="9"/>
  <c r="K12" i="9"/>
  <c r="J11" i="11" l="1"/>
  <c r="E13" i="11"/>
  <c r="K55" i="9"/>
  <c r="K43" i="9"/>
  <c r="K37" i="9"/>
  <c r="K31" i="9"/>
  <c r="K13" i="9"/>
  <c r="A10" i="2"/>
  <c r="J13" i="11" l="1"/>
  <c r="B34" i="9"/>
  <c r="C52" i="9"/>
  <c r="D28" i="1" l="1"/>
  <c r="B52" i="9" l="1"/>
  <c r="K56" i="9"/>
  <c r="B46" i="9"/>
  <c r="K57" i="9" l="1"/>
  <c r="K53" i="9"/>
  <c r="K52" i="9"/>
  <c r="L52" i="9" l="1"/>
  <c r="C16" i="9"/>
  <c r="K20" i="9" s="1"/>
  <c r="C10" i="9"/>
  <c r="C9" i="10"/>
  <c r="C10" i="10"/>
  <c r="F10" i="10" s="1"/>
  <c r="C11" i="10"/>
  <c r="F11" i="10" s="1"/>
  <c r="E32" i="1" l="1"/>
  <c r="I32" i="11"/>
  <c r="H32" i="11"/>
  <c r="G32" i="11"/>
  <c r="F32" i="11"/>
  <c r="E32" i="11"/>
  <c r="J32" i="11" s="1"/>
  <c r="I31" i="11"/>
  <c r="H31" i="11"/>
  <c r="G31" i="11"/>
  <c r="F31" i="11"/>
  <c r="E31" i="11"/>
  <c r="J31" i="11" s="1"/>
  <c r="E27" i="1"/>
  <c r="I27" i="11"/>
  <c r="H27" i="11"/>
  <c r="G27" i="11"/>
  <c r="F27" i="11"/>
  <c r="E27" i="11"/>
  <c r="J27" i="11" s="1"/>
  <c r="K14" i="9"/>
  <c r="K10" i="9"/>
  <c r="E31" i="1"/>
  <c r="C12" i="10"/>
  <c r="F9" i="10"/>
  <c r="C46" i="9"/>
  <c r="B10" i="9"/>
  <c r="A42" i="2"/>
  <c r="A26" i="2"/>
  <c r="D33" i="1"/>
  <c r="F12" i="10" l="1"/>
  <c r="I30" i="11"/>
  <c r="H30" i="11"/>
  <c r="H33" i="11" s="1"/>
  <c r="G30" i="11"/>
  <c r="G33" i="11" s="1"/>
  <c r="F30" i="11"/>
  <c r="F33" i="11" s="1"/>
  <c r="E30" i="11"/>
  <c r="I33" i="11"/>
  <c r="K50" i="9"/>
  <c r="K47" i="9"/>
  <c r="E30" i="1"/>
  <c r="E33" i="1" s="1"/>
  <c r="D13" i="1"/>
  <c r="D18" i="1"/>
  <c r="E33" i="11" l="1"/>
  <c r="J33" i="11" s="1"/>
  <c r="J30" i="11"/>
  <c r="D34" i="1"/>
  <c r="K51" i="9"/>
  <c r="K49" i="9"/>
  <c r="K46" i="9"/>
  <c r="B16" i="9"/>
  <c r="K15" i="9"/>
  <c r="C40" i="9"/>
  <c r="C34" i="9"/>
  <c r="C28" i="9"/>
  <c r="C22" i="9"/>
  <c r="K17" i="9"/>
  <c r="B40" i="9"/>
  <c r="B28" i="9"/>
  <c r="B22" i="9"/>
  <c r="E16" i="1"/>
  <c r="L46" i="9" l="1"/>
  <c r="K45" i="9"/>
  <c r="K44" i="9"/>
  <c r="K39" i="9"/>
  <c r="K38" i="9"/>
  <c r="K33" i="9"/>
  <c r="K32" i="9"/>
  <c r="K25" i="9"/>
  <c r="K26" i="9"/>
  <c r="K27" i="9"/>
  <c r="C58" i="9"/>
  <c r="K40" i="9"/>
  <c r="K41" i="9"/>
  <c r="K35" i="9"/>
  <c r="K34" i="9"/>
  <c r="K28" i="9"/>
  <c r="K29" i="9"/>
  <c r="K23" i="9"/>
  <c r="K22" i="9"/>
  <c r="K16" i="9"/>
  <c r="K19" i="9"/>
  <c r="K21" i="9"/>
  <c r="K11" i="9"/>
  <c r="L10" i="9" s="1"/>
  <c r="E20" i="11" s="1"/>
  <c r="J20" i="11" s="1"/>
  <c r="E17" i="1"/>
  <c r="E26" i="1" l="1"/>
  <c r="I26" i="11"/>
  <c r="H26" i="11"/>
  <c r="G26" i="11"/>
  <c r="F26" i="11"/>
  <c r="E26" i="11"/>
  <c r="J26" i="11" s="1"/>
  <c r="L34" i="9"/>
  <c r="L16" i="9"/>
  <c r="L40" i="9"/>
  <c r="L28" i="9"/>
  <c r="L22" i="9"/>
  <c r="E22" i="1" l="1"/>
  <c r="E22" i="11"/>
  <c r="J22" i="11" s="1"/>
  <c r="E23" i="1"/>
  <c r="E23" i="11"/>
  <c r="J23" i="11" s="1"/>
  <c r="I25" i="11"/>
  <c r="I28" i="11" s="1"/>
  <c r="I34" i="11" s="1"/>
  <c r="H25" i="11"/>
  <c r="H28" i="11" s="1"/>
  <c r="H34" i="11" s="1"/>
  <c r="G25" i="11"/>
  <c r="G28" i="11" s="1"/>
  <c r="G34" i="11" s="1"/>
  <c r="F25" i="11"/>
  <c r="F28" i="11" s="1"/>
  <c r="F34" i="11" s="1"/>
  <c r="E25" i="11"/>
  <c r="J25" i="11" s="1"/>
  <c r="E21" i="1"/>
  <c r="E21" i="11"/>
  <c r="E24" i="1"/>
  <c r="E24" i="11"/>
  <c r="J24" i="11" s="1"/>
  <c r="L58" i="9"/>
  <c r="E20" i="1"/>
  <c r="E25" i="1"/>
  <c r="E28" i="11" l="1"/>
  <c r="J28" i="11" s="1"/>
  <c r="J21" i="11"/>
  <c r="E28" i="1"/>
  <c r="E13" i="1"/>
  <c r="F10" i="3" l="1"/>
  <c r="F9" i="3" s="1"/>
  <c r="F18" i="3" l="1"/>
  <c r="E15" i="11"/>
  <c r="E15" i="1"/>
  <c r="E18" i="1" s="1"/>
  <c r="E34" i="1" s="1"/>
  <c r="E18" i="11" l="1"/>
  <c r="J15" i="11"/>
  <c r="J18" i="11" l="1"/>
  <c r="E34" i="11"/>
  <c r="J34" i="11" s="1"/>
</calcChain>
</file>

<file path=xl/sharedStrings.xml><?xml version="1.0" encoding="utf-8"?>
<sst xmlns="http://schemas.openxmlformats.org/spreadsheetml/2006/main" count="414" uniqueCount="151">
  <si>
    <t>Annex III</t>
    <phoneticPr fontId="1"/>
  </si>
  <si>
    <t>Example: Selection of Consultants</t>
  </si>
  <si>
    <r>
      <t>[</t>
    </r>
    <r>
      <rPr>
        <i/>
        <sz val="12"/>
        <rFont val="Times New Roman"/>
        <family val="1"/>
      </rPr>
      <t>Appendix 5 to technical evaluation report</t>
    </r>
    <r>
      <rPr>
        <sz val="12"/>
        <rFont val="Times New Roman"/>
        <family val="1"/>
      </rPr>
      <t xml:space="preserve">] </t>
    </r>
    <phoneticPr fontId="1"/>
  </si>
  <si>
    <t>(i) Experience of the Consultants relevant to the assignment</t>
    <phoneticPr fontId="1"/>
  </si>
  <si>
    <r>
      <t>[</t>
    </r>
    <r>
      <rPr>
        <i/>
        <sz val="11"/>
        <rFont val="Times New Roman"/>
        <family val="1"/>
      </rPr>
      <t>Insert name of Consultant</t>
    </r>
    <r>
      <rPr>
        <sz val="11"/>
        <rFont val="Times New Roman"/>
        <family val="1"/>
      </rPr>
      <t xml:space="preserve">] </t>
    </r>
    <phoneticPr fontId="1"/>
  </si>
  <si>
    <t>(i)-a</t>
    <phoneticPr fontId="1"/>
  </si>
  <si>
    <t>No.</t>
    <phoneticPr fontId="1"/>
  </si>
  <si>
    <r>
      <t>Name of Project applicable to the criteria</t>
    </r>
    <r>
      <rPr>
        <vertAlign val="superscript"/>
        <sz val="11"/>
        <rFont val="Times New Roman"/>
        <family val="1"/>
      </rPr>
      <t>1</t>
    </r>
    <phoneticPr fontId="1"/>
  </si>
  <si>
    <t>Number of Project applicable to the criteria</t>
    <phoneticPr fontId="1"/>
  </si>
  <si>
    <t>Allocation
(point)</t>
    <phoneticPr fontId="1"/>
  </si>
  <si>
    <t>Grade</t>
    <phoneticPr fontId="1"/>
  </si>
  <si>
    <t>Rate (%)</t>
    <phoneticPr fontId="1"/>
  </si>
  <si>
    <t>Score</t>
    <phoneticPr fontId="1"/>
  </si>
  <si>
    <t>1</t>
    <phoneticPr fontId="1"/>
  </si>
  <si>
    <t>2</t>
    <phoneticPr fontId="1"/>
  </si>
  <si>
    <t>3</t>
    <phoneticPr fontId="1"/>
  </si>
  <si>
    <t>4</t>
    <phoneticPr fontId="1"/>
  </si>
  <si>
    <t>5</t>
    <phoneticPr fontId="1"/>
  </si>
  <si>
    <t>Total No. of Project</t>
    <phoneticPr fontId="1"/>
  </si>
  <si>
    <t>%</t>
    <phoneticPr fontId="1"/>
  </si>
  <si>
    <t>&gt;=5</t>
    <phoneticPr fontId="1"/>
  </si>
  <si>
    <t>Excellent</t>
    <phoneticPr fontId="1"/>
  </si>
  <si>
    <t>&gt;=3</t>
    <phoneticPr fontId="1"/>
  </si>
  <si>
    <t>Good</t>
    <phoneticPr fontId="1"/>
  </si>
  <si>
    <t>Average</t>
    <phoneticPr fontId="1"/>
  </si>
  <si>
    <t>Below Average</t>
  </si>
  <si>
    <t>Poor</t>
    <phoneticPr fontId="1"/>
  </si>
  <si>
    <t>(i)-b)</t>
    <phoneticPr fontId="1"/>
  </si>
  <si>
    <t>Criteria and Points System for (i)-b)</t>
    <phoneticPr fontId="1"/>
  </si>
  <si>
    <t>(i)-c)</t>
    <phoneticPr fontId="1"/>
  </si>
  <si>
    <t>Criteria and Points System for (i)-c)</t>
    <phoneticPr fontId="1"/>
  </si>
  <si>
    <t xml:space="preserve">Name of Evaluator: _______________  Signature: _________________
Date: 
</t>
    <phoneticPr fontId="1"/>
  </si>
  <si>
    <t>1  Only the number of projects required for evaluation is listed in the table.</t>
    <phoneticPr fontId="1"/>
  </si>
  <si>
    <r>
      <t>[</t>
    </r>
    <r>
      <rPr>
        <i/>
        <sz val="12"/>
        <rFont val="Times New Roman"/>
        <family val="1"/>
      </rPr>
      <t>Appendix 6 to technical evaluation report</t>
    </r>
    <r>
      <rPr>
        <sz val="12"/>
        <rFont val="Times New Roman"/>
        <family val="1"/>
      </rPr>
      <t xml:space="preserve">] </t>
    </r>
    <phoneticPr fontId="1"/>
  </si>
  <si>
    <t>(ii) Adequacy of the proposed methodology and work plan in responding to the Terms of Reference</t>
    <phoneticPr fontId="1"/>
  </si>
  <si>
    <r>
      <t>[</t>
    </r>
    <r>
      <rPr>
        <i/>
        <sz val="11"/>
        <rFont val="Times New Roman"/>
        <family val="1"/>
      </rPr>
      <t>Insert name of Consultant</t>
    </r>
    <r>
      <rPr>
        <sz val="11"/>
        <rFont val="Times New Roman"/>
        <family val="1"/>
      </rPr>
      <t>]</t>
    </r>
    <phoneticPr fontId="1"/>
  </si>
  <si>
    <t>Criteria and Points System</t>
    <phoneticPr fontId="1"/>
  </si>
  <si>
    <t>Criteria</t>
    <phoneticPr fontId="1"/>
  </si>
  <si>
    <t>Rate 
(%)</t>
    <phoneticPr fontId="1"/>
  </si>
  <si>
    <t>Remarks</t>
    <phoneticPr fontId="1"/>
  </si>
  <si>
    <t>(a)</t>
    <phoneticPr fontId="1"/>
  </si>
  <si>
    <t>Technical Approach and Methodology</t>
    <phoneticPr fontId="1"/>
  </si>
  <si>
    <t>Understanding of the objectives of the assignment, approach to the services, methodology for carrying out the activities and obtaining the expected output, and the degree of detail of such output</t>
    <phoneticPr fontId="1"/>
  </si>
  <si>
    <t>Explanation of the problems being addressed and their importance, and the technical approach the Consultant would adopt to address them
Explanation of the methodologies it proposes to adopt and the compatibility of those methodologies with the proposed approach</t>
  </si>
  <si>
    <r>
      <t>Explanation of staffing for training</t>
    </r>
    <r>
      <rPr>
        <vertAlign val="superscript"/>
        <sz val="11"/>
        <rFont val="Times New Roman"/>
        <family val="1"/>
      </rPr>
      <t>1</t>
    </r>
    <phoneticPr fontId="1"/>
  </si>
  <si>
    <t>(b)</t>
    <phoneticPr fontId="1"/>
  </si>
  <si>
    <t>Work Plan</t>
    <phoneticPr fontId="1"/>
  </si>
  <si>
    <t>Proposal of the main activities of the assignment, their content and duration, phasing and interrelations, milestones (including interim approvals by the Client), and delivery dates of the reports including a list of the final documents, including reports, drawings, and tables to be delivered as final output
Its consistency with the technical approach and methodology, showing understanding of the TOR and ability to translate them into a feasible working plan</t>
    <phoneticPr fontId="1"/>
  </si>
  <si>
    <t>(c)</t>
    <phoneticPr fontId="1"/>
  </si>
  <si>
    <t>Organization and Staffing</t>
    <phoneticPr fontId="1"/>
  </si>
  <si>
    <t>Proposal of the structure and composition of its team</t>
    <phoneticPr fontId="1"/>
  </si>
  <si>
    <t>Main disciplines of the assignment, the Key Experts and Non-Key Experts, and proposed technical and administrative support staff</t>
    <phoneticPr fontId="1"/>
  </si>
  <si>
    <t>(ii) Total</t>
    <phoneticPr fontId="1"/>
  </si>
  <si>
    <t xml:space="preserve"> 1 If so required in the TOR and if not evaluated in the other criteria "Suitability of the transfer of knowledge (training) programme".</t>
    <phoneticPr fontId="1"/>
  </si>
  <si>
    <t xml:space="preserve">Name of Evaluator: _______________  Signature: ____________
Date: 
</t>
    <phoneticPr fontId="1"/>
  </si>
  <si>
    <t>Below Average</t>
    <phoneticPr fontId="1"/>
  </si>
  <si>
    <r>
      <t>[</t>
    </r>
    <r>
      <rPr>
        <i/>
        <sz val="12"/>
        <rFont val="Times New Roman"/>
        <family val="1"/>
      </rPr>
      <t>Appendix 7 to technical evaluation report</t>
    </r>
    <r>
      <rPr>
        <sz val="12"/>
        <rFont val="Times New Roman"/>
        <family val="1"/>
      </rPr>
      <t xml:space="preserve">] </t>
    </r>
    <phoneticPr fontId="1"/>
  </si>
  <si>
    <t>(iii) Key Experts’ Qualifications and competence for the assignment</t>
    <phoneticPr fontId="3"/>
  </si>
  <si>
    <r>
      <t>[</t>
    </r>
    <r>
      <rPr>
        <i/>
        <sz val="11"/>
        <rFont val="Times New Roman"/>
        <family val="1"/>
      </rPr>
      <t>Inset name of  Consultant</t>
    </r>
    <r>
      <rPr>
        <sz val="11"/>
        <rFont val="Times New Roman"/>
        <family val="1"/>
      </rPr>
      <t>]</t>
    </r>
    <phoneticPr fontId="3"/>
  </si>
  <si>
    <t>Key Experts</t>
    <phoneticPr fontId="1"/>
  </si>
  <si>
    <t>Allocation (point)</t>
  </si>
  <si>
    <t>Classification</t>
  </si>
  <si>
    <t>Allocation
(%)</t>
    <phoneticPr fontId="1"/>
  </si>
  <si>
    <t>Qualification Criteria</t>
    <phoneticPr fontId="1"/>
  </si>
  <si>
    <t>Result</t>
    <phoneticPr fontId="1"/>
  </si>
  <si>
    <t>Rate
(%)</t>
    <phoneticPr fontId="1"/>
  </si>
  <si>
    <t>Degree/Number/Language Proficiency</t>
    <phoneticPr fontId="1"/>
  </si>
  <si>
    <t>unit</t>
    <phoneticPr fontId="1"/>
  </si>
  <si>
    <t>Grade</t>
    <phoneticPr fontId="3"/>
  </si>
  <si>
    <t>a</t>
    <phoneticPr fontId="1"/>
  </si>
  <si>
    <t>General</t>
    <phoneticPr fontId="1"/>
  </si>
  <si>
    <r>
      <t xml:space="preserve">Master degree in Civil Engineering
</t>
    </r>
    <r>
      <rPr>
        <sz val="10"/>
        <color indexed="10"/>
        <rFont val="Segoe UI"/>
        <family val="2"/>
      </rPr>
      <t/>
    </r>
    <phoneticPr fontId="1"/>
  </si>
  <si>
    <t>-</t>
    <phoneticPr fontId="1"/>
  </si>
  <si>
    <t>Adequacy</t>
    <phoneticPr fontId="1"/>
  </si>
  <si>
    <t>Experience in Road or Tunnel Construction Project</t>
    <phoneticPr fontId="3"/>
  </si>
  <si>
    <t>Year</t>
    <phoneticPr fontId="1"/>
  </si>
  <si>
    <t>Experience of construction supervision for Road or Tunnel Construction Project in ICB contract</t>
    <phoneticPr fontId="3"/>
  </si>
  <si>
    <t>Project</t>
    <phoneticPr fontId="1"/>
  </si>
  <si>
    <t>Experience of Road or Tunnel Construction Project as Team Leader</t>
    <phoneticPr fontId="3"/>
  </si>
  <si>
    <t xml:space="preserve">Familiarity </t>
    <phoneticPr fontId="1"/>
  </si>
  <si>
    <t>Language (English) Proficiency</t>
    <phoneticPr fontId="1"/>
  </si>
  <si>
    <t>-</t>
    <phoneticPr fontId="3"/>
  </si>
  <si>
    <t>b</t>
    <phoneticPr fontId="1"/>
  </si>
  <si>
    <r>
      <t>Master degree in Civil Engineering</t>
    </r>
    <r>
      <rPr>
        <sz val="10"/>
        <color indexed="10"/>
        <rFont val="Segoe UI"/>
        <family val="2"/>
      </rPr>
      <t/>
    </r>
    <phoneticPr fontId="1"/>
  </si>
  <si>
    <t>Adequacy</t>
  </si>
  <si>
    <t>Experience in Road Construction Project as Road Engineer</t>
    <phoneticPr fontId="3"/>
  </si>
  <si>
    <t>Experience in Tunnel Construction Project as Road Engineer</t>
    <phoneticPr fontId="3"/>
  </si>
  <si>
    <t>Experience of Road or Tunnel Construction Project in ICB contract</t>
    <phoneticPr fontId="3"/>
  </si>
  <si>
    <t>c</t>
    <phoneticPr fontId="1"/>
  </si>
  <si>
    <r>
      <t>Bachelor degree in Economy</t>
    </r>
    <r>
      <rPr>
        <sz val="10"/>
        <color indexed="10"/>
        <rFont val="Segoe UI"/>
        <family val="2"/>
      </rPr>
      <t/>
    </r>
    <phoneticPr fontId="1"/>
  </si>
  <si>
    <t>Experience in Road Construction Project as Transport Economist</t>
    <phoneticPr fontId="3"/>
  </si>
  <si>
    <t>Experience in Tunnel Construction Project as Transport Economist</t>
    <phoneticPr fontId="3"/>
  </si>
  <si>
    <t>d</t>
    <phoneticPr fontId="1"/>
  </si>
  <si>
    <t>Experience in Road Construction Project as Environment Specialist</t>
    <phoneticPr fontId="3"/>
  </si>
  <si>
    <t>Experience in Tunnel Construction Project as Environment Specialist</t>
    <phoneticPr fontId="3"/>
  </si>
  <si>
    <t>e</t>
    <phoneticPr fontId="1"/>
  </si>
  <si>
    <r>
      <t>Bachelor degree in Civil Engineering</t>
    </r>
    <r>
      <rPr>
        <sz val="10"/>
        <color indexed="10"/>
        <rFont val="Segoe UI"/>
        <family val="2"/>
      </rPr>
      <t/>
    </r>
    <phoneticPr fontId="1"/>
  </si>
  <si>
    <t>f</t>
    <phoneticPr fontId="1"/>
  </si>
  <si>
    <r>
      <t xml:space="preserve">Bachelor degree in Economy
</t>
    </r>
    <r>
      <rPr>
        <sz val="10"/>
        <color indexed="10"/>
        <rFont val="Segoe UI"/>
        <family val="2"/>
      </rPr>
      <t/>
    </r>
    <phoneticPr fontId="1"/>
  </si>
  <si>
    <t>g</t>
    <phoneticPr fontId="1"/>
  </si>
  <si>
    <r>
      <t>Bachelor degree in Environment</t>
    </r>
    <r>
      <rPr>
        <sz val="10"/>
        <color indexed="10"/>
        <rFont val="Segoe UI"/>
        <family val="2"/>
      </rPr>
      <t/>
    </r>
    <phoneticPr fontId="1"/>
  </si>
  <si>
    <t>h</t>
    <phoneticPr fontId="1"/>
  </si>
  <si>
    <r>
      <t>Bachelor degree in Sociology</t>
    </r>
    <r>
      <rPr>
        <sz val="10"/>
        <color indexed="10"/>
        <rFont val="Segoe UI"/>
        <family val="2"/>
      </rPr>
      <t/>
    </r>
  </si>
  <si>
    <t>Experience in Road Construction Project as Social Specialist</t>
    <phoneticPr fontId="3"/>
  </si>
  <si>
    <t>Experience in Tunnel Construction Project as Social Specialist</t>
    <phoneticPr fontId="3"/>
  </si>
  <si>
    <t>Total</t>
    <phoneticPr fontId="1"/>
  </si>
  <si>
    <t xml:space="preserve">Name of Evaluator: _______________  Signature: ___________
Date: 
</t>
    <phoneticPr fontId="1"/>
  </si>
  <si>
    <r>
      <t>[</t>
    </r>
    <r>
      <rPr>
        <i/>
        <sz val="12"/>
        <rFont val="Times New Roman"/>
        <family val="1"/>
      </rPr>
      <t>Appendix 8 to technical evaluation report</t>
    </r>
    <r>
      <rPr>
        <sz val="12"/>
        <rFont val="Times New Roman"/>
        <family val="1"/>
      </rPr>
      <t xml:space="preserve">] </t>
    </r>
    <phoneticPr fontId="1"/>
  </si>
  <si>
    <t>(iv) Suitability of the transfer of knowledge (training) program</t>
    <phoneticPr fontId="1"/>
  </si>
  <si>
    <t>Relevance of training program</t>
    <phoneticPr fontId="1"/>
  </si>
  <si>
    <t>Training approach and methodology</t>
    <phoneticPr fontId="1"/>
  </si>
  <si>
    <t>Qualifications of trainers</t>
    <phoneticPr fontId="1"/>
  </si>
  <si>
    <r>
      <t>[</t>
    </r>
    <r>
      <rPr>
        <i/>
        <sz val="12"/>
        <rFont val="Times New Roman"/>
        <family val="1"/>
      </rPr>
      <t>Appendix 9 to technical evaluation report</t>
    </r>
    <r>
      <rPr>
        <sz val="12"/>
        <rFont val="Times New Roman"/>
        <family val="1"/>
      </rPr>
      <t xml:space="preserve">] </t>
    </r>
    <phoneticPr fontId="1"/>
  </si>
  <si>
    <t>Summary Technical Evaluation Sheet (Individual)</t>
    <phoneticPr fontId="1"/>
  </si>
  <si>
    <t>Allocation</t>
    <phoneticPr fontId="1"/>
  </si>
  <si>
    <t>(i)</t>
    <phoneticPr fontId="1"/>
  </si>
  <si>
    <t>Experience of the Consultants relevant to the assignment</t>
    <phoneticPr fontId="1"/>
  </si>
  <si>
    <t>(i) Total</t>
    <phoneticPr fontId="1"/>
  </si>
  <si>
    <t>(ii)</t>
    <phoneticPr fontId="1"/>
  </si>
  <si>
    <t>Adequacy of the proposed methodology and work plan in responding to the Terms of Reference</t>
    <phoneticPr fontId="1"/>
  </si>
  <si>
    <t>Technical approach and methodology</t>
    <phoneticPr fontId="1"/>
  </si>
  <si>
    <t>Work plan</t>
    <phoneticPr fontId="1"/>
  </si>
  <si>
    <t>Organization and staffing</t>
    <phoneticPr fontId="1"/>
  </si>
  <si>
    <t>(iii)</t>
    <phoneticPr fontId="1"/>
  </si>
  <si>
    <t>Key Experts’ qualifications and competence for the assignment</t>
    <phoneticPr fontId="1"/>
  </si>
  <si>
    <t>Team Leader</t>
    <phoneticPr fontId="1"/>
  </si>
  <si>
    <t>Road engineer</t>
    <phoneticPr fontId="1"/>
  </si>
  <si>
    <t>Transport economist</t>
    <phoneticPr fontId="1"/>
  </si>
  <si>
    <t>Environment specialist</t>
    <phoneticPr fontId="1"/>
  </si>
  <si>
    <t>Social specialist</t>
    <phoneticPr fontId="1"/>
  </si>
  <si>
    <t>(iii) Total</t>
    <phoneticPr fontId="1"/>
  </si>
  <si>
    <t>(iv)</t>
    <phoneticPr fontId="1"/>
  </si>
  <si>
    <t>Suitability of the transfer of knowledge (training) program</t>
    <phoneticPr fontId="1"/>
  </si>
  <si>
    <t>Relevance of training program</t>
  </si>
  <si>
    <t>(iv) Total</t>
    <phoneticPr fontId="1"/>
  </si>
  <si>
    <t>Total (i + ii + iii + iv)</t>
    <phoneticPr fontId="1"/>
  </si>
  <si>
    <t>Summary Technical Evaluation Sheet (Overall)</t>
    <phoneticPr fontId="1"/>
  </si>
  <si>
    <t>Evaluator A</t>
    <phoneticPr fontId="1"/>
  </si>
  <si>
    <t>Evaluator B</t>
    <phoneticPr fontId="1"/>
  </si>
  <si>
    <t>Evaluator C</t>
    <phoneticPr fontId="1"/>
  </si>
  <si>
    <t>Evaluator D</t>
    <phoneticPr fontId="1"/>
  </si>
  <si>
    <t>Evaluator E</t>
    <phoneticPr fontId="1"/>
  </si>
  <si>
    <t>Average Score</t>
    <phoneticPr fontId="1"/>
  </si>
  <si>
    <t xml:space="preserve">Name of Evaluator: _______________  Signature: ___________     Date: 
</t>
    <phoneticPr fontId="1"/>
  </si>
  <si>
    <t>Experience of detailed design and construction supervision in mountain road tunnel project in countries other than the Client's country, with tunnel length more than 2000m, tunnel cross section more than 50 sq. m, constructed by New Tunneling Method, completed in the last ten (10) years (April 2011 - March 2021)</t>
    <phoneticPr fontId="1"/>
  </si>
  <si>
    <t>Experience of detailed design and construction supervision in mountain road tunnel project in South Asian countries, completed in the last ten (10) years (April 2011 - March 2021)</t>
    <phoneticPr fontId="1"/>
  </si>
  <si>
    <t>Experience of consultancy services more than USD 3 million in any project financed by Japanese ODA Loans, completed in the last ten (10) years (April 2011 - March 2021)</t>
    <phoneticPr fontId="1"/>
  </si>
  <si>
    <t>Familiarity and Experience in the country</t>
    <phoneticPr fontId="1"/>
  </si>
  <si>
    <t>Familiarity and Experience in the coutry</t>
    <phoneticPr fontId="1"/>
  </si>
  <si>
    <t>Familiarity and Experience in the county</t>
    <phoneticPr fontId="1"/>
  </si>
  <si>
    <t>Criteria and Points System for (i)-a)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</si>
</sst>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
    <numFmt numFmtId="178" formatCode="0.0_ "/>
    <numFmt numFmtId="179" formatCode="0_);[Red]\(0\)"/>
  </numFmts>
  <fonts count="15" x14ac:knownFonts="1">
    <font>
      <sz val="11"/>
      <color theme="1"/>
      <name val="ＭＳ Ｐゴシック"/>
      <family val="2"/>
      <charset val="128"/>
      <scheme val="minor"/>
    </font>
    <font>
      <sz val="6"/>
      <name val="ＭＳ Ｐゴシック"/>
      <family val="2"/>
      <charset val="128"/>
      <scheme val="minor"/>
    </font>
    <font>
      <sz val="10"/>
      <color indexed="10"/>
      <name val="Segoe UI"/>
      <family val="2"/>
    </font>
    <font>
      <sz val="6"/>
      <name val="ＭＳ Ｐゴシック"/>
      <family val="3"/>
      <charset val="128"/>
    </font>
    <font>
      <sz val="11"/>
      <name val="Times New Roman"/>
      <family val="1"/>
    </font>
    <font>
      <u/>
      <sz val="12"/>
      <name val="Times New Roman"/>
      <family val="1"/>
    </font>
    <font>
      <sz val="12"/>
      <name val="Times New Roman"/>
      <family val="1"/>
    </font>
    <font>
      <sz val="14"/>
      <name val="Times New Roman"/>
      <family val="1"/>
    </font>
    <font>
      <sz val="10"/>
      <name val="Times New Roman"/>
      <family val="1"/>
    </font>
    <font>
      <i/>
      <sz val="12"/>
      <name val="Times New Roman"/>
      <family val="1"/>
    </font>
    <font>
      <b/>
      <sz val="14"/>
      <name val="Times New Roman"/>
      <family val="1"/>
    </font>
    <font>
      <i/>
      <sz val="11"/>
      <name val="Times New Roman"/>
      <family val="1"/>
    </font>
    <font>
      <b/>
      <sz val="11"/>
      <name val="Times New Roman"/>
      <family val="1"/>
    </font>
    <font>
      <b/>
      <sz val="12"/>
      <name val="Times New Roman"/>
      <family val="1"/>
    </font>
    <font>
      <vertAlign val="superscript"/>
      <sz val="1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2CC"/>
        <bgColor indexed="64"/>
      </patternFill>
    </fill>
  </fills>
  <borders count="1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hair">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right/>
      <top style="medium">
        <color indexed="64"/>
      </top>
      <bottom style="thin">
        <color indexed="64"/>
      </bottom>
      <diagonal/>
    </border>
    <border>
      <left style="medium">
        <color indexed="64"/>
      </left>
      <right style="thin">
        <color auto="1"/>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thin">
        <color auto="1"/>
      </right>
      <top style="hair">
        <color auto="1"/>
      </top>
      <bottom style="medium">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indexed="64"/>
      </left>
      <right style="thin">
        <color indexed="64"/>
      </right>
      <top style="hair">
        <color indexed="64"/>
      </top>
      <bottom style="thin">
        <color auto="1"/>
      </bottom>
      <diagonal/>
    </border>
    <border>
      <left/>
      <right style="medium">
        <color indexed="64"/>
      </right>
      <top style="medium">
        <color indexed="64"/>
      </top>
      <bottom style="medium">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style="hair">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thin">
        <color auto="1"/>
      </right>
      <top style="thin">
        <color auto="1"/>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auto="1"/>
      </left>
      <right style="medium">
        <color indexed="64"/>
      </right>
      <top style="medium">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auto="1"/>
      </bottom>
      <diagonal/>
    </border>
    <border>
      <left style="hair">
        <color indexed="64"/>
      </left>
      <right style="hair">
        <color indexed="64"/>
      </right>
      <top style="thin">
        <color indexed="64"/>
      </top>
      <bottom style="hair">
        <color auto="1"/>
      </bottom>
      <diagonal/>
    </border>
    <border>
      <left style="hair">
        <color indexed="64"/>
      </left>
      <right style="medium">
        <color indexed="64"/>
      </right>
      <top style="thin">
        <color indexed="64"/>
      </top>
      <bottom style="hair">
        <color auto="1"/>
      </bottom>
      <diagonal/>
    </border>
    <border>
      <left style="medium">
        <color indexed="64"/>
      </left>
      <right style="hair">
        <color indexed="64"/>
      </right>
      <top style="hair">
        <color auto="1"/>
      </top>
      <bottom style="medium">
        <color auto="1"/>
      </bottom>
      <diagonal/>
    </border>
    <border>
      <left style="hair">
        <color indexed="64"/>
      </left>
      <right style="hair">
        <color indexed="64"/>
      </right>
      <top style="hair">
        <color auto="1"/>
      </top>
      <bottom style="medium">
        <color auto="1"/>
      </bottom>
      <diagonal/>
    </border>
    <border>
      <left style="hair">
        <color indexed="64"/>
      </left>
      <right style="medium">
        <color indexed="64"/>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diagonalUp="1">
      <left style="hair">
        <color auto="1"/>
      </left>
      <right style="medium">
        <color auto="1"/>
      </right>
      <top style="medium">
        <color auto="1"/>
      </top>
      <bottom style="medium">
        <color auto="1"/>
      </bottom>
      <diagonal style="thin">
        <color indexed="64"/>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hair">
        <color auto="1"/>
      </top>
      <bottom style="medium">
        <color auto="1"/>
      </bottom>
      <diagonal/>
    </border>
    <border>
      <left style="thin">
        <color auto="1"/>
      </left>
      <right/>
      <top style="hair">
        <color auto="1"/>
      </top>
      <bottom/>
      <diagonal/>
    </border>
    <border>
      <left style="thin">
        <color auto="1"/>
      </left>
      <right/>
      <top/>
      <bottom style="hair">
        <color auto="1"/>
      </bottom>
      <diagonal/>
    </border>
    <border>
      <left style="hair">
        <color auto="1"/>
      </left>
      <right style="thin">
        <color indexed="64"/>
      </right>
      <top style="thin">
        <color auto="1"/>
      </top>
      <bottom style="thin">
        <color auto="1"/>
      </bottom>
      <diagonal/>
    </border>
    <border>
      <left style="hair">
        <color auto="1"/>
      </left>
      <right style="thin">
        <color indexed="64"/>
      </right>
      <top style="thin">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
      <left style="hair">
        <color auto="1"/>
      </left>
      <right style="thin">
        <color indexed="64"/>
      </right>
      <top style="hair">
        <color indexed="64"/>
      </top>
      <bottom style="thin">
        <color auto="1"/>
      </bottom>
      <diagonal/>
    </border>
    <border>
      <left style="hair">
        <color auto="1"/>
      </left>
      <right style="thin">
        <color indexed="64"/>
      </right>
      <top style="hair">
        <color indexed="64"/>
      </top>
      <bottom style="medium">
        <color auto="1"/>
      </bottom>
      <diagonal/>
    </border>
    <border>
      <left style="medium">
        <color indexed="64"/>
      </left>
      <right style="thin">
        <color auto="1"/>
      </right>
      <top style="medium">
        <color auto="1"/>
      </top>
      <bottom style="medium">
        <color auto="1"/>
      </bottom>
      <diagonal/>
    </border>
    <border>
      <left style="medium">
        <color indexed="64"/>
      </left>
      <right style="thin">
        <color auto="1"/>
      </right>
      <top style="medium">
        <color auto="1"/>
      </top>
      <bottom style="hair">
        <color indexed="64"/>
      </bottom>
      <diagonal/>
    </border>
    <border>
      <left style="medium">
        <color indexed="64"/>
      </left>
      <right style="thin">
        <color auto="1"/>
      </right>
      <top style="hair">
        <color indexed="64"/>
      </top>
      <bottom style="medium">
        <color auto="1"/>
      </bottom>
      <diagonal/>
    </border>
    <border>
      <left style="thin">
        <color auto="1"/>
      </left>
      <right style="thin">
        <color auto="1"/>
      </right>
      <top/>
      <bottom style="medium">
        <color auto="1"/>
      </bottom>
      <diagonal/>
    </border>
    <border>
      <left/>
      <right style="thin">
        <color auto="1"/>
      </right>
      <top style="medium">
        <color auto="1"/>
      </top>
      <bottom style="hair">
        <color auto="1"/>
      </bottom>
      <diagonal/>
    </border>
    <border>
      <left style="thin">
        <color auto="1"/>
      </left>
      <right style="hair">
        <color auto="1"/>
      </right>
      <top style="thin">
        <color indexed="64"/>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indexed="64"/>
      </left>
      <right style="medium">
        <color indexed="64"/>
      </right>
      <top style="hair">
        <color indexed="64"/>
      </top>
      <bottom style="medium">
        <color indexed="64"/>
      </bottom>
      <diagonal/>
    </border>
    <border>
      <left style="medium">
        <color indexed="64"/>
      </left>
      <right style="thin">
        <color auto="1"/>
      </right>
      <top/>
      <bottom style="hair">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diagonal/>
    </border>
    <border>
      <left style="medium">
        <color auto="1"/>
      </left>
      <right style="hair">
        <color auto="1"/>
      </right>
      <top style="hair">
        <color auto="1"/>
      </top>
      <bottom/>
      <diagonal/>
    </border>
    <border>
      <left style="hair">
        <color auto="1"/>
      </left>
      <right style="thin">
        <color auto="1"/>
      </right>
      <top/>
      <bottom style="thin">
        <color auto="1"/>
      </bottom>
      <diagonal/>
    </border>
    <border>
      <left style="medium">
        <color auto="1"/>
      </left>
      <right style="hair">
        <color auto="1"/>
      </right>
      <top style="thin">
        <color auto="1"/>
      </top>
      <bottom style="thin">
        <color auto="1"/>
      </bottom>
      <diagonal/>
    </border>
    <border>
      <left style="hair">
        <color auto="1"/>
      </left>
      <right style="thin">
        <color auto="1"/>
      </right>
      <top style="thin">
        <color auto="1"/>
      </top>
      <bottom style="medium">
        <color auto="1"/>
      </bottom>
      <diagonal/>
    </border>
    <border>
      <left style="hair">
        <color auto="1"/>
      </left>
      <right style="medium">
        <color auto="1"/>
      </right>
      <top style="thin">
        <color auto="1"/>
      </top>
      <bottom/>
      <diagonal/>
    </border>
    <border>
      <left style="hair">
        <color auto="1"/>
      </left>
      <right style="medium">
        <color auto="1"/>
      </right>
      <top/>
      <bottom/>
      <diagonal/>
    </border>
    <border>
      <left style="hair">
        <color auto="1"/>
      </left>
      <right style="medium">
        <color auto="1"/>
      </right>
      <top/>
      <bottom style="hair">
        <color auto="1"/>
      </bottom>
      <diagonal/>
    </border>
    <border>
      <left style="hair">
        <color auto="1"/>
      </left>
      <right style="medium">
        <color auto="1"/>
      </right>
      <top style="hair">
        <color auto="1"/>
      </top>
      <bottom/>
      <diagonal/>
    </border>
    <border>
      <left style="thin">
        <color auto="1"/>
      </left>
      <right style="hair">
        <color auto="1"/>
      </right>
      <top style="hair">
        <color indexed="64"/>
      </top>
      <bottom style="medium">
        <color auto="1"/>
      </bottom>
      <diagonal/>
    </border>
    <border>
      <left style="medium">
        <color auto="1"/>
      </left>
      <right/>
      <top/>
      <bottom style="medium">
        <color auto="1"/>
      </bottom>
      <diagonal/>
    </border>
    <border>
      <left style="medium">
        <color indexed="64"/>
      </left>
      <right style="hair">
        <color indexed="64"/>
      </right>
      <top/>
      <bottom style="hair">
        <color auto="1"/>
      </bottom>
      <diagonal/>
    </border>
    <border>
      <left style="hair">
        <color auto="1"/>
      </left>
      <right style="thin">
        <color indexed="64"/>
      </right>
      <top/>
      <bottom style="hair">
        <color auto="1"/>
      </bottom>
      <diagonal/>
    </border>
    <border>
      <left style="thin">
        <color auto="1"/>
      </left>
      <right style="hair">
        <color auto="1"/>
      </right>
      <top/>
      <bottom style="hair">
        <color auto="1"/>
      </bottom>
      <diagonal/>
    </border>
    <border>
      <left/>
      <right style="thin">
        <color auto="1"/>
      </right>
      <top/>
      <bottom style="medium">
        <color indexed="64"/>
      </bottom>
      <diagonal/>
    </border>
    <border>
      <left/>
      <right style="medium">
        <color indexed="64"/>
      </right>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hair">
        <color indexed="64"/>
      </left>
      <right/>
      <top style="thin">
        <color indexed="64"/>
      </top>
      <bottom style="hair">
        <color auto="1"/>
      </bottom>
      <diagonal/>
    </border>
    <border>
      <left style="hair">
        <color auto="1"/>
      </left>
      <right/>
      <top style="hair">
        <color auto="1"/>
      </top>
      <bottom style="hair">
        <color auto="1"/>
      </bottom>
      <diagonal/>
    </border>
    <border>
      <left style="hair">
        <color indexed="64"/>
      </left>
      <right/>
      <top style="hair">
        <color indexed="64"/>
      </top>
      <bottom style="thin">
        <color indexed="64"/>
      </bottom>
      <diagonal/>
    </border>
    <border>
      <left style="hair">
        <color auto="1"/>
      </left>
      <right/>
      <top style="thin">
        <color auto="1"/>
      </top>
      <bottom style="medium">
        <color auto="1"/>
      </bottom>
      <diagonal/>
    </border>
    <border>
      <left style="hair">
        <color auto="1"/>
      </left>
      <right/>
      <top style="medium">
        <color auto="1"/>
      </top>
      <bottom style="medium">
        <color indexed="64"/>
      </bottom>
      <diagonal/>
    </border>
    <border>
      <left style="thin">
        <color indexed="64"/>
      </left>
      <right style="medium">
        <color auto="1"/>
      </right>
      <top style="thin">
        <color indexed="64"/>
      </top>
      <bottom style="hair">
        <color indexed="64"/>
      </bottom>
      <diagonal/>
    </border>
    <border>
      <left style="thin">
        <color indexed="64"/>
      </left>
      <right style="medium">
        <color auto="1"/>
      </right>
      <top style="hair">
        <color indexed="64"/>
      </top>
      <bottom style="thin">
        <color auto="1"/>
      </bottom>
      <diagonal/>
    </border>
    <border>
      <left/>
      <right style="medium">
        <color indexed="64"/>
      </right>
      <top style="thin">
        <color auto="1"/>
      </top>
      <bottom style="medium">
        <color indexed="64"/>
      </bottom>
      <diagonal/>
    </border>
    <border>
      <left/>
      <right style="medium">
        <color auto="1"/>
      </right>
      <top style="thin">
        <color indexed="64"/>
      </top>
      <bottom style="hair">
        <color indexed="64"/>
      </bottom>
      <diagonal/>
    </border>
    <border>
      <left/>
      <right style="medium">
        <color auto="1"/>
      </right>
      <top/>
      <bottom style="hair">
        <color indexed="64"/>
      </bottom>
      <diagonal/>
    </border>
  </borders>
  <cellStyleXfs count="1">
    <xf numFmtId="0" fontId="0" fillId="0" borderId="0">
      <alignment vertical="center"/>
    </xf>
  </cellStyleXfs>
  <cellXfs count="315">
    <xf numFmtId="0" fontId="0" fillId="0" borderId="0" xfId="0">
      <alignment vertical="center"/>
    </xf>
    <xf numFmtId="0" fontId="4" fillId="0" borderId="3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0" xfId="0" applyFont="1" applyAlignment="1">
      <alignment horizontal="center" vertical="center" wrapText="1"/>
    </xf>
    <xf numFmtId="0" fontId="4" fillId="4" borderId="28" xfId="0" applyFont="1" applyFill="1" applyBorder="1" applyAlignment="1">
      <alignment vertical="center" wrapText="1"/>
    </xf>
    <xf numFmtId="0" fontId="4" fillId="0" borderId="45" xfId="0" applyFont="1" applyBorder="1" applyAlignment="1">
      <alignment horizontal="center" vertical="center" wrapText="1"/>
    </xf>
    <xf numFmtId="0" fontId="4" fillId="0" borderId="6" xfId="0" applyFont="1" applyBorder="1" applyAlignment="1">
      <alignment horizontal="center" vertical="center" wrapText="1"/>
    </xf>
    <xf numFmtId="0" fontId="4" fillId="5" borderId="25" xfId="0" applyFont="1" applyFill="1" applyBorder="1" applyAlignment="1">
      <alignment horizontal="center" vertical="center" wrapText="1"/>
    </xf>
    <xf numFmtId="0" fontId="4" fillId="0" borderId="47" xfId="0"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4" fillId="0" borderId="0" xfId="0" applyFont="1" applyAlignment="1">
      <alignment vertical="center" wrapText="1"/>
    </xf>
    <xf numFmtId="0" fontId="6" fillId="0" borderId="0" xfId="0" applyFont="1" applyAlignment="1">
      <alignment vertical="center" wrapText="1"/>
    </xf>
    <xf numFmtId="0" fontId="7" fillId="0" borderId="0" xfId="0" applyFont="1">
      <alignment vertical="center"/>
    </xf>
    <xf numFmtId="0" fontId="8" fillId="4" borderId="0" xfId="0" applyFont="1" applyFill="1">
      <alignment vertical="center"/>
    </xf>
    <xf numFmtId="0" fontId="8" fillId="0" borderId="0" xfId="0" applyFont="1">
      <alignment vertical="center"/>
    </xf>
    <xf numFmtId="0" fontId="10" fillId="4" borderId="0" xfId="0" applyFont="1" applyFill="1" applyAlignment="1">
      <alignment vertical="center" wrapText="1"/>
    </xf>
    <xf numFmtId="179" fontId="6" fillId="4" borderId="0" xfId="0" applyNumberFormat="1" applyFont="1" applyFill="1">
      <alignment vertical="center"/>
    </xf>
    <xf numFmtId="0" fontId="10" fillId="4" borderId="0" xfId="0" applyFont="1" applyFill="1" applyAlignment="1">
      <alignment horizontal="center" vertical="center" wrapText="1"/>
    </xf>
    <xf numFmtId="0" fontId="12" fillId="4" borderId="0" xfId="0" applyFont="1" applyFill="1" applyAlignment="1">
      <alignment vertical="center" wrapText="1"/>
    </xf>
    <xf numFmtId="0" fontId="4" fillId="4" borderId="0" xfId="0" applyFont="1" applyFill="1" applyAlignment="1">
      <alignment vertical="center" wrapText="1"/>
    </xf>
    <xf numFmtId="0" fontId="4" fillId="4" borderId="0" xfId="0" applyFont="1" applyFill="1">
      <alignment vertical="center"/>
    </xf>
    <xf numFmtId="0" fontId="4" fillId="5" borderId="7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4" borderId="0" xfId="0" applyFont="1" applyFill="1" applyAlignment="1">
      <alignment horizontal="center" vertical="center" wrapText="1"/>
    </xf>
    <xf numFmtId="0" fontId="12" fillId="0" borderId="0" xfId="0" applyFont="1" applyAlignment="1">
      <alignment horizontal="center" vertical="center" wrapText="1"/>
    </xf>
    <xf numFmtId="0" fontId="12" fillId="5" borderId="11" xfId="0" applyFont="1" applyFill="1" applyBorder="1" applyAlignment="1">
      <alignment horizontal="center" vertical="center" wrapText="1"/>
    </xf>
    <xf numFmtId="0" fontId="4" fillId="4" borderId="80" xfId="0" applyFont="1" applyFill="1" applyBorder="1" applyAlignment="1">
      <alignment horizontal="center" vertical="center" wrapText="1"/>
    </xf>
    <xf numFmtId="0" fontId="4" fillId="4" borderId="8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81"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82"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5" fillId="4" borderId="0" xfId="0" applyFont="1" applyFill="1">
      <alignment vertical="center"/>
    </xf>
    <xf numFmtId="0" fontId="6" fillId="4" borderId="0" xfId="0" applyFont="1" applyFill="1">
      <alignment vertical="center"/>
    </xf>
    <xf numFmtId="0" fontId="6" fillId="4" borderId="0" xfId="0" applyFont="1" applyFill="1" applyAlignment="1">
      <alignment vertical="center" wrapText="1"/>
    </xf>
    <xf numFmtId="0" fontId="6" fillId="4" borderId="0" xfId="0" applyFont="1" applyFill="1" applyAlignment="1">
      <alignment horizontal="left" vertical="center" wrapText="1"/>
    </xf>
    <xf numFmtId="0" fontId="4" fillId="5" borderId="51"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6" borderId="31" xfId="0" applyFont="1" applyFill="1" applyBorder="1" applyAlignment="1">
      <alignment horizontal="left" vertical="center" wrapText="1"/>
    </xf>
    <xf numFmtId="0" fontId="4" fillId="6" borderId="31" xfId="0" applyFont="1" applyFill="1" applyBorder="1" applyAlignment="1">
      <alignment horizontal="center" vertical="center" wrapText="1"/>
    </xf>
    <xf numFmtId="49" fontId="4" fillId="6" borderId="31" xfId="0" applyNumberFormat="1" applyFont="1" applyFill="1" applyBorder="1" applyAlignment="1">
      <alignment vertical="center" wrapText="1"/>
    </xf>
    <xf numFmtId="178" fontId="4" fillId="6" borderId="31" xfId="0" applyNumberFormat="1"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4" borderId="34" xfId="0" applyFont="1" applyFill="1" applyBorder="1" applyAlignment="1">
      <alignment horizontal="left" vertical="center" wrapText="1"/>
    </xf>
    <xf numFmtId="0" fontId="4" fillId="4" borderId="34" xfId="0" applyFont="1" applyFill="1" applyBorder="1" applyAlignment="1">
      <alignment horizontal="center" vertical="center" wrapText="1"/>
    </xf>
    <xf numFmtId="178" fontId="4" fillId="0" borderId="34" xfId="0" applyNumberFormat="1" applyFont="1" applyBorder="1" applyAlignment="1">
      <alignment horizontal="center" vertical="center" wrapText="1"/>
    </xf>
    <xf numFmtId="0" fontId="4" fillId="4" borderId="35" xfId="0" applyFont="1" applyFill="1" applyBorder="1" applyAlignment="1">
      <alignment horizontal="center" vertical="center" wrapText="1"/>
    </xf>
    <xf numFmtId="0" fontId="4" fillId="0" borderId="53" xfId="0" applyFont="1" applyBorder="1" applyAlignment="1">
      <alignment horizontal="center" vertical="center" wrapText="1"/>
    </xf>
    <xf numFmtId="178" fontId="4" fillId="0" borderId="53" xfId="0" applyNumberFormat="1" applyFont="1" applyBorder="1" applyAlignment="1">
      <alignment horizontal="center" vertical="center" wrapText="1"/>
    </xf>
    <xf numFmtId="0" fontId="4" fillId="0" borderId="54" xfId="0" applyFont="1" applyBorder="1" applyAlignment="1">
      <alignment horizontal="center" vertical="center" wrapText="1"/>
    </xf>
    <xf numFmtId="0" fontId="4" fillId="6" borderId="55" xfId="0" applyFont="1" applyFill="1" applyBorder="1" applyAlignment="1">
      <alignment horizontal="center" vertical="center" wrapText="1"/>
    </xf>
    <xf numFmtId="0" fontId="4" fillId="6" borderId="56" xfId="0" applyFont="1" applyFill="1" applyBorder="1" applyAlignment="1">
      <alignment horizontal="left" vertical="center" wrapText="1"/>
    </xf>
    <xf numFmtId="0" fontId="4" fillId="6" borderId="56" xfId="0" applyFont="1" applyFill="1" applyBorder="1" applyAlignment="1">
      <alignment horizontal="center" vertical="center" wrapText="1"/>
    </xf>
    <xf numFmtId="49" fontId="4" fillId="6" borderId="56" xfId="0" applyNumberFormat="1" applyFont="1" applyFill="1" applyBorder="1" applyAlignment="1">
      <alignment vertical="center" wrapText="1"/>
    </xf>
    <xf numFmtId="0" fontId="4" fillId="6" borderId="56" xfId="0" applyFont="1" applyFill="1" applyBorder="1" applyAlignment="1">
      <alignment vertical="center" wrapText="1"/>
    </xf>
    <xf numFmtId="178" fontId="4" fillId="6" borderId="56" xfId="0" applyNumberFormat="1"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4" borderId="65" xfId="0" applyFont="1" applyFill="1" applyBorder="1" applyAlignment="1">
      <alignment horizontal="center" vertical="center" wrapText="1"/>
    </xf>
    <xf numFmtId="178" fontId="4" fillId="0" borderId="65" xfId="0" applyNumberFormat="1" applyFont="1" applyBorder="1" applyAlignment="1">
      <alignment horizontal="center" vertical="center" wrapText="1"/>
    </xf>
    <xf numFmtId="0" fontId="4" fillId="4" borderId="66" xfId="0" applyFont="1" applyFill="1" applyBorder="1" applyAlignment="1">
      <alignment horizontal="center" vertical="center" wrapText="1"/>
    </xf>
    <xf numFmtId="178" fontId="4" fillId="6" borderId="44" xfId="0" applyNumberFormat="1" applyFont="1" applyFill="1" applyBorder="1" applyAlignment="1">
      <alignment horizontal="center" vertical="center" wrapText="1"/>
    </xf>
    <xf numFmtId="0" fontId="4" fillId="4" borderId="59" xfId="0" applyFont="1" applyFill="1" applyBorder="1" applyAlignment="1">
      <alignment horizontal="left" vertical="center" wrapText="1"/>
    </xf>
    <xf numFmtId="0" fontId="4" fillId="4" borderId="59" xfId="0" applyFont="1" applyFill="1" applyBorder="1" applyAlignment="1">
      <alignment horizontal="center" vertical="center" wrapText="1"/>
    </xf>
    <xf numFmtId="178" fontId="4" fillId="0" borderId="59" xfId="0" applyNumberFormat="1" applyFont="1" applyBorder="1" applyAlignment="1">
      <alignment horizontal="center" vertical="center" wrapText="1"/>
    </xf>
    <xf numFmtId="0" fontId="4" fillId="4" borderId="60" xfId="0" applyFont="1" applyFill="1" applyBorder="1" applyAlignment="1">
      <alignment horizontal="center" vertical="center" wrapText="1"/>
    </xf>
    <xf numFmtId="0" fontId="12" fillId="4" borderId="62" xfId="0" applyFont="1" applyFill="1" applyBorder="1" applyAlignment="1">
      <alignment horizontal="center" vertical="center" wrapText="1"/>
    </xf>
    <xf numFmtId="49" fontId="4" fillId="4" borderId="62" xfId="0" applyNumberFormat="1" applyFont="1" applyFill="1" applyBorder="1" applyAlignment="1">
      <alignment vertical="center" wrapText="1"/>
    </xf>
    <xf numFmtId="0" fontId="4" fillId="4" borderId="62" xfId="0" applyFont="1" applyFill="1" applyBorder="1" applyAlignment="1">
      <alignment vertical="center" wrapText="1"/>
    </xf>
    <xf numFmtId="178" fontId="13" fillId="4" borderId="62" xfId="0" applyNumberFormat="1" applyFont="1" applyFill="1" applyBorder="1" applyAlignment="1">
      <alignment horizontal="center" vertical="center" wrapText="1"/>
    </xf>
    <xf numFmtId="0" fontId="4" fillId="4" borderId="63" xfId="0" applyFont="1" applyFill="1" applyBorder="1" applyAlignment="1">
      <alignment vertical="center" wrapText="1"/>
    </xf>
    <xf numFmtId="49" fontId="4" fillId="4" borderId="0" xfId="0" applyNumberFormat="1" applyFont="1" applyFill="1" applyAlignment="1">
      <alignment vertical="center" wrapText="1"/>
    </xf>
    <xf numFmtId="0" fontId="12" fillId="0" borderId="0" xfId="0" applyFont="1" applyAlignment="1">
      <alignment vertical="center" wrapText="1"/>
    </xf>
    <xf numFmtId="0" fontId="12" fillId="5" borderId="79"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4" fillId="4" borderId="90" xfId="0" applyFont="1" applyFill="1" applyBorder="1" applyAlignment="1">
      <alignment vertical="center" wrapText="1"/>
    </xf>
    <xf numFmtId="0" fontId="4" fillId="4" borderId="46" xfId="0" applyFont="1" applyFill="1" applyBorder="1" applyAlignment="1">
      <alignment horizontal="center" vertical="center" wrapText="1"/>
    </xf>
    <xf numFmtId="0" fontId="4" fillId="4" borderId="29" xfId="0" applyFont="1" applyFill="1" applyBorder="1" applyAlignment="1">
      <alignment vertical="center" wrapText="1"/>
    </xf>
    <xf numFmtId="0" fontId="4" fillId="4" borderId="81" xfId="0" applyFont="1" applyFill="1" applyBorder="1" applyAlignment="1">
      <alignment vertical="center" wrapText="1"/>
    </xf>
    <xf numFmtId="0" fontId="4" fillId="4" borderId="89" xfId="0" applyFont="1" applyFill="1" applyBorder="1" applyAlignment="1">
      <alignment horizontal="center" vertical="center" wrapText="1"/>
    </xf>
    <xf numFmtId="0" fontId="4" fillId="4" borderId="0" xfId="0" applyFont="1" applyFill="1" applyAlignment="1">
      <alignment horizontal="left" vertical="center" wrapText="1"/>
    </xf>
    <xf numFmtId="49" fontId="4" fillId="0" borderId="0" xfId="0" applyNumberFormat="1" applyFont="1" applyAlignment="1">
      <alignment vertical="center" wrapText="1"/>
    </xf>
    <xf numFmtId="49" fontId="4" fillId="7" borderId="34" xfId="0" applyNumberFormat="1" applyFont="1" applyFill="1" applyBorder="1" applyAlignment="1">
      <alignment vertical="center" wrapText="1"/>
    </xf>
    <xf numFmtId="49" fontId="4" fillId="7" borderId="53" xfId="0" applyNumberFormat="1" applyFont="1" applyFill="1" applyBorder="1" applyAlignment="1">
      <alignment vertical="center" wrapText="1"/>
    </xf>
    <xf numFmtId="49" fontId="4" fillId="7" borderId="65" xfId="0" applyNumberFormat="1" applyFont="1" applyFill="1" applyBorder="1" applyAlignment="1">
      <alignment vertical="center" wrapText="1"/>
    </xf>
    <xf numFmtId="49" fontId="4" fillId="7" borderId="59" xfId="0" applyNumberFormat="1" applyFont="1" applyFill="1" applyBorder="1" applyAlignment="1">
      <alignment vertical="center" wrapText="1"/>
    </xf>
    <xf numFmtId="0" fontId="4" fillId="5" borderId="22"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4" fillId="0" borderId="45" xfId="0" applyFont="1" applyBorder="1" applyAlignment="1">
      <alignment horizontal="left" vertical="top" wrapText="1"/>
    </xf>
    <xf numFmtId="178" fontId="4" fillId="0" borderId="108" xfId="0" applyNumberFormat="1" applyFont="1" applyBorder="1" applyAlignment="1">
      <alignment horizontal="center" vertical="center" wrapText="1"/>
    </xf>
    <xf numFmtId="0" fontId="4" fillId="0" borderId="15" xfId="0" applyFont="1" applyBorder="1" applyAlignment="1">
      <alignment horizontal="left" vertical="center" wrapText="1"/>
    </xf>
    <xf numFmtId="178" fontId="4" fillId="0" borderId="85"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left" vertical="center" wrapText="1"/>
    </xf>
    <xf numFmtId="0" fontId="4" fillId="0" borderId="40" xfId="0" applyFont="1" applyBorder="1" applyAlignment="1">
      <alignment horizontal="left" vertical="center" wrapText="1"/>
    </xf>
    <xf numFmtId="178" fontId="4" fillId="0" borderId="86" xfId="0" applyNumberFormat="1" applyFont="1" applyBorder="1" applyAlignment="1">
      <alignment horizontal="center" vertical="center" wrapText="1"/>
    </xf>
    <xf numFmtId="0" fontId="4" fillId="0" borderId="39" xfId="0" applyFont="1" applyBorder="1" applyAlignment="1">
      <alignment horizontal="left" vertical="top" wrapText="1"/>
    </xf>
    <xf numFmtId="178" fontId="4" fillId="0" borderId="84" xfId="0" applyNumberFormat="1" applyFont="1" applyBorder="1" applyAlignment="1">
      <alignment horizontal="center" vertical="center" wrapText="1"/>
    </xf>
    <xf numFmtId="178" fontId="4" fillId="0" borderId="104"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vertical="center" wrapText="1"/>
    </xf>
    <xf numFmtId="0" fontId="12" fillId="0" borderId="16" xfId="0" applyFont="1" applyBorder="1" applyAlignment="1">
      <alignment vertical="center" wrapText="1"/>
    </xf>
    <xf numFmtId="0" fontId="12" fillId="0" borderId="11" xfId="0" applyFont="1" applyBorder="1" applyAlignment="1">
      <alignment vertical="center" wrapText="1"/>
    </xf>
    <xf numFmtId="0" fontId="12" fillId="0" borderId="26" xfId="0" applyFont="1" applyBorder="1" applyAlignment="1">
      <alignment vertical="center" wrapText="1"/>
    </xf>
    <xf numFmtId="178" fontId="12" fillId="0" borderId="10" xfId="0" applyNumberFormat="1" applyFont="1" applyBorder="1" applyAlignment="1">
      <alignment horizontal="center" vertical="center" wrapText="1"/>
    </xf>
    <xf numFmtId="178" fontId="4" fillId="0" borderId="41" xfId="0" applyNumberFormat="1" applyFont="1" applyBorder="1" applyAlignment="1">
      <alignment horizontal="center" vertical="center" wrapText="1"/>
    </xf>
    <xf numFmtId="176" fontId="4" fillId="0" borderId="0" xfId="0" applyNumberFormat="1" applyFont="1" applyAlignment="1">
      <alignment horizontal="center" vertical="center" wrapText="1"/>
    </xf>
    <xf numFmtId="0" fontId="4" fillId="4" borderId="111" xfId="0" applyFont="1" applyFill="1" applyBorder="1" applyAlignment="1">
      <alignment vertical="center" wrapText="1"/>
    </xf>
    <xf numFmtId="0" fontId="4" fillId="4" borderId="112" xfId="0" applyFont="1" applyFill="1" applyBorder="1" applyAlignment="1">
      <alignment horizontal="center" vertical="center" wrapText="1"/>
    </xf>
    <xf numFmtId="0" fontId="4" fillId="4" borderId="113" xfId="0" applyFont="1" applyFill="1" applyBorder="1" applyAlignment="1">
      <alignment vertical="center" wrapText="1"/>
    </xf>
    <xf numFmtId="0" fontId="4" fillId="4" borderId="114" xfId="0" applyFont="1" applyFill="1" applyBorder="1" applyAlignment="1">
      <alignment horizontal="center" vertical="center" wrapText="1"/>
    </xf>
    <xf numFmtId="0" fontId="4" fillId="4" borderId="115" xfId="0" applyFont="1" applyFill="1" applyBorder="1" applyAlignment="1">
      <alignment vertical="center" wrapText="1"/>
    </xf>
    <xf numFmtId="0" fontId="4" fillId="4" borderId="116" xfId="0" applyFont="1" applyFill="1" applyBorder="1" applyAlignment="1">
      <alignment horizontal="center" vertical="center" wrapText="1"/>
    </xf>
    <xf numFmtId="0" fontId="4" fillId="7" borderId="45"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70" xfId="0" applyFont="1" applyFill="1" applyBorder="1" applyAlignment="1">
      <alignment horizontal="center" vertical="center" wrapText="1"/>
    </xf>
    <xf numFmtId="0" fontId="4" fillId="0" borderId="72" xfId="0" applyFont="1" applyBorder="1" applyAlignment="1">
      <alignment vertical="center" wrapText="1"/>
    </xf>
    <xf numFmtId="0" fontId="4" fillId="0" borderId="107" xfId="0" applyFont="1" applyBorder="1" applyAlignment="1">
      <alignment horizontal="center" vertical="center" wrapText="1"/>
    </xf>
    <xf numFmtId="0" fontId="4" fillId="0" borderId="43" xfId="0" applyFont="1" applyBorder="1" applyAlignment="1">
      <alignment vertical="center" wrapText="1"/>
    </xf>
    <xf numFmtId="0" fontId="4" fillId="0" borderId="75" xfId="0" applyFont="1" applyBorder="1" applyAlignment="1">
      <alignment horizontal="center" vertical="center" wrapText="1"/>
    </xf>
    <xf numFmtId="0" fontId="4" fillId="0" borderId="71" xfId="0" applyFont="1" applyBorder="1" applyAlignment="1">
      <alignment vertical="center" wrapText="1"/>
    </xf>
    <xf numFmtId="0" fontId="4" fillId="0" borderId="76" xfId="0" applyFont="1" applyBorder="1" applyAlignment="1">
      <alignment horizontal="center" vertical="center" wrapText="1"/>
    </xf>
    <xf numFmtId="0" fontId="4" fillId="0" borderId="49" xfId="0" applyFont="1" applyBorder="1" applyAlignment="1">
      <alignment vertical="center" wrapText="1"/>
    </xf>
    <xf numFmtId="0" fontId="4" fillId="0" borderId="77" xfId="0" applyFont="1" applyBorder="1" applyAlignment="1">
      <alignment horizontal="center" vertical="center" wrapText="1"/>
    </xf>
    <xf numFmtId="0" fontId="4" fillId="0" borderId="48" xfId="0" applyFont="1" applyBorder="1" applyAlignment="1">
      <alignment vertical="center" wrapText="1"/>
    </xf>
    <xf numFmtId="0" fontId="4" fillId="0" borderId="74" xfId="0" applyFont="1" applyBorder="1" applyAlignment="1">
      <alignment horizontal="center" vertical="center" wrapText="1"/>
    </xf>
    <xf numFmtId="0" fontId="4" fillId="0" borderId="78" xfId="0" applyFont="1" applyBorder="1" applyAlignment="1">
      <alignment horizontal="center" vertical="center" wrapText="1"/>
    </xf>
    <xf numFmtId="0" fontId="4" fillId="4" borderId="30" xfId="0" applyFont="1" applyFill="1" applyBorder="1" applyAlignment="1">
      <alignment horizontal="center" vertical="center" wrapText="1"/>
    </xf>
    <xf numFmtId="0" fontId="4" fillId="4" borderId="31" xfId="0" applyFont="1" applyFill="1" applyBorder="1" applyAlignment="1">
      <alignment horizontal="left" vertical="center" wrapText="1"/>
    </xf>
    <xf numFmtId="0" fontId="4" fillId="4" borderId="31" xfId="0" applyFont="1" applyFill="1" applyBorder="1" applyAlignment="1">
      <alignment horizontal="center" vertical="center" wrapText="1"/>
    </xf>
    <xf numFmtId="49" fontId="4" fillId="7" borderId="31" xfId="0" applyNumberFormat="1" applyFont="1" applyFill="1" applyBorder="1" applyAlignment="1">
      <alignment vertical="center" wrapText="1"/>
    </xf>
    <xf numFmtId="0" fontId="4" fillId="0" borderId="31" xfId="0" applyFont="1" applyBorder="1" applyAlignment="1">
      <alignment horizontal="center" vertical="center" wrapText="1"/>
    </xf>
    <xf numFmtId="178" fontId="4" fillId="4" borderId="31" xfId="0" applyNumberFormat="1"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0" borderId="34" xfId="0" applyFont="1" applyBorder="1" applyAlignment="1">
      <alignment horizontal="center" vertical="center" wrapText="1"/>
    </xf>
    <xf numFmtId="178" fontId="4" fillId="4" borderId="34" xfId="0" applyNumberFormat="1"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0" borderId="59" xfId="0" applyFont="1" applyBorder="1" applyAlignment="1">
      <alignment horizontal="center" vertical="center" wrapText="1"/>
    </xf>
    <xf numFmtId="178" fontId="4" fillId="4" borderId="59" xfId="0" applyNumberFormat="1" applyFont="1" applyFill="1" applyBorder="1" applyAlignment="1">
      <alignment horizontal="center" vertical="center" wrapText="1"/>
    </xf>
    <xf numFmtId="0" fontId="4" fillId="4" borderId="62" xfId="0" applyFont="1" applyFill="1" applyBorder="1" applyAlignment="1">
      <alignment horizontal="center" vertical="center" wrapText="1"/>
    </xf>
    <xf numFmtId="178" fontId="4" fillId="4" borderId="62" xfId="0" applyNumberFormat="1" applyFont="1" applyFill="1" applyBorder="1" applyAlignment="1">
      <alignment horizontal="center" vertical="center" wrapText="1"/>
    </xf>
    <xf numFmtId="0" fontId="4" fillId="0" borderId="80" xfId="0" applyFont="1" applyBorder="1" applyAlignment="1">
      <alignment vertical="center" wrapText="1"/>
    </xf>
    <xf numFmtId="0" fontId="4" fillId="0" borderId="14" xfId="0" applyFont="1" applyBorder="1" applyAlignment="1">
      <alignment horizontal="center" vertical="center" wrapText="1"/>
    </xf>
    <xf numFmtId="0" fontId="4" fillId="0" borderId="29" xfId="0" applyFont="1" applyBorder="1" applyAlignment="1">
      <alignment vertical="center" wrapText="1"/>
    </xf>
    <xf numFmtId="0" fontId="4" fillId="0" borderId="13" xfId="0" applyFont="1" applyBorder="1" applyAlignment="1">
      <alignment horizontal="center" vertical="center" wrapText="1"/>
    </xf>
    <xf numFmtId="0" fontId="4" fillId="0" borderId="81" xfId="0" applyFont="1" applyBorder="1" applyAlignment="1">
      <alignment vertical="center" wrapText="1"/>
    </xf>
    <xf numFmtId="0" fontId="4" fillId="0" borderId="89" xfId="0" applyFont="1" applyBorder="1" applyAlignment="1">
      <alignment horizontal="center" vertical="center" wrapText="1"/>
    </xf>
    <xf numFmtId="0" fontId="4" fillId="0" borderId="0" xfId="0" applyFont="1" applyAlignment="1">
      <alignment horizontal="left" vertical="center" wrapText="1"/>
    </xf>
    <xf numFmtId="0" fontId="7" fillId="0" borderId="0" xfId="0" applyFont="1" applyAlignment="1">
      <alignment vertical="center" wrapText="1"/>
    </xf>
    <xf numFmtId="0" fontId="10" fillId="0" borderId="0" xfId="0" applyFont="1" applyAlignment="1">
      <alignment horizontal="center" vertical="center" wrapText="1"/>
    </xf>
    <xf numFmtId="0" fontId="4" fillId="5" borderId="24"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28" xfId="0" applyFont="1" applyFill="1" applyBorder="1" applyAlignment="1">
      <alignment horizontal="left" vertical="center"/>
    </xf>
    <xf numFmtId="176" fontId="4" fillId="0" borderId="0" xfId="0" applyNumberFormat="1" applyFont="1" applyAlignment="1">
      <alignment vertical="center" wrapText="1"/>
    </xf>
    <xf numFmtId="0" fontId="4" fillId="4" borderId="5" xfId="0" applyFont="1" applyFill="1" applyBorder="1" applyAlignment="1">
      <alignment horizontal="center" vertical="center" wrapText="1"/>
    </xf>
    <xf numFmtId="0" fontId="4" fillId="0" borderId="84"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6" xfId="0" applyFont="1" applyBorder="1" applyAlignment="1">
      <alignment horizontal="center" vertical="center" wrapText="1"/>
    </xf>
    <xf numFmtId="0" fontId="4" fillId="4" borderId="3" xfId="0" applyFont="1" applyFill="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lignment vertical="center"/>
    </xf>
    <xf numFmtId="0" fontId="4" fillId="0" borderId="2" xfId="0" applyFont="1" applyBorder="1" applyAlignment="1">
      <alignment vertical="center" wrapText="1"/>
    </xf>
    <xf numFmtId="0" fontId="4" fillId="0" borderId="1" xfId="0" applyFont="1" applyBorder="1" applyAlignment="1">
      <alignment horizontal="center" vertical="center" wrapText="1"/>
    </xf>
    <xf numFmtId="0" fontId="4" fillId="0" borderId="28" xfId="0" applyFont="1" applyBorder="1">
      <alignment vertical="center"/>
    </xf>
    <xf numFmtId="0" fontId="4" fillId="0" borderId="3" xfId="0" applyFont="1" applyBorder="1" applyAlignment="1">
      <alignment horizontal="center" vertical="center" wrapText="1"/>
    </xf>
    <xf numFmtId="0" fontId="4" fillId="4" borderId="34" xfId="0" applyFont="1" applyFill="1" applyBorder="1" applyAlignment="1">
      <alignment horizontal="justify" vertical="center" wrapText="1"/>
    </xf>
    <xf numFmtId="0" fontId="4" fillId="4" borderId="65" xfId="0" applyFont="1" applyFill="1" applyBorder="1" applyAlignment="1">
      <alignment horizontal="justify" vertical="center" wrapText="1"/>
    </xf>
    <xf numFmtId="0" fontId="4" fillId="0" borderId="52" xfId="0" applyFont="1" applyBorder="1" applyAlignment="1">
      <alignment horizontal="center" vertical="center" wrapText="1"/>
    </xf>
    <xf numFmtId="0" fontId="4" fillId="4" borderId="64" xfId="0" applyFont="1" applyFill="1" applyBorder="1" applyAlignment="1">
      <alignment horizontal="center" vertical="center" wrapText="1"/>
    </xf>
    <xf numFmtId="0" fontId="4" fillId="0" borderId="53" xfId="0" applyFont="1" applyBorder="1" applyAlignment="1">
      <alignment horizontal="justify" vertical="center" wrapText="1"/>
    </xf>
    <xf numFmtId="0" fontId="4" fillId="4" borderId="59" xfId="0" applyFont="1" applyFill="1" applyBorder="1" applyAlignment="1">
      <alignment horizontal="justify" vertical="center" wrapText="1"/>
    </xf>
    <xf numFmtId="0" fontId="11" fillId="4" borderId="0" xfId="0" applyFont="1" applyFill="1">
      <alignment vertical="center"/>
    </xf>
    <xf numFmtId="49" fontId="4" fillId="4" borderId="21" xfId="0" applyNumberFormat="1" applyFont="1" applyFill="1" applyBorder="1" applyAlignment="1">
      <alignment horizontal="center" vertical="center" wrapText="1"/>
    </xf>
    <xf numFmtId="49" fontId="4" fillId="0" borderId="27" xfId="0" applyNumberFormat="1" applyFont="1" applyBorder="1" applyAlignment="1">
      <alignment vertical="center" wrapText="1"/>
    </xf>
    <xf numFmtId="49" fontId="4" fillId="4" borderId="117" xfId="0" applyNumberFormat="1" applyFont="1" applyFill="1" applyBorder="1" applyAlignment="1">
      <alignment horizontal="center" vertical="center" wrapText="1"/>
    </xf>
    <xf numFmtId="49" fontId="4" fillId="0" borderId="19" xfId="0" applyNumberFormat="1" applyFont="1" applyBorder="1" applyAlignment="1">
      <alignment vertical="center" wrapText="1"/>
    </xf>
    <xf numFmtId="49" fontId="4" fillId="4" borderId="24" xfId="0" applyNumberFormat="1" applyFont="1" applyFill="1" applyBorder="1" applyAlignment="1">
      <alignment horizontal="center" vertical="center" wrapText="1"/>
    </xf>
    <xf numFmtId="49" fontId="4" fillId="0" borderId="25" xfId="0" applyNumberFormat="1" applyFont="1" applyBorder="1" applyAlignment="1">
      <alignment vertical="center" wrapText="1"/>
    </xf>
    <xf numFmtId="176" fontId="4" fillId="0" borderId="38" xfId="0" applyNumberFormat="1" applyFont="1" applyBorder="1" applyAlignment="1">
      <alignment vertical="center" wrapText="1"/>
    </xf>
    <xf numFmtId="177" fontId="4" fillId="0" borderId="28" xfId="0" applyNumberFormat="1" applyFont="1" applyBorder="1" applyAlignment="1">
      <alignment vertical="center" wrapText="1"/>
    </xf>
    <xf numFmtId="177" fontId="4" fillId="0" borderId="124" xfId="0" applyNumberFormat="1" applyFont="1" applyBorder="1" applyAlignment="1">
      <alignment vertical="center" wrapText="1"/>
    </xf>
    <xf numFmtId="177" fontId="4" fillId="0" borderId="13" xfId="0" applyNumberFormat="1" applyFont="1" applyBorder="1" applyAlignment="1">
      <alignment vertical="center" wrapText="1"/>
    </xf>
    <xf numFmtId="177" fontId="4" fillId="0" borderId="125" xfId="0" applyNumberFormat="1" applyFont="1" applyBorder="1" applyAlignment="1">
      <alignment vertical="center" wrapText="1"/>
    </xf>
    <xf numFmtId="177" fontId="6" fillId="3" borderId="51" xfId="0" applyNumberFormat="1" applyFont="1" applyFill="1" applyBorder="1" applyAlignment="1">
      <alignment vertical="center" wrapText="1"/>
    </xf>
    <xf numFmtId="177" fontId="6" fillId="0" borderId="124" xfId="0" applyNumberFormat="1" applyFont="1" applyBorder="1" applyAlignment="1">
      <alignment vertical="center" wrapText="1"/>
    </xf>
    <xf numFmtId="177" fontId="6" fillId="0" borderId="13" xfId="0" applyNumberFormat="1" applyFont="1" applyBorder="1" applyAlignment="1">
      <alignment vertical="center" wrapText="1"/>
    </xf>
    <xf numFmtId="177" fontId="6" fillId="0" borderId="125" xfId="0" applyNumberFormat="1" applyFont="1" applyBorder="1" applyAlignment="1">
      <alignment vertical="center" wrapText="1"/>
    </xf>
    <xf numFmtId="177" fontId="6" fillId="2" borderId="17" xfId="0" applyNumberFormat="1" applyFont="1" applyFill="1" applyBorder="1" applyAlignment="1">
      <alignment vertical="center" wrapText="1"/>
    </xf>
    <xf numFmtId="0" fontId="4" fillId="0" borderId="38" xfId="0" applyFont="1" applyBorder="1" applyAlignment="1">
      <alignment vertical="center" wrapText="1"/>
    </xf>
    <xf numFmtId="0" fontId="4" fillId="0" borderId="119" xfId="0" applyFont="1" applyBorder="1" applyAlignment="1">
      <alignment vertical="center" wrapText="1"/>
    </xf>
    <xf numFmtId="0" fontId="4" fillId="0" borderId="120" xfId="0" applyFont="1" applyBorder="1" applyAlignment="1">
      <alignment vertical="center" wrapText="1"/>
    </xf>
    <xf numFmtId="0" fontId="4" fillId="0" borderId="121" xfId="0" applyFont="1" applyBorder="1" applyAlignment="1">
      <alignment vertical="center" wrapText="1"/>
    </xf>
    <xf numFmtId="177" fontId="4" fillId="0" borderId="39" xfId="0" applyNumberFormat="1" applyFont="1" applyBorder="1" applyAlignment="1">
      <alignment vertical="center" wrapText="1"/>
    </xf>
    <xf numFmtId="177" fontId="4" fillId="0" borderId="15" xfId="0" applyNumberFormat="1" applyFont="1" applyBorder="1" applyAlignment="1">
      <alignment vertical="center" wrapText="1"/>
    </xf>
    <xf numFmtId="177" fontId="4" fillId="0" borderId="40" xfId="0" applyNumberFormat="1" applyFont="1" applyBorder="1" applyAlignment="1">
      <alignment vertical="center" wrapText="1"/>
    </xf>
    <xf numFmtId="177" fontId="4" fillId="0" borderId="25" xfId="0" applyNumberFormat="1" applyFont="1" applyBorder="1" applyAlignment="1">
      <alignment vertical="center" wrapText="1"/>
    </xf>
    <xf numFmtId="0" fontId="4" fillId="0" borderId="119" xfId="0" applyFont="1" applyBorder="1" applyAlignment="1">
      <alignment horizontal="left" vertical="center" wrapText="1"/>
    </xf>
    <xf numFmtId="0" fontId="4" fillId="0" borderId="120" xfId="0" applyFont="1" applyBorder="1" applyAlignment="1">
      <alignment horizontal="left" vertical="center" wrapText="1"/>
    </xf>
    <xf numFmtId="0" fontId="4" fillId="0" borderId="121" xfId="0" applyFont="1" applyBorder="1" applyAlignment="1">
      <alignment horizontal="left" vertical="center" wrapText="1"/>
    </xf>
    <xf numFmtId="177" fontId="4" fillId="0" borderId="16" xfId="0" applyNumberFormat="1" applyFont="1" applyBorder="1" applyAlignment="1">
      <alignment vertical="center" wrapText="1"/>
    </xf>
    <xf numFmtId="177" fontId="6" fillId="0" borderId="38" xfId="0" applyNumberFormat="1" applyFont="1" applyBorder="1" applyAlignment="1">
      <alignment vertical="center" wrapText="1"/>
    </xf>
    <xf numFmtId="0" fontId="4" fillId="0" borderId="28" xfId="0" applyFont="1" applyBorder="1" applyAlignment="1">
      <alignment vertical="center" wrapText="1"/>
    </xf>
    <xf numFmtId="0" fontId="4" fillId="5" borderId="126" xfId="0" applyFont="1" applyFill="1" applyBorder="1" applyAlignment="1">
      <alignment horizontal="center" vertical="center" wrapText="1"/>
    </xf>
    <xf numFmtId="177" fontId="4" fillId="0" borderId="127" xfId="0" applyNumberFormat="1" applyFont="1" applyBorder="1" applyAlignment="1">
      <alignment vertical="center" wrapText="1"/>
    </xf>
    <xf numFmtId="177" fontId="6" fillId="3" borderId="25" xfId="0" applyNumberFormat="1" applyFont="1" applyFill="1" applyBorder="1" applyAlignment="1">
      <alignment vertical="center" wrapText="1"/>
    </xf>
    <xf numFmtId="177" fontId="6" fillId="0" borderId="39" xfId="0" applyNumberFormat="1" applyFont="1" applyBorder="1" applyAlignment="1">
      <alignment vertical="center" wrapText="1"/>
    </xf>
    <xf numFmtId="177" fontId="6" fillId="0" borderId="15" xfId="0" applyNumberFormat="1" applyFont="1" applyBorder="1" applyAlignment="1">
      <alignment vertical="center" wrapText="1"/>
    </xf>
    <xf numFmtId="177" fontId="6" fillId="0" borderId="40" xfId="0" applyNumberFormat="1" applyFont="1" applyBorder="1" applyAlignment="1">
      <alignment vertical="center" wrapText="1"/>
    </xf>
    <xf numFmtId="177" fontId="6" fillId="2" borderId="16" xfId="0" applyNumberFormat="1" applyFont="1" applyFill="1" applyBorder="1" applyAlignment="1">
      <alignment vertical="center" wrapText="1"/>
    </xf>
    <xf numFmtId="177" fontId="4" fillId="0" borderId="37" xfId="0" applyNumberFormat="1" applyFont="1" applyBorder="1" applyAlignment="1">
      <alignment vertical="center" wrapText="1"/>
    </xf>
    <xf numFmtId="177" fontId="4" fillId="2" borderId="17" xfId="0" applyNumberFormat="1" applyFont="1" applyFill="1" applyBorder="1" applyAlignment="1">
      <alignment vertical="center" wrapText="1"/>
    </xf>
    <xf numFmtId="177" fontId="4" fillId="0" borderId="128" xfId="0" applyNumberFormat="1" applyFont="1" applyBorder="1" applyAlignment="1">
      <alignment vertical="center" wrapText="1"/>
    </xf>
    <xf numFmtId="0" fontId="12" fillId="4" borderId="4" xfId="0" applyFont="1" applyFill="1" applyBorder="1" applyAlignment="1">
      <alignment horizontal="center" vertical="center" wrapText="1"/>
    </xf>
    <xf numFmtId="0" fontId="4" fillId="4" borderId="2" xfId="0" applyFont="1" applyFill="1" applyBorder="1" applyAlignment="1">
      <alignment horizontal="left" vertical="center" wrapText="1"/>
    </xf>
    <xf numFmtId="49" fontId="4" fillId="7" borderId="27" xfId="0" applyNumberFormat="1" applyFont="1" applyFill="1" applyBorder="1" applyAlignment="1">
      <alignment horizontal="center" vertical="center" wrapText="1"/>
    </xf>
    <xf numFmtId="49" fontId="4" fillId="7" borderId="19" xfId="0" applyNumberFormat="1" applyFont="1" applyFill="1" applyBorder="1" applyAlignment="1">
      <alignment horizontal="center" vertical="center" wrapText="1"/>
    </xf>
    <xf numFmtId="49" fontId="4" fillId="7" borderId="25" xfId="0" applyNumberFormat="1"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4" fillId="4" borderId="50" xfId="0" applyFont="1" applyFill="1" applyBorder="1" applyAlignment="1">
      <alignment horizontal="center" vertical="center" wrapText="1"/>
    </xf>
    <xf numFmtId="0" fontId="4" fillId="4" borderId="118"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4" fillId="0" borderId="0" xfId="0" applyFont="1" applyAlignment="1">
      <alignment horizontal="left" vertical="center" wrapText="1"/>
    </xf>
    <xf numFmtId="0" fontId="4" fillId="4" borderId="4" xfId="0" applyFont="1" applyFill="1" applyBorder="1" applyAlignment="1">
      <alignment horizontal="justify" vertical="center" wrapText="1"/>
    </xf>
    <xf numFmtId="0" fontId="6" fillId="4" borderId="0" xfId="0" applyFont="1" applyFill="1" applyAlignment="1">
      <alignment horizontal="left" vertical="center" wrapText="1"/>
    </xf>
    <xf numFmtId="0" fontId="10" fillId="4" borderId="0" xfId="0" applyFont="1" applyFill="1" applyAlignment="1">
      <alignment horizontal="left" vertical="center" wrapText="1"/>
    </xf>
    <xf numFmtId="0" fontId="4" fillId="4" borderId="0" xfId="0" applyFont="1" applyFill="1" applyAlignment="1">
      <alignment horizontal="left" vertical="center" wrapText="1"/>
    </xf>
    <xf numFmtId="0" fontId="4" fillId="4" borderId="0" xfId="0" applyFont="1" applyFill="1" applyAlignment="1">
      <alignment horizontal="justify" vertical="center" wrapText="1"/>
    </xf>
    <xf numFmtId="0" fontId="12" fillId="0" borderId="3" xfId="0" applyFont="1" applyBorder="1" applyAlignment="1">
      <alignment horizontal="left" vertical="center" wrapText="1"/>
    </xf>
    <xf numFmtId="0" fontId="13" fillId="4" borderId="61"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5" xfId="0" applyFont="1" applyBorder="1" applyAlignment="1">
      <alignment horizontal="center" vertical="center" wrapText="1"/>
    </xf>
    <xf numFmtId="0" fontId="4" fillId="5" borderId="67" xfId="0" applyFont="1" applyFill="1" applyBorder="1" applyAlignment="1">
      <alignment horizontal="center" vertical="center" wrapText="1"/>
    </xf>
    <xf numFmtId="0" fontId="4" fillId="5" borderId="68" xfId="0" applyFont="1" applyFill="1" applyBorder="1" applyAlignment="1">
      <alignment horizontal="center" vertical="center" wrapText="1"/>
    </xf>
    <xf numFmtId="0" fontId="4" fillId="5" borderId="69"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5" borderId="6" xfId="0" applyFont="1" applyFill="1" applyBorder="1" applyAlignment="1">
      <alignment horizontal="center" vertical="center" wrapText="1"/>
    </xf>
    <xf numFmtId="0" fontId="4" fillId="5" borderId="82" xfId="0" applyFont="1" applyFill="1" applyBorder="1" applyAlignment="1">
      <alignment horizontal="center" vertical="center" wrapText="1"/>
    </xf>
    <xf numFmtId="178" fontId="4" fillId="0" borderId="100" xfId="0" applyNumberFormat="1" applyFont="1" applyBorder="1" applyAlignment="1">
      <alignment horizontal="center" vertical="center" wrapText="1"/>
    </xf>
    <xf numFmtId="178" fontId="4" fillId="0" borderId="101" xfId="0" applyNumberFormat="1" applyFont="1" applyBorder="1" applyAlignment="1">
      <alignment horizontal="center" vertical="center" wrapText="1"/>
    </xf>
    <xf numFmtId="178" fontId="4" fillId="0" borderId="66" xfId="0" applyNumberFormat="1" applyFont="1" applyBorder="1" applyAlignment="1">
      <alignment horizontal="center" vertical="center" wrapText="1"/>
    </xf>
    <xf numFmtId="178" fontId="4" fillId="0" borderId="57" xfId="0" applyNumberFormat="1" applyFont="1" applyBorder="1" applyAlignment="1">
      <alignment horizontal="center" vertical="center" wrapText="1"/>
    </xf>
    <xf numFmtId="178" fontId="4" fillId="0" borderId="102" xfId="0" applyNumberFormat="1" applyFont="1" applyBorder="1" applyAlignment="1">
      <alignment horizontal="center" vertical="center" wrapText="1"/>
    </xf>
    <xf numFmtId="178" fontId="4" fillId="0" borderId="35" xfId="0" applyNumberFormat="1" applyFont="1" applyBorder="1" applyAlignment="1">
      <alignment horizontal="center" vertical="center" wrapText="1"/>
    </xf>
    <xf numFmtId="178" fontId="4" fillId="0" borderId="103" xfId="0" applyNumberFormat="1" applyFont="1" applyBorder="1" applyAlignment="1">
      <alignment horizontal="center" vertical="center" wrapText="1"/>
    </xf>
    <xf numFmtId="178" fontId="4" fillId="0" borderId="54" xfId="0" applyNumberFormat="1" applyFont="1" applyBorder="1" applyAlignment="1">
      <alignment horizontal="center" vertical="center" wrapText="1"/>
    </xf>
    <xf numFmtId="0" fontId="4" fillId="0" borderId="98"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52" xfId="0" applyFont="1" applyBorder="1" applyAlignment="1">
      <alignment horizontal="center" vertical="center" wrapText="1"/>
    </xf>
    <xf numFmtId="0" fontId="4" fillId="5" borderId="92" xfId="0" applyFont="1" applyFill="1" applyBorder="1" applyAlignment="1">
      <alignment horizontal="center" vertical="center" wrapText="1"/>
    </xf>
    <xf numFmtId="0" fontId="4" fillId="5" borderId="93" xfId="0" applyFont="1" applyFill="1" applyBorder="1" applyAlignment="1">
      <alignment horizontal="center" vertical="center" wrapText="1"/>
    </xf>
    <xf numFmtId="0" fontId="4" fillId="5" borderId="105" xfId="0" applyFont="1" applyFill="1" applyBorder="1" applyAlignment="1">
      <alignment horizontal="center" vertical="center" wrapText="1"/>
    </xf>
    <xf numFmtId="0" fontId="4" fillId="5" borderId="109" xfId="0" applyFont="1" applyFill="1" applyBorder="1" applyAlignment="1">
      <alignment horizontal="center" vertical="center" wrapText="1"/>
    </xf>
    <xf numFmtId="176" fontId="4" fillId="5" borderId="9" xfId="0" applyNumberFormat="1" applyFont="1" applyFill="1" applyBorder="1" applyAlignment="1">
      <alignment horizontal="center" vertical="center" wrapText="1"/>
    </xf>
    <xf numFmtId="176" fontId="4" fillId="5" borderId="37" xfId="0" applyNumberFormat="1" applyFont="1" applyFill="1" applyBorder="1" applyAlignment="1">
      <alignment horizontal="center" vertical="center" wrapText="1"/>
    </xf>
    <xf numFmtId="176" fontId="4" fillId="5" borderId="8" xfId="0" applyNumberFormat="1" applyFont="1" applyFill="1" applyBorder="1" applyAlignment="1">
      <alignment horizontal="center" vertical="center" wrapText="1"/>
    </xf>
    <xf numFmtId="176" fontId="4" fillId="5" borderId="110" xfId="0" applyNumberFormat="1" applyFont="1" applyFill="1" applyBorder="1" applyAlignment="1">
      <alignment horizontal="center" vertical="center" wrapText="1"/>
    </xf>
    <xf numFmtId="0" fontId="4" fillId="5" borderId="20" xfId="0" applyFont="1" applyFill="1" applyBorder="1" applyAlignment="1">
      <alignment horizontal="center" vertical="center" wrapText="1"/>
    </xf>
    <xf numFmtId="178" fontId="4" fillId="0" borderId="60" xfId="0" applyNumberFormat="1" applyFont="1" applyBorder="1" applyAlignment="1">
      <alignment horizontal="center" vertical="center" wrapText="1"/>
    </xf>
    <xf numFmtId="0" fontId="4" fillId="0" borderId="4" xfId="0" applyFont="1" applyBorder="1" applyAlignment="1">
      <alignment horizontal="left" vertical="center" wrapText="1"/>
    </xf>
    <xf numFmtId="0" fontId="10" fillId="0" borderId="0" xfId="0" applyFont="1" applyAlignment="1">
      <alignment horizontal="left" vertical="center" wrapText="1"/>
    </xf>
    <xf numFmtId="0" fontId="4" fillId="5" borderId="12"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0" borderId="106" xfId="0" applyFont="1" applyBorder="1" applyAlignment="1">
      <alignment horizontal="center" vertical="center" wrapText="1"/>
    </xf>
    <xf numFmtId="0" fontId="4" fillId="4" borderId="61"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4" fillId="0" borderId="88" xfId="0" applyFont="1" applyBorder="1" applyAlignment="1">
      <alignment horizontal="center" vertical="center" wrapText="1"/>
    </xf>
    <xf numFmtId="0" fontId="4" fillId="0" borderId="122" xfId="0" applyFont="1" applyBorder="1" applyAlignment="1">
      <alignment horizontal="center" vertical="center" wrapText="1"/>
    </xf>
    <xf numFmtId="0" fontId="4" fillId="5" borderId="22" xfId="0" applyFont="1" applyFill="1" applyBorder="1" applyAlignment="1">
      <alignment horizontal="center" vertical="center" wrapText="1"/>
    </xf>
    <xf numFmtId="0" fontId="4" fillId="5" borderId="91" xfId="0" applyFont="1" applyFill="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123" xfId="0" applyFont="1" applyBorder="1" applyAlignment="1">
      <alignment horizontal="center" vertical="center" wrapText="1"/>
    </xf>
    <xf numFmtId="0" fontId="10" fillId="0" borderId="0" xfId="0" applyFont="1" applyAlignment="1">
      <alignment horizontal="center" vertical="center" wrapText="1"/>
    </xf>
    <xf numFmtId="0" fontId="4" fillId="4" borderId="28" xfId="0" applyFont="1" applyFill="1" applyBorder="1" applyAlignment="1">
      <alignment horizontal="left" vertical="center"/>
    </xf>
    <xf numFmtId="0" fontId="4" fillId="4" borderId="38" xfId="0" applyFont="1" applyFill="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2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2366564</xdr:colOff>
      <xdr:row>4</xdr:row>
      <xdr:rowOff>201298</xdr:rowOff>
    </xdr:from>
    <xdr:to>
      <xdr:col>3</xdr:col>
      <xdr:colOff>104976</xdr:colOff>
      <xdr:row>38</xdr:row>
      <xdr:rowOff>142997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rot="18642046">
          <a:off x="0" y="3436542"/>
          <a:ext cx="7691239" cy="2394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a:solidFill>
                <a:schemeClr val="bg1">
                  <a:lumMod val="65000"/>
                </a:schemeClr>
              </a:solidFill>
            </a:rPr>
            <a:t>Sample</a:t>
          </a:r>
          <a:endParaRPr kumimoji="1" lang="ja-JP" altLang="en-US" sz="9600">
            <a:solidFill>
              <a:schemeClr val="bg1">
                <a:lumMod val="6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2110740</xdr:colOff>
      <xdr:row>5</xdr:row>
      <xdr:rowOff>68581</xdr:rowOff>
    </xdr:from>
    <xdr:to>
      <xdr:col>3</xdr:col>
      <xdr:colOff>794032</xdr:colOff>
      <xdr:row>18</xdr:row>
      <xdr:rowOff>147440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rot="18642046">
          <a:off x="-286304" y="3730545"/>
          <a:ext cx="7691239" cy="2394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a:solidFill>
                <a:schemeClr val="bg1">
                  <a:lumMod val="65000"/>
                </a:schemeClr>
              </a:solidFill>
            </a:rPr>
            <a:t>Sample</a:t>
          </a:r>
          <a:endParaRPr kumimoji="1" lang="ja-JP" altLang="en-US" sz="9600">
            <a:solidFill>
              <a:schemeClr val="bg1">
                <a:lumMod val="6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144780</xdr:colOff>
      <xdr:row>11</xdr:row>
      <xdr:rowOff>335280</xdr:rowOff>
    </xdr:from>
    <xdr:to>
      <xdr:col>8</xdr:col>
      <xdr:colOff>21155</xdr:colOff>
      <xdr:row>23</xdr:row>
      <xdr:rowOff>150696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449830" y="3259455"/>
          <a:ext cx="7429700" cy="22919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a:solidFill>
                <a:schemeClr val="bg1">
                  <a:lumMod val="65000"/>
                </a:schemeClr>
              </a:solidFill>
            </a:rPr>
            <a:t>Sample</a:t>
          </a:r>
          <a:endParaRPr kumimoji="1" lang="ja-JP" altLang="en-US" sz="9600">
            <a:solidFill>
              <a:schemeClr val="bg1">
                <a:lumMod val="65000"/>
              </a:schemeClr>
            </a:solidFill>
          </a:endParaRPr>
        </a:p>
      </xdr:txBody>
    </xdr:sp>
    <xdr:clientData/>
  </xdr:twoCellAnchor>
  <xdr:twoCellAnchor>
    <xdr:from>
      <xdr:col>3</xdr:col>
      <xdr:colOff>22860</xdr:colOff>
      <xdr:row>44</xdr:row>
      <xdr:rowOff>114300</xdr:rowOff>
    </xdr:from>
    <xdr:to>
      <xdr:col>7</xdr:col>
      <xdr:colOff>379295</xdr:colOff>
      <xdr:row>56</xdr:row>
      <xdr:rowOff>104976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103120" y="8938260"/>
          <a:ext cx="6673415" cy="2093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a:solidFill>
                <a:schemeClr val="bg1">
                  <a:lumMod val="65000"/>
                </a:schemeClr>
              </a:solidFill>
            </a:rPr>
            <a:t>Sample</a:t>
          </a:r>
          <a:endParaRPr kumimoji="1" lang="ja-JP" altLang="en-US" sz="9600">
            <a:solidFill>
              <a:schemeClr val="bg1">
                <a:lumMod val="6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390663</xdr:colOff>
      <xdr:row>0</xdr:row>
      <xdr:rowOff>0</xdr:rowOff>
    </xdr:from>
    <xdr:to>
      <xdr:col>3</xdr:col>
      <xdr:colOff>1012199</xdr:colOff>
      <xdr:row>23</xdr:row>
      <xdr:rowOff>4707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rot="18642046">
          <a:off x="961967" y="1798516"/>
          <a:ext cx="4957707" cy="13606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a:solidFill>
                <a:schemeClr val="bg1">
                  <a:lumMod val="65000"/>
                </a:schemeClr>
              </a:solidFill>
            </a:rPr>
            <a:t>Sample</a:t>
          </a:r>
          <a:endParaRPr kumimoji="1" lang="ja-JP" altLang="en-US" sz="9600">
            <a:solidFill>
              <a:schemeClr val="bg1">
                <a:lumMod val="6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1582935</xdr:colOff>
      <xdr:row>4</xdr:row>
      <xdr:rowOff>26670</xdr:rowOff>
    </xdr:from>
    <xdr:to>
      <xdr:col>2</xdr:col>
      <xdr:colOff>3977167</xdr:colOff>
      <xdr:row>27</xdr:row>
      <xdr:rowOff>29329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rot="18642046">
          <a:off x="-421679" y="3326684"/>
          <a:ext cx="7641709" cy="2394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a:solidFill>
                <a:schemeClr val="bg1">
                  <a:lumMod val="65000"/>
                </a:schemeClr>
              </a:solidFill>
            </a:rPr>
            <a:t>Sample</a:t>
          </a:r>
          <a:endParaRPr kumimoji="1" lang="ja-JP" altLang="en-US" sz="9600">
            <a:solidFill>
              <a:schemeClr val="bg1">
                <a:lumMod val="6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1661950</xdr:colOff>
      <xdr:row>4</xdr:row>
      <xdr:rowOff>160020</xdr:rowOff>
    </xdr:from>
    <xdr:to>
      <xdr:col>2</xdr:col>
      <xdr:colOff>4056182</xdr:colOff>
      <xdr:row>27</xdr:row>
      <xdr:rowOff>162679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rot="18642046">
          <a:off x="-430294" y="3456224"/>
          <a:ext cx="7691239" cy="2394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a:solidFill>
                <a:schemeClr val="bg1">
                  <a:lumMod val="65000"/>
                </a:schemeClr>
              </a:solidFill>
            </a:rPr>
            <a:t>Sample</a:t>
          </a:r>
          <a:endParaRPr kumimoji="1" lang="ja-JP" altLang="en-US" sz="9600">
            <a:solidFill>
              <a:schemeClr val="bg1">
                <a:lumMod val="6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tabSelected="1" view="pageBreakPreview" zoomScaleNormal="100" zoomScaleSheetLayoutView="100" workbookViewId="0">
      <selection activeCell="A7" sqref="A6:G7"/>
    </sheetView>
  </sheetViews>
  <sheetFormatPr defaultColWidth="8.875" defaultRowHeight="15" x14ac:dyDescent="0.15"/>
  <cols>
    <col min="1" max="1" width="4.125" style="13" customWidth="1"/>
    <col min="2" max="2" width="46.75" style="13" customWidth="1"/>
    <col min="3" max="3" width="21.125" style="13" customWidth="1"/>
    <col min="4" max="4" width="9.125" style="13" customWidth="1"/>
    <col min="5" max="5" width="10.75" style="13" customWidth="1"/>
    <col min="6" max="6" width="13.375" style="13" customWidth="1"/>
    <col min="7" max="7" width="7.75" style="13" customWidth="1"/>
    <col min="8" max="16384" width="8.875" style="13"/>
  </cols>
  <sheetData>
    <row r="1" spans="1:10" ht="15.75" x14ac:dyDescent="0.15">
      <c r="A1" s="11" t="s">
        <v>0</v>
      </c>
      <c r="B1" s="12"/>
      <c r="C1" s="12"/>
      <c r="D1" s="12"/>
      <c r="E1" s="12"/>
      <c r="F1" s="12"/>
      <c r="G1" s="12"/>
    </row>
    <row r="2" spans="1:10" ht="5.25" customHeight="1" x14ac:dyDescent="0.15">
      <c r="A2" s="14"/>
      <c r="B2" s="14"/>
      <c r="C2" s="14"/>
      <c r="D2" s="14"/>
      <c r="E2" s="14"/>
      <c r="F2" s="14"/>
      <c r="G2" s="14"/>
    </row>
    <row r="3" spans="1:10" s="17" customFormat="1" ht="18.75" x14ac:dyDescent="0.15">
      <c r="A3" s="15" t="s">
        <v>1</v>
      </c>
      <c r="B3" s="16"/>
      <c r="C3" s="16"/>
      <c r="D3" s="16"/>
      <c r="E3" s="16"/>
      <c r="F3" s="16"/>
      <c r="G3" s="16"/>
      <c r="H3" s="16"/>
      <c r="I3" s="16"/>
      <c r="J3" s="16"/>
    </row>
    <row r="4" spans="1:10" s="17" customFormat="1" ht="8.25" customHeight="1" x14ac:dyDescent="0.15">
      <c r="A4" s="15"/>
      <c r="B4" s="16"/>
      <c r="C4" s="16"/>
      <c r="D4" s="16"/>
      <c r="E4" s="16"/>
      <c r="F4" s="16"/>
      <c r="G4" s="16"/>
      <c r="H4" s="16"/>
      <c r="I4" s="16"/>
      <c r="J4" s="16"/>
    </row>
    <row r="5" spans="1:10" ht="18.75" x14ac:dyDescent="0.15">
      <c r="A5" s="242" t="s">
        <v>2</v>
      </c>
      <c r="B5" s="242"/>
      <c r="C5" s="242"/>
      <c r="D5" s="242"/>
      <c r="E5" s="242"/>
      <c r="F5" s="242"/>
      <c r="G5" s="242"/>
      <c r="H5" s="18"/>
    </row>
    <row r="6" spans="1:10" s="17" customFormat="1" ht="8.25" customHeight="1" x14ac:dyDescent="0.15">
      <c r="A6" s="19"/>
      <c r="B6" s="16"/>
      <c r="C6" s="16"/>
      <c r="D6" s="16"/>
      <c r="E6" s="16"/>
      <c r="F6" s="16"/>
      <c r="G6" s="16"/>
      <c r="H6" s="16"/>
      <c r="I6" s="16"/>
      <c r="J6" s="16"/>
    </row>
    <row r="7" spans="1:10" ht="22.5" customHeight="1" x14ac:dyDescent="0.15">
      <c r="A7" s="243" t="s">
        <v>3</v>
      </c>
      <c r="B7" s="243"/>
      <c r="C7" s="243"/>
      <c r="D7" s="243"/>
      <c r="E7" s="243"/>
      <c r="F7" s="243"/>
      <c r="G7" s="243"/>
      <c r="H7" s="20"/>
    </row>
    <row r="8" spans="1:10" ht="24.75" customHeight="1" x14ac:dyDescent="0.15">
      <c r="A8" s="244" t="s">
        <v>4</v>
      </c>
      <c r="B8" s="244"/>
      <c r="C8" s="244"/>
      <c r="D8" s="244"/>
      <c r="E8" s="244"/>
      <c r="F8" s="244"/>
      <c r="G8" s="244"/>
      <c r="H8" s="21"/>
    </row>
    <row r="9" spans="1:10" ht="15" customHeight="1" x14ac:dyDescent="0.15">
      <c r="A9" s="22" t="s">
        <v>5</v>
      </c>
      <c r="B9" s="23"/>
      <c r="C9" s="22"/>
      <c r="D9" s="22"/>
      <c r="E9" s="22"/>
      <c r="F9" s="22"/>
      <c r="G9" s="22"/>
      <c r="H9" s="22"/>
    </row>
    <row r="10" spans="1:10" ht="46.5" customHeight="1" thickBot="1" x14ac:dyDescent="0.2">
      <c r="A10" s="241" t="str">
        <f>'(v) Summary'!$C$10</f>
        <v>Experience of detailed design and construction supervision in mountain road tunnel project in countries other than the Client's country, with tunnel length more than 2000m, tunnel cross section more than 50 sq. m, constructed by New Tunneling Method, completed in the last ten (10) years (April 2011 - March 2021)</v>
      </c>
      <c r="B10" s="241"/>
      <c r="C10" s="241"/>
      <c r="D10" s="241"/>
      <c r="E10" s="241"/>
      <c r="F10" s="241"/>
      <c r="G10" s="241"/>
      <c r="H10" s="22"/>
    </row>
    <row r="11" spans="1:10" s="5" customFormat="1" ht="36.75" customHeight="1" thickBot="1" x14ac:dyDescent="0.2">
      <c r="A11" s="24" t="s">
        <v>6</v>
      </c>
      <c r="B11" s="25" t="s">
        <v>7</v>
      </c>
      <c r="C11" s="26" t="s">
        <v>8</v>
      </c>
      <c r="D11" s="9" t="s">
        <v>9</v>
      </c>
      <c r="E11" s="26" t="s">
        <v>10</v>
      </c>
      <c r="F11" s="27" t="s">
        <v>11</v>
      </c>
      <c r="G11" s="28" t="s">
        <v>12</v>
      </c>
      <c r="H11" s="29"/>
    </row>
    <row r="12" spans="1:10" x14ac:dyDescent="0.15">
      <c r="A12" s="187" t="s">
        <v>13</v>
      </c>
      <c r="B12" s="188"/>
      <c r="C12" s="229"/>
      <c r="D12" s="232">
        <f>'(v) Summary'!D10</f>
        <v>5</v>
      </c>
      <c r="E12" s="232" t="str">
        <f>IF(C12="","",VLOOKUP(C12,E20:G24,2,FALSE))</f>
        <v/>
      </c>
      <c r="F12" s="232">
        <f>VLOOKUP(C12,E20:G24,3,FALSE)</f>
        <v>0</v>
      </c>
      <c r="G12" s="235">
        <f>D12*F12/100</f>
        <v>0</v>
      </c>
      <c r="H12" s="22"/>
    </row>
    <row r="13" spans="1:10" x14ac:dyDescent="0.15">
      <c r="A13" s="189" t="s">
        <v>14</v>
      </c>
      <c r="B13" s="190"/>
      <c r="C13" s="230"/>
      <c r="D13" s="233"/>
      <c r="E13" s="233"/>
      <c r="F13" s="233"/>
      <c r="G13" s="236"/>
      <c r="H13" s="22"/>
    </row>
    <row r="14" spans="1:10" x14ac:dyDescent="0.15">
      <c r="A14" s="189" t="s">
        <v>15</v>
      </c>
      <c r="B14" s="190"/>
      <c r="C14" s="230"/>
      <c r="D14" s="233"/>
      <c r="E14" s="233"/>
      <c r="F14" s="233"/>
      <c r="G14" s="236"/>
      <c r="H14" s="22"/>
    </row>
    <row r="15" spans="1:10" x14ac:dyDescent="0.15">
      <c r="A15" s="189" t="s">
        <v>16</v>
      </c>
      <c r="B15" s="190"/>
      <c r="C15" s="230"/>
      <c r="D15" s="233"/>
      <c r="E15" s="233"/>
      <c r="F15" s="233"/>
      <c r="G15" s="236"/>
      <c r="H15" s="22"/>
    </row>
    <row r="16" spans="1:10" ht="15.75" thickBot="1" x14ac:dyDescent="0.2">
      <c r="A16" s="191" t="s">
        <v>17</v>
      </c>
      <c r="B16" s="192"/>
      <c r="C16" s="231"/>
      <c r="D16" s="234"/>
      <c r="E16" s="234"/>
      <c r="F16" s="234"/>
      <c r="G16" s="237"/>
      <c r="H16" s="22"/>
    </row>
    <row r="17" spans="1:8" ht="8.25" customHeight="1" x14ac:dyDescent="0.15">
      <c r="A17" s="228"/>
      <c r="B17" s="228"/>
      <c r="C17" s="228"/>
      <c r="D17" s="228"/>
      <c r="E17" s="228"/>
      <c r="F17" s="228"/>
      <c r="G17" s="228"/>
    </row>
    <row r="18" spans="1:8" ht="15.75" customHeight="1" thickBot="1" x14ac:dyDescent="0.2">
      <c r="A18" s="21"/>
      <c r="B18" s="21"/>
      <c r="C18" s="21"/>
      <c r="D18" s="21"/>
      <c r="E18" s="227" t="s">
        <v>150</v>
      </c>
      <c r="F18" s="227"/>
      <c r="G18" s="227"/>
    </row>
    <row r="19" spans="1:8" ht="30" customHeight="1" thickBot="1" x14ac:dyDescent="0.2">
      <c r="B19" s="30"/>
      <c r="E19" s="24" t="s">
        <v>18</v>
      </c>
      <c r="F19" s="31" t="s">
        <v>10</v>
      </c>
      <c r="G19" s="28" t="s">
        <v>19</v>
      </c>
    </row>
    <row r="20" spans="1:8" x14ac:dyDescent="0.15">
      <c r="A20" s="22"/>
      <c r="B20" s="29"/>
      <c r="E20" s="32" t="s">
        <v>20</v>
      </c>
      <c r="F20" s="33" t="s">
        <v>21</v>
      </c>
      <c r="G20" s="34">
        <v>100</v>
      </c>
    </row>
    <row r="21" spans="1:8" x14ac:dyDescent="0.15">
      <c r="A21" s="22"/>
      <c r="B21" s="29"/>
      <c r="E21" s="35" t="s">
        <v>22</v>
      </c>
      <c r="F21" s="36" t="s">
        <v>23</v>
      </c>
      <c r="G21" s="37">
        <v>90</v>
      </c>
    </row>
    <row r="22" spans="1:8" x14ac:dyDescent="0.15">
      <c r="A22" s="22"/>
      <c r="B22" s="29"/>
      <c r="E22" s="35">
        <v>2</v>
      </c>
      <c r="F22" s="36" t="s">
        <v>24</v>
      </c>
      <c r="G22" s="37">
        <v>70</v>
      </c>
    </row>
    <row r="23" spans="1:8" x14ac:dyDescent="0.15">
      <c r="A23" s="22"/>
      <c r="B23" s="29"/>
      <c r="E23" s="35">
        <v>1</v>
      </c>
      <c r="F23" s="36" t="s">
        <v>25</v>
      </c>
      <c r="G23" s="37">
        <v>40</v>
      </c>
    </row>
    <row r="24" spans="1:8" ht="15.75" thickBot="1" x14ac:dyDescent="0.2">
      <c r="A24" s="22"/>
      <c r="B24" s="29"/>
      <c r="E24" s="38">
        <v>0</v>
      </c>
      <c r="F24" s="39" t="s">
        <v>26</v>
      </c>
      <c r="G24" s="40">
        <v>0</v>
      </c>
    </row>
    <row r="25" spans="1:8" x14ac:dyDescent="0.15">
      <c r="A25" s="23" t="s">
        <v>27</v>
      </c>
      <c r="B25" s="23"/>
      <c r="C25" s="22"/>
      <c r="D25" s="22"/>
      <c r="E25" s="22"/>
      <c r="F25" s="22"/>
      <c r="G25" s="22"/>
    </row>
    <row r="26" spans="1:8" ht="33" customHeight="1" thickBot="1" x14ac:dyDescent="0.2">
      <c r="A26" s="245" t="str">
        <f>'(v) Summary'!$C$11</f>
        <v>Experience of detailed design and construction supervision in mountain road tunnel project in South Asian countries, completed in the last ten (10) years (April 2011 - March 2021)</v>
      </c>
      <c r="B26" s="245"/>
      <c r="C26" s="245"/>
      <c r="D26" s="245"/>
      <c r="E26" s="245"/>
      <c r="F26" s="245"/>
      <c r="G26" s="245"/>
    </row>
    <row r="27" spans="1:8" s="5" customFormat="1" ht="36.75" customHeight="1" thickBot="1" x14ac:dyDescent="0.2">
      <c r="A27" s="24" t="s">
        <v>6</v>
      </c>
      <c r="B27" s="27" t="s">
        <v>7</v>
      </c>
      <c r="C27" s="26" t="s">
        <v>8</v>
      </c>
      <c r="D27" s="27" t="s">
        <v>9</v>
      </c>
      <c r="E27" s="26" t="s">
        <v>10</v>
      </c>
      <c r="F27" s="27" t="s">
        <v>11</v>
      </c>
      <c r="G27" s="28" t="s">
        <v>12</v>
      </c>
      <c r="H27" s="29"/>
    </row>
    <row r="28" spans="1:8" x14ac:dyDescent="0.15">
      <c r="A28" s="187" t="s">
        <v>13</v>
      </c>
      <c r="B28" s="188"/>
      <c r="C28" s="229"/>
      <c r="D28" s="232">
        <f>'(v) Summary'!D11</f>
        <v>5</v>
      </c>
      <c r="E28" s="232" t="str">
        <f>IF(C28="","",VLOOKUP(C28,E36:G40,2,FALSE))</f>
        <v/>
      </c>
      <c r="F28" s="232">
        <f>VLOOKUP(C28,E36:G40,3,FALSE)</f>
        <v>0</v>
      </c>
      <c r="G28" s="235">
        <f>D28*F28/100</f>
        <v>0</v>
      </c>
      <c r="H28" s="22"/>
    </row>
    <row r="29" spans="1:8" x14ac:dyDescent="0.15">
      <c r="A29" s="189" t="s">
        <v>14</v>
      </c>
      <c r="B29" s="190"/>
      <c r="C29" s="230"/>
      <c r="D29" s="233"/>
      <c r="E29" s="233"/>
      <c r="F29" s="233"/>
      <c r="G29" s="236"/>
      <c r="H29" s="22"/>
    </row>
    <row r="30" spans="1:8" x14ac:dyDescent="0.15">
      <c r="A30" s="189" t="s">
        <v>15</v>
      </c>
      <c r="B30" s="190"/>
      <c r="C30" s="230"/>
      <c r="D30" s="233"/>
      <c r="E30" s="233"/>
      <c r="F30" s="233"/>
      <c r="G30" s="236"/>
      <c r="H30" s="22"/>
    </row>
    <row r="31" spans="1:8" x14ac:dyDescent="0.15">
      <c r="A31" s="189" t="s">
        <v>16</v>
      </c>
      <c r="B31" s="190"/>
      <c r="C31" s="230"/>
      <c r="D31" s="233"/>
      <c r="E31" s="233"/>
      <c r="F31" s="233"/>
      <c r="G31" s="236"/>
      <c r="H31" s="22"/>
    </row>
    <row r="32" spans="1:8" ht="15.75" thickBot="1" x14ac:dyDescent="0.2">
      <c r="A32" s="191" t="s">
        <v>17</v>
      </c>
      <c r="B32" s="192"/>
      <c r="C32" s="231"/>
      <c r="D32" s="234"/>
      <c r="E32" s="234"/>
      <c r="F32" s="234"/>
      <c r="G32" s="237"/>
      <c r="H32" s="22"/>
    </row>
    <row r="33" spans="1:8" ht="8.25" customHeight="1" x14ac:dyDescent="0.15">
      <c r="A33" s="228"/>
      <c r="B33" s="228"/>
      <c r="C33" s="228"/>
      <c r="D33" s="228"/>
      <c r="E33" s="228"/>
      <c r="F33" s="228"/>
      <c r="G33" s="228"/>
    </row>
    <row r="34" spans="1:8" ht="15.75" customHeight="1" thickBot="1" x14ac:dyDescent="0.2">
      <c r="A34" s="21"/>
      <c r="B34" s="21"/>
      <c r="C34" s="21"/>
      <c r="D34" s="21"/>
      <c r="E34" s="227" t="s">
        <v>28</v>
      </c>
      <c r="F34" s="227"/>
      <c r="G34" s="227"/>
    </row>
    <row r="35" spans="1:8" ht="30" customHeight="1" thickBot="1" x14ac:dyDescent="0.2">
      <c r="B35" s="30"/>
      <c r="E35" s="24" t="s">
        <v>18</v>
      </c>
      <c r="F35" s="31" t="s">
        <v>10</v>
      </c>
      <c r="G35" s="28" t="s">
        <v>19</v>
      </c>
    </row>
    <row r="36" spans="1:8" x14ac:dyDescent="0.15">
      <c r="A36" s="22"/>
      <c r="B36" s="29"/>
      <c r="E36" s="32" t="s">
        <v>20</v>
      </c>
      <c r="F36" s="33" t="s">
        <v>21</v>
      </c>
      <c r="G36" s="34">
        <v>100</v>
      </c>
    </row>
    <row r="37" spans="1:8" x14ac:dyDescent="0.15">
      <c r="A37" s="22"/>
      <c r="B37" s="29"/>
      <c r="E37" s="35" t="s">
        <v>22</v>
      </c>
      <c r="F37" s="36" t="s">
        <v>23</v>
      </c>
      <c r="G37" s="37">
        <v>90</v>
      </c>
    </row>
    <row r="38" spans="1:8" x14ac:dyDescent="0.15">
      <c r="A38" s="22"/>
      <c r="B38" s="29"/>
      <c r="E38" s="35">
        <v>2</v>
      </c>
      <c r="F38" s="36" t="s">
        <v>24</v>
      </c>
      <c r="G38" s="37">
        <v>70</v>
      </c>
    </row>
    <row r="39" spans="1:8" x14ac:dyDescent="0.15">
      <c r="A39" s="22"/>
      <c r="B39" s="29"/>
      <c r="E39" s="35">
        <v>1</v>
      </c>
      <c r="F39" s="36" t="s">
        <v>25</v>
      </c>
      <c r="G39" s="37">
        <v>40</v>
      </c>
    </row>
    <row r="40" spans="1:8" ht="15.75" thickBot="1" x14ac:dyDescent="0.2">
      <c r="A40" s="22"/>
      <c r="B40" s="29"/>
      <c r="E40" s="38">
        <v>0</v>
      </c>
      <c r="F40" s="39" t="s">
        <v>26</v>
      </c>
      <c r="G40" s="40">
        <v>0</v>
      </c>
    </row>
    <row r="41" spans="1:8" x14ac:dyDescent="0.15">
      <c r="A41" s="23" t="s">
        <v>29</v>
      </c>
      <c r="B41" s="23"/>
      <c r="C41" s="22"/>
      <c r="D41" s="22"/>
      <c r="E41" s="22"/>
      <c r="F41" s="22"/>
      <c r="G41" s="22"/>
    </row>
    <row r="42" spans="1:8" ht="34.5" customHeight="1" thickBot="1" x14ac:dyDescent="0.2">
      <c r="A42" s="241" t="str">
        <f>'(v) Summary'!$C$12</f>
        <v>Experience of consultancy services more than USD 3 million in any project financed by Japanese ODA Loans, completed in the last ten (10) years (April 2011 - March 2021)</v>
      </c>
      <c r="B42" s="241"/>
      <c r="C42" s="241"/>
      <c r="D42" s="241"/>
      <c r="E42" s="241"/>
      <c r="F42" s="241"/>
      <c r="G42" s="241"/>
    </row>
    <row r="43" spans="1:8" s="5" customFormat="1" ht="36.75" customHeight="1" thickBot="1" x14ac:dyDescent="0.2">
      <c r="A43" s="24" t="s">
        <v>6</v>
      </c>
      <c r="B43" s="41" t="s">
        <v>7</v>
      </c>
      <c r="C43" s="42" t="s">
        <v>8</v>
      </c>
      <c r="D43" s="43" t="s">
        <v>9</v>
      </c>
      <c r="E43" s="42" t="s">
        <v>10</v>
      </c>
      <c r="F43" s="43" t="s">
        <v>11</v>
      </c>
      <c r="G43" s="44" t="s">
        <v>12</v>
      </c>
      <c r="H43" s="29"/>
    </row>
    <row r="44" spans="1:8" x14ac:dyDescent="0.15">
      <c r="A44" s="187" t="s">
        <v>13</v>
      </c>
      <c r="B44" s="188"/>
      <c r="C44" s="229"/>
      <c r="D44" s="232">
        <f>'(v) Summary'!D12</f>
        <v>5</v>
      </c>
      <c r="E44" s="232" t="str">
        <f>IF(C44="","",VLOOKUP(C44,E52:G56,2,FALSE))</f>
        <v/>
      </c>
      <c r="F44" s="232">
        <f>VLOOKUP(C44,E52:G56,3,FALSE)</f>
        <v>0</v>
      </c>
      <c r="G44" s="235">
        <f>D44*F44/100</f>
        <v>0</v>
      </c>
      <c r="H44" s="22"/>
    </row>
    <row r="45" spans="1:8" x14ac:dyDescent="0.15">
      <c r="A45" s="189" t="s">
        <v>14</v>
      </c>
      <c r="B45" s="190"/>
      <c r="C45" s="230"/>
      <c r="D45" s="233"/>
      <c r="E45" s="233"/>
      <c r="F45" s="233"/>
      <c r="G45" s="236"/>
      <c r="H45" s="22"/>
    </row>
    <row r="46" spans="1:8" x14ac:dyDescent="0.15">
      <c r="A46" s="189" t="s">
        <v>15</v>
      </c>
      <c r="B46" s="190"/>
      <c r="C46" s="230"/>
      <c r="D46" s="233"/>
      <c r="E46" s="233"/>
      <c r="F46" s="233"/>
      <c r="G46" s="236"/>
      <c r="H46" s="22"/>
    </row>
    <row r="47" spans="1:8" x14ac:dyDescent="0.15">
      <c r="A47" s="189" t="s">
        <v>16</v>
      </c>
      <c r="B47" s="190"/>
      <c r="C47" s="230"/>
      <c r="D47" s="233"/>
      <c r="E47" s="233"/>
      <c r="F47" s="233"/>
      <c r="G47" s="236"/>
      <c r="H47" s="22"/>
    </row>
    <row r="48" spans="1:8" ht="15.75" thickBot="1" x14ac:dyDescent="0.2">
      <c r="A48" s="191" t="s">
        <v>17</v>
      </c>
      <c r="B48" s="192"/>
      <c r="C48" s="231"/>
      <c r="D48" s="234"/>
      <c r="E48" s="234"/>
      <c r="F48" s="234"/>
      <c r="G48" s="237"/>
      <c r="H48" s="22"/>
    </row>
    <row r="49" spans="1:7" ht="7.5" customHeight="1" x14ac:dyDescent="0.15">
      <c r="A49" s="228"/>
      <c r="B49" s="228"/>
      <c r="C49" s="228"/>
      <c r="D49" s="228"/>
      <c r="E49" s="228"/>
      <c r="F49" s="228"/>
      <c r="G49" s="228"/>
    </row>
    <row r="50" spans="1:7" ht="15.75" customHeight="1" thickBot="1" x14ac:dyDescent="0.2">
      <c r="A50" s="21"/>
      <c r="B50" s="21"/>
      <c r="C50" s="21"/>
      <c r="D50" s="21"/>
      <c r="E50" s="227" t="s">
        <v>30</v>
      </c>
      <c r="F50" s="227"/>
      <c r="G50" s="227"/>
    </row>
    <row r="51" spans="1:7" ht="30" customHeight="1" thickBot="1" x14ac:dyDescent="0.2">
      <c r="B51" s="238" t="s">
        <v>31</v>
      </c>
      <c r="C51" s="238"/>
      <c r="E51" s="24" t="s">
        <v>18</v>
      </c>
      <c r="F51" s="31" t="s">
        <v>10</v>
      </c>
      <c r="G51" s="28" t="s">
        <v>19</v>
      </c>
    </row>
    <row r="52" spans="1:7" x14ac:dyDescent="0.15">
      <c r="A52" s="22"/>
      <c r="B52" s="238"/>
      <c r="C52" s="238"/>
      <c r="E52" s="32" t="s">
        <v>20</v>
      </c>
      <c r="F52" s="33" t="s">
        <v>21</v>
      </c>
      <c r="G52" s="34">
        <v>100</v>
      </c>
    </row>
    <row r="53" spans="1:7" x14ac:dyDescent="0.15">
      <c r="A53" s="22"/>
      <c r="B53" s="238"/>
      <c r="C53" s="238"/>
      <c r="E53" s="35" t="s">
        <v>22</v>
      </c>
      <c r="F53" s="36" t="s">
        <v>23</v>
      </c>
      <c r="G53" s="37">
        <v>90</v>
      </c>
    </row>
    <row r="54" spans="1:7" x14ac:dyDescent="0.15">
      <c r="A54" s="22"/>
      <c r="B54" s="29"/>
      <c r="E54" s="35">
        <v>2</v>
      </c>
      <c r="F54" s="36" t="s">
        <v>24</v>
      </c>
      <c r="G54" s="37">
        <v>70</v>
      </c>
    </row>
    <row r="55" spans="1:7" x14ac:dyDescent="0.15">
      <c r="A55" s="22"/>
      <c r="B55" s="29"/>
      <c r="E55" s="35">
        <v>1</v>
      </c>
      <c r="F55" s="36" t="s">
        <v>25</v>
      </c>
      <c r="G55" s="37">
        <v>40</v>
      </c>
    </row>
    <row r="56" spans="1:7" ht="15.75" thickBot="1" x14ac:dyDescent="0.2">
      <c r="A56" s="22"/>
      <c r="B56" s="29"/>
      <c r="E56" s="38">
        <v>0</v>
      </c>
      <c r="F56" s="39" t="s">
        <v>26</v>
      </c>
      <c r="G56" s="40">
        <v>0</v>
      </c>
    </row>
    <row r="57" spans="1:7" ht="6.75" customHeight="1" x14ac:dyDescent="0.15">
      <c r="A57" s="29"/>
      <c r="B57" s="29"/>
      <c r="C57" s="29"/>
      <c r="D57" s="29"/>
      <c r="E57" s="29"/>
      <c r="F57" s="29"/>
      <c r="G57" s="29"/>
    </row>
    <row r="58" spans="1:7" ht="15" customHeight="1" x14ac:dyDescent="0.15">
      <c r="A58" s="239" t="s">
        <v>32</v>
      </c>
      <c r="B58" s="240"/>
      <c r="C58" s="240"/>
      <c r="D58" s="240"/>
      <c r="E58" s="240"/>
      <c r="F58" s="240"/>
      <c r="G58" s="240"/>
    </row>
  </sheetData>
  <mergeCells count="29">
    <mergeCell ref="B51:C53"/>
    <mergeCell ref="A58:G58"/>
    <mergeCell ref="A10:G10"/>
    <mergeCell ref="G12:G16"/>
    <mergeCell ref="A5:G5"/>
    <mergeCell ref="A7:G7"/>
    <mergeCell ref="A17:G17"/>
    <mergeCell ref="A8:G8"/>
    <mergeCell ref="A26:G26"/>
    <mergeCell ref="A42:G42"/>
    <mergeCell ref="C12:C16"/>
    <mergeCell ref="E12:E16"/>
    <mergeCell ref="F12:F16"/>
    <mergeCell ref="D12:D16"/>
    <mergeCell ref="E18:G18"/>
    <mergeCell ref="C28:C32"/>
    <mergeCell ref="D28:D32"/>
    <mergeCell ref="E28:E32"/>
    <mergeCell ref="F28:F32"/>
    <mergeCell ref="G28:G32"/>
    <mergeCell ref="A33:G33"/>
    <mergeCell ref="E34:G34"/>
    <mergeCell ref="A49:G49"/>
    <mergeCell ref="E50:G50"/>
    <mergeCell ref="C44:C48"/>
    <mergeCell ref="D44:D48"/>
    <mergeCell ref="E44:E48"/>
    <mergeCell ref="F44:F48"/>
    <mergeCell ref="G44:G48"/>
  </mergeCells>
  <phoneticPr fontId="1"/>
  <dataValidations count="1">
    <dataValidation type="list" allowBlank="1" showInputMessage="1" showErrorMessage="1" sqref="C12:C16 C44:C48 C28:C32">
      <formula1>$E$20:$E$24</formula1>
    </dataValidation>
  </dataValidations>
  <pageMargins left="0.7" right="0.7" top="0.75" bottom="0.75" header="0.3" footer="0.3"/>
  <pageSetup paperSize="9" scale="79" fitToHeight="0" orientation="portrait" r:id="rId1"/>
  <headerFooter>
    <oddFooter>&amp;C&amp;"Times New Roman,標準"&amp;P/&amp;N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view="pageBreakPreview" zoomScaleNormal="85" zoomScaleSheetLayoutView="100" workbookViewId="0">
      <selection activeCell="D21" sqref="D21:G24"/>
    </sheetView>
  </sheetViews>
  <sheetFormatPr defaultColWidth="9" defaultRowHeight="15" x14ac:dyDescent="0.15"/>
  <cols>
    <col min="1" max="1" width="3.625" style="13" bestFit="1" customWidth="1"/>
    <col min="2" max="2" width="43.125" style="13" customWidth="1"/>
    <col min="3" max="3" width="11" style="13" customWidth="1"/>
    <col min="4" max="4" width="12.625" style="93" customWidth="1"/>
    <col min="5" max="5" width="7.375" style="93" customWidth="1"/>
    <col min="6" max="6" width="7.375" style="13" customWidth="1"/>
    <col min="7" max="7" width="28.375" style="13" customWidth="1"/>
    <col min="8" max="16384" width="9" style="13"/>
  </cols>
  <sheetData>
    <row r="1" spans="1:8" ht="15.75" x14ac:dyDescent="0.15">
      <c r="A1" s="45" t="s">
        <v>0</v>
      </c>
      <c r="B1" s="46"/>
      <c r="C1" s="46"/>
      <c r="D1" s="46"/>
      <c r="E1" s="46"/>
      <c r="F1" s="46"/>
      <c r="G1" s="46"/>
    </row>
    <row r="2" spans="1:8" ht="8.25" customHeight="1" x14ac:dyDescent="0.15">
      <c r="A2" s="47"/>
      <c r="B2" s="47"/>
      <c r="C2" s="47"/>
      <c r="D2" s="47"/>
      <c r="E2" s="47"/>
      <c r="F2" s="47"/>
      <c r="G2" s="47"/>
    </row>
    <row r="3" spans="1:8" ht="18.75" x14ac:dyDescent="0.15">
      <c r="A3" s="242" t="s">
        <v>33</v>
      </c>
      <c r="B3" s="242"/>
      <c r="C3" s="242"/>
      <c r="D3" s="242"/>
      <c r="E3" s="242"/>
      <c r="F3" s="242"/>
      <c r="G3" s="242"/>
      <c r="H3" s="18"/>
    </row>
    <row r="4" spans="1:8" ht="9" customHeight="1" x14ac:dyDescent="0.15">
      <c r="A4" s="48"/>
      <c r="B4" s="48"/>
      <c r="C4" s="48"/>
      <c r="D4" s="48"/>
      <c r="E4" s="48"/>
      <c r="F4" s="48"/>
      <c r="G4" s="48"/>
      <c r="H4" s="18"/>
    </row>
    <row r="5" spans="1:8" ht="30" customHeight="1" x14ac:dyDescent="0.15">
      <c r="A5" s="243" t="s">
        <v>34</v>
      </c>
      <c r="B5" s="243"/>
      <c r="C5" s="243"/>
      <c r="D5" s="243"/>
      <c r="E5" s="243"/>
      <c r="F5" s="243"/>
      <c r="G5" s="243"/>
    </row>
    <row r="6" spans="1:8" ht="30" customHeight="1" thickBot="1" x14ac:dyDescent="0.2">
      <c r="A6" s="244" t="s">
        <v>35</v>
      </c>
      <c r="B6" s="244"/>
      <c r="C6" s="244"/>
      <c r="D6" s="244"/>
      <c r="E6" s="244"/>
      <c r="F6" s="244"/>
      <c r="G6" s="22"/>
    </row>
    <row r="7" spans="1:8" ht="18.75" customHeight="1" x14ac:dyDescent="0.15">
      <c r="A7" s="251" t="s">
        <v>36</v>
      </c>
      <c r="B7" s="252"/>
      <c r="C7" s="252"/>
      <c r="D7" s="252"/>
      <c r="E7" s="252"/>
      <c r="F7" s="252"/>
      <c r="G7" s="253"/>
    </row>
    <row r="8" spans="1:8" s="5" customFormat="1" ht="30.75" customHeight="1" thickBot="1" x14ac:dyDescent="0.2">
      <c r="A8" s="249" t="s">
        <v>37</v>
      </c>
      <c r="B8" s="250"/>
      <c r="C8" s="9" t="s">
        <v>9</v>
      </c>
      <c r="D8" s="9" t="s">
        <v>10</v>
      </c>
      <c r="E8" s="9" t="s">
        <v>38</v>
      </c>
      <c r="F8" s="9" t="s">
        <v>12</v>
      </c>
      <c r="G8" s="49" t="s">
        <v>39</v>
      </c>
    </row>
    <row r="9" spans="1:8" ht="18.75" customHeight="1" x14ac:dyDescent="0.15">
      <c r="A9" s="50" t="s">
        <v>40</v>
      </c>
      <c r="B9" s="51" t="s">
        <v>41</v>
      </c>
      <c r="C9" s="52">
        <f>SUM(C10:C12)</f>
        <v>10</v>
      </c>
      <c r="D9" s="53"/>
      <c r="E9" s="53"/>
      <c r="F9" s="54">
        <f>SUM(F10:F12)</f>
        <v>0</v>
      </c>
      <c r="G9" s="55"/>
    </row>
    <row r="10" spans="1:8" ht="68.25" customHeight="1" x14ac:dyDescent="0.15">
      <c r="A10" s="148">
        <v>1</v>
      </c>
      <c r="B10" s="180" t="s">
        <v>42</v>
      </c>
      <c r="C10" s="57">
        <v>5</v>
      </c>
      <c r="D10" s="94"/>
      <c r="E10" s="58" t="str">
        <f>IF(D10="","0",VLOOKUP(D10,B$22:C$26,2,FALSE))</f>
        <v>0</v>
      </c>
      <c r="F10" s="58">
        <f t="shared" ref="F10:F17" si="0">C10*E10/100</f>
        <v>0</v>
      </c>
      <c r="G10" s="59"/>
    </row>
    <row r="11" spans="1:8" ht="114.75" customHeight="1" x14ac:dyDescent="0.15">
      <c r="A11" s="148">
        <v>2</v>
      </c>
      <c r="B11" s="180" t="s">
        <v>43</v>
      </c>
      <c r="C11" s="57">
        <v>4</v>
      </c>
      <c r="D11" s="94"/>
      <c r="E11" s="58" t="str">
        <f>IF(D11="","0",VLOOKUP(D11,B$22:C$26,2,FALSE))</f>
        <v>0</v>
      </c>
      <c r="F11" s="58">
        <f t="shared" si="0"/>
        <v>0</v>
      </c>
      <c r="G11" s="59"/>
    </row>
    <row r="12" spans="1:8" ht="18.75" customHeight="1" x14ac:dyDescent="0.15">
      <c r="A12" s="182">
        <v>3</v>
      </c>
      <c r="B12" s="184" t="s">
        <v>44</v>
      </c>
      <c r="C12" s="60">
        <v>1</v>
      </c>
      <c r="D12" s="95"/>
      <c r="E12" s="58" t="str">
        <f>IF(D12="","0",VLOOKUP(D12,B$22:C$26,2,FALSE))</f>
        <v>0</v>
      </c>
      <c r="F12" s="61">
        <f t="shared" si="0"/>
        <v>0</v>
      </c>
      <c r="G12" s="62"/>
    </row>
    <row r="13" spans="1:8" ht="18.75" customHeight="1" x14ac:dyDescent="0.15">
      <c r="A13" s="63" t="s">
        <v>45</v>
      </c>
      <c r="B13" s="64" t="s">
        <v>46</v>
      </c>
      <c r="C13" s="65">
        <f>SUM(C14)</f>
        <v>10</v>
      </c>
      <c r="D13" s="66"/>
      <c r="E13" s="67"/>
      <c r="F13" s="68">
        <f>SUM(F14)</f>
        <v>0</v>
      </c>
      <c r="G13" s="69"/>
    </row>
    <row r="14" spans="1:8" ht="171" customHeight="1" x14ac:dyDescent="0.15">
      <c r="A14" s="183">
        <v>1</v>
      </c>
      <c r="B14" s="181" t="s">
        <v>47</v>
      </c>
      <c r="C14" s="70">
        <v>10</v>
      </c>
      <c r="D14" s="96"/>
      <c r="E14" s="58" t="str">
        <f>IF(D14="","0",VLOOKUP(D14,B$22:C$26,2,FALSE))</f>
        <v>0</v>
      </c>
      <c r="F14" s="71">
        <f t="shared" si="0"/>
        <v>0</v>
      </c>
      <c r="G14" s="72"/>
    </row>
    <row r="15" spans="1:8" ht="18.75" customHeight="1" x14ac:dyDescent="0.15">
      <c r="A15" s="63" t="s">
        <v>48</v>
      </c>
      <c r="B15" s="64" t="s">
        <v>49</v>
      </c>
      <c r="C15" s="65">
        <f>SUM(C16:C17)</f>
        <v>10</v>
      </c>
      <c r="D15" s="66"/>
      <c r="E15" s="67"/>
      <c r="F15" s="73">
        <f>SUM(F16:F17)</f>
        <v>0</v>
      </c>
      <c r="G15" s="69"/>
    </row>
    <row r="16" spans="1:8" ht="18.75" customHeight="1" x14ac:dyDescent="0.15">
      <c r="A16" s="148">
        <v>1</v>
      </c>
      <c r="B16" s="180" t="s">
        <v>50</v>
      </c>
      <c r="C16" s="57">
        <v>5</v>
      </c>
      <c r="D16" s="94"/>
      <c r="E16" s="58" t="str">
        <f>IF(D16="","0",VLOOKUP(D16,B$22:C$26,2,FALSE))</f>
        <v>0</v>
      </c>
      <c r="F16" s="58">
        <f t="shared" si="0"/>
        <v>0</v>
      </c>
      <c r="G16" s="59"/>
    </row>
    <row r="17" spans="1:7" ht="55.5" customHeight="1" thickBot="1" x14ac:dyDescent="0.2">
      <c r="A17" s="151">
        <v>2</v>
      </c>
      <c r="B17" s="185" t="s">
        <v>51</v>
      </c>
      <c r="C17" s="75">
        <v>5</v>
      </c>
      <c r="D17" s="97"/>
      <c r="E17" s="58" t="str">
        <f>IF(D17="","0",VLOOKUP(D17,B$22:C$26,2,FALSE))</f>
        <v>0</v>
      </c>
      <c r="F17" s="76">
        <f t="shared" si="0"/>
        <v>0</v>
      </c>
      <c r="G17" s="77"/>
    </row>
    <row r="18" spans="1:7" ht="18.75" customHeight="1" thickBot="1" x14ac:dyDescent="0.2">
      <c r="A18" s="247" t="s">
        <v>52</v>
      </c>
      <c r="B18" s="248"/>
      <c r="C18" s="78">
        <f>C9+C13+C15</f>
        <v>30</v>
      </c>
      <c r="D18" s="79"/>
      <c r="E18" s="80"/>
      <c r="F18" s="81">
        <f>F9+F13+F15</f>
        <v>0</v>
      </c>
      <c r="G18" s="82"/>
    </row>
    <row r="19" spans="1:7" x14ac:dyDescent="0.15">
      <c r="A19" s="186" t="s">
        <v>53</v>
      </c>
      <c r="B19" s="22"/>
      <c r="C19" s="22"/>
      <c r="D19" s="83"/>
      <c r="E19" s="83"/>
      <c r="F19" s="22"/>
      <c r="G19" s="22"/>
    </row>
    <row r="20" spans="1:7" ht="15.75" thickBot="1" x14ac:dyDescent="0.2">
      <c r="A20" s="23"/>
      <c r="B20" s="22"/>
      <c r="C20" s="22"/>
      <c r="D20" s="83"/>
      <c r="E20" s="83"/>
      <c r="F20" s="22"/>
      <c r="G20" s="22"/>
    </row>
    <row r="21" spans="1:7" ht="15" customHeight="1" thickBot="1" x14ac:dyDescent="0.2">
      <c r="A21" s="84"/>
      <c r="B21" s="85" t="s">
        <v>10</v>
      </c>
      <c r="C21" s="86" t="s">
        <v>11</v>
      </c>
      <c r="D21" s="246" t="s">
        <v>54</v>
      </c>
      <c r="E21" s="238"/>
      <c r="F21" s="238"/>
      <c r="G21" s="238"/>
    </row>
    <row r="22" spans="1:7" ht="15" customHeight="1" x14ac:dyDescent="0.15">
      <c r="A22" s="22"/>
      <c r="B22" s="87" t="s">
        <v>21</v>
      </c>
      <c r="C22" s="88">
        <v>100</v>
      </c>
      <c r="D22" s="246"/>
      <c r="E22" s="238"/>
      <c r="F22" s="238"/>
      <c r="G22" s="238"/>
    </row>
    <row r="23" spans="1:7" ht="15" customHeight="1" x14ac:dyDescent="0.15">
      <c r="A23" s="22"/>
      <c r="B23" s="89" t="s">
        <v>23</v>
      </c>
      <c r="C23" s="37">
        <v>90</v>
      </c>
      <c r="D23" s="246"/>
      <c r="E23" s="238"/>
      <c r="F23" s="238"/>
      <c r="G23" s="238"/>
    </row>
    <row r="24" spans="1:7" ht="15" customHeight="1" x14ac:dyDescent="0.15">
      <c r="A24" s="22"/>
      <c r="B24" s="89" t="s">
        <v>24</v>
      </c>
      <c r="C24" s="37">
        <v>70</v>
      </c>
      <c r="D24" s="246"/>
      <c r="E24" s="238"/>
      <c r="F24" s="238"/>
      <c r="G24" s="238"/>
    </row>
    <row r="25" spans="1:7" ht="15" customHeight="1" x14ac:dyDescent="0.15">
      <c r="A25" s="22"/>
      <c r="B25" s="89" t="s">
        <v>55</v>
      </c>
      <c r="C25" s="37">
        <v>40</v>
      </c>
      <c r="D25" s="22"/>
      <c r="E25" s="22"/>
      <c r="F25" s="22"/>
      <c r="G25" s="22"/>
    </row>
    <row r="26" spans="1:7" ht="15.75" customHeight="1" thickBot="1" x14ac:dyDescent="0.2">
      <c r="A26" s="22"/>
      <c r="B26" s="90" t="s">
        <v>26</v>
      </c>
      <c r="C26" s="91">
        <v>0</v>
      </c>
      <c r="D26" s="22"/>
      <c r="E26" s="22"/>
      <c r="F26" s="22"/>
      <c r="G26" s="22"/>
    </row>
    <row r="27" spans="1:7" x14ac:dyDescent="0.15">
      <c r="A27" s="92"/>
      <c r="B27" s="92"/>
      <c r="C27" s="29"/>
      <c r="D27" s="22"/>
      <c r="E27" s="22"/>
      <c r="F27" s="22"/>
      <c r="G27" s="22"/>
    </row>
  </sheetData>
  <mergeCells count="7">
    <mergeCell ref="D21:G24"/>
    <mergeCell ref="A3:G3"/>
    <mergeCell ref="A6:F6"/>
    <mergeCell ref="A18:B18"/>
    <mergeCell ref="A8:B8"/>
    <mergeCell ref="A7:G7"/>
    <mergeCell ref="A5:G5"/>
  </mergeCells>
  <phoneticPr fontId="1"/>
  <dataValidations count="1">
    <dataValidation type="list" allowBlank="1" showInputMessage="1" showErrorMessage="1" sqref="D10:D12 D16:D17 D14">
      <formula1>$B$22:$B$26</formula1>
    </dataValidation>
  </dataValidations>
  <pageMargins left="0.7" right="0.7" top="0.75" bottom="0.75" header="0.3" footer="0.3"/>
  <pageSetup paperSize="9" scale="79" fitToHeight="0" orientation="portrait" r:id="rId1"/>
  <headerFooter>
    <oddFooter>&amp;C&amp;"Times New Roman,標準"&amp;P/&amp;N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view="pageBreakPreview" topLeftCell="C23" zoomScaleNormal="100" zoomScaleSheetLayoutView="100" workbookViewId="0">
      <selection activeCell="F63" sqref="F63"/>
    </sheetView>
  </sheetViews>
  <sheetFormatPr defaultColWidth="9" defaultRowHeight="15" x14ac:dyDescent="0.15"/>
  <cols>
    <col min="1" max="1" width="3.75" style="13" bestFit="1" customWidth="1"/>
    <col min="2" max="2" width="15.75" style="13" customWidth="1"/>
    <col min="3" max="3" width="10.75" style="13" customWidth="1"/>
    <col min="4" max="4" width="12.375" style="13" bestFit="1" customWidth="1"/>
    <col min="5" max="5" width="9.125" style="13" customWidth="1"/>
    <col min="6" max="6" width="56.625" style="13" customWidth="1"/>
    <col min="7" max="7" width="14" style="13" customWidth="1"/>
    <col min="8" max="8" width="7" style="13" bestFit="1" customWidth="1"/>
    <col min="9" max="9" width="10" style="13" customWidth="1"/>
    <col min="10" max="10" width="8.75" style="5" customWidth="1"/>
    <col min="11" max="11" width="6.75" style="118" bestFit="1" customWidth="1"/>
    <col min="12" max="16384" width="9" style="13"/>
  </cols>
  <sheetData>
    <row r="1" spans="1:12" s="22" customFormat="1" ht="15.75" x14ac:dyDescent="0.15">
      <c r="A1" s="45" t="s">
        <v>0</v>
      </c>
      <c r="B1" s="46"/>
      <c r="C1" s="46"/>
      <c r="D1" s="46"/>
      <c r="E1" s="46"/>
      <c r="F1" s="46"/>
      <c r="G1" s="46"/>
    </row>
    <row r="2" spans="1:12" s="22" customFormat="1" ht="8.25" customHeight="1" x14ac:dyDescent="0.15">
      <c r="A2" s="47"/>
      <c r="B2" s="47"/>
      <c r="C2" s="47"/>
      <c r="D2" s="47"/>
      <c r="E2" s="47"/>
      <c r="F2" s="47"/>
      <c r="G2" s="47"/>
    </row>
    <row r="3" spans="1:12" s="22" customFormat="1" ht="18.75" x14ac:dyDescent="0.15">
      <c r="A3" s="242" t="s">
        <v>56</v>
      </c>
      <c r="B3" s="242"/>
      <c r="C3" s="242"/>
      <c r="D3" s="242"/>
      <c r="E3" s="242"/>
      <c r="F3" s="242"/>
      <c r="G3" s="242"/>
      <c r="H3" s="18"/>
    </row>
    <row r="4" spans="1:12" s="22" customFormat="1" ht="10.5" customHeight="1" x14ac:dyDescent="0.15">
      <c r="A4" s="48"/>
      <c r="B4" s="48"/>
      <c r="C4" s="48"/>
      <c r="D4" s="48"/>
      <c r="E4" s="48"/>
      <c r="F4" s="48"/>
      <c r="G4" s="48"/>
      <c r="H4" s="18"/>
    </row>
    <row r="5" spans="1:12" ht="26.25" customHeight="1" x14ac:dyDescent="0.15">
      <c r="A5" s="296" t="s">
        <v>57</v>
      </c>
      <c r="B5" s="296"/>
      <c r="C5" s="296"/>
      <c r="D5" s="296"/>
      <c r="E5" s="296"/>
      <c r="F5" s="296"/>
      <c r="G5" s="296"/>
      <c r="H5" s="296"/>
      <c r="I5" s="296"/>
      <c r="J5" s="296"/>
      <c r="K5" s="296"/>
      <c r="L5" s="296"/>
    </row>
    <row r="6" spans="1:12" ht="24.75" customHeight="1" thickBot="1" x14ac:dyDescent="0.2">
      <c r="A6" s="295" t="s">
        <v>58</v>
      </c>
      <c r="B6" s="295"/>
      <c r="C6" s="295"/>
      <c r="D6" s="295"/>
      <c r="E6" s="295"/>
      <c r="F6" s="295"/>
      <c r="G6" s="295"/>
      <c r="H6" s="295"/>
      <c r="I6" s="295"/>
      <c r="J6" s="295"/>
      <c r="K6" s="295"/>
      <c r="L6" s="295"/>
    </row>
    <row r="7" spans="1:12" ht="15" customHeight="1" x14ac:dyDescent="0.15">
      <c r="A7" s="297" t="s">
        <v>36</v>
      </c>
      <c r="B7" s="298"/>
      <c r="C7" s="298"/>
      <c r="D7" s="298"/>
      <c r="E7" s="298"/>
      <c r="F7" s="298"/>
      <c r="G7" s="298"/>
      <c r="H7" s="298"/>
      <c r="I7" s="298"/>
      <c r="J7" s="298"/>
      <c r="K7" s="298"/>
      <c r="L7" s="299"/>
    </row>
    <row r="8" spans="1:12" x14ac:dyDescent="0.15">
      <c r="A8" s="285" t="s">
        <v>59</v>
      </c>
      <c r="B8" s="286"/>
      <c r="C8" s="261" t="s">
        <v>60</v>
      </c>
      <c r="D8" s="261" t="s">
        <v>61</v>
      </c>
      <c r="E8" s="261" t="s">
        <v>62</v>
      </c>
      <c r="F8" s="261" t="s">
        <v>63</v>
      </c>
      <c r="G8" s="257" t="s">
        <v>64</v>
      </c>
      <c r="H8" s="258"/>
      <c r="I8" s="259"/>
      <c r="J8" s="293" t="s">
        <v>65</v>
      </c>
      <c r="K8" s="289" t="s">
        <v>12</v>
      </c>
      <c r="L8" s="290"/>
    </row>
    <row r="9" spans="1:12" ht="64.5" customHeight="1" thickBot="1" x14ac:dyDescent="0.2">
      <c r="A9" s="287"/>
      <c r="B9" s="288"/>
      <c r="C9" s="262"/>
      <c r="D9" s="262"/>
      <c r="E9" s="262"/>
      <c r="F9" s="262"/>
      <c r="G9" s="98" t="s">
        <v>66</v>
      </c>
      <c r="H9" s="99" t="s">
        <v>67</v>
      </c>
      <c r="I9" s="9" t="s">
        <v>68</v>
      </c>
      <c r="J9" s="250"/>
      <c r="K9" s="291"/>
      <c r="L9" s="292"/>
    </row>
    <row r="10" spans="1:12" ht="16.5" customHeight="1" x14ac:dyDescent="0.15">
      <c r="A10" s="300" t="s">
        <v>69</v>
      </c>
      <c r="B10" s="277" t="str">
        <f>'(v) Summary'!$C$20</f>
        <v>Team Leader</v>
      </c>
      <c r="C10" s="255">
        <f>'(v) Summary'!$D$20</f>
        <v>12</v>
      </c>
      <c r="D10" s="8" t="s">
        <v>70</v>
      </c>
      <c r="E10" s="7">
        <v>30</v>
      </c>
      <c r="F10" s="100" t="s">
        <v>71</v>
      </c>
      <c r="G10" s="130"/>
      <c r="H10" s="131" t="s">
        <v>72</v>
      </c>
      <c r="I10" s="125"/>
      <c r="J10" s="7" t="str">
        <f t="shared" ref="J10:J57" si="0">IF(I10="","0",VLOOKUP(I10,B$61:C$65,2,FALSE))</f>
        <v>0</v>
      </c>
      <c r="K10" s="101">
        <f>C10*E10/100*J10/100</f>
        <v>0</v>
      </c>
      <c r="L10" s="264">
        <f>SUM(K10:K15)</f>
        <v>0</v>
      </c>
    </row>
    <row r="11" spans="1:12" x14ac:dyDescent="0.15">
      <c r="A11" s="282"/>
      <c r="B11" s="277"/>
      <c r="C11" s="255"/>
      <c r="D11" s="254" t="s">
        <v>73</v>
      </c>
      <c r="E11" s="2">
        <v>20</v>
      </c>
      <c r="F11" s="102" t="s">
        <v>74</v>
      </c>
      <c r="G11" s="132"/>
      <c r="H11" s="133" t="s">
        <v>75</v>
      </c>
      <c r="I11" s="126"/>
      <c r="J11" s="2" t="str">
        <f t="shared" si="0"/>
        <v>0</v>
      </c>
      <c r="K11" s="103">
        <f>C10*E11/100*J11/100</f>
        <v>0</v>
      </c>
      <c r="L11" s="264"/>
    </row>
    <row r="12" spans="1:12" ht="30" x14ac:dyDescent="0.15">
      <c r="A12" s="283"/>
      <c r="B12" s="277"/>
      <c r="C12" s="255"/>
      <c r="D12" s="255"/>
      <c r="E12" s="104">
        <v>20</v>
      </c>
      <c r="F12" s="105" t="s">
        <v>76</v>
      </c>
      <c r="G12" s="134"/>
      <c r="H12" s="135" t="s">
        <v>77</v>
      </c>
      <c r="I12" s="126"/>
      <c r="J12" s="2" t="str">
        <f t="shared" si="0"/>
        <v>0</v>
      </c>
      <c r="K12" s="103">
        <f>C11*E12/100*J12/100</f>
        <v>0</v>
      </c>
      <c r="L12" s="264"/>
    </row>
    <row r="13" spans="1:12" x14ac:dyDescent="0.15">
      <c r="A13" s="283"/>
      <c r="B13" s="277"/>
      <c r="C13" s="255"/>
      <c r="D13" s="256"/>
      <c r="E13" s="104">
        <v>20</v>
      </c>
      <c r="F13" s="105" t="s">
        <v>78</v>
      </c>
      <c r="G13" s="134"/>
      <c r="H13" s="135" t="s">
        <v>77</v>
      </c>
      <c r="I13" s="126"/>
      <c r="J13" s="2" t="str">
        <f t="shared" si="0"/>
        <v>0</v>
      </c>
      <c r="K13" s="103">
        <f>C11*E13/100*J13/100</f>
        <v>0</v>
      </c>
      <c r="L13" s="264"/>
    </row>
    <row r="14" spans="1:12" x14ac:dyDescent="0.15">
      <c r="A14" s="283"/>
      <c r="B14" s="277"/>
      <c r="C14" s="255"/>
      <c r="D14" s="254" t="s">
        <v>79</v>
      </c>
      <c r="E14" s="104">
        <v>5</v>
      </c>
      <c r="F14" s="105" t="s">
        <v>80</v>
      </c>
      <c r="G14" s="134"/>
      <c r="H14" s="135" t="s">
        <v>81</v>
      </c>
      <c r="I14" s="126"/>
      <c r="J14" s="2" t="str">
        <f t="shared" si="0"/>
        <v>0</v>
      </c>
      <c r="K14" s="103">
        <f>C10*E14/100*J14/100</f>
        <v>0</v>
      </c>
      <c r="L14" s="264"/>
    </row>
    <row r="15" spans="1:12" x14ac:dyDescent="0.15">
      <c r="A15" s="284"/>
      <c r="B15" s="278"/>
      <c r="C15" s="260"/>
      <c r="D15" s="260"/>
      <c r="E15" s="3">
        <v>5</v>
      </c>
      <c r="F15" s="106" t="s">
        <v>147</v>
      </c>
      <c r="G15" s="136"/>
      <c r="H15" s="137" t="s">
        <v>75</v>
      </c>
      <c r="I15" s="127"/>
      <c r="J15" s="3" t="str">
        <f t="shared" si="0"/>
        <v>0</v>
      </c>
      <c r="K15" s="107">
        <f>C10*E15/100*J15/100</f>
        <v>0</v>
      </c>
      <c r="L15" s="265"/>
    </row>
    <row r="16" spans="1:12" x14ac:dyDescent="0.15">
      <c r="A16" s="281" t="s">
        <v>82</v>
      </c>
      <c r="B16" s="276" t="str">
        <f>'(v) Summary'!$C$21</f>
        <v>Road engineer</v>
      </c>
      <c r="C16" s="275">
        <f>'(v) Summary'!$D$21</f>
        <v>7</v>
      </c>
      <c r="D16" s="10" t="s">
        <v>70</v>
      </c>
      <c r="E16" s="1">
        <v>30</v>
      </c>
      <c r="F16" s="108" t="s">
        <v>83</v>
      </c>
      <c r="G16" s="138"/>
      <c r="H16" s="139" t="s">
        <v>72</v>
      </c>
      <c r="I16" s="128"/>
      <c r="J16" s="1" t="str">
        <f t="shared" si="0"/>
        <v>0</v>
      </c>
      <c r="K16" s="109">
        <f>C16*E16/100*J16/100</f>
        <v>0</v>
      </c>
      <c r="L16" s="263">
        <f>SUM(K16:K21)</f>
        <v>0</v>
      </c>
    </row>
    <row r="17" spans="1:12" x14ac:dyDescent="0.15">
      <c r="A17" s="282"/>
      <c r="B17" s="277"/>
      <c r="C17" s="255"/>
      <c r="D17" s="254" t="s">
        <v>84</v>
      </c>
      <c r="E17" s="2">
        <v>20</v>
      </c>
      <c r="F17" s="102" t="s">
        <v>85</v>
      </c>
      <c r="G17" s="132"/>
      <c r="H17" s="133" t="s">
        <v>75</v>
      </c>
      <c r="I17" s="126"/>
      <c r="J17" s="2" t="str">
        <f t="shared" si="0"/>
        <v>0</v>
      </c>
      <c r="K17" s="103">
        <f>C16*E17/100*J17/100</f>
        <v>0</v>
      </c>
      <c r="L17" s="264"/>
    </row>
    <row r="18" spans="1:12" x14ac:dyDescent="0.15">
      <c r="A18" s="282"/>
      <c r="B18" s="277"/>
      <c r="C18" s="255"/>
      <c r="D18" s="255"/>
      <c r="E18" s="104">
        <v>20</v>
      </c>
      <c r="F18" s="105" t="s">
        <v>86</v>
      </c>
      <c r="G18" s="132"/>
      <c r="H18" s="133" t="s">
        <v>75</v>
      </c>
      <c r="I18" s="126"/>
      <c r="J18" s="2" t="str">
        <f t="shared" si="0"/>
        <v>0</v>
      </c>
      <c r="K18" s="103">
        <f>C17*E18/100*J18/100</f>
        <v>0</v>
      </c>
      <c r="L18" s="264"/>
    </row>
    <row r="19" spans="1:12" x14ac:dyDescent="0.15">
      <c r="A19" s="282"/>
      <c r="B19" s="277"/>
      <c r="C19" s="255"/>
      <c r="D19" s="256"/>
      <c r="E19" s="104">
        <v>20</v>
      </c>
      <c r="F19" s="105" t="s">
        <v>87</v>
      </c>
      <c r="G19" s="132"/>
      <c r="H19" s="135" t="s">
        <v>77</v>
      </c>
      <c r="I19" s="126"/>
      <c r="J19" s="2" t="str">
        <f t="shared" si="0"/>
        <v>0</v>
      </c>
      <c r="K19" s="103">
        <f>C16*E19/100*J19/100</f>
        <v>0</v>
      </c>
      <c r="L19" s="264"/>
    </row>
    <row r="20" spans="1:12" x14ac:dyDescent="0.15">
      <c r="A20" s="283"/>
      <c r="B20" s="277"/>
      <c r="C20" s="255"/>
      <c r="D20" s="255" t="s">
        <v>79</v>
      </c>
      <c r="E20" s="104">
        <v>5</v>
      </c>
      <c r="F20" s="105" t="s">
        <v>80</v>
      </c>
      <c r="G20" s="134"/>
      <c r="H20" s="135" t="s">
        <v>81</v>
      </c>
      <c r="I20" s="126"/>
      <c r="J20" s="2" t="str">
        <f t="shared" si="0"/>
        <v>0</v>
      </c>
      <c r="K20" s="103">
        <f>C16*E20/100*J20/100</f>
        <v>0</v>
      </c>
      <c r="L20" s="264"/>
    </row>
    <row r="21" spans="1:12" x14ac:dyDescent="0.15">
      <c r="A21" s="284"/>
      <c r="B21" s="278"/>
      <c r="C21" s="260"/>
      <c r="D21" s="260"/>
      <c r="E21" s="3">
        <v>5</v>
      </c>
      <c r="F21" s="106" t="s">
        <v>148</v>
      </c>
      <c r="G21" s="136"/>
      <c r="H21" s="137" t="s">
        <v>75</v>
      </c>
      <c r="I21" s="127"/>
      <c r="J21" s="3" t="str">
        <f t="shared" si="0"/>
        <v>0</v>
      </c>
      <c r="K21" s="107">
        <f>C16*E21/100*J21/100</f>
        <v>0</v>
      </c>
      <c r="L21" s="265"/>
    </row>
    <row r="22" spans="1:12" x14ac:dyDescent="0.15">
      <c r="A22" s="271" t="s">
        <v>88</v>
      </c>
      <c r="B22" s="276" t="str">
        <f>'(v) Summary'!$C$22</f>
        <v>Transport economist</v>
      </c>
      <c r="C22" s="275">
        <f>'(v) Summary'!$D$22</f>
        <v>6</v>
      </c>
      <c r="D22" s="10" t="s">
        <v>70</v>
      </c>
      <c r="E22" s="1">
        <v>30</v>
      </c>
      <c r="F22" s="108" t="s">
        <v>89</v>
      </c>
      <c r="G22" s="138"/>
      <c r="H22" s="139" t="s">
        <v>72</v>
      </c>
      <c r="I22" s="128"/>
      <c r="J22" s="1" t="str">
        <f t="shared" si="0"/>
        <v>0</v>
      </c>
      <c r="K22" s="109">
        <f>C22*E22/100*J22/100</f>
        <v>0</v>
      </c>
      <c r="L22" s="263">
        <f>SUM(K22:K27)</f>
        <v>0</v>
      </c>
    </row>
    <row r="23" spans="1:12" x14ac:dyDescent="0.15">
      <c r="A23" s="271"/>
      <c r="B23" s="277"/>
      <c r="C23" s="255"/>
      <c r="D23" s="254" t="s">
        <v>84</v>
      </c>
      <c r="E23" s="2">
        <v>20</v>
      </c>
      <c r="F23" s="102" t="s">
        <v>90</v>
      </c>
      <c r="G23" s="130"/>
      <c r="H23" s="133" t="s">
        <v>75</v>
      </c>
      <c r="I23" s="126"/>
      <c r="J23" s="2" t="str">
        <f t="shared" si="0"/>
        <v>0</v>
      </c>
      <c r="K23" s="103">
        <f>C22*E23/100*J23/100</f>
        <v>0</v>
      </c>
      <c r="L23" s="264"/>
    </row>
    <row r="24" spans="1:12" x14ac:dyDescent="0.15">
      <c r="A24" s="271"/>
      <c r="B24" s="277"/>
      <c r="C24" s="255"/>
      <c r="D24" s="255"/>
      <c r="E24" s="104">
        <v>20</v>
      </c>
      <c r="F24" s="105" t="s">
        <v>91</v>
      </c>
      <c r="G24" s="130"/>
      <c r="H24" s="133" t="s">
        <v>75</v>
      </c>
      <c r="I24" s="126"/>
      <c r="J24" s="2" t="str">
        <f t="shared" si="0"/>
        <v>0</v>
      </c>
      <c r="K24" s="103">
        <f>C23*E24/100*J24/100</f>
        <v>0</v>
      </c>
      <c r="L24" s="264"/>
    </row>
    <row r="25" spans="1:12" x14ac:dyDescent="0.15">
      <c r="A25" s="271"/>
      <c r="B25" s="277"/>
      <c r="C25" s="255"/>
      <c r="D25" s="255"/>
      <c r="E25" s="104">
        <v>20</v>
      </c>
      <c r="F25" s="105" t="s">
        <v>87</v>
      </c>
      <c r="G25" s="130"/>
      <c r="H25" s="135" t="s">
        <v>77</v>
      </c>
      <c r="I25" s="126"/>
      <c r="J25" s="2" t="str">
        <f t="shared" si="0"/>
        <v>0</v>
      </c>
      <c r="K25" s="103">
        <f>C22*E25/100*J25/100</f>
        <v>0</v>
      </c>
      <c r="L25" s="264"/>
    </row>
    <row r="26" spans="1:12" x14ac:dyDescent="0.15">
      <c r="A26" s="271"/>
      <c r="B26" s="277"/>
      <c r="C26" s="255"/>
      <c r="D26" s="255" t="s">
        <v>79</v>
      </c>
      <c r="E26" s="104">
        <v>5</v>
      </c>
      <c r="F26" s="105" t="s">
        <v>80</v>
      </c>
      <c r="G26" s="134"/>
      <c r="H26" s="135" t="s">
        <v>81</v>
      </c>
      <c r="I26" s="126"/>
      <c r="J26" s="2" t="str">
        <f t="shared" si="0"/>
        <v>0</v>
      </c>
      <c r="K26" s="103">
        <f>C22*E26/100*J26/100</f>
        <v>0</v>
      </c>
      <c r="L26" s="264"/>
    </row>
    <row r="27" spans="1:12" x14ac:dyDescent="0.15">
      <c r="A27" s="271"/>
      <c r="B27" s="278"/>
      <c r="C27" s="260"/>
      <c r="D27" s="260"/>
      <c r="E27" s="3">
        <v>5</v>
      </c>
      <c r="F27" s="106" t="s">
        <v>147</v>
      </c>
      <c r="G27" s="136"/>
      <c r="H27" s="137" t="s">
        <v>75</v>
      </c>
      <c r="I27" s="127"/>
      <c r="J27" s="3" t="str">
        <f t="shared" si="0"/>
        <v>0</v>
      </c>
      <c r="K27" s="107">
        <f>C22*E27/100*J27/100</f>
        <v>0</v>
      </c>
      <c r="L27" s="265"/>
    </row>
    <row r="28" spans="1:12" x14ac:dyDescent="0.15">
      <c r="A28" s="271" t="s">
        <v>92</v>
      </c>
      <c r="B28" s="276" t="str">
        <f>'(v) Summary'!$C$23</f>
        <v>Environment specialist</v>
      </c>
      <c r="C28" s="275">
        <f>'(v) Summary'!$D$23</f>
        <v>6</v>
      </c>
      <c r="D28" s="10" t="s">
        <v>70</v>
      </c>
      <c r="E28" s="1">
        <v>30</v>
      </c>
      <c r="F28" s="108" t="s">
        <v>89</v>
      </c>
      <c r="G28" s="138"/>
      <c r="H28" s="139" t="s">
        <v>72</v>
      </c>
      <c r="I28" s="128"/>
      <c r="J28" s="1" t="str">
        <f t="shared" si="0"/>
        <v>0</v>
      </c>
      <c r="K28" s="109">
        <f>C28*E28/100*J28/100</f>
        <v>0</v>
      </c>
      <c r="L28" s="263">
        <f>SUM(K28:K33)</f>
        <v>0</v>
      </c>
    </row>
    <row r="29" spans="1:12" x14ac:dyDescent="0.15">
      <c r="A29" s="271"/>
      <c r="B29" s="277"/>
      <c r="C29" s="255"/>
      <c r="D29" s="254" t="s">
        <v>73</v>
      </c>
      <c r="E29" s="2">
        <v>20</v>
      </c>
      <c r="F29" s="102" t="s">
        <v>93</v>
      </c>
      <c r="G29" s="132"/>
      <c r="H29" s="133" t="s">
        <v>75</v>
      </c>
      <c r="I29" s="126"/>
      <c r="J29" s="2" t="str">
        <f t="shared" si="0"/>
        <v>0</v>
      </c>
      <c r="K29" s="103">
        <f>C28*E29/100*J29/100</f>
        <v>0</v>
      </c>
      <c r="L29" s="264"/>
    </row>
    <row r="30" spans="1:12" x14ac:dyDescent="0.15">
      <c r="A30" s="271"/>
      <c r="B30" s="277"/>
      <c r="C30" s="255"/>
      <c r="D30" s="255"/>
      <c r="E30" s="104">
        <v>20</v>
      </c>
      <c r="F30" s="105" t="s">
        <v>94</v>
      </c>
      <c r="G30" s="134"/>
      <c r="H30" s="133" t="s">
        <v>75</v>
      </c>
      <c r="I30" s="126"/>
      <c r="J30" s="2" t="str">
        <f t="shared" si="0"/>
        <v>0</v>
      </c>
      <c r="K30" s="103">
        <f>C29*E30/100*J30/100</f>
        <v>0</v>
      </c>
      <c r="L30" s="264"/>
    </row>
    <row r="31" spans="1:12" x14ac:dyDescent="0.15">
      <c r="A31" s="271"/>
      <c r="B31" s="277"/>
      <c r="C31" s="255"/>
      <c r="D31" s="256"/>
      <c r="E31" s="104">
        <v>20</v>
      </c>
      <c r="F31" s="105" t="s">
        <v>87</v>
      </c>
      <c r="G31" s="134"/>
      <c r="H31" s="135" t="s">
        <v>77</v>
      </c>
      <c r="I31" s="126"/>
      <c r="J31" s="2" t="str">
        <f t="shared" si="0"/>
        <v>0</v>
      </c>
      <c r="K31" s="103">
        <f>C29*E31/100*J31/100</f>
        <v>0</v>
      </c>
      <c r="L31" s="264"/>
    </row>
    <row r="32" spans="1:12" x14ac:dyDescent="0.15">
      <c r="A32" s="271"/>
      <c r="B32" s="277"/>
      <c r="C32" s="255"/>
      <c r="D32" s="254" t="s">
        <v>79</v>
      </c>
      <c r="E32" s="104">
        <v>5</v>
      </c>
      <c r="F32" s="105" t="s">
        <v>80</v>
      </c>
      <c r="G32" s="134"/>
      <c r="H32" s="135" t="s">
        <v>81</v>
      </c>
      <c r="I32" s="126"/>
      <c r="J32" s="2" t="str">
        <f t="shared" si="0"/>
        <v>0</v>
      </c>
      <c r="K32" s="103">
        <f>C28*E32/100*J32/100</f>
        <v>0</v>
      </c>
      <c r="L32" s="264"/>
    </row>
    <row r="33" spans="1:12" x14ac:dyDescent="0.15">
      <c r="A33" s="271"/>
      <c r="B33" s="278"/>
      <c r="C33" s="260"/>
      <c r="D33" s="260"/>
      <c r="E33" s="3">
        <v>5</v>
      </c>
      <c r="F33" s="106" t="s">
        <v>147</v>
      </c>
      <c r="G33" s="136"/>
      <c r="H33" s="137" t="s">
        <v>75</v>
      </c>
      <c r="I33" s="127"/>
      <c r="J33" s="3" t="str">
        <f t="shared" si="0"/>
        <v>0</v>
      </c>
      <c r="K33" s="107">
        <f>C28*E33/100*J33/100</f>
        <v>0</v>
      </c>
      <c r="L33" s="265"/>
    </row>
    <row r="34" spans="1:12" x14ac:dyDescent="0.15">
      <c r="A34" s="271" t="s">
        <v>95</v>
      </c>
      <c r="B34" s="276" t="str">
        <f>'(v) Summary'!$C$24</f>
        <v>Road engineer</v>
      </c>
      <c r="C34" s="275">
        <f>'(v) Summary'!$D$24</f>
        <v>6</v>
      </c>
      <c r="D34" s="10" t="s">
        <v>70</v>
      </c>
      <c r="E34" s="1">
        <v>30</v>
      </c>
      <c r="F34" s="108" t="s">
        <v>96</v>
      </c>
      <c r="G34" s="138"/>
      <c r="H34" s="139" t="s">
        <v>72</v>
      </c>
      <c r="I34" s="128"/>
      <c r="J34" s="1" t="str">
        <f t="shared" si="0"/>
        <v>0</v>
      </c>
      <c r="K34" s="109">
        <f>C34*E34/100*J34/100</f>
        <v>0</v>
      </c>
      <c r="L34" s="263">
        <f>SUM(K34:K39)</f>
        <v>0</v>
      </c>
    </row>
    <row r="35" spans="1:12" x14ac:dyDescent="0.15">
      <c r="A35" s="271"/>
      <c r="B35" s="277"/>
      <c r="C35" s="255"/>
      <c r="D35" s="254" t="s">
        <v>73</v>
      </c>
      <c r="E35" s="2">
        <v>20</v>
      </c>
      <c r="F35" s="102" t="s">
        <v>85</v>
      </c>
      <c r="G35" s="132"/>
      <c r="H35" s="133" t="s">
        <v>75</v>
      </c>
      <c r="I35" s="126"/>
      <c r="J35" s="2" t="str">
        <f t="shared" si="0"/>
        <v>0</v>
      </c>
      <c r="K35" s="103">
        <f>C34*E35/100*J35/100</f>
        <v>0</v>
      </c>
      <c r="L35" s="264"/>
    </row>
    <row r="36" spans="1:12" x14ac:dyDescent="0.15">
      <c r="A36" s="271"/>
      <c r="B36" s="277"/>
      <c r="C36" s="255"/>
      <c r="D36" s="255"/>
      <c r="E36" s="104">
        <v>20</v>
      </c>
      <c r="F36" s="105" t="s">
        <v>86</v>
      </c>
      <c r="G36" s="132"/>
      <c r="H36" s="133" t="s">
        <v>75</v>
      </c>
      <c r="I36" s="126"/>
      <c r="J36" s="2" t="str">
        <f t="shared" si="0"/>
        <v>0</v>
      </c>
      <c r="K36" s="103">
        <f>C35*E36/100*J36/100</f>
        <v>0</v>
      </c>
      <c r="L36" s="264"/>
    </row>
    <row r="37" spans="1:12" x14ac:dyDescent="0.15">
      <c r="A37" s="271"/>
      <c r="B37" s="277"/>
      <c r="C37" s="255"/>
      <c r="D37" s="256"/>
      <c r="E37" s="104">
        <v>20</v>
      </c>
      <c r="F37" s="105" t="s">
        <v>87</v>
      </c>
      <c r="G37" s="132"/>
      <c r="H37" s="135" t="s">
        <v>77</v>
      </c>
      <c r="I37" s="126"/>
      <c r="J37" s="2" t="str">
        <f t="shared" si="0"/>
        <v>0</v>
      </c>
      <c r="K37" s="103">
        <f>C35*E37/100*J37/100</f>
        <v>0</v>
      </c>
      <c r="L37" s="264"/>
    </row>
    <row r="38" spans="1:12" x14ac:dyDescent="0.15">
      <c r="A38" s="271"/>
      <c r="B38" s="277"/>
      <c r="C38" s="255"/>
      <c r="D38" s="254" t="s">
        <v>79</v>
      </c>
      <c r="E38" s="104">
        <v>5</v>
      </c>
      <c r="F38" s="105" t="s">
        <v>80</v>
      </c>
      <c r="G38" s="132"/>
      <c r="H38" s="135" t="s">
        <v>81</v>
      </c>
      <c r="I38" s="126"/>
      <c r="J38" s="2" t="str">
        <f t="shared" si="0"/>
        <v>0</v>
      </c>
      <c r="K38" s="103">
        <f>C34*E38/100*J38/100</f>
        <v>0</v>
      </c>
      <c r="L38" s="264"/>
    </row>
    <row r="39" spans="1:12" x14ac:dyDescent="0.15">
      <c r="A39" s="271"/>
      <c r="B39" s="278"/>
      <c r="C39" s="260"/>
      <c r="D39" s="260"/>
      <c r="E39" s="3">
        <v>5</v>
      </c>
      <c r="F39" s="106" t="s">
        <v>147</v>
      </c>
      <c r="G39" s="136"/>
      <c r="H39" s="137" t="s">
        <v>75</v>
      </c>
      <c r="I39" s="127"/>
      <c r="J39" s="3" t="str">
        <f t="shared" si="0"/>
        <v>0</v>
      </c>
      <c r="K39" s="107">
        <f>C34*E39/100*J39/100</f>
        <v>0</v>
      </c>
      <c r="L39" s="265"/>
    </row>
    <row r="40" spans="1:12" ht="15" customHeight="1" x14ac:dyDescent="0.15">
      <c r="A40" s="271" t="s">
        <v>97</v>
      </c>
      <c r="B40" s="273" t="str">
        <f>'(v) Summary'!$C$25</f>
        <v>Transport economist</v>
      </c>
      <c r="C40" s="233">
        <f>'(v) Summary'!$D$25</f>
        <v>5</v>
      </c>
      <c r="D40" s="10" t="s">
        <v>70</v>
      </c>
      <c r="E40" s="1">
        <v>30</v>
      </c>
      <c r="F40" s="108" t="s">
        <v>98</v>
      </c>
      <c r="G40" s="138"/>
      <c r="H40" s="139" t="s">
        <v>72</v>
      </c>
      <c r="I40" s="128"/>
      <c r="J40" s="1" t="str">
        <f t="shared" si="0"/>
        <v>0</v>
      </c>
      <c r="K40" s="109">
        <f>C40*E40/100*J40/100</f>
        <v>0</v>
      </c>
      <c r="L40" s="263">
        <f>SUM(K40:K45)</f>
        <v>0</v>
      </c>
    </row>
    <row r="41" spans="1:12" x14ac:dyDescent="0.15">
      <c r="A41" s="271"/>
      <c r="B41" s="273"/>
      <c r="C41" s="233"/>
      <c r="D41" s="254" t="s">
        <v>84</v>
      </c>
      <c r="E41" s="2">
        <v>20</v>
      </c>
      <c r="F41" s="102" t="s">
        <v>90</v>
      </c>
      <c r="G41" s="132"/>
      <c r="H41" s="133" t="s">
        <v>75</v>
      </c>
      <c r="I41" s="126"/>
      <c r="J41" s="2" t="str">
        <f t="shared" si="0"/>
        <v>0</v>
      </c>
      <c r="K41" s="103">
        <f>C40*E41/100*J41/100</f>
        <v>0</v>
      </c>
      <c r="L41" s="264"/>
    </row>
    <row r="42" spans="1:12" x14ac:dyDescent="0.15">
      <c r="A42" s="271"/>
      <c r="B42" s="273"/>
      <c r="C42" s="233"/>
      <c r="D42" s="255"/>
      <c r="E42" s="104">
        <v>20</v>
      </c>
      <c r="F42" s="105" t="s">
        <v>91</v>
      </c>
      <c r="G42" s="134"/>
      <c r="H42" s="133" t="s">
        <v>75</v>
      </c>
      <c r="I42" s="126"/>
      <c r="J42" s="2" t="str">
        <f t="shared" si="0"/>
        <v>0</v>
      </c>
      <c r="K42" s="103">
        <f>C41*E42/100*J42/100</f>
        <v>0</v>
      </c>
      <c r="L42" s="264"/>
    </row>
    <row r="43" spans="1:12" x14ac:dyDescent="0.15">
      <c r="A43" s="271"/>
      <c r="B43" s="273"/>
      <c r="C43" s="233"/>
      <c r="D43" s="256"/>
      <c r="E43" s="104">
        <v>20</v>
      </c>
      <c r="F43" s="105" t="s">
        <v>87</v>
      </c>
      <c r="G43" s="134"/>
      <c r="H43" s="135" t="s">
        <v>77</v>
      </c>
      <c r="I43" s="126"/>
      <c r="J43" s="2" t="str">
        <f t="shared" si="0"/>
        <v>0</v>
      </c>
      <c r="K43" s="103">
        <f>C41*E43/100*J43/100</f>
        <v>0</v>
      </c>
      <c r="L43" s="264"/>
    </row>
    <row r="44" spans="1:12" x14ac:dyDescent="0.15">
      <c r="A44" s="271"/>
      <c r="B44" s="273"/>
      <c r="C44" s="233"/>
      <c r="D44" s="254" t="s">
        <v>79</v>
      </c>
      <c r="E44" s="104">
        <v>5</v>
      </c>
      <c r="F44" s="105" t="s">
        <v>80</v>
      </c>
      <c r="G44" s="134"/>
      <c r="H44" s="135" t="s">
        <v>81</v>
      </c>
      <c r="I44" s="126"/>
      <c r="J44" s="2" t="str">
        <f t="shared" si="0"/>
        <v>0</v>
      </c>
      <c r="K44" s="103">
        <f>C40*E44/100*J44/100</f>
        <v>0</v>
      </c>
      <c r="L44" s="264"/>
    </row>
    <row r="45" spans="1:12" x14ac:dyDescent="0.15">
      <c r="A45" s="271"/>
      <c r="B45" s="273"/>
      <c r="C45" s="233"/>
      <c r="D45" s="260"/>
      <c r="E45" s="3">
        <v>5</v>
      </c>
      <c r="F45" s="106" t="s">
        <v>148</v>
      </c>
      <c r="G45" s="134"/>
      <c r="H45" s="137" t="s">
        <v>75</v>
      </c>
      <c r="I45" s="127"/>
      <c r="J45" s="3" t="str">
        <f t="shared" si="0"/>
        <v>0</v>
      </c>
      <c r="K45" s="107">
        <f>C40*E45/100*J45/100</f>
        <v>0</v>
      </c>
      <c r="L45" s="265"/>
    </row>
    <row r="46" spans="1:12" x14ac:dyDescent="0.15">
      <c r="A46" s="271" t="s">
        <v>99</v>
      </c>
      <c r="B46" s="273" t="str">
        <f>'(v) Summary'!$C$26</f>
        <v>Environment specialist</v>
      </c>
      <c r="C46" s="233">
        <f>'(v) Summary'!$D$26</f>
        <v>5</v>
      </c>
      <c r="D46" s="1" t="s">
        <v>70</v>
      </c>
      <c r="E46" s="1">
        <v>30</v>
      </c>
      <c r="F46" s="108" t="s">
        <v>100</v>
      </c>
      <c r="G46" s="138"/>
      <c r="H46" s="139" t="s">
        <v>72</v>
      </c>
      <c r="I46" s="128"/>
      <c r="J46" s="1" t="str">
        <f t="shared" si="0"/>
        <v>0</v>
      </c>
      <c r="K46" s="109">
        <f>C46*E46/100*J46/100</f>
        <v>0</v>
      </c>
      <c r="L46" s="266">
        <f>SUM(K46:K51)</f>
        <v>0</v>
      </c>
    </row>
    <row r="47" spans="1:12" x14ac:dyDescent="0.15">
      <c r="A47" s="271"/>
      <c r="B47" s="273"/>
      <c r="C47" s="233"/>
      <c r="D47" s="255" t="s">
        <v>84</v>
      </c>
      <c r="E47" s="2">
        <v>20</v>
      </c>
      <c r="F47" s="102" t="s">
        <v>93</v>
      </c>
      <c r="G47" s="130"/>
      <c r="H47" s="133" t="s">
        <v>75</v>
      </c>
      <c r="I47" s="126"/>
      <c r="J47" s="2" t="str">
        <f t="shared" si="0"/>
        <v>0</v>
      </c>
      <c r="K47" s="103">
        <f>C46*E47/100*J47/100</f>
        <v>0</v>
      </c>
      <c r="L47" s="267"/>
    </row>
    <row r="48" spans="1:12" x14ac:dyDescent="0.15">
      <c r="A48" s="271"/>
      <c r="B48" s="273"/>
      <c r="C48" s="233"/>
      <c r="D48" s="255"/>
      <c r="E48" s="104">
        <v>20</v>
      </c>
      <c r="F48" s="105" t="s">
        <v>94</v>
      </c>
      <c r="G48" s="130"/>
      <c r="H48" s="133" t="s">
        <v>75</v>
      </c>
      <c r="I48" s="126"/>
      <c r="J48" s="2" t="str">
        <f t="shared" si="0"/>
        <v>0</v>
      </c>
      <c r="K48" s="103">
        <f>C47*E48/100*J48/100</f>
        <v>0</v>
      </c>
      <c r="L48" s="267"/>
    </row>
    <row r="49" spans="1:12" x14ac:dyDescent="0.15">
      <c r="A49" s="271"/>
      <c r="B49" s="273"/>
      <c r="C49" s="233"/>
      <c r="D49" s="256"/>
      <c r="E49" s="104">
        <v>20</v>
      </c>
      <c r="F49" s="105" t="s">
        <v>87</v>
      </c>
      <c r="G49" s="132"/>
      <c r="H49" s="135" t="s">
        <v>77</v>
      </c>
      <c r="I49" s="126"/>
      <c r="J49" s="2" t="str">
        <f t="shared" si="0"/>
        <v>0</v>
      </c>
      <c r="K49" s="103">
        <f>C46*E49/100*J49/100</f>
        <v>0</v>
      </c>
      <c r="L49" s="268"/>
    </row>
    <row r="50" spans="1:12" x14ac:dyDescent="0.15">
      <c r="A50" s="271"/>
      <c r="B50" s="273"/>
      <c r="C50" s="233"/>
      <c r="D50" s="254" t="s">
        <v>79</v>
      </c>
      <c r="E50" s="104">
        <v>5</v>
      </c>
      <c r="F50" s="105" t="s">
        <v>80</v>
      </c>
      <c r="G50" s="134"/>
      <c r="H50" s="135" t="s">
        <v>81</v>
      </c>
      <c r="I50" s="126"/>
      <c r="J50" s="2" t="str">
        <f t="shared" si="0"/>
        <v>0</v>
      </c>
      <c r="K50" s="103">
        <f>C46*E50/100*J50/100</f>
        <v>0</v>
      </c>
      <c r="L50" s="269"/>
    </row>
    <row r="51" spans="1:12" x14ac:dyDescent="0.15">
      <c r="A51" s="271"/>
      <c r="B51" s="273"/>
      <c r="C51" s="233"/>
      <c r="D51" s="260"/>
      <c r="E51" s="3">
        <v>5</v>
      </c>
      <c r="F51" s="106" t="s">
        <v>148</v>
      </c>
      <c r="G51" s="134"/>
      <c r="H51" s="137" t="s">
        <v>75</v>
      </c>
      <c r="I51" s="127"/>
      <c r="J51" s="3" t="str">
        <f t="shared" si="0"/>
        <v>0</v>
      </c>
      <c r="K51" s="107">
        <f>C46*E51/100*J51/100</f>
        <v>0</v>
      </c>
      <c r="L51" s="270"/>
    </row>
    <row r="52" spans="1:12" x14ac:dyDescent="0.15">
      <c r="A52" s="271" t="s">
        <v>101</v>
      </c>
      <c r="B52" s="273" t="str">
        <f>'(v) Summary'!C27</f>
        <v>Social specialist</v>
      </c>
      <c r="C52" s="233">
        <f>'(v) Summary'!$D$27</f>
        <v>3</v>
      </c>
      <c r="D52" s="10" t="s">
        <v>70</v>
      </c>
      <c r="E52" s="1">
        <v>30</v>
      </c>
      <c r="F52" s="108" t="s">
        <v>102</v>
      </c>
      <c r="G52" s="138"/>
      <c r="H52" s="139" t="s">
        <v>72</v>
      </c>
      <c r="I52" s="128"/>
      <c r="J52" s="1" t="str">
        <f t="shared" si="0"/>
        <v>0</v>
      </c>
      <c r="K52" s="109">
        <f>C52*E52/100*J52/100</f>
        <v>0</v>
      </c>
      <c r="L52" s="266">
        <f>SUM(K52:K57)</f>
        <v>0</v>
      </c>
    </row>
    <row r="53" spans="1:12" x14ac:dyDescent="0.15">
      <c r="A53" s="271"/>
      <c r="B53" s="273"/>
      <c r="C53" s="233"/>
      <c r="D53" s="254" t="s">
        <v>84</v>
      </c>
      <c r="E53" s="2">
        <v>20</v>
      </c>
      <c r="F53" s="102" t="s">
        <v>103</v>
      </c>
      <c r="G53" s="132"/>
      <c r="H53" s="133" t="s">
        <v>75</v>
      </c>
      <c r="I53" s="126"/>
      <c r="J53" s="2" t="str">
        <f t="shared" si="0"/>
        <v>0</v>
      </c>
      <c r="K53" s="103">
        <f>C52*E53/100*J53/100</f>
        <v>0</v>
      </c>
      <c r="L53" s="268"/>
    </row>
    <row r="54" spans="1:12" x14ac:dyDescent="0.15">
      <c r="A54" s="271"/>
      <c r="B54" s="273"/>
      <c r="C54" s="233"/>
      <c r="D54" s="255"/>
      <c r="E54" s="104">
        <v>20</v>
      </c>
      <c r="F54" s="105" t="s">
        <v>104</v>
      </c>
      <c r="G54" s="134"/>
      <c r="H54" s="133" t="s">
        <v>75</v>
      </c>
      <c r="I54" s="126"/>
      <c r="J54" s="2" t="str">
        <f t="shared" si="0"/>
        <v>0</v>
      </c>
      <c r="K54" s="103">
        <f>C53*E54/100*J54/100</f>
        <v>0</v>
      </c>
      <c r="L54" s="269"/>
    </row>
    <row r="55" spans="1:12" x14ac:dyDescent="0.15">
      <c r="A55" s="271"/>
      <c r="B55" s="273"/>
      <c r="C55" s="233"/>
      <c r="D55" s="256"/>
      <c r="E55" s="104">
        <v>20</v>
      </c>
      <c r="F55" s="105" t="s">
        <v>87</v>
      </c>
      <c r="G55" s="134"/>
      <c r="H55" s="135" t="s">
        <v>77</v>
      </c>
      <c r="I55" s="126"/>
      <c r="J55" s="2" t="str">
        <f t="shared" si="0"/>
        <v>0</v>
      </c>
      <c r="K55" s="103">
        <f>C53*E55/100*J55/100</f>
        <v>0</v>
      </c>
      <c r="L55" s="269"/>
    </row>
    <row r="56" spans="1:12" x14ac:dyDescent="0.15">
      <c r="A56" s="271"/>
      <c r="B56" s="273"/>
      <c r="C56" s="233"/>
      <c r="D56" s="254" t="s">
        <v>79</v>
      </c>
      <c r="E56" s="104">
        <v>5</v>
      </c>
      <c r="F56" s="105" t="s">
        <v>80</v>
      </c>
      <c r="G56" s="134"/>
      <c r="H56" s="135" t="s">
        <v>81</v>
      </c>
      <c r="I56" s="126"/>
      <c r="J56" s="2" t="str">
        <f t="shared" si="0"/>
        <v>0</v>
      </c>
      <c r="K56" s="103">
        <f>C52*E56/100*J56/100</f>
        <v>0</v>
      </c>
      <c r="L56" s="269"/>
    </row>
    <row r="57" spans="1:12" ht="15.75" thickBot="1" x14ac:dyDescent="0.2">
      <c r="A57" s="272"/>
      <c r="B57" s="274"/>
      <c r="C57" s="233"/>
      <c r="D57" s="260"/>
      <c r="E57" s="3">
        <v>5</v>
      </c>
      <c r="F57" s="106" t="s">
        <v>149</v>
      </c>
      <c r="G57" s="134"/>
      <c r="H57" s="140" t="s">
        <v>75</v>
      </c>
      <c r="I57" s="129"/>
      <c r="J57" s="4" t="str">
        <f t="shared" si="0"/>
        <v>0</v>
      </c>
      <c r="K57" s="110">
        <f>C52*E57/100*J57/100</f>
        <v>0</v>
      </c>
      <c r="L57" s="294"/>
    </row>
    <row r="58" spans="1:12" ht="30" customHeight="1" thickBot="1" x14ac:dyDescent="0.2">
      <c r="A58" s="279" t="s">
        <v>105</v>
      </c>
      <c r="B58" s="280"/>
      <c r="C58" s="111">
        <f>SUM(C10:C57)</f>
        <v>50</v>
      </c>
      <c r="D58" s="112"/>
      <c r="E58" s="111"/>
      <c r="F58" s="113"/>
      <c r="G58" s="114"/>
      <c r="H58" s="115"/>
      <c r="I58" s="113"/>
      <c r="J58" s="114"/>
      <c r="K58" s="116"/>
      <c r="L58" s="117">
        <f>SUM(L10:L57)</f>
        <v>0</v>
      </c>
    </row>
    <row r="59" spans="1:12" ht="15.75" thickBot="1" x14ac:dyDescent="0.2"/>
    <row r="60" spans="1:12" ht="15.75" thickBot="1" x14ac:dyDescent="0.2">
      <c r="B60" s="85" t="s">
        <v>10</v>
      </c>
      <c r="C60" s="86" t="s">
        <v>11</v>
      </c>
    </row>
    <row r="61" spans="1:12" ht="13.9" customHeight="1" x14ac:dyDescent="0.15">
      <c r="B61" s="123" t="s">
        <v>21</v>
      </c>
      <c r="C61" s="124">
        <v>100</v>
      </c>
      <c r="G61" s="238" t="s">
        <v>106</v>
      </c>
      <c r="H61" s="238"/>
      <c r="I61" s="238"/>
      <c r="J61" s="238"/>
      <c r="K61" s="238"/>
      <c r="L61" s="238"/>
    </row>
    <row r="62" spans="1:12" x14ac:dyDescent="0.15">
      <c r="B62" s="119" t="s">
        <v>23</v>
      </c>
      <c r="C62" s="120">
        <v>90</v>
      </c>
      <c r="G62" s="238"/>
      <c r="H62" s="238"/>
      <c r="I62" s="238"/>
      <c r="J62" s="238"/>
      <c r="K62" s="238"/>
      <c r="L62" s="238"/>
    </row>
    <row r="63" spans="1:12" x14ac:dyDescent="0.15">
      <c r="B63" s="119" t="s">
        <v>24</v>
      </c>
      <c r="C63" s="120">
        <v>70</v>
      </c>
      <c r="G63" s="238"/>
      <c r="H63" s="238"/>
      <c r="I63" s="238"/>
      <c r="J63" s="238"/>
      <c r="K63" s="238"/>
      <c r="L63" s="238"/>
    </row>
    <row r="64" spans="1:12" x14ac:dyDescent="0.15">
      <c r="B64" s="119" t="s">
        <v>25</v>
      </c>
      <c r="C64" s="120">
        <v>40</v>
      </c>
      <c r="G64" s="238"/>
      <c r="H64" s="238"/>
      <c r="I64" s="238"/>
      <c r="J64" s="238"/>
      <c r="K64" s="238"/>
      <c r="L64" s="238"/>
    </row>
    <row r="65" spans="2:3" ht="15.75" thickBot="1" x14ac:dyDescent="0.2">
      <c r="B65" s="121" t="s">
        <v>26</v>
      </c>
      <c r="C65" s="122">
        <v>0</v>
      </c>
    </row>
  </sheetData>
  <mergeCells count="62">
    <mergeCell ref="G61:L64"/>
    <mergeCell ref="A3:G3"/>
    <mergeCell ref="L16:L21"/>
    <mergeCell ref="L34:L39"/>
    <mergeCell ref="C40:C45"/>
    <mergeCell ref="L52:L57"/>
    <mergeCell ref="L28:L33"/>
    <mergeCell ref="D56:D57"/>
    <mergeCell ref="A6:L6"/>
    <mergeCell ref="A5:L5"/>
    <mergeCell ref="A7:L7"/>
    <mergeCell ref="L10:L15"/>
    <mergeCell ref="F8:F9"/>
    <mergeCell ref="B10:B15"/>
    <mergeCell ref="A10:A15"/>
    <mergeCell ref="C10:C15"/>
    <mergeCell ref="K8:L9"/>
    <mergeCell ref="J8:J9"/>
    <mergeCell ref="D17:D19"/>
    <mergeCell ref="D11:D13"/>
    <mergeCell ref="D14:D15"/>
    <mergeCell ref="A58:B58"/>
    <mergeCell ref="A40:A45"/>
    <mergeCell ref="D53:D55"/>
    <mergeCell ref="C52:C57"/>
    <mergeCell ref="C8:C9"/>
    <mergeCell ref="A16:A21"/>
    <mergeCell ref="B16:B21"/>
    <mergeCell ref="C16:C21"/>
    <mergeCell ref="A34:A39"/>
    <mergeCell ref="B34:B39"/>
    <mergeCell ref="C34:C39"/>
    <mergeCell ref="A8:B9"/>
    <mergeCell ref="D50:D51"/>
    <mergeCell ref="D44:D45"/>
    <mergeCell ref="D47:D49"/>
    <mergeCell ref="D29:D31"/>
    <mergeCell ref="L22:L27"/>
    <mergeCell ref="D23:D25"/>
    <mergeCell ref="L46:L51"/>
    <mergeCell ref="L40:L45"/>
    <mergeCell ref="A52:A57"/>
    <mergeCell ref="B52:B57"/>
    <mergeCell ref="C22:C27"/>
    <mergeCell ref="C28:C33"/>
    <mergeCell ref="B28:B33"/>
    <mergeCell ref="A28:A33"/>
    <mergeCell ref="A22:A27"/>
    <mergeCell ref="B22:B27"/>
    <mergeCell ref="B40:B45"/>
    <mergeCell ref="A46:A51"/>
    <mergeCell ref="B46:B51"/>
    <mergeCell ref="C46:C51"/>
    <mergeCell ref="D35:D37"/>
    <mergeCell ref="D41:D43"/>
    <mergeCell ref="G8:I8"/>
    <mergeCell ref="D20:D21"/>
    <mergeCell ref="D26:D27"/>
    <mergeCell ref="D32:D33"/>
    <mergeCell ref="D38:D39"/>
    <mergeCell ref="D8:D9"/>
    <mergeCell ref="E8:E9"/>
  </mergeCells>
  <phoneticPr fontId="3"/>
  <dataValidations count="1">
    <dataValidation type="list" allowBlank="1" showInputMessage="1" showErrorMessage="1" sqref="I10:I57">
      <formula1>$B$61:$B$65</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Footer>&amp;C&amp;"Times New Roman,標準"&amp;P/&amp;N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zoomScaleNormal="100" zoomScaleSheetLayoutView="100" workbookViewId="0">
      <selection activeCell="G4" sqref="G4"/>
    </sheetView>
  </sheetViews>
  <sheetFormatPr defaultColWidth="9" defaultRowHeight="15" x14ac:dyDescent="0.15"/>
  <cols>
    <col min="1" max="1" width="3.625" style="13" bestFit="1" customWidth="1"/>
    <col min="2" max="2" width="30.875" style="13" customWidth="1"/>
    <col min="3" max="3" width="10.75" style="13" customWidth="1"/>
    <col min="4" max="4" width="15.75" style="93" customWidth="1"/>
    <col min="5" max="5" width="8.5" style="93" customWidth="1"/>
    <col min="6" max="6" width="8.625" style="13" customWidth="1"/>
    <col min="7" max="7" width="31.25" style="13" customWidth="1"/>
    <col min="8" max="16384" width="9" style="13"/>
  </cols>
  <sheetData>
    <row r="1" spans="1:8" s="22" customFormat="1" ht="15.75" x14ac:dyDescent="0.15">
      <c r="A1" s="45" t="s">
        <v>0</v>
      </c>
      <c r="B1" s="46"/>
      <c r="C1" s="46"/>
      <c r="D1" s="46"/>
      <c r="E1" s="46"/>
      <c r="F1" s="46"/>
      <c r="G1" s="46"/>
    </row>
    <row r="2" spans="1:8" s="22" customFormat="1" ht="8.25" customHeight="1" x14ac:dyDescent="0.15">
      <c r="A2" s="47"/>
      <c r="B2" s="47"/>
      <c r="C2" s="47"/>
      <c r="D2" s="47"/>
      <c r="E2" s="47"/>
      <c r="F2" s="47"/>
      <c r="G2" s="47"/>
    </row>
    <row r="3" spans="1:8" s="22" customFormat="1" ht="18.75" x14ac:dyDescent="0.15">
      <c r="A3" s="242" t="s">
        <v>107</v>
      </c>
      <c r="B3" s="242"/>
      <c r="C3" s="242"/>
      <c r="D3" s="242"/>
      <c r="E3" s="242"/>
      <c r="F3" s="242"/>
      <c r="G3" s="242"/>
      <c r="H3" s="18"/>
    </row>
    <row r="4" spans="1:8" s="22" customFormat="1" ht="10.5" customHeight="1" x14ac:dyDescent="0.15">
      <c r="A4" s="48"/>
      <c r="B4" s="48"/>
      <c r="C4" s="48"/>
      <c r="D4" s="48"/>
      <c r="E4" s="48"/>
      <c r="F4" s="48"/>
      <c r="G4" s="48"/>
      <c r="H4" s="18"/>
    </row>
    <row r="5" spans="1:8" ht="24.75" customHeight="1" x14ac:dyDescent="0.15">
      <c r="A5" s="243" t="s">
        <v>108</v>
      </c>
      <c r="B5" s="243"/>
      <c r="C5" s="243"/>
      <c r="D5" s="243"/>
      <c r="E5" s="243"/>
      <c r="F5" s="243"/>
      <c r="G5" s="243"/>
    </row>
    <row r="6" spans="1:8" ht="30" customHeight="1" thickBot="1" x14ac:dyDescent="0.2">
      <c r="A6" s="244" t="s">
        <v>35</v>
      </c>
      <c r="B6" s="244"/>
      <c r="C6" s="244"/>
      <c r="D6" s="244"/>
      <c r="E6" s="244"/>
      <c r="F6" s="244"/>
      <c r="G6" s="22"/>
    </row>
    <row r="7" spans="1:8" ht="19.5" customHeight="1" x14ac:dyDescent="0.15">
      <c r="A7" s="297" t="s">
        <v>36</v>
      </c>
      <c r="B7" s="298"/>
      <c r="C7" s="298"/>
      <c r="D7" s="298"/>
      <c r="E7" s="298"/>
      <c r="F7" s="298"/>
      <c r="G7" s="299"/>
    </row>
    <row r="8" spans="1:8" s="5" customFormat="1" ht="30.75" customHeight="1" thickBot="1" x14ac:dyDescent="0.2">
      <c r="A8" s="249" t="s">
        <v>37</v>
      </c>
      <c r="B8" s="250"/>
      <c r="C8" s="9" t="s">
        <v>9</v>
      </c>
      <c r="D8" s="9" t="s">
        <v>10</v>
      </c>
      <c r="E8" s="9" t="s">
        <v>11</v>
      </c>
      <c r="F8" s="9" t="s">
        <v>12</v>
      </c>
      <c r="G8" s="49" t="s">
        <v>39</v>
      </c>
    </row>
    <row r="9" spans="1:8" ht="18.75" customHeight="1" x14ac:dyDescent="0.15">
      <c r="A9" s="141" t="s">
        <v>40</v>
      </c>
      <c r="B9" s="142" t="s">
        <v>109</v>
      </c>
      <c r="C9" s="143">
        <f>'(v) Summary'!D30</f>
        <v>2</v>
      </c>
      <c r="D9" s="144"/>
      <c r="E9" s="145" t="str">
        <f>IF(D9="","0",VLOOKUP(D9,B$15:C$19,2,FALSE))</f>
        <v>0</v>
      </c>
      <c r="F9" s="146">
        <f>C9*E9/100</f>
        <v>0</v>
      </c>
      <c r="G9" s="147"/>
    </row>
    <row r="10" spans="1:8" ht="18.75" customHeight="1" x14ac:dyDescent="0.15">
      <c r="A10" s="148" t="s">
        <v>45</v>
      </c>
      <c r="B10" s="56" t="s">
        <v>110</v>
      </c>
      <c r="C10" s="57">
        <f>'(v) Summary'!D31</f>
        <v>1</v>
      </c>
      <c r="D10" s="94"/>
      <c r="E10" s="149" t="str">
        <f t="shared" ref="E10:E11" si="0">IF(D10="","0",VLOOKUP(D10,B$15:C$19,2,FALSE))</f>
        <v>0</v>
      </c>
      <c r="F10" s="150">
        <f>C10*E10/100</f>
        <v>0</v>
      </c>
      <c r="G10" s="59"/>
    </row>
    <row r="11" spans="1:8" ht="18.75" customHeight="1" thickBot="1" x14ac:dyDescent="0.2">
      <c r="A11" s="151" t="s">
        <v>48</v>
      </c>
      <c r="B11" s="74" t="s">
        <v>111</v>
      </c>
      <c r="C11" s="75">
        <f>'(v) Summary'!D32</f>
        <v>2</v>
      </c>
      <c r="D11" s="97"/>
      <c r="E11" s="152" t="str">
        <f t="shared" si="0"/>
        <v>0</v>
      </c>
      <c r="F11" s="153">
        <f>C11*E11/100</f>
        <v>0</v>
      </c>
      <c r="G11" s="77"/>
    </row>
    <row r="12" spans="1:8" ht="18.75" customHeight="1" thickBot="1" x14ac:dyDescent="0.2">
      <c r="A12" s="301" t="s">
        <v>52</v>
      </c>
      <c r="B12" s="302"/>
      <c r="C12" s="154">
        <f>SUM(C9:C11)</f>
        <v>5</v>
      </c>
      <c r="D12" s="79"/>
      <c r="E12" s="79"/>
      <c r="F12" s="155">
        <f>SUM(F9:F11)</f>
        <v>0</v>
      </c>
      <c r="G12" s="82"/>
    </row>
    <row r="13" spans="1:8" ht="15.75" thickBot="1" x14ac:dyDescent="0.2"/>
    <row r="14" spans="1:8" ht="15" customHeight="1" thickBot="1" x14ac:dyDescent="0.2">
      <c r="B14" s="24" t="s">
        <v>10</v>
      </c>
      <c r="C14" s="28" t="s">
        <v>11</v>
      </c>
      <c r="D14" s="13"/>
      <c r="E14" s="13"/>
    </row>
    <row r="15" spans="1:8" ht="15" customHeight="1" x14ac:dyDescent="0.15">
      <c r="B15" s="156" t="s">
        <v>21</v>
      </c>
      <c r="C15" s="157">
        <v>100</v>
      </c>
      <c r="D15" s="246" t="s">
        <v>54</v>
      </c>
      <c r="E15" s="238"/>
      <c r="F15" s="238"/>
      <c r="G15" s="238"/>
    </row>
    <row r="16" spans="1:8" ht="15" customHeight="1" x14ac:dyDescent="0.15">
      <c r="B16" s="158" t="s">
        <v>23</v>
      </c>
      <c r="C16" s="159">
        <v>90</v>
      </c>
      <c r="D16" s="246"/>
      <c r="E16" s="238"/>
      <c r="F16" s="238"/>
      <c r="G16" s="238"/>
    </row>
    <row r="17" spans="1:7" ht="15" customHeight="1" x14ac:dyDescent="0.15">
      <c r="B17" s="158" t="s">
        <v>24</v>
      </c>
      <c r="C17" s="159">
        <v>70</v>
      </c>
      <c r="D17" s="246"/>
      <c r="E17" s="238"/>
      <c r="F17" s="238"/>
      <c r="G17" s="238"/>
    </row>
    <row r="18" spans="1:7" ht="15" customHeight="1" x14ac:dyDescent="0.15">
      <c r="B18" s="158" t="s">
        <v>25</v>
      </c>
      <c r="C18" s="159">
        <v>40</v>
      </c>
      <c r="D18" s="246"/>
      <c r="E18" s="238"/>
      <c r="F18" s="238"/>
      <c r="G18" s="238"/>
    </row>
    <row r="19" spans="1:7" ht="15.75" customHeight="1" thickBot="1" x14ac:dyDescent="0.2">
      <c r="B19" s="160" t="s">
        <v>26</v>
      </c>
      <c r="C19" s="161">
        <v>0</v>
      </c>
      <c r="D19" s="13"/>
      <c r="E19" s="13"/>
    </row>
    <row r="20" spans="1:7" x14ac:dyDescent="0.15">
      <c r="A20" s="162"/>
      <c r="B20" s="162"/>
      <c r="C20" s="5"/>
      <c r="D20" s="13"/>
      <c r="E20" s="13"/>
    </row>
  </sheetData>
  <mergeCells count="7">
    <mergeCell ref="D15:G18"/>
    <mergeCell ref="A3:G3"/>
    <mergeCell ref="A6:F6"/>
    <mergeCell ref="A7:G7"/>
    <mergeCell ref="A8:B8"/>
    <mergeCell ref="A12:B12"/>
    <mergeCell ref="A5:G5"/>
  </mergeCells>
  <phoneticPr fontId="1"/>
  <dataValidations count="1">
    <dataValidation type="list" allowBlank="1" showInputMessage="1" showErrorMessage="1" sqref="D9:D11">
      <formula1>$B$15:$B$19</formula1>
    </dataValidation>
  </dataValidations>
  <pageMargins left="0.7" right="0.7" top="0.75" bottom="0.75" header="0.3" footer="0.3"/>
  <pageSetup paperSize="9" scale="81" fitToHeight="0" orientation="portrait" r:id="rId1"/>
  <headerFooter>
    <oddFooter>&amp;C&amp;"Times New Roman,標準"&amp;P/&amp;N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view="pageBreakPreview" topLeftCell="A25" zoomScaleNormal="100" zoomScaleSheetLayoutView="100" workbookViewId="0">
      <selection activeCell="C5" sqref="C5"/>
    </sheetView>
  </sheetViews>
  <sheetFormatPr defaultColWidth="8.875" defaultRowHeight="15" x14ac:dyDescent="0.15"/>
  <cols>
    <col min="1" max="1" width="4" style="5" customWidth="1"/>
    <col min="2" max="2" width="4.125" style="5" customWidth="1"/>
    <col min="3" max="3" width="82.5" style="13" customWidth="1"/>
    <col min="4" max="4" width="10.125" style="13" customWidth="1"/>
    <col min="5" max="5" width="10.25" style="13" customWidth="1"/>
    <col min="6" max="16384" width="8.875" style="13"/>
  </cols>
  <sheetData>
    <row r="1" spans="1:8" s="22" customFormat="1" ht="15.75" x14ac:dyDescent="0.15">
      <c r="A1" s="45" t="s">
        <v>0</v>
      </c>
      <c r="B1" s="46"/>
      <c r="C1" s="46"/>
      <c r="D1" s="46"/>
      <c r="E1" s="46"/>
      <c r="F1" s="46"/>
      <c r="G1" s="46"/>
    </row>
    <row r="2" spans="1:8" s="22" customFormat="1" ht="8.25" customHeight="1" x14ac:dyDescent="0.15">
      <c r="A2" s="47"/>
      <c r="B2" s="47"/>
      <c r="C2" s="47"/>
      <c r="D2" s="47"/>
      <c r="E2" s="47"/>
      <c r="F2" s="47"/>
      <c r="G2" s="47"/>
    </row>
    <row r="3" spans="1:8" s="22" customFormat="1" ht="18.75" x14ac:dyDescent="0.15">
      <c r="A3" s="242" t="s">
        <v>112</v>
      </c>
      <c r="B3" s="242"/>
      <c r="C3" s="242"/>
      <c r="D3" s="242"/>
      <c r="E3" s="242"/>
      <c r="F3" s="242"/>
      <c r="G3" s="242"/>
      <c r="H3" s="18"/>
    </row>
    <row r="4" spans="1:8" s="22" customFormat="1" ht="10.5" customHeight="1" x14ac:dyDescent="0.15">
      <c r="A4" s="48"/>
      <c r="B4" s="48"/>
      <c r="C4" s="48"/>
      <c r="D4" s="48"/>
      <c r="E4" s="48"/>
      <c r="F4" s="48"/>
      <c r="G4" s="48"/>
      <c r="H4" s="18"/>
    </row>
    <row r="5" spans="1:8" ht="36.75" customHeight="1" x14ac:dyDescent="0.15">
      <c r="A5" s="163"/>
      <c r="B5" s="163"/>
      <c r="C5" s="164" t="s">
        <v>113</v>
      </c>
      <c r="D5" s="163"/>
      <c r="E5" s="163"/>
      <c r="F5" s="163"/>
    </row>
    <row r="6" spans="1:8" ht="30" customHeight="1" thickBot="1" x14ac:dyDescent="0.2">
      <c r="A6" s="244" t="s">
        <v>35</v>
      </c>
      <c r="B6" s="244"/>
      <c r="C6" s="244"/>
      <c r="D6" s="244"/>
      <c r="E6" s="244"/>
    </row>
    <row r="7" spans="1:8" s="5" customFormat="1" ht="24" customHeight="1" x14ac:dyDescent="0.15">
      <c r="A7" s="297" t="s">
        <v>36</v>
      </c>
      <c r="B7" s="298"/>
      <c r="C7" s="298"/>
      <c r="D7" s="298"/>
      <c r="E7" s="299"/>
    </row>
    <row r="8" spans="1:8" ht="24" customHeight="1" thickBot="1" x14ac:dyDescent="0.2">
      <c r="A8" s="165" t="s">
        <v>6</v>
      </c>
      <c r="B8" s="305" t="s">
        <v>37</v>
      </c>
      <c r="C8" s="306"/>
      <c r="D8" s="98" t="s">
        <v>114</v>
      </c>
      <c r="E8" s="49" t="s">
        <v>12</v>
      </c>
    </row>
    <row r="9" spans="1:8" ht="24" customHeight="1" x14ac:dyDescent="0.15">
      <c r="A9" s="166" t="s">
        <v>115</v>
      </c>
      <c r="B9" s="167" t="s">
        <v>116</v>
      </c>
      <c r="C9" s="6"/>
      <c r="D9" s="6"/>
      <c r="E9" s="193"/>
      <c r="F9" s="168"/>
    </row>
    <row r="10" spans="1:8" ht="45" x14ac:dyDescent="0.15">
      <c r="A10" s="169"/>
      <c r="B10" s="170" t="s">
        <v>69</v>
      </c>
      <c r="C10" s="204" t="s">
        <v>144</v>
      </c>
      <c r="D10" s="207">
        <v>5</v>
      </c>
      <c r="E10" s="195">
        <f>'(i)Experience'!G12</f>
        <v>0</v>
      </c>
    </row>
    <row r="11" spans="1:8" ht="33.75" customHeight="1" x14ac:dyDescent="0.15">
      <c r="A11" s="169"/>
      <c r="B11" s="171" t="s">
        <v>82</v>
      </c>
      <c r="C11" s="205" t="s">
        <v>145</v>
      </c>
      <c r="D11" s="208">
        <v>5</v>
      </c>
      <c r="E11" s="196">
        <f>'(i)Experience'!G28</f>
        <v>0</v>
      </c>
    </row>
    <row r="12" spans="1:8" ht="33.75" customHeight="1" x14ac:dyDescent="0.15">
      <c r="A12" s="169"/>
      <c r="B12" s="172" t="s">
        <v>88</v>
      </c>
      <c r="C12" s="206" t="s">
        <v>146</v>
      </c>
      <c r="D12" s="209">
        <v>5</v>
      </c>
      <c r="E12" s="197">
        <f>'(i)Experience'!G44</f>
        <v>0</v>
      </c>
    </row>
    <row r="13" spans="1:8" ht="23.25" customHeight="1" thickBot="1" x14ac:dyDescent="0.2">
      <c r="A13" s="272" t="s">
        <v>117</v>
      </c>
      <c r="B13" s="303"/>
      <c r="C13" s="304"/>
      <c r="D13" s="210">
        <f>SUM(D10:D12)</f>
        <v>15</v>
      </c>
      <c r="E13" s="198">
        <f>SUM(E10:E12)</f>
        <v>0</v>
      </c>
    </row>
    <row r="14" spans="1:8" ht="24" customHeight="1" x14ac:dyDescent="0.15">
      <c r="A14" s="166" t="s">
        <v>118</v>
      </c>
      <c r="B14" s="167" t="s">
        <v>119</v>
      </c>
      <c r="C14" s="6"/>
      <c r="D14" s="6"/>
      <c r="E14" s="203"/>
    </row>
    <row r="15" spans="1:8" ht="23.25" customHeight="1" x14ac:dyDescent="0.15">
      <c r="A15" s="173"/>
      <c r="B15" s="170" t="s">
        <v>69</v>
      </c>
      <c r="C15" s="204" t="s">
        <v>120</v>
      </c>
      <c r="D15" s="207">
        <v>10</v>
      </c>
      <c r="E15" s="195">
        <f>'(ii)Adequacy'!F9</f>
        <v>0</v>
      </c>
    </row>
    <row r="16" spans="1:8" ht="23.25" customHeight="1" x14ac:dyDescent="0.15">
      <c r="A16" s="173"/>
      <c r="B16" s="171" t="s">
        <v>82</v>
      </c>
      <c r="C16" s="205" t="s">
        <v>121</v>
      </c>
      <c r="D16" s="208">
        <v>10</v>
      </c>
      <c r="E16" s="196">
        <f>'(ii)Adequacy'!F13</f>
        <v>0</v>
      </c>
    </row>
    <row r="17" spans="1:5" ht="23.25" customHeight="1" x14ac:dyDescent="0.15">
      <c r="A17" s="173"/>
      <c r="B17" s="172" t="s">
        <v>88</v>
      </c>
      <c r="C17" s="206" t="s">
        <v>122</v>
      </c>
      <c r="D17" s="209">
        <v>10</v>
      </c>
      <c r="E17" s="197">
        <f>'(ii)Adequacy'!F15</f>
        <v>0</v>
      </c>
    </row>
    <row r="18" spans="1:5" ht="23.25" customHeight="1" thickBot="1" x14ac:dyDescent="0.2">
      <c r="A18" s="272" t="s">
        <v>52</v>
      </c>
      <c r="B18" s="303"/>
      <c r="C18" s="304"/>
      <c r="D18" s="210">
        <f>SUM(D15:D17)</f>
        <v>30</v>
      </c>
      <c r="E18" s="198">
        <f>SUM(E15:E17)</f>
        <v>0</v>
      </c>
    </row>
    <row r="19" spans="1:5" ht="24" customHeight="1" x14ac:dyDescent="0.15">
      <c r="A19" s="166" t="s">
        <v>123</v>
      </c>
      <c r="B19" s="174" t="s">
        <v>124</v>
      </c>
      <c r="C19" s="175"/>
      <c r="D19" s="176"/>
      <c r="E19" s="203"/>
    </row>
    <row r="20" spans="1:5" ht="23.25" customHeight="1" x14ac:dyDescent="0.15">
      <c r="A20" s="173"/>
      <c r="B20" s="170" t="s">
        <v>69</v>
      </c>
      <c r="C20" s="204" t="s">
        <v>125</v>
      </c>
      <c r="D20" s="207">
        <v>12</v>
      </c>
      <c r="E20" s="195">
        <f>'(iii) Key Expert'!L10</f>
        <v>0</v>
      </c>
    </row>
    <row r="21" spans="1:5" ht="23.25" customHeight="1" x14ac:dyDescent="0.15">
      <c r="A21" s="173"/>
      <c r="B21" s="171" t="s">
        <v>82</v>
      </c>
      <c r="C21" s="205" t="s">
        <v>126</v>
      </c>
      <c r="D21" s="208">
        <v>7</v>
      </c>
      <c r="E21" s="196">
        <f>'(iii) Key Expert'!L16</f>
        <v>0</v>
      </c>
    </row>
    <row r="22" spans="1:5" ht="23.25" customHeight="1" x14ac:dyDescent="0.15">
      <c r="A22" s="173"/>
      <c r="B22" s="171" t="s">
        <v>88</v>
      </c>
      <c r="C22" s="205" t="s">
        <v>127</v>
      </c>
      <c r="D22" s="208">
        <v>6</v>
      </c>
      <c r="E22" s="196">
        <f>'(iii) Key Expert'!L22</f>
        <v>0</v>
      </c>
    </row>
    <row r="23" spans="1:5" ht="23.25" customHeight="1" x14ac:dyDescent="0.15">
      <c r="A23" s="173"/>
      <c r="B23" s="171" t="s">
        <v>92</v>
      </c>
      <c r="C23" s="205" t="s">
        <v>128</v>
      </c>
      <c r="D23" s="208">
        <v>6</v>
      </c>
      <c r="E23" s="196">
        <f>'(iii) Key Expert'!L28</f>
        <v>0</v>
      </c>
    </row>
    <row r="24" spans="1:5" ht="23.25" customHeight="1" x14ac:dyDescent="0.15">
      <c r="A24" s="173"/>
      <c r="B24" s="171" t="s">
        <v>95</v>
      </c>
      <c r="C24" s="205" t="s">
        <v>126</v>
      </c>
      <c r="D24" s="208">
        <v>6</v>
      </c>
      <c r="E24" s="196">
        <f>'(iii) Key Expert'!L34</f>
        <v>0</v>
      </c>
    </row>
    <row r="25" spans="1:5" ht="23.25" customHeight="1" x14ac:dyDescent="0.15">
      <c r="A25" s="173"/>
      <c r="B25" s="171" t="s">
        <v>97</v>
      </c>
      <c r="C25" s="205" t="s">
        <v>127</v>
      </c>
      <c r="D25" s="208">
        <v>5</v>
      </c>
      <c r="E25" s="196">
        <f>'(iii) Key Expert'!$L$40</f>
        <v>0</v>
      </c>
    </row>
    <row r="26" spans="1:5" ht="23.25" customHeight="1" x14ac:dyDescent="0.15">
      <c r="A26" s="173"/>
      <c r="B26" s="171" t="s">
        <v>99</v>
      </c>
      <c r="C26" s="205" t="s">
        <v>128</v>
      </c>
      <c r="D26" s="208">
        <v>5</v>
      </c>
      <c r="E26" s="196">
        <f>'(iii) Key Expert'!$L$46</f>
        <v>0</v>
      </c>
    </row>
    <row r="27" spans="1:5" ht="23.25" customHeight="1" x14ac:dyDescent="0.15">
      <c r="A27" s="173"/>
      <c r="B27" s="172" t="s">
        <v>101</v>
      </c>
      <c r="C27" s="206" t="s">
        <v>129</v>
      </c>
      <c r="D27" s="209">
        <v>3</v>
      </c>
      <c r="E27" s="197">
        <f>'(iii) Key Expert'!$L$52</f>
        <v>0</v>
      </c>
    </row>
    <row r="28" spans="1:5" ht="23.25" customHeight="1" thickBot="1" x14ac:dyDescent="0.2">
      <c r="A28" s="272" t="s">
        <v>130</v>
      </c>
      <c r="B28" s="303"/>
      <c r="C28" s="304"/>
      <c r="D28" s="210">
        <f>SUM(D20:D27)</f>
        <v>50</v>
      </c>
      <c r="E28" s="198">
        <f>SUM(E20:E27)</f>
        <v>0</v>
      </c>
    </row>
    <row r="29" spans="1:5" ht="24" customHeight="1" x14ac:dyDescent="0.15">
      <c r="A29" s="177" t="s">
        <v>131</v>
      </c>
      <c r="B29" s="174" t="s">
        <v>132</v>
      </c>
      <c r="C29" s="178"/>
      <c r="D29" s="194"/>
      <c r="E29" s="215"/>
    </row>
    <row r="30" spans="1:5" ht="24" customHeight="1" x14ac:dyDescent="0.15">
      <c r="A30" s="179"/>
      <c r="B30" s="170" t="s">
        <v>69</v>
      </c>
      <c r="C30" s="211" t="s">
        <v>133</v>
      </c>
      <c r="D30" s="207">
        <v>2</v>
      </c>
      <c r="E30" s="199">
        <f>'(iv)Suitability'!$F$9</f>
        <v>0</v>
      </c>
    </row>
    <row r="31" spans="1:5" ht="24" customHeight="1" x14ac:dyDescent="0.15">
      <c r="A31" s="179"/>
      <c r="B31" s="171" t="s">
        <v>82</v>
      </c>
      <c r="C31" s="212" t="s">
        <v>110</v>
      </c>
      <c r="D31" s="208">
        <v>1</v>
      </c>
      <c r="E31" s="200">
        <f>'(iv)Suitability'!$F$10</f>
        <v>0</v>
      </c>
    </row>
    <row r="32" spans="1:5" ht="24" customHeight="1" x14ac:dyDescent="0.15">
      <c r="A32" s="179"/>
      <c r="B32" s="172" t="s">
        <v>88</v>
      </c>
      <c r="C32" s="213" t="s">
        <v>111</v>
      </c>
      <c r="D32" s="209">
        <v>2</v>
      </c>
      <c r="E32" s="201">
        <f>'(iv)Suitability'!$F$11</f>
        <v>0</v>
      </c>
    </row>
    <row r="33" spans="1:8" ht="24" customHeight="1" thickBot="1" x14ac:dyDescent="0.2">
      <c r="A33" s="272" t="s">
        <v>134</v>
      </c>
      <c r="B33" s="303"/>
      <c r="C33" s="304"/>
      <c r="D33" s="210">
        <f>SUM(D30:D32)</f>
        <v>5</v>
      </c>
      <c r="E33" s="198">
        <f>SUM(E30:E32)</f>
        <v>0</v>
      </c>
    </row>
    <row r="34" spans="1:8" ht="23.25" customHeight="1" thickBot="1" x14ac:dyDescent="0.2">
      <c r="A34" s="307" t="s">
        <v>135</v>
      </c>
      <c r="B34" s="308"/>
      <c r="C34" s="309"/>
      <c r="D34" s="214">
        <f>D13+D18+D28+D33</f>
        <v>100</v>
      </c>
      <c r="E34" s="202">
        <f>E13+E18+E28+E33</f>
        <v>0</v>
      </c>
      <c r="F34" s="84"/>
    </row>
    <row r="38" spans="1:8" x14ac:dyDescent="0.15">
      <c r="C38" s="238" t="s">
        <v>106</v>
      </c>
      <c r="D38" s="238"/>
      <c r="E38" s="238"/>
      <c r="F38" s="238"/>
      <c r="G38" s="238"/>
      <c r="H38" s="238"/>
    </row>
    <row r="39" spans="1:8" x14ac:dyDescent="0.15">
      <c r="C39" s="238"/>
      <c r="D39" s="238"/>
      <c r="E39" s="238"/>
      <c r="F39" s="238"/>
      <c r="G39" s="238"/>
      <c r="H39" s="238"/>
    </row>
    <row r="40" spans="1:8" x14ac:dyDescent="0.15">
      <c r="C40" s="238"/>
      <c r="D40" s="238"/>
      <c r="E40" s="238"/>
      <c r="F40" s="238"/>
      <c r="G40" s="238"/>
      <c r="H40" s="238"/>
    </row>
    <row r="41" spans="1:8" x14ac:dyDescent="0.15">
      <c r="C41" s="238"/>
      <c r="D41" s="238"/>
      <c r="E41" s="238"/>
      <c r="F41" s="238"/>
      <c r="G41" s="238"/>
      <c r="H41" s="238"/>
    </row>
  </sheetData>
  <mergeCells count="10">
    <mergeCell ref="C38:H41"/>
    <mergeCell ref="A18:C18"/>
    <mergeCell ref="A34:C34"/>
    <mergeCell ref="A28:C28"/>
    <mergeCell ref="A33:C33"/>
    <mergeCell ref="A3:G3"/>
    <mergeCell ref="A6:E6"/>
    <mergeCell ref="A13:C13"/>
    <mergeCell ref="A7:E7"/>
    <mergeCell ref="B8:C8"/>
  </mergeCells>
  <phoneticPr fontId="1"/>
  <pageMargins left="0.7" right="0.7" top="0.75" bottom="0.75" header="0.3" footer="0.3"/>
  <pageSetup paperSize="9" scale="81" fitToHeight="0" orientation="portrait" r:id="rId1"/>
  <headerFooter>
    <oddFooter>&amp;C&amp;"Times New Roman,標準"&amp;P/&amp;N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view="pageBreakPreview" zoomScaleNormal="100" zoomScaleSheetLayoutView="100" workbookViewId="0">
      <selection activeCell="C12" sqref="C12"/>
    </sheetView>
  </sheetViews>
  <sheetFormatPr defaultColWidth="8.875" defaultRowHeight="15" x14ac:dyDescent="0.15"/>
  <cols>
    <col min="1" max="1" width="4" style="5" customWidth="1"/>
    <col min="2" max="2" width="4.125" style="5" customWidth="1"/>
    <col min="3" max="3" width="66.5" style="13" customWidth="1"/>
    <col min="4" max="4" width="10" style="13" customWidth="1"/>
    <col min="5" max="8" width="6.375" style="13" customWidth="1"/>
    <col min="9" max="9" width="6.25" style="13" customWidth="1"/>
    <col min="10" max="10" width="11.5" style="13" customWidth="1"/>
    <col min="11" max="16384" width="8.875" style="13"/>
  </cols>
  <sheetData>
    <row r="1" spans="1:10" s="22" customFormat="1" ht="15.75" x14ac:dyDescent="0.15">
      <c r="A1" s="45" t="s">
        <v>0</v>
      </c>
      <c r="B1" s="46"/>
      <c r="C1" s="46"/>
      <c r="D1" s="46"/>
      <c r="E1" s="46"/>
      <c r="F1" s="46"/>
      <c r="G1" s="46"/>
    </row>
    <row r="2" spans="1:10" s="22" customFormat="1" ht="8.25" customHeight="1" x14ac:dyDescent="0.15">
      <c r="A2" s="47"/>
      <c r="B2" s="47"/>
      <c r="C2" s="47"/>
      <c r="D2" s="47"/>
      <c r="E2" s="47"/>
      <c r="F2" s="47"/>
      <c r="G2" s="47"/>
    </row>
    <row r="3" spans="1:10" s="22" customFormat="1" ht="18.75" x14ac:dyDescent="0.15">
      <c r="A3" s="242" t="s">
        <v>112</v>
      </c>
      <c r="B3" s="242"/>
      <c r="C3" s="242"/>
      <c r="D3" s="242"/>
      <c r="E3" s="242"/>
      <c r="F3" s="242"/>
      <c r="G3" s="242"/>
      <c r="H3" s="18"/>
      <c r="I3" s="18"/>
      <c r="J3" s="18"/>
    </row>
    <row r="4" spans="1:10" s="22" customFormat="1" ht="10.5" customHeight="1" x14ac:dyDescent="0.15">
      <c r="A4" s="48"/>
      <c r="B4" s="48"/>
      <c r="C4" s="48"/>
      <c r="D4" s="48"/>
      <c r="E4" s="48"/>
      <c r="F4" s="48"/>
      <c r="G4" s="48"/>
      <c r="H4" s="18"/>
      <c r="I4" s="18"/>
      <c r="J4" s="18"/>
    </row>
    <row r="5" spans="1:10" ht="36.75" customHeight="1" x14ac:dyDescent="0.15">
      <c r="A5" s="163"/>
      <c r="B5" s="163"/>
      <c r="C5" s="310" t="s">
        <v>136</v>
      </c>
      <c r="D5" s="310"/>
      <c r="E5" s="310"/>
      <c r="F5" s="310"/>
      <c r="G5" s="310"/>
      <c r="H5" s="310"/>
    </row>
    <row r="6" spans="1:10" ht="30" customHeight="1" thickBot="1" x14ac:dyDescent="0.2">
      <c r="A6" s="244" t="s">
        <v>35</v>
      </c>
      <c r="B6" s="244"/>
      <c r="C6" s="244"/>
      <c r="D6" s="244"/>
      <c r="E6" s="244"/>
    </row>
    <row r="7" spans="1:10" s="5" customFormat="1" ht="24" customHeight="1" x14ac:dyDescent="0.15">
      <c r="A7" s="297" t="s">
        <v>36</v>
      </c>
      <c r="B7" s="298"/>
      <c r="C7" s="298"/>
      <c r="D7" s="298"/>
      <c r="E7" s="298"/>
      <c r="F7" s="298"/>
      <c r="G7" s="298"/>
      <c r="H7" s="298"/>
      <c r="I7" s="298"/>
      <c r="J7" s="299"/>
    </row>
    <row r="8" spans="1:10" ht="24" customHeight="1" thickBot="1" x14ac:dyDescent="0.2">
      <c r="A8" s="165" t="s">
        <v>6</v>
      </c>
      <c r="B8" s="305" t="s">
        <v>37</v>
      </c>
      <c r="C8" s="306"/>
      <c r="D8" s="98" t="s">
        <v>114</v>
      </c>
      <c r="E8" s="9" t="s">
        <v>137</v>
      </c>
      <c r="F8" s="9" t="s">
        <v>138</v>
      </c>
      <c r="G8" s="9" t="s">
        <v>139</v>
      </c>
      <c r="H8" s="9" t="s">
        <v>140</v>
      </c>
      <c r="I8" s="9" t="s">
        <v>141</v>
      </c>
      <c r="J8" s="217" t="s">
        <v>142</v>
      </c>
    </row>
    <row r="9" spans="1:10" ht="24" customHeight="1" x14ac:dyDescent="0.15">
      <c r="A9" s="166" t="s">
        <v>115</v>
      </c>
      <c r="B9" s="311" t="s">
        <v>116</v>
      </c>
      <c r="C9" s="311"/>
      <c r="D9" s="311"/>
      <c r="E9" s="311"/>
      <c r="F9" s="311"/>
      <c r="G9" s="311"/>
      <c r="H9" s="311"/>
      <c r="I9" s="216"/>
      <c r="J9" s="203"/>
    </row>
    <row r="10" spans="1:10" ht="74.45" customHeight="1" x14ac:dyDescent="0.15">
      <c r="A10" s="169"/>
      <c r="B10" s="170" t="s">
        <v>69</v>
      </c>
      <c r="C10" s="204" t="s">
        <v>144</v>
      </c>
      <c r="D10" s="207">
        <v>5</v>
      </c>
      <c r="E10" s="207">
        <v>0</v>
      </c>
      <c r="F10" s="207">
        <v>0</v>
      </c>
      <c r="G10" s="207">
        <v>0</v>
      </c>
      <c r="H10" s="207">
        <v>0</v>
      </c>
      <c r="I10" s="207">
        <v>0</v>
      </c>
      <c r="J10" s="224">
        <f>AVERAGE(E10:I10)</f>
        <v>0</v>
      </c>
    </row>
    <row r="11" spans="1:10" ht="45" customHeight="1" x14ac:dyDescent="0.15">
      <c r="A11" s="169"/>
      <c r="B11" s="171" t="s">
        <v>82</v>
      </c>
      <c r="C11" s="205" t="s">
        <v>145</v>
      </c>
      <c r="D11" s="208">
        <v>5</v>
      </c>
      <c r="E11" s="208">
        <f>'(i)Experience'!G28</f>
        <v>0</v>
      </c>
      <c r="F11" s="208">
        <f>'(i)Experience'!H28</f>
        <v>0</v>
      </c>
      <c r="G11" s="208">
        <f>'(i)Experience'!I28</f>
        <v>0</v>
      </c>
      <c r="H11" s="208">
        <f>'(i)Experience'!J28</f>
        <v>0</v>
      </c>
      <c r="I11" s="208">
        <f>'(i)Experience'!K28</f>
        <v>0</v>
      </c>
      <c r="J11" s="196">
        <f>AVERAGE(E11:I11)</f>
        <v>0</v>
      </c>
    </row>
    <row r="12" spans="1:10" ht="48.6" customHeight="1" x14ac:dyDescent="0.15">
      <c r="A12" s="169"/>
      <c r="B12" s="172" t="s">
        <v>88</v>
      </c>
      <c r="C12" s="206" t="s">
        <v>146</v>
      </c>
      <c r="D12" s="209">
        <v>5</v>
      </c>
      <c r="E12" s="209">
        <f>'(i)Experience'!G44</f>
        <v>0</v>
      </c>
      <c r="F12" s="209">
        <f>'(i)Experience'!H44</f>
        <v>0</v>
      </c>
      <c r="G12" s="209">
        <f>'(i)Experience'!I44</f>
        <v>0</v>
      </c>
      <c r="H12" s="209">
        <f>'(i)Experience'!J44</f>
        <v>0</v>
      </c>
      <c r="I12" s="209">
        <f>'(i)Experience'!K44</f>
        <v>0</v>
      </c>
      <c r="J12" s="226">
        <f>AVERAGE(E12:I12)</f>
        <v>0</v>
      </c>
    </row>
    <row r="13" spans="1:10" ht="23.25" customHeight="1" thickBot="1" x14ac:dyDescent="0.2">
      <c r="A13" s="272" t="s">
        <v>117</v>
      </c>
      <c r="B13" s="303"/>
      <c r="C13" s="304"/>
      <c r="D13" s="210">
        <f>SUM(D10:D12)</f>
        <v>15</v>
      </c>
      <c r="E13" s="219">
        <f>SUM(E10:E12)</f>
        <v>0</v>
      </c>
      <c r="F13" s="219">
        <f>SUM(F10:F12)</f>
        <v>0</v>
      </c>
      <c r="G13" s="219">
        <f t="shared" ref="G13:I13" si="0">SUM(G10:G12)</f>
        <v>0</v>
      </c>
      <c r="H13" s="219">
        <f t="shared" si="0"/>
        <v>0</v>
      </c>
      <c r="I13" s="219">
        <f t="shared" si="0"/>
        <v>0</v>
      </c>
      <c r="J13" s="218">
        <f>AVERAGE(E13:I13)</f>
        <v>0</v>
      </c>
    </row>
    <row r="14" spans="1:10" ht="24" customHeight="1" x14ac:dyDescent="0.15">
      <c r="A14" s="166" t="s">
        <v>118</v>
      </c>
      <c r="B14" s="311" t="s">
        <v>119</v>
      </c>
      <c r="C14" s="311"/>
      <c r="D14" s="311"/>
      <c r="E14" s="311"/>
      <c r="F14" s="311"/>
      <c r="G14" s="311"/>
      <c r="H14" s="311"/>
      <c r="I14" s="311"/>
      <c r="J14" s="312"/>
    </row>
    <row r="15" spans="1:10" ht="23.25" customHeight="1" x14ac:dyDescent="0.15">
      <c r="A15" s="173"/>
      <c r="B15" s="170" t="s">
        <v>69</v>
      </c>
      <c r="C15" s="204" t="s">
        <v>120</v>
      </c>
      <c r="D15" s="207">
        <v>10</v>
      </c>
      <c r="E15" s="207">
        <f>'(ii)Adequacy'!F9</f>
        <v>0</v>
      </c>
      <c r="F15" s="207">
        <f>'(ii)Adequacy'!G9</f>
        <v>0</v>
      </c>
      <c r="G15" s="207">
        <f>'(ii)Adequacy'!H9</f>
        <v>0</v>
      </c>
      <c r="H15" s="207">
        <f>'(ii)Adequacy'!I9</f>
        <v>0</v>
      </c>
      <c r="I15" s="207">
        <f>'(ii)Adequacy'!J9</f>
        <v>0</v>
      </c>
      <c r="J15" s="224">
        <f>AVERAGE(E15:I15)</f>
        <v>0</v>
      </c>
    </row>
    <row r="16" spans="1:10" ht="23.25" customHeight="1" x14ac:dyDescent="0.15">
      <c r="A16" s="173"/>
      <c r="B16" s="171" t="s">
        <v>82</v>
      </c>
      <c r="C16" s="205" t="s">
        <v>121</v>
      </c>
      <c r="D16" s="208">
        <v>10</v>
      </c>
      <c r="E16" s="208">
        <f>'(ii)Adequacy'!F13</f>
        <v>0</v>
      </c>
      <c r="F16" s="208">
        <f>'(ii)Adequacy'!G13</f>
        <v>0</v>
      </c>
      <c r="G16" s="208">
        <f>'(ii)Adequacy'!H13</f>
        <v>0</v>
      </c>
      <c r="H16" s="208">
        <f>'(ii)Adequacy'!I13</f>
        <v>0</v>
      </c>
      <c r="I16" s="208">
        <f>'(ii)Adequacy'!J13</f>
        <v>0</v>
      </c>
      <c r="J16" s="196">
        <f>AVERAGE(E16:I16)</f>
        <v>0</v>
      </c>
    </row>
    <row r="17" spans="1:10" ht="23.25" customHeight="1" x14ac:dyDescent="0.15">
      <c r="A17" s="173"/>
      <c r="B17" s="172" t="s">
        <v>88</v>
      </c>
      <c r="C17" s="206" t="s">
        <v>122</v>
      </c>
      <c r="D17" s="209">
        <v>10</v>
      </c>
      <c r="E17" s="209">
        <f>'(ii)Adequacy'!F15</f>
        <v>0</v>
      </c>
      <c r="F17" s="209">
        <f>'(ii)Adequacy'!G15</f>
        <v>0</v>
      </c>
      <c r="G17" s="209">
        <f>'(ii)Adequacy'!H15</f>
        <v>0</v>
      </c>
      <c r="H17" s="209">
        <f>'(ii)Adequacy'!I15</f>
        <v>0</v>
      </c>
      <c r="I17" s="209">
        <f>'(ii)Adequacy'!J15</f>
        <v>0</v>
      </c>
      <c r="J17" s="226">
        <f>AVERAGE(E17:I17)</f>
        <v>0</v>
      </c>
    </row>
    <row r="18" spans="1:10" ht="23.25" customHeight="1" thickBot="1" x14ac:dyDescent="0.2">
      <c r="A18" s="272" t="s">
        <v>52</v>
      </c>
      <c r="B18" s="303"/>
      <c r="C18" s="304"/>
      <c r="D18" s="210">
        <f>SUM(D15:D17)</f>
        <v>30</v>
      </c>
      <c r="E18" s="219">
        <f>SUM(E15:E17)</f>
        <v>0</v>
      </c>
      <c r="F18" s="219">
        <f t="shared" ref="F18:I18" si="1">SUM(F15:F17)</f>
        <v>0</v>
      </c>
      <c r="G18" s="219">
        <f t="shared" si="1"/>
        <v>0</v>
      </c>
      <c r="H18" s="219">
        <f t="shared" si="1"/>
        <v>0</v>
      </c>
      <c r="I18" s="219">
        <f t="shared" si="1"/>
        <v>0</v>
      </c>
      <c r="J18" s="218">
        <f>AVERAGE(E18:I18)</f>
        <v>0</v>
      </c>
    </row>
    <row r="19" spans="1:10" ht="24" customHeight="1" x14ac:dyDescent="0.15">
      <c r="A19" s="166" t="s">
        <v>123</v>
      </c>
      <c r="B19" s="313" t="s">
        <v>124</v>
      </c>
      <c r="C19" s="313"/>
      <c r="D19" s="313"/>
      <c r="E19" s="313"/>
      <c r="F19" s="313"/>
      <c r="G19" s="313"/>
      <c r="H19" s="313"/>
      <c r="I19" s="313"/>
      <c r="J19" s="314"/>
    </row>
    <row r="20" spans="1:10" ht="23.25" customHeight="1" x14ac:dyDescent="0.15">
      <c r="A20" s="173"/>
      <c r="B20" s="170" t="s">
        <v>69</v>
      </c>
      <c r="C20" s="204" t="s">
        <v>125</v>
      </c>
      <c r="D20" s="207">
        <v>12</v>
      </c>
      <c r="E20" s="207">
        <f>'(iii) Key Expert'!L10</f>
        <v>0</v>
      </c>
      <c r="F20" s="207">
        <f>'(iii) Key Expert'!M10</f>
        <v>0</v>
      </c>
      <c r="G20" s="207">
        <f>'(iii) Key Expert'!N10</f>
        <v>0</v>
      </c>
      <c r="H20" s="207">
        <f>'(iii) Key Expert'!O10</f>
        <v>0</v>
      </c>
      <c r="I20" s="207">
        <f>'(iii) Key Expert'!P10</f>
        <v>0</v>
      </c>
      <c r="J20" s="224">
        <f t="shared" ref="J20:J28" si="2">AVERAGE(E20:I20)</f>
        <v>0</v>
      </c>
    </row>
    <row r="21" spans="1:10" ht="23.25" customHeight="1" x14ac:dyDescent="0.15">
      <c r="A21" s="173"/>
      <c r="B21" s="171" t="s">
        <v>82</v>
      </c>
      <c r="C21" s="205" t="s">
        <v>126</v>
      </c>
      <c r="D21" s="208">
        <v>7</v>
      </c>
      <c r="E21" s="208">
        <f>'(iii) Key Expert'!L16</f>
        <v>0</v>
      </c>
      <c r="F21" s="208">
        <f>'(iii) Key Expert'!M16</f>
        <v>0</v>
      </c>
      <c r="G21" s="208">
        <f>'(iii) Key Expert'!N16</f>
        <v>0</v>
      </c>
      <c r="H21" s="208">
        <f>'(iii) Key Expert'!O16</f>
        <v>0</v>
      </c>
      <c r="I21" s="208">
        <f>'(iii) Key Expert'!P16</f>
        <v>0</v>
      </c>
      <c r="J21" s="196">
        <f t="shared" si="2"/>
        <v>0</v>
      </c>
    </row>
    <row r="22" spans="1:10" ht="23.25" customHeight="1" x14ac:dyDescent="0.15">
      <c r="A22" s="173"/>
      <c r="B22" s="171" t="s">
        <v>88</v>
      </c>
      <c r="C22" s="205" t="s">
        <v>127</v>
      </c>
      <c r="D22" s="208">
        <v>6</v>
      </c>
      <c r="E22" s="208">
        <f>'(iii) Key Expert'!L22</f>
        <v>0</v>
      </c>
      <c r="F22" s="208">
        <f>'(iii) Key Expert'!M22</f>
        <v>0</v>
      </c>
      <c r="G22" s="208">
        <f>'(iii) Key Expert'!N22</f>
        <v>0</v>
      </c>
      <c r="H22" s="208">
        <f>'(iii) Key Expert'!O22</f>
        <v>0</v>
      </c>
      <c r="I22" s="208">
        <f>'(iii) Key Expert'!P22</f>
        <v>0</v>
      </c>
      <c r="J22" s="196">
        <f t="shared" si="2"/>
        <v>0</v>
      </c>
    </row>
    <row r="23" spans="1:10" ht="23.25" customHeight="1" x14ac:dyDescent="0.15">
      <c r="A23" s="173"/>
      <c r="B23" s="171" t="s">
        <v>92</v>
      </c>
      <c r="C23" s="205" t="s">
        <v>128</v>
      </c>
      <c r="D23" s="208">
        <v>6</v>
      </c>
      <c r="E23" s="208">
        <f>'(iii) Key Expert'!L28</f>
        <v>0</v>
      </c>
      <c r="F23" s="208">
        <f>'(iii) Key Expert'!M28</f>
        <v>0</v>
      </c>
      <c r="G23" s="208">
        <f>'(iii) Key Expert'!N28</f>
        <v>0</v>
      </c>
      <c r="H23" s="208">
        <f>'(iii) Key Expert'!O28</f>
        <v>0</v>
      </c>
      <c r="I23" s="208">
        <f>'(iii) Key Expert'!P28</f>
        <v>0</v>
      </c>
      <c r="J23" s="196">
        <f t="shared" si="2"/>
        <v>0</v>
      </c>
    </row>
    <row r="24" spans="1:10" ht="23.25" customHeight="1" x14ac:dyDescent="0.15">
      <c r="A24" s="173"/>
      <c r="B24" s="171" t="s">
        <v>95</v>
      </c>
      <c r="C24" s="205" t="s">
        <v>126</v>
      </c>
      <c r="D24" s="208">
        <v>6</v>
      </c>
      <c r="E24" s="208">
        <f>'(iii) Key Expert'!L34</f>
        <v>0</v>
      </c>
      <c r="F24" s="208">
        <f>'(iii) Key Expert'!M34</f>
        <v>0</v>
      </c>
      <c r="G24" s="208">
        <f>'(iii) Key Expert'!N34</f>
        <v>0</v>
      </c>
      <c r="H24" s="208">
        <f>'(iii) Key Expert'!O34</f>
        <v>0</v>
      </c>
      <c r="I24" s="208">
        <f>'(iii) Key Expert'!P34</f>
        <v>0</v>
      </c>
      <c r="J24" s="196">
        <f t="shared" si="2"/>
        <v>0</v>
      </c>
    </row>
    <row r="25" spans="1:10" ht="23.25" customHeight="1" x14ac:dyDescent="0.15">
      <c r="A25" s="173"/>
      <c r="B25" s="171" t="s">
        <v>97</v>
      </c>
      <c r="C25" s="205" t="s">
        <v>127</v>
      </c>
      <c r="D25" s="208">
        <v>5</v>
      </c>
      <c r="E25" s="208">
        <f>'(iii) Key Expert'!$L$40</f>
        <v>0</v>
      </c>
      <c r="F25" s="208">
        <f>'(iii) Key Expert'!$L$40</f>
        <v>0</v>
      </c>
      <c r="G25" s="208">
        <f>'(iii) Key Expert'!$L$40</f>
        <v>0</v>
      </c>
      <c r="H25" s="208">
        <f>'(iii) Key Expert'!$L$40</f>
        <v>0</v>
      </c>
      <c r="I25" s="208">
        <f>'(iii) Key Expert'!$L$40</f>
        <v>0</v>
      </c>
      <c r="J25" s="196">
        <f t="shared" si="2"/>
        <v>0</v>
      </c>
    </row>
    <row r="26" spans="1:10" ht="23.25" customHeight="1" x14ac:dyDescent="0.15">
      <c r="A26" s="173"/>
      <c r="B26" s="171" t="s">
        <v>99</v>
      </c>
      <c r="C26" s="205" t="s">
        <v>128</v>
      </c>
      <c r="D26" s="208">
        <v>5</v>
      </c>
      <c r="E26" s="208">
        <f>'(iii) Key Expert'!$L$46</f>
        <v>0</v>
      </c>
      <c r="F26" s="208">
        <f>'(iii) Key Expert'!$L$46</f>
        <v>0</v>
      </c>
      <c r="G26" s="208">
        <f>'(iii) Key Expert'!$L$46</f>
        <v>0</v>
      </c>
      <c r="H26" s="208">
        <f>'(iii) Key Expert'!$L$46</f>
        <v>0</v>
      </c>
      <c r="I26" s="208">
        <f>'(iii) Key Expert'!$L$46</f>
        <v>0</v>
      </c>
      <c r="J26" s="196">
        <f t="shared" si="2"/>
        <v>0</v>
      </c>
    </row>
    <row r="27" spans="1:10" ht="23.25" customHeight="1" x14ac:dyDescent="0.15">
      <c r="A27" s="173"/>
      <c r="B27" s="172" t="s">
        <v>101</v>
      </c>
      <c r="C27" s="206" t="s">
        <v>129</v>
      </c>
      <c r="D27" s="209">
        <v>3</v>
      </c>
      <c r="E27" s="209">
        <f>'(iii) Key Expert'!$L$52</f>
        <v>0</v>
      </c>
      <c r="F27" s="209">
        <f>'(iii) Key Expert'!$L$52</f>
        <v>0</v>
      </c>
      <c r="G27" s="209">
        <f>'(iii) Key Expert'!$L$52</f>
        <v>0</v>
      </c>
      <c r="H27" s="209">
        <f>'(iii) Key Expert'!$L$52</f>
        <v>0</v>
      </c>
      <c r="I27" s="209">
        <f>'(iii) Key Expert'!$L$52</f>
        <v>0</v>
      </c>
      <c r="J27" s="226">
        <f t="shared" si="2"/>
        <v>0</v>
      </c>
    </row>
    <row r="28" spans="1:10" ht="23.25" customHeight="1" thickBot="1" x14ac:dyDescent="0.2">
      <c r="A28" s="272" t="s">
        <v>130</v>
      </c>
      <c r="B28" s="303"/>
      <c r="C28" s="304"/>
      <c r="D28" s="210">
        <f>SUM(D20:D27)</f>
        <v>50</v>
      </c>
      <c r="E28" s="219">
        <f>SUM(E20:E27)</f>
        <v>0</v>
      </c>
      <c r="F28" s="219">
        <f>SUM(F20:F27)</f>
        <v>0</v>
      </c>
      <c r="G28" s="219">
        <f t="shared" ref="G28:I28" si="3">SUM(G20:G27)</f>
        <v>0</v>
      </c>
      <c r="H28" s="219">
        <f t="shared" si="3"/>
        <v>0</v>
      </c>
      <c r="I28" s="219">
        <f t="shared" si="3"/>
        <v>0</v>
      </c>
      <c r="J28" s="218">
        <f t="shared" si="2"/>
        <v>0</v>
      </c>
    </row>
    <row r="29" spans="1:10" ht="24" customHeight="1" x14ac:dyDescent="0.15">
      <c r="A29" s="177" t="s">
        <v>131</v>
      </c>
      <c r="B29" s="313" t="s">
        <v>132</v>
      </c>
      <c r="C29" s="313"/>
      <c r="D29" s="313"/>
      <c r="E29" s="313"/>
      <c r="F29" s="313"/>
      <c r="G29" s="313"/>
      <c r="H29" s="313"/>
      <c r="I29" s="313"/>
      <c r="J29" s="314"/>
    </row>
    <row r="30" spans="1:10" ht="24" customHeight="1" x14ac:dyDescent="0.15">
      <c r="A30" s="179"/>
      <c r="B30" s="170" t="s">
        <v>69</v>
      </c>
      <c r="C30" s="211" t="s">
        <v>133</v>
      </c>
      <c r="D30" s="207">
        <v>2</v>
      </c>
      <c r="E30" s="220">
        <f>'(iv)Suitability'!$F$9</f>
        <v>0</v>
      </c>
      <c r="F30" s="220">
        <f>'(iv)Suitability'!$F$9</f>
        <v>0</v>
      </c>
      <c r="G30" s="220">
        <f>'(iv)Suitability'!$F$9</f>
        <v>0</v>
      </c>
      <c r="H30" s="220">
        <f>'(iv)Suitability'!$F$9</f>
        <v>0</v>
      </c>
      <c r="I30" s="220">
        <f>'(iv)Suitability'!$F$9</f>
        <v>0</v>
      </c>
      <c r="J30" s="224">
        <f t="shared" ref="J30:J33" si="4">AVERAGE(E30:I30)</f>
        <v>0</v>
      </c>
    </row>
    <row r="31" spans="1:10" ht="24" customHeight="1" x14ac:dyDescent="0.15">
      <c r="A31" s="179"/>
      <c r="B31" s="171" t="s">
        <v>82</v>
      </c>
      <c r="C31" s="212" t="s">
        <v>110</v>
      </c>
      <c r="D31" s="208">
        <v>1</v>
      </c>
      <c r="E31" s="221">
        <f>'(iv)Suitability'!$F$10</f>
        <v>0</v>
      </c>
      <c r="F31" s="221">
        <f>'(iv)Suitability'!$F$10</f>
        <v>0</v>
      </c>
      <c r="G31" s="221">
        <f>'(iv)Suitability'!$F$10</f>
        <v>0</v>
      </c>
      <c r="H31" s="221">
        <f>'(iv)Suitability'!$F$10</f>
        <v>0</v>
      </c>
      <c r="I31" s="221">
        <f>'(iv)Suitability'!$F$10</f>
        <v>0</v>
      </c>
      <c r="J31" s="196">
        <f t="shared" si="4"/>
        <v>0</v>
      </c>
    </row>
    <row r="32" spans="1:10" ht="24" customHeight="1" x14ac:dyDescent="0.15">
      <c r="A32" s="179"/>
      <c r="B32" s="172" t="s">
        <v>88</v>
      </c>
      <c r="C32" s="213" t="s">
        <v>111</v>
      </c>
      <c r="D32" s="209">
        <v>2</v>
      </c>
      <c r="E32" s="222">
        <f>'(iv)Suitability'!$F$11</f>
        <v>0</v>
      </c>
      <c r="F32" s="222">
        <f>'(iv)Suitability'!$F$11</f>
        <v>0</v>
      </c>
      <c r="G32" s="222">
        <f>'(iv)Suitability'!$F$11</f>
        <v>0</v>
      </c>
      <c r="H32" s="222">
        <f>'(iv)Suitability'!$F$11</f>
        <v>0</v>
      </c>
      <c r="I32" s="222">
        <f>'(iv)Suitability'!$F$11</f>
        <v>0</v>
      </c>
      <c r="J32" s="226">
        <f t="shared" si="4"/>
        <v>0</v>
      </c>
    </row>
    <row r="33" spans="1:10" ht="24" customHeight="1" thickBot="1" x14ac:dyDescent="0.2">
      <c r="A33" s="272" t="s">
        <v>134</v>
      </c>
      <c r="B33" s="303"/>
      <c r="C33" s="304"/>
      <c r="D33" s="210">
        <f>SUM(D30:D32)</f>
        <v>5</v>
      </c>
      <c r="E33" s="219">
        <f>SUM(E30:E32)</f>
        <v>0</v>
      </c>
      <c r="F33" s="219">
        <f t="shared" ref="F33:I33" si="5">SUM(F30:F32)</f>
        <v>0</v>
      </c>
      <c r="G33" s="219">
        <f t="shared" si="5"/>
        <v>0</v>
      </c>
      <c r="H33" s="219">
        <f t="shared" si="5"/>
        <v>0</v>
      </c>
      <c r="I33" s="219">
        <f t="shared" si="5"/>
        <v>0</v>
      </c>
      <c r="J33" s="224">
        <f t="shared" si="4"/>
        <v>0</v>
      </c>
    </row>
    <row r="34" spans="1:10" ht="23.25" customHeight="1" thickBot="1" x14ac:dyDescent="0.2">
      <c r="A34" s="307" t="s">
        <v>135</v>
      </c>
      <c r="B34" s="308"/>
      <c r="C34" s="309"/>
      <c r="D34" s="214">
        <f>D13+D18+D28+D33</f>
        <v>100</v>
      </c>
      <c r="E34" s="223">
        <f>E13+E18+E28+E33</f>
        <v>0</v>
      </c>
      <c r="F34" s="223">
        <f t="shared" ref="F34:I34" si="6">F13+F18+F28+F33</f>
        <v>0</v>
      </c>
      <c r="G34" s="223">
        <f t="shared" si="6"/>
        <v>0</v>
      </c>
      <c r="H34" s="223">
        <f t="shared" si="6"/>
        <v>0</v>
      </c>
      <c r="I34" s="223">
        <f t="shared" si="6"/>
        <v>0</v>
      </c>
      <c r="J34" s="225">
        <f>AVERAGE(E34:I34)</f>
        <v>0</v>
      </c>
    </row>
    <row r="37" spans="1:10" ht="28.5" x14ac:dyDescent="0.15">
      <c r="C37" s="84" t="s">
        <v>143</v>
      </c>
    </row>
    <row r="38" spans="1:10" ht="24" customHeight="1" x14ac:dyDescent="0.15">
      <c r="C38" s="84" t="s">
        <v>143</v>
      </c>
      <c r="D38" s="84"/>
      <c r="E38" s="84"/>
      <c r="F38" s="84"/>
      <c r="G38" s="84"/>
      <c r="H38" s="84"/>
      <c r="I38" s="84"/>
      <c r="J38" s="84"/>
    </row>
    <row r="39" spans="1:10" ht="22.15" customHeight="1" x14ac:dyDescent="0.15">
      <c r="C39" s="84" t="s">
        <v>143</v>
      </c>
      <c r="D39" s="84"/>
      <c r="E39" s="84"/>
      <c r="F39" s="84"/>
      <c r="G39" s="84"/>
      <c r="H39" s="84"/>
      <c r="I39" s="84"/>
      <c r="J39" s="84"/>
    </row>
    <row r="40" spans="1:10" ht="22.15" customHeight="1" x14ac:dyDescent="0.15">
      <c r="C40" s="84" t="s">
        <v>143</v>
      </c>
      <c r="D40" s="84"/>
      <c r="E40" s="84"/>
      <c r="F40" s="84"/>
      <c r="G40" s="84"/>
      <c r="H40" s="84"/>
      <c r="I40" s="84"/>
      <c r="J40" s="84"/>
    </row>
    <row r="41" spans="1:10" ht="22.15" customHeight="1" x14ac:dyDescent="0.15">
      <c r="C41" s="84" t="s">
        <v>143</v>
      </c>
      <c r="D41" s="84"/>
      <c r="E41" s="84"/>
      <c r="F41" s="84"/>
      <c r="G41" s="84"/>
      <c r="H41" s="84"/>
      <c r="I41" s="84"/>
      <c r="J41" s="84"/>
    </row>
  </sheetData>
  <mergeCells count="14">
    <mergeCell ref="B29:J29"/>
    <mergeCell ref="A28:C28"/>
    <mergeCell ref="A33:C33"/>
    <mergeCell ref="A34:C34"/>
    <mergeCell ref="A3:G3"/>
    <mergeCell ref="A6:E6"/>
    <mergeCell ref="B8:C8"/>
    <mergeCell ref="A13:C13"/>
    <mergeCell ref="B19:J19"/>
    <mergeCell ref="A18:C18"/>
    <mergeCell ref="C5:H5"/>
    <mergeCell ref="A7:J7"/>
    <mergeCell ref="B14:J14"/>
    <mergeCell ref="B9:H9"/>
  </mergeCells>
  <phoneticPr fontId="1"/>
  <pageMargins left="0.7" right="0.7" top="0.75" bottom="0.75" header="0.3" footer="0.3"/>
  <pageSetup paperSize="9" scale="70" fitToHeight="0" orientation="portrait" r:id="rId1"/>
  <headerFooter>
    <oddFooter>&amp;C&amp;"Times New Roman,標準"&amp;P/&amp;N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(i)Experience</vt:lpstr>
      <vt:lpstr>(ii)Adequacy</vt:lpstr>
      <vt:lpstr>(iii) Key Expert</vt:lpstr>
      <vt:lpstr>(iv)Suitability</vt:lpstr>
      <vt:lpstr>(v) Summary</vt:lpstr>
      <vt:lpstr>(v) Summary (2)</vt:lpstr>
      <vt:lpstr>'(i)Experience'!Print_Area</vt:lpstr>
      <vt:lpstr>'(ii)Adequacy'!Print_Area</vt:lpstr>
      <vt:lpstr>'(iii) Key Expert'!Print_Area</vt:lpstr>
      <vt:lpstr>'(iv)Suitability'!Print_Area</vt:lpstr>
      <vt:lpstr>'(v) Summary'!Print_Area</vt:lpstr>
      <vt:lpstr>'(v) Summary (2)'!Print_Area</vt:lpstr>
      <vt:lpstr>'(iii) Key Expert'!Print_Titles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2017-01-14T05:53:07Z</dcterms:created>
  <dcterms:modified xsi:type="dcterms:W3CDTF">2022-03-25T02:48:39Z</dcterms:modified>
  <cp:category/>
  <cp:contentStatus/>
</cp:coreProperties>
</file>