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DD23559-C9CF-4916-943F-D53535F7C069}" xr6:coauthVersionLast="47" xr6:coauthVersionMax="47" xr10:uidLastSave="{00000000-0000-0000-0000-000000000000}"/>
  <bookViews>
    <workbookView xWindow="-120" yWindow="-120" windowWidth="29040" windowHeight="15990" tabRatio="766" firstSheet="2" activeTab="2"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s="1"/>
  <c r="AE9" i="39" l="1"/>
  <c r="H92" i="49" l="1"/>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E350" i="47"/>
  <c r="I67" i="10"/>
  <c r="K101" i="49" l="1"/>
  <c r="J101" i="49"/>
  <c r="K100" i="49"/>
  <c r="J100" i="49"/>
  <c r="K99" i="49"/>
  <c r="J99" i="49"/>
  <c r="K98" i="49"/>
  <c r="J98" i="49"/>
  <c r="K97" i="49"/>
  <c r="J97" i="49"/>
  <c r="K96" i="49"/>
  <c r="J96" i="49"/>
  <c r="K95" i="49"/>
  <c r="J95" i="49"/>
  <c r="K94" i="49"/>
  <c r="J94" i="49"/>
  <c r="K93" i="49"/>
  <c r="J93" i="49"/>
  <c r="J92" i="49"/>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S106" i="47" l="1"/>
  <c r="Q106" i="47"/>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c r="C26" i="20"/>
  <c r="C28" i="20"/>
  <c r="C30" i="20"/>
  <c r="C32" i="20"/>
  <c r="C34" i="20"/>
  <c r="C36" i="20"/>
  <c r="C38" i="20"/>
  <c r="C40" i="20"/>
  <c r="C42" i="20"/>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c r="K20" i="52"/>
  <c r="K22" i="52"/>
  <c r="K24" i="52"/>
  <c r="K26" i="52"/>
  <c r="K28" i="52"/>
  <c r="K30" i="52"/>
  <c r="K32" i="52"/>
  <c r="K34" i="52"/>
  <c r="K36" i="52"/>
  <c r="K38" i="52"/>
  <c r="K40" i="52"/>
  <c r="K42" i="52"/>
  <c r="K44" i="52"/>
  <c r="K46" i="52"/>
  <c r="K48" i="52"/>
  <c r="K50" i="52"/>
  <c r="K52" i="52"/>
  <c r="K54" i="52"/>
  <c r="K56" i="52"/>
  <c r="K58" i="52"/>
  <c r="K60" i="52"/>
  <c r="K62" i="52"/>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71" i="47" l="1"/>
  <c r="Q71" i="47"/>
  <c r="S76" i="47"/>
  <c r="Q76" i="47"/>
  <c r="S91" i="47"/>
  <c r="Q91" i="47"/>
  <c r="S36" i="47"/>
  <c r="Q36" i="47"/>
  <c r="S46" i="47"/>
  <c r="Q46" i="47"/>
  <c r="S51" i="47"/>
  <c r="Q51" i="47"/>
  <c r="S56" i="47"/>
  <c r="Q56" i="47"/>
  <c r="S61" i="47"/>
  <c r="Q61" i="47"/>
  <c r="S66" i="47"/>
  <c r="Q66" i="47"/>
  <c r="S81" i="47"/>
  <c r="Q81" i="47"/>
  <c r="S86" i="47"/>
  <c r="Q86"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96" i="47" l="1"/>
  <c r="Q96" i="47"/>
  <c r="S101" i="47"/>
  <c r="Q101" i="47"/>
  <c r="S111" i="47"/>
  <c r="Q111" i="47"/>
  <c r="S116" i="47"/>
  <c r="Q116" i="47"/>
  <c r="S182" i="47"/>
  <c r="Q182" i="47"/>
  <c r="S187" i="47"/>
  <c r="Q187" i="47"/>
  <c r="S227" i="47"/>
  <c r="Q227" i="47"/>
  <c r="S222" i="47"/>
  <c r="Q222" i="47"/>
  <c r="S207" i="47"/>
  <c r="Q207" i="47"/>
  <c r="S212" i="47"/>
  <c r="Q212" i="47"/>
  <c r="S197" i="47"/>
  <c r="Q197" i="47"/>
  <c r="S202" i="47"/>
  <c r="Q202" i="47"/>
  <c r="S217" i="47"/>
  <c r="Q217"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S21" i="47" l="1"/>
  <c r="Q21" i="47"/>
  <c r="S26" i="47"/>
  <c r="Q26" i="47"/>
  <c r="S31" i="47"/>
  <c r="Q31" i="47"/>
  <c r="S132" i="47"/>
  <c r="Q132" i="47"/>
  <c r="S137" i="47"/>
  <c r="Q137" i="47"/>
  <c r="S142" i="47"/>
  <c r="Q142" i="47"/>
  <c r="S147" i="47"/>
  <c r="Q147" i="47"/>
  <c r="S152" i="47"/>
  <c r="Q152" i="47"/>
  <c r="S157" i="47"/>
  <c r="Q157" i="47"/>
  <c r="S162" i="47"/>
  <c r="Q162" i="47"/>
  <c r="S167" i="47"/>
  <c r="Q167" i="47"/>
  <c r="S172" i="47"/>
  <c r="Q172" i="47"/>
  <c r="S177" i="47"/>
  <c r="Q177" i="47"/>
  <c r="S232" i="47"/>
  <c r="Q23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3" i="49"/>
  <c r="K63" i="49" s="1"/>
  <c r="J64" i="49"/>
  <c r="K64" i="49" s="1"/>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V345" i="47" l="1"/>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31" i="47"/>
  <c r="V147" i="47"/>
  <c r="V142" i="47"/>
  <c r="V16" i="47"/>
  <c r="V172" i="47"/>
  <c r="V177" i="47"/>
  <c r="V137" i="47"/>
  <c r="V232" i="47"/>
  <c r="V152" i="47"/>
  <c r="V157" i="47"/>
  <c r="V162" i="47"/>
  <c r="V234" i="47" l="1"/>
  <c r="H27" i="12"/>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333" i="9"/>
  <c r="P177" i="9"/>
  <c r="V177" i="9" s="1"/>
  <c r="P354" i="9"/>
  <c r="V354" i="9" s="1"/>
  <c r="V461" i="9" s="1"/>
  <c r="P172" i="9"/>
  <c r="V172" i="9" s="1"/>
  <c r="P232" i="9"/>
  <c r="V232" i="9" s="1"/>
  <c r="V338" i="9"/>
  <c r="V345" i="9" l="1"/>
  <c r="V234" i="9"/>
  <c r="V117" i="9"/>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<sst xmlns="http://schemas.openxmlformats.org/spreadsheetml/2006/main" count="2034" uniqueCount="542">
  <si>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</si>
  <si>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</si>
  <si>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</si>
  <si>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</si>
  <si>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</si>
  <si>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</si>
  <si>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</si>
  <si>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</si>
  <si>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</si>
  <si>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</si>
  <si>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</si>
  <si>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</si>
  <si>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</si>
  <si>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</si>
  <si>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</si>
  <si>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</si>
  <si>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</si>
  <si>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</si>
  <si>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</si>
  <si>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</si>
  <si>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</si>
  <si>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</si>
  <si>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</si>
  <si>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</si>
  <si>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</si>
  <si>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</si>
  <si>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</si>
  <si>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</si>
  <si>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</si>
  <si>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</si>
  <si>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</si>
  <si>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</si>
  <si>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</si>
  <si>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</si>
  <si>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</si>
  <si>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</si>
  <si>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</si>
  <si>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</si>
  <si>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</si>
  <si>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</si>
  <si>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</si>
  <si>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</si>
  <si>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</si>
  <si>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</si>
  <si>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</si>
  <si>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</si>
  <si>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</si>
  <si>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</si>
  <si>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</si>
  <si>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</si>
  <si>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</si>
  <si>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</si>
  <si>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</si>
  <si>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</si>
  <si>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</si>
  <si>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</si>
  <si>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</si>
  <si>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</si>
  <si>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</si>
  <si>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</si>
  <si>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</si>
  <si>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</si>
  <si>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</si>
  <si>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</si>
  <si>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</si>
  <si>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</si>
  <si>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</si>
  <si>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</si>
  <si>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</si>
  <si>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</si>
  <si>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</si>
  <si>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</si>
  <si>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</si>
  <si>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</si>
  <si>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</si>
  <si>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</si>
  <si>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</si>
  <si>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</si>
  <si>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</si>
  <si>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</si>
  <si>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</si>
  <si>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</si>
  <si>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</si>
  <si>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</si>
  <si>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</si>
  <si>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</si>
  <si>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</si>
  <si>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</si>
  <si>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</si>
  <si>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</si>
  <si>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</si>
  <si>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</si>
  <si>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</si>
  <si>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</si>
  <si>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</si>
  <si>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</si>
  <si>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</si>
  <si>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</si>
  <si>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</si>
  <si>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</si>
  <si>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</si>
  <si>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</si>
  <si>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</si>
  <si>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</si>
  <si>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</si>
  <si>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</si>
  <si>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</si>
  <si>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</si>
  <si>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</si>
  <si>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</si>
  <si>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</si>
  <si>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</si>
  <si>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</si>
  <si>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</si>
  <si>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</si>
  <si>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</si>
  <si>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</si>
  <si>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</si>
  <si>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</si>
  <si>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</si>
  <si>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</si>
  <si>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</si>
  <si>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</si>
  <si>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</si>
  <si>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</si>
  <si>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</si>
  <si>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</si>
  <si>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</si>
  <si>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</si>
  <si>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</si>
  <si>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</si>
  <si>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</si>
  <si>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</si>
  <si>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</si>
  <si>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</si>
  <si>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</si>
  <si>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</si>
  <si>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</si>
  <si>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</si>
  <si>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</si>
  <si>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</si>
  <si>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</si>
  <si>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</si>
  <si>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</si>
  <si>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</si>
  <si>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</si>
  <si>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</si>
  <si>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</si>
  <si>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</si>
  <si>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</si>
  <si>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</si>
  <si>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</si>
  <si>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</si>
  <si>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</si>
  <si>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</si>
  <si>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</si>
  <si>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</si>
  <si>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</si>
  <si>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</si>
  <si>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</si>
  <si>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</si>
  <si>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</si>
  <si>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</si>
  <si>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</si>
  <si>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</si>
  <si>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</si>
  <si>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</si>
  <si>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</si>
  <si>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</si>
  <si>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</si>
  <si>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</si>
  <si>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</si>
  <si>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</si>
  <si>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</si>
  <si>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</si>
  <si>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</si>
  <si>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</si>
  <si>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</si>
  <si>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</si>
  <si>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</si>
  <si>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</si>
  <si>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</si>
  <si>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</si>
  <si>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</si>
  <si>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</si>
  <si>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</si>
  <si>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</si>
  <si>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</si>
  <si>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</si>
  <si>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</si>
  <si>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</si>
  <si>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</si>
  <si>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</si>
  <si>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</si>
  <si>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</si>
  <si>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</si>
  <si>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</si>
  <si>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</si>
  <si>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</si>
  <si>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</si>
  <si>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</si>
  <si>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</si>
  <si>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</si>
  <si>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</si>
  <si>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</si>
  <si>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</si>
  <si>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</si>
  <si>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</si>
  <si>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</si>
  <si>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</si>
  <si>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</si>
  <si>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</si>
  <si>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</si>
  <si>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</si>
  <si>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</si>
  <si>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</si>
  <si>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</si>
  <si>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</si>
  <si>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</si>
  <si>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</si>
  <si>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</si>
  <si>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</si>
  <si>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</si>
  <si>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</si>
  <si>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</si>
  <si>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</si>
  <si>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</si>
  <si>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</si>
  <si>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</si>
  <si>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</si>
  <si>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</si>
  <si>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</si>
  <si>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</si>
  <si>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</si>
  <si>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</si>
  <si>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</si>
  <si>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</si>
  <si>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</si>
  <si>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</si>
  <si>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</si>
  <si>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</si>
  <si>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</si>
  <si>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</si>
  <si>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</si>
  <si>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</si>
  <si>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</si>
  <si>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</si>
  <si>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</si>
  <si>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</si>
  <si>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</si>
  <si>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</si>
  <si>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</si>
  <si>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</si>
  <si>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</si>
  <si>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</si>
  <si>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</si>
  <si>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</si>
  <si>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</si>
  <si>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</si>
  <si>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</si>
  <si>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</si>
  <si>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</si>
  <si>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</si>
  <si>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</si>
  <si>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</si>
  <si>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</si>
  <si>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</si>
  <si>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</si>
  <si>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</si>
  <si>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</si>
  <si>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</si>
  <si>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</si>
  <si>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</si>
  <si>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</si>
  <si>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</si>
  <si>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</si>
  <si>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</si>
  <si>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</si>
  <si>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</si>
  <si>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</si>
  <si>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</si>
  <si>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</si>
  <si>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</si>
  <si>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</si>
  <si>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</si>
  <si>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</si>
  <si>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</si>
  <si>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</si>
  <si>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</si>
  <si>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</si>
  <si>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</si>
  <si>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</si>
  <si>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</si>
  <si>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</si>
  <si>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</si>
  <si>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</si>
  <si>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</si>
  <si>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</si>
  <si>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</si>
  <si>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</si>
  <si>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</si>
  <si>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</si>
  <si>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</si>
  <si>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</si>
  <si>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</si>
  <si>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</si>
  <si>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</si>
  <si>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</si>
  <si>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</si>
  <si>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</si>
  <si>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</si>
  <si>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</si>
  <si>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</si>
  <si>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</si>
  <si>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</si>
  <si>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</si>
  <si>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</si>
  <si>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</si>
  <si>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</si>
  <si>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</si>
  <si>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</si>
  <si>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</si>
  <si>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</si>
  <si>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</si>
  <si>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</si>
  <si>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</si>
  <si>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</si>
  <si>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</si>
  <si>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</si>
  <si>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</si>
  <si>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</si>
  <si>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</si>
  <si>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</si>
  <si>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</si>
  <si>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</si>
  <si>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</si>
  <si>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</si>
  <si>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</si>
  <si>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</si>
  <si>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</si>
  <si>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</si>
  <si>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</si>
  <si>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</si>
  <si>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</si>
  <si>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</si>
  <si>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</si>
  <si>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</si>
  <si>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</si>
  <si>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</si>
  <si>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</si>
  <si>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</si>
  <si>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</si>
  <si>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</si>
  <si>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</si>
  <si>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</si>
  <si>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</si>
  <si>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</si>
  <si>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</si>
  <si>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</si>
  <si>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</si>
  <si>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</si>
  <si>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</si>
  <si>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</si>
  <si>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</si>
  <si>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</si>
  <si>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</si>
  <si>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</si>
  <si>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</si>
  <si>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</si>
  <si>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</si>
  <si>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</si>
  <si>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</si>
  <si>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</si>
  <si>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</si>
  <si>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</si>
  <si>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</si>
  <si>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</si>
  <si>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</si>
  <si>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</si>
  <si>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</si>
  <si>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</si>
  <si>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</si>
  <si>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</si>
  <si>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</si>
  <si>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</si>
  <si>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</si>
  <si>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</si>
  <si>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</si>
  <si>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</si>
  <si>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</si>
  <si>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</si>
  <si>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</si>
  <si>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</si>
  <si>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</si>
  <si>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</si>
  <si>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</si>
  <si>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</si>
  <si>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</si>
  <si>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</si>
  <si>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</si>
  <si>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</si>
  <si>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</si>
  <si>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</si>
  <si>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</si>
  <si>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</si>
  <si>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</si>
  <si>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</si>
  <si>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</si>
  <si>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</si>
  <si>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</si>
  <si>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</si>
  <si>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</si>
  <si>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</si>
  <si>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</si>
  <si>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</si>
  <si>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</si>
  <si>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</si>
  <si>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</si>
  <si>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</si>
  <si>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</si>
  <si>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</si>
  <si>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</si>
  <si>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</si>
  <si>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</si>
  <si>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</si>
  <si>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</si>
  <si>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</si>
  <si>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</si>
  <si>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</si>
  <si>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</si>
  <si>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</si>
  <si>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</si>
  <si>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</si>
  <si>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</si>
  <si>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</si>
  <si>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</si>
  <si>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</si>
  <si>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</si>
  <si>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</si>
  <si>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</si>
  <si>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</si>
  <si>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</si>
  <si>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</si>
  <si>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</si>
  <si>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</si>
  <si>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</si>
  <si>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</si>
  <si>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</si>
  <si>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</si>
  <si>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</si>
  <si>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</si>
  <si>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</si>
  <si>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</si>
  <si>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</si>
  <si>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</si>
  <si>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</si>
  <si>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</si>
  <si>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</si>
  <si>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</si>
  <si>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</si>
  <si>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</si>
  <si>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</si>
  <si>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</si>
  <si>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</si>
  <si>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</si>
  <si>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</si>
  <si>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</si>
  <si>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</si>
  <si>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</si>
  <si>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</si>
  <si>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</si>
  <si>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</si>
  <si>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</si>
  <si>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</si>
  <si>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</si>
  <si>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</si>
  <si>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</si>
  <si>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</si>
  <si>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</si>
  <si>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</si>
  <si>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</si>
  <si>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</si>
  <si>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</si>
  <si>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</si>
  <si>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</si>
  <si>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</si>
  <si>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</si>
  <si>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</si>
  <si>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</si>
  <si>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</si>
  <si>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</si>
  <si>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</si>
  <si>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</si>
  <si>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</si>
  <si>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</si>
  <si>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</si>
  <si>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</si>
  <si>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</si>
  <si>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</si>
  <si>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</si>
  <si>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</si>
  <si>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</si>
  <si>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</si>
  <si>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</si>
  <si>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</si>
  <si>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</si>
  <si>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</si>
  <si>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</si>
  <si>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</si>
  <si>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</si>
  <si>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</si>
  <si>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</si>
  <si>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</si>
  <si>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</si>
  <si>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</si>
  <si>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</si>
  <si>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</si>
  <si>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</si>
  <si>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</si>
  <si>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</si>
  <si>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</si>
  <si>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</si>
  <si>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</si>
  <si>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</si>
  <si>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</si>
  <si>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</si>
  <si>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</si>
  <si>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</si>
  <si>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</si>
  <si>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</si>
  <si>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</si>
  <si>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</si>
  <si>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</si>
  <si>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</si>
  <si>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</si>
  <si>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</si>
  <si>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</si>
  <si>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</si>
  <si>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</si>
  <si>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</si>
  <si>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</si>
  <si>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睦好 絵美子</t>
    <rPh sb="0" eb="1">
      <t>ムツミ</t>
    </rPh>
    <rPh sb="1" eb="2">
      <t>ヨシミ</t>
    </rPh>
    <rPh sb="3" eb="6">
      <t>エミコ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</si>
</sst>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11" xfId="0"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11" xfId="0"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38" fontId="33" fillId="23" borderId="66" xfId="2" applyFont="1" applyFill="1" applyBorder="1" applyAlignment="1">
      <alignment horizontal="center" vertical="center" shrinkToFit="1"/>
    </xf>
    <xf numFmtId="0" fontId="33" fillId="23" borderId="66" xfId="1" applyFont="1" applyFill="1" applyBorder="1" applyAlignment="1">
      <alignment horizontal="center" vertical="center" shrinkToFit="1"/>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0" borderId="13" xfId="1" applyFont="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0" fontId="33" fillId="0" borderId="25" xfId="58" applyNumberFormat="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11" xfId="55" applyFont="1" applyBorder="1" applyAlignment="1">
      <alignment horizontal="center" vertical="center" shrinkToFit="1"/>
    </xf>
    <xf numFmtId="180" fontId="33" fillId="0" borderId="11" xfId="58" applyNumberFormat="1" applyFont="1" applyFill="1" applyBorder="1" applyAlignment="1">
      <alignment horizontal="center" vertical="center" shrinkToFi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43" fillId="0" borderId="11" xfId="0"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2" borderId="127" xfId="55" applyFont="1" applyFill="1" applyBorder="1" applyAlignment="1">
      <alignment horizontal="left" vertical="center"/>
    </xf>
    <xf numFmtId="38" fontId="33" fillId="2" borderId="29" xfId="64" applyFont="1" applyFill="1" applyBorder="1" applyAlignment="1">
      <alignment horizontal="right" vertical="center"/>
    </xf>
    <xf numFmtId="0" fontId="33" fillId="0" borderId="127" xfId="55" applyFont="1" applyBorder="1" applyAlignment="1">
      <alignment horizontal="center" vertical="center" shrinkToFit="1"/>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0" fontId="43" fillId="2" borderId="11" xfId="0" applyFont="1" applyFill="1" applyBorder="1" applyAlignment="1">
      <alignment horizontal="left" vertical="center"/>
    </xf>
    <xf numFmtId="38" fontId="43" fillId="2" borderId="11" xfId="64" applyFont="1" applyFill="1" applyBorder="1" applyAlignment="1">
      <alignment horizontal="right" vertical="center"/>
    </xf>
    <xf numFmtId="183" fontId="33" fillId="0" borderId="11" xfId="1" applyNumberFormat="1" applyFont="1" applyBorder="1" applyAlignment="1">
      <alignment horizontal="center" vertical="center" shrinkToFit="1"/>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38" fontId="33" fillId="0" borderId="23" xfId="2" applyFont="1" applyFill="1" applyBorder="1" applyAlignment="1">
      <alignment vertical="center"/>
    </xf>
    <xf numFmtId="38" fontId="33" fillId="0" borderId="29" xfId="2" applyFont="1" applyFill="1" applyBorder="1" applyAlignment="1">
      <alignmen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81" fontId="33" fillId="2" borderId="11" xfId="56" applyNumberFormat="1" applyFont="1" applyFill="1" applyBorder="1" applyAlignment="1">
      <alignment horizontal="left" vertical="center"/>
    </xf>
    <xf numFmtId="38" fontId="33" fillId="2" borderId="11" xfId="2" applyFont="1" applyFill="1" applyBorder="1" applyAlignment="1">
      <alignment horizontal="left" vertical="center" wrapText="1"/>
    </xf>
    <xf numFmtId="0" fontId="33" fillId="2" borderId="11" xfId="56" applyFont="1" applyFill="1" applyBorder="1" applyAlignment="1">
      <alignment horizontal="left" vertical="center"/>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0" fontId="33" fillId="0" borderId="11" xfId="1" applyFont="1" applyBorder="1" applyAlignment="1">
      <alignment horizontal="center"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3" xfId="1" applyFont="1" applyBorder="1" applyAlignment="1">
      <alignment horizontal="center"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 borderId="68" xfId="1" applyFont="1" applyFill="1" applyBorder="1" applyAlignment="1">
      <alignment horizontal="left" vertical="center" wrapText="1"/>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25" borderId="13" xfId="1" applyFont="1" applyFill="1" applyBorder="1" applyAlignment="1">
      <alignment horizontal="lef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50" fillId="0" borderId="0" xfId="0" applyFont="1" applyAlignment="1">
      <alignment horizontal="left" vertical="center" wrapText="1"/>
    </xf>
    <xf numFmtId="0" fontId="44" fillId="0" borderId="0" xfId="1" applyFont="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43" fillId="0" borderId="11" xfId="0" applyFont="1" applyBorder="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0" fontId="33" fillId="24" borderId="11" xfId="1" applyFont="1" applyFill="1" applyBorder="1" applyAlignment="1">
      <alignment horizontal="center" vertical="center"/>
    </xf>
    <xf numFmtId="0" fontId="33" fillId="0" borderId="11" xfId="1" applyFont="1" applyBorder="1" applyAlignment="1">
      <alignment horizontal="center" vertical="center" wrapText="1" shrinkToFi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24" borderId="11" xfId="55" applyFont="1" applyFill="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81" fontId="33" fillId="0" borderId="11" xfId="56" applyNumberFormat="1" applyFont="1" applyBorder="1" applyAlignment="1">
      <alignment horizontal="left" vertical="center"/>
    </xf>
    <xf numFmtId="38" fontId="33" fillId="0" borderId="11" xfId="2" applyFont="1" applyFill="1" applyBorder="1" applyAlignment="1">
      <alignment horizontal="left" vertical="center" wrapText="1"/>
    </xf>
    <xf numFmtId="0" fontId="33" fillId="0" borderId="11" xfId="56" applyFont="1" applyBorder="1" applyAlignment="1">
      <alignment horizontal="left" vertical="center"/>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0" fontId="33" fillId="0" borderId="11" xfId="1" applyFont="1" applyBorder="1" applyAlignment="1">
      <alignment horizontal="left" vertical="center" wrapText="1"/>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0" fontId="33" fillId="0" borderId="16" xfId="1" applyFont="1" applyBorder="1" applyAlignment="1">
      <alignment horizontal="center"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topRight" activeCell="A23" sqref="A22:A23"/>
      <selection pane="bottomLeft" activeCell="A23" sqref="A22:A23"/>
      <selection pane="bottomRight" activeCell="B1" sqref="B1"/>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364</v>
      </c>
      <c r="L1" s="263"/>
    </row>
    <row r="2" spans="2:12" ht="16.5" customHeight="1">
      <c r="B2" s="329" t="s">
        <v>365</v>
      </c>
      <c r="C2" s="220"/>
      <c r="D2" s="221"/>
      <c r="E2" s="221"/>
      <c r="F2" s="222"/>
      <c r="G2" s="220"/>
      <c r="H2" s="222"/>
    </row>
    <row r="3" spans="2:12" ht="16.5" customHeight="1">
      <c r="B3" s="681" t="s">
        <v>366</v>
      </c>
      <c r="J3" s="108"/>
      <c r="K3" s="108" t="s">
        <v>223</v>
      </c>
    </row>
    <row r="4" spans="2:12" ht="32.25" customHeight="1">
      <c r="B4" s="485" t="s">
        <v>272</v>
      </c>
      <c r="C4" s="971" t="s">
        <v>367</v>
      </c>
      <c r="D4" s="972"/>
      <c r="E4" s="485" t="s">
        <v>368</v>
      </c>
      <c r="F4" s="591" t="s">
        <v>297</v>
      </c>
      <c r="G4" s="513" t="s">
        <v>369</v>
      </c>
      <c r="H4" s="642" t="s">
        <v>370</v>
      </c>
      <c r="I4" s="514" t="s">
        <v>371</v>
      </c>
      <c r="J4" s="643" t="s">
        <v>372</v>
      </c>
      <c r="K4" s="642" t="s">
        <v>288</v>
      </c>
      <c r="L4" s="156"/>
    </row>
    <row r="5" spans="2:12" ht="19.5" customHeight="1">
      <c r="B5" s="652"/>
      <c r="C5" s="962"/>
      <c r="D5" s="962"/>
      <c r="E5" s="653"/>
      <c r="F5" s="654"/>
      <c r="G5" s="655"/>
      <c r="H5" s="656"/>
      <c r="I5" s="649" t="str">
        <f>IFERROR(ROUND(IF(G5="","",IF(G5="8%税込",F5*H5/1.08,IF(G5="10%税込",F5*H5/1.1,IF(G5="税抜",F5*H5)))),0),"")</f>
        <v/>
      </c>
      <c r="J5" s="657"/>
      <c r="K5" s="657"/>
      <c r="L5" s="160"/>
    </row>
    <row r="6" spans="2:12" ht="19.5" customHeight="1">
      <c r="B6" s="652"/>
      <c r="C6" s="962"/>
      <c r="D6" s="962"/>
      <c r="E6" s="653"/>
      <c r="F6" s="654"/>
      <c r="G6" s="655"/>
      <c r="H6" s="656"/>
      <c r="I6" s="649" t="str">
        <f t="shared" ref="I6:I34" si="0">IFERROR(ROUND(IF(G6="","",IF(G6="8%税込",F6*H6/1.08,IF(G6="10%税込",F6*H6/1.1,IF(G6="税抜",F6*H6)))),0),"")</f>
        <v/>
      </c>
      <c r="J6" s="657"/>
      <c r="K6" s="657"/>
      <c r="L6" s="160"/>
    </row>
    <row r="7" spans="2:12" ht="19.5" customHeight="1">
      <c r="B7" s="652"/>
      <c r="C7" s="962"/>
      <c r="D7" s="962"/>
      <c r="E7" s="653"/>
      <c r="F7" s="654"/>
      <c r="G7" s="655"/>
      <c r="H7" s="656"/>
      <c r="I7" s="649" t="str">
        <f t="shared" si="0"/>
        <v/>
      </c>
      <c r="J7" s="657"/>
      <c r="K7" s="657"/>
      <c r="L7" s="160"/>
    </row>
    <row r="8" spans="2:12" ht="19.5" customHeight="1">
      <c r="B8" s="652"/>
      <c r="C8" s="962"/>
      <c r="D8" s="962"/>
      <c r="E8" s="653"/>
      <c r="F8" s="654"/>
      <c r="G8" s="655"/>
      <c r="H8" s="656"/>
      <c r="I8" s="649" t="str">
        <f t="shared" si="0"/>
        <v/>
      </c>
      <c r="J8" s="657"/>
      <c r="K8" s="657"/>
      <c r="L8" s="160"/>
    </row>
    <row r="9" spans="2:12" ht="19.5" customHeight="1">
      <c r="B9" s="652"/>
      <c r="C9" s="962"/>
      <c r="D9" s="962"/>
      <c r="E9" s="653"/>
      <c r="F9" s="654"/>
      <c r="G9" s="655"/>
      <c r="H9" s="656"/>
      <c r="I9" s="649" t="str">
        <f t="shared" si="0"/>
        <v/>
      </c>
      <c r="J9" s="657"/>
      <c r="K9" s="657"/>
      <c r="L9" s="160"/>
    </row>
    <row r="10" spans="2:12" ht="19.5" customHeight="1">
      <c r="B10" s="652"/>
      <c r="C10" s="962"/>
      <c r="D10" s="962"/>
      <c r="E10" s="653"/>
      <c r="F10" s="654"/>
      <c r="G10" s="655"/>
      <c r="H10" s="656"/>
      <c r="I10" s="649" t="str">
        <f t="shared" si="0"/>
        <v/>
      </c>
      <c r="J10" s="657"/>
      <c r="K10" s="657"/>
      <c r="L10" s="160"/>
    </row>
    <row r="11" spans="2:12" ht="19.5" customHeight="1">
      <c r="B11" s="652"/>
      <c r="C11" s="962"/>
      <c r="D11" s="962"/>
      <c r="E11" s="653"/>
      <c r="F11" s="654"/>
      <c r="G11" s="655"/>
      <c r="H11" s="656"/>
      <c r="I11" s="649" t="str">
        <f t="shared" si="0"/>
        <v/>
      </c>
      <c r="J11" s="657"/>
      <c r="K11" s="657"/>
      <c r="L11" s="160"/>
    </row>
    <row r="12" spans="2:12" ht="19.5" customHeight="1">
      <c r="B12" s="652"/>
      <c r="C12" s="962"/>
      <c r="D12" s="962"/>
      <c r="E12" s="653"/>
      <c r="F12" s="654"/>
      <c r="G12" s="655"/>
      <c r="H12" s="656"/>
      <c r="I12" s="649" t="str">
        <f t="shared" si="0"/>
        <v/>
      </c>
      <c r="J12" s="657"/>
      <c r="K12" s="657"/>
      <c r="L12" s="160"/>
    </row>
    <row r="13" spans="2:12" ht="19.5" customHeight="1">
      <c r="B13" s="652"/>
      <c r="C13" s="962"/>
      <c r="D13" s="962"/>
      <c r="E13" s="653"/>
      <c r="F13" s="654"/>
      <c r="G13" s="655"/>
      <c r="H13" s="656"/>
      <c r="I13" s="649" t="str">
        <f t="shared" si="0"/>
        <v/>
      </c>
      <c r="J13" s="657"/>
      <c r="K13" s="657"/>
      <c r="L13" s="160"/>
    </row>
    <row r="14" spans="2:12" ht="19.5" customHeight="1">
      <c r="B14" s="652"/>
      <c r="C14" s="962"/>
      <c r="D14" s="962"/>
      <c r="E14" s="653"/>
      <c r="F14" s="654"/>
      <c r="G14" s="655"/>
      <c r="H14" s="656"/>
      <c r="I14" s="649" t="str">
        <f t="shared" si="0"/>
        <v/>
      </c>
      <c r="J14" s="657"/>
      <c r="K14" s="657"/>
      <c r="L14" s="160"/>
    </row>
    <row r="15" spans="2:12" ht="19.5" customHeight="1">
      <c r="B15" s="652"/>
      <c r="C15" s="962"/>
      <c r="D15" s="962"/>
      <c r="E15" s="653"/>
      <c r="F15" s="654"/>
      <c r="G15" s="655"/>
      <c r="H15" s="656"/>
      <c r="I15" s="649" t="str">
        <f t="shared" si="0"/>
        <v/>
      </c>
      <c r="J15" s="657"/>
      <c r="K15" s="657"/>
      <c r="L15" s="160"/>
    </row>
    <row r="16" spans="2:12" ht="19.5" customHeight="1">
      <c r="B16" s="652"/>
      <c r="C16" s="962"/>
      <c r="D16" s="962"/>
      <c r="E16" s="653"/>
      <c r="F16" s="654"/>
      <c r="G16" s="655"/>
      <c r="H16" s="656"/>
      <c r="I16" s="649" t="str">
        <f t="shared" si="0"/>
        <v/>
      </c>
      <c r="J16" s="657"/>
      <c r="K16" s="657"/>
      <c r="L16" s="160"/>
    </row>
    <row r="17" spans="2:12" ht="19.5" customHeight="1">
      <c r="B17" s="652"/>
      <c r="C17" s="962"/>
      <c r="D17" s="962"/>
      <c r="E17" s="653"/>
      <c r="F17" s="654"/>
      <c r="G17" s="655"/>
      <c r="H17" s="656"/>
      <c r="I17" s="649" t="str">
        <f t="shared" si="0"/>
        <v/>
      </c>
      <c r="J17" s="657"/>
      <c r="K17" s="657"/>
      <c r="L17" s="160"/>
    </row>
    <row r="18" spans="2:12" ht="19.5" customHeight="1">
      <c r="B18" s="652"/>
      <c r="C18" s="962"/>
      <c r="D18" s="962"/>
      <c r="E18" s="653"/>
      <c r="F18" s="654"/>
      <c r="G18" s="655"/>
      <c r="H18" s="656"/>
      <c r="I18" s="649" t="str">
        <f t="shared" si="0"/>
        <v/>
      </c>
      <c r="J18" s="657"/>
      <c r="K18" s="657"/>
      <c r="L18" s="160"/>
    </row>
    <row r="19" spans="2:12" ht="19.5" customHeight="1">
      <c r="B19" s="652"/>
      <c r="C19" s="962"/>
      <c r="D19" s="962"/>
      <c r="E19" s="653"/>
      <c r="F19" s="654"/>
      <c r="G19" s="655"/>
      <c r="H19" s="656"/>
      <c r="I19" s="649" t="str">
        <f t="shared" si="0"/>
        <v/>
      </c>
      <c r="J19" s="657"/>
      <c r="K19" s="657"/>
      <c r="L19" s="160"/>
    </row>
    <row r="20" spans="2:12" ht="19.5" customHeight="1">
      <c r="B20" s="652"/>
      <c r="C20" s="962"/>
      <c r="D20" s="962"/>
      <c r="E20" s="653"/>
      <c r="F20" s="654"/>
      <c r="G20" s="655"/>
      <c r="H20" s="656"/>
      <c r="I20" s="649" t="str">
        <f t="shared" si="0"/>
        <v/>
      </c>
      <c r="J20" s="657"/>
      <c r="K20" s="657"/>
      <c r="L20" s="160"/>
    </row>
    <row r="21" spans="2:12" ht="19.5" customHeight="1">
      <c r="B21" s="652"/>
      <c r="C21" s="962"/>
      <c r="D21" s="962"/>
      <c r="E21" s="653"/>
      <c r="F21" s="654"/>
      <c r="G21" s="655"/>
      <c r="H21" s="656"/>
      <c r="I21" s="649" t="str">
        <f t="shared" si="0"/>
        <v/>
      </c>
      <c r="J21" s="657"/>
      <c r="K21" s="657"/>
      <c r="L21" s="160"/>
    </row>
    <row r="22" spans="2:12" ht="19.5" customHeight="1">
      <c r="B22" s="652"/>
      <c r="C22" s="962"/>
      <c r="D22" s="962"/>
      <c r="E22" s="653"/>
      <c r="F22" s="654"/>
      <c r="G22" s="655"/>
      <c r="H22" s="656"/>
      <c r="I22" s="649" t="str">
        <f t="shared" si="0"/>
        <v/>
      </c>
      <c r="J22" s="657"/>
      <c r="K22" s="657"/>
      <c r="L22" s="160"/>
    </row>
    <row r="23" spans="2:12" ht="19.5" customHeight="1">
      <c r="B23" s="652"/>
      <c r="C23" s="962"/>
      <c r="D23" s="962"/>
      <c r="E23" s="653"/>
      <c r="F23" s="654"/>
      <c r="G23" s="655"/>
      <c r="H23" s="656"/>
      <c r="I23" s="649" t="str">
        <f t="shared" si="0"/>
        <v/>
      </c>
      <c r="J23" s="657"/>
      <c r="K23" s="657"/>
      <c r="L23" s="160"/>
    </row>
    <row r="24" spans="2:12" ht="19.5" customHeight="1">
      <c r="B24" s="652"/>
      <c r="C24" s="962"/>
      <c r="D24" s="962"/>
      <c r="E24" s="653"/>
      <c r="F24" s="654"/>
      <c r="G24" s="655"/>
      <c r="H24" s="656"/>
      <c r="I24" s="649" t="str">
        <f t="shared" si="0"/>
        <v/>
      </c>
      <c r="J24" s="657"/>
      <c r="K24" s="657"/>
      <c r="L24" s="160"/>
    </row>
    <row r="25" spans="2:12" ht="19.5" customHeight="1">
      <c r="B25" s="652"/>
      <c r="C25" s="962"/>
      <c r="D25" s="962"/>
      <c r="E25" s="653"/>
      <c r="F25" s="654"/>
      <c r="G25" s="655"/>
      <c r="H25" s="656"/>
      <c r="I25" s="649" t="str">
        <f t="shared" si="0"/>
        <v/>
      </c>
      <c r="J25" s="657"/>
      <c r="K25" s="657"/>
      <c r="L25" s="160"/>
    </row>
    <row r="26" spans="2:12" ht="19.5" customHeight="1">
      <c r="B26" s="652"/>
      <c r="C26" s="962"/>
      <c r="D26" s="962"/>
      <c r="E26" s="653"/>
      <c r="F26" s="654"/>
      <c r="G26" s="655"/>
      <c r="H26" s="656"/>
      <c r="I26" s="649" t="str">
        <f t="shared" si="0"/>
        <v/>
      </c>
      <c r="J26" s="657"/>
      <c r="K26" s="657"/>
      <c r="L26" s="160"/>
    </row>
    <row r="27" spans="2:12" ht="19.5" customHeight="1">
      <c r="B27" s="652"/>
      <c r="C27" s="962"/>
      <c r="D27" s="962"/>
      <c r="E27" s="653"/>
      <c r="F27" s="654"/>
      <c r="G27" s="655"/>
      <c r="H27" s="656"/>
      <c r="I27" s="649" t="str">
        <f t="shared" si="0"/>
        <v/>
      </c>
      <c r="J27" s="657"/>
      <c r="K27" s="657"/>
      <c r="L27" s="160"/>
    </row>
    <row r="28" spans="2:12" ht="19.5" customHeight="1">
      <c r="B28" s="652"/>
      <c r="C28" s="962"/>
      <c r="D28" s="962"/>
      <c r="E28" s="653"/>
      <c r="F28" s="654"/>
      <c r="G28" s="655"/>
      <c r="H28" s="656"/>
      <c r="I28" s="649" t="str">
        <f t="shared" si="0"/>
        <v/>
      </c>
      <c r="J28" s="657"/>
      <c r="K28" s="657"/>
      <c r="L28" s="160"/>
    </row>
    <row r="29" spans="2:12" ht="19.5" customHeight="1">
      <c r="B29" s="652"/>
      <c r="C29" s="962"/>
      <c r="D29" s="962"/>
      <c r="E29" s="653"/>
      <c r="F29" s="654"/>
      <c r="G29" s="655"/>
      <c r="H29" s="656"/>
      <c r="I29" s="649" t="str">
        <f t="shared" si="0"/>
        <v/>
      </c>
      <c r="J29" s="657"/>
      <c r="K29" s="657"/>
      <c r="L29" s="160"/>
    </row>
    <row r="30" spans="2:12" ht="19.5" customHeight="1">
      <c r="B30" s="652"/>
      <c r="C30" s="962"/>
      <c r="D30" s="962"/>
      <c r="E30" s="653"/>
      <c r="F30" s="654"/>
      <c r="G30" s="655"/>
      <c r="H30" s="656"/>
      <c r="I30" s="649" t="str">
        <f t="shared" si="0"/>
        <v/>
      </c>
      <c r="J30" s="657"/>
      <c r="K30" s="657"/>
      <c r="L30" s="160"/>
    </row>
    <row r="31" spans="2:12" ht="19.5" customHeight="1">
      <c r="B31" s="652"/>
      <c r="C31" s="962"/>
      <c r="D31" s="962"/>
      <c r="E31" s="653"/>
      <c r="F31" s="654"/>
      <c r="G31" s="655"/>
      <c r="H31" s="656"/>
      <c r="I31" s="649" t="str">
        <f t="shared" si="0"/>
        <v/>
      </c>
      <c r="J31" s="657"/>
      <c r="K31" s="657"/>
      <c r="L31" s="160"/>
    </row>
    <row r="32" spans="2:12" ht="19.5" customHeight="1">
      <c r="B32" s="652"/>
      <c r="C32" s="962"/>
      <c r="D32" s="962"/>
      <c r="E32" s="653"/>
      <c r="F32" s="654"/>
      <c r="G32" s="655"/>
      <c r="H32" s="656"/>
      <c r="I32" s="649" t="str">
        <f t="shared" si="0"/>
        <v/>
      </c>
      <c r="J32" s="657"/>
      <c r="K32" s="657"/>
      <c r="L32" s="160"/>
    </row>
    <row r="33" spans="2:12" ht="19.5" customHeight="1">
      <c r="B33" s="652"/>
      <c r="C33" s="962"/>
      <c r="D33" s="962"/>
      <c r="E33" s="653"/>
      <c r="F33" s="654"/>
      <c r="G33" s="655"/>
      <c r="H33" s="656"/>
      <c r="I33" s="649" t="str">
        <f t="shared" si="0"/>
        <v/>
      </c>
      <c r="J33" s="657"/>
      <c r="K33" s="657"/>
      <c r="L33" s="160"/>
    </row>
    <row r="34" spans="2:12" ht="19.5" customHeight="1">
      <c r="B34" s="652"/>
      <c r="C34" s="962"/>
      <c r="D34" s="962"/>
      <c r="E34" s="653"/>
      <c r="F34" s="654"/>
      <c r="G34" s="655"/>
      <c r="H34" s="656"/>
      <c r="I34" s="649" t="str">
        <f t="shared" si="0"/>
        <v/>
      </c>
      <c r="J34" s="657"/>
      <c r="K34" s="657"/>
      <c r="L34" s="160"/>
    </row>
    <row r="35" spans="2:12" ht="24.75" customHeight="1">
      <c r="C35" s="155"/>
      <c r="D35" s="161"/>
      <c r="E35" s="161"/>
      <c r="F35" s="161"/>
      <c r="G35" s="960" t="s">
        <v>373</v>
      </c>
      <c r="H35" s="961"/>
      <c r="I35" s="662">
        <f>SUM(I5:I34)</f>
        <v>0</v>
      </c>
      <c r="J35" s="162"/>
      <c r="K35" s="162"/>
      <c r="L35" s="163"/>
    </row>
    <row r="36" spans="2:12" ht="22.5" customHeight="1">
      <c r="J36" s="108"/>
      <c r="K36" s="108"/>
      <c r="L36" s="263"/>
    </row>
    <row r="37" spans="2:12" s="43" customFormat="1" ht="24.75" customHeight="1">
      <c r="B37" s="164" t="s">
        <v>374</v>
      </c>
      <c r="C37" s="164"/>
      <c r="G37" s="958" t="s">
        <v>375</v>
      </c>
      <c r="H37" s="959"/>
      <c r="I37" s="737">
        <f>SUM(I68,I101,I134)</f>
        <v>0</v>
      </c>
      <c r="J37" s="165"/>
      <c r="K37" s="165"/>
      <c r="L37" s="166"/>
    </row>
    <row r="38" spans="2:12" s="43" customFormat="1" ht="16.5" customHeight="1">
      <c r="B38" s="164" t="s">
        <v>376</v>
      </c>
      <c r="C38" s="164"/>
      <c r="G38" s="54"/>
      <c r="J38" s="108"/>
      <c r="K38" s="108" t="s">
        <v>223</v>
      </c>
      <c r="L38" s="155"/>
    </row>
    <row r="39" spans="2:12" s="43" customFormat="1" ht="32.25" customHeight="1">
      <c r="B39" s="485" t="s">
        <v>272</v>
      </c>
      <c r="C39" s="963" t="s">
        <v>377</v>
      </c>
      <c r="D39" s="869"/>
      <c r="E39" s="868"/>
      <c r="F39" s="499" t="s">
        <v>297</v>
      </c>
      <c r="G39" s="513" t="s">
        <v>369</v>
      </c>
      <c r="H39" s="499" t="s">
        <v>378</v>
      </c>
      <c r="I39" s="514" t="s">
        <v>371</v>
      </c>
      <c r="J39" s="643" t="s">
        <v>372</v>
      </c>
      <c r="K39" s="642" t="s">
        <v>288</v>
      </c>
      <c r="L39" s="156"/>
    </row>
    <row r="40" spans="2:12" s="43" customFormat="1" ht="19.5" customHeight="1">
      <c r="B40" s="652"/>
      <c r="C40" s="956"/>
      <c r="D40" s="956"/>
      <c r="E40" s="956"/>
      <c r="F40" s="654"/>
      <c r="G40" s="655"/>
      <c r="H40" s="656"/>
      <c r="I40" s="649" t="str">
        <f>IFERROR(ROUND(IF(G40="","",IF(G40="10%税込",F40*H40/1.1,IF(G40="税抜",F40*H40))),0),"")</f>
        <v/>
      </c>
      <c r="J40" s="657"/>
      <c r="K40" s="657"/>
      <c r="L40" s="160"/>
    </row>
    <row r="41" spans="2:12" s="43" customFormat="1" ht="19.5" customHeight="1">
      <c r="B41" s="652"/>
      <c r="C41" s="956"/>
      <c r="D41" s="956"/>
      <c r="E41" s="956"/>
      <c r="F41" s="654"/>
      <c r="G41" s="655"/>
      <c r="H41" s="656"/>
      <c r="I41" s="649" t="str">
        <f t="shared" ref="I41:I67" si="1">IFERROR(ROUND(IF(G41="","",IF(G41="10%税込",F41*H41/1.1,IF(G41="税抜",F41*H41))),0),"")</f>
        <v/>
      </c>
      <c r="J41" s="657"/>
      <c r="K41" s="657"/>
      <c r="L41" s="160"/>
    </row>
    <row r="42" spans="2:12" s="43" customFormat="1" ht="19.5" customHeight="1">
      <c r="B42" s="652"/>
      <c r="C42" s="956"/>
      <c r="D42" s="956"/>
      <c r="E42" s="956"/>
      <c r="F42" s="654"/>
      <c r="G42" s="655"/>
      <c r="H42" s="656"/>
      <c r="I42" s="649" t="str">
        <f t="shared" si="1"/>
        <v/>
      </c>
      <c r="J42" s="657"/>
      <c r="K42" s="657"/>
      <c r="L42" s="160"/>
    </row>
    <row r="43" spans="2:12" s="43" customFormat="1" ht="19.5" customHeight="1">
      <c r="B43" s="652"/>
      <c r="C43" s="956"/>
      <c r="D43" s="956"/>
      <c r="E43" s="956"/>
      <c r="F43" s="654"/>
      <c r="G43" s="655"/>
      <c r="H43" s="656"/>
      <c r="I43" s="649" t="str">
        <f t="shared" si="1"/>
        <v/>
      </c>
      <c r="J43" s="657"/>
      <c r="K43" s="657"/>
      <c r="L43" s="160"/>
    </row>
    <row r="44" spans="2:12" s="43" customFormat="1" ht="19.5" customHeight="1">
      <c r="B44" s="652"/>
      <c r="C44" s="956"/>
      <c r="D44" s="956"/>
      <c r="E44" s="956"/>
      <c r="F44" s="654"/>
      <c r="G44" s="655"/>
      <c r="H44" s="656"/>
      <c r="I44" s="649" t="str">
        <f t="shared" si="1"/>
        <v/>
      </c>
      <c r="J44" s="657"/>
      <c r="K44" s="657"/>
      <c r="L44" s="160"/>
    </row>
    <row r="45" spans="2:12" s="43" customFormat="1" ht="19.5" customHeight="1">
      <c r="B45" s="652"/>
      <c r="C45" s="956"/>
      <c r="D45" s="956"/>
      <c r="E45" s="956"/>
      <c r="F45" s="654"/>
      <c r="G45" s="655"/>
      <c r="H45" s="656"/>
      <c r="I45" s="649" t="str">
        <f t="shared" si="1"/>
        <v/>
      </c>
      <c r="J45" s="657"/>
      <c r="K45" s="657"/>
      <c r="L45" s="160"/>
    </row>
    <row r="46" spans="2:12" s="43" customFormat="1" ht="19.5" customHeight="1">
      <c r="B46" s="652"/>
      <c r="C46" s="956"/>
      <c r="D46" s="956"/>
      <c r="E46" s="956"/>
      <c r="F46" s="654"/>
      <c r="G46" s="655"/>
      <c r="H46" s="656"/>
      <c r="I46" s="649" t="str">
        <f t="shared" si="1"/>
        <v/>
      </c>
      <c r="J46" s="657"/>
      <c r="K46" s="657"/>
      <c r="L46" s="160"/>
    </row>
    <row r="47" spans="2:12" s="43" customFormat="1" ht="19.5" customHeight="1">
      <c r="B47" s="652"/>
      <c r="C47" s="956"/>
      <c r="D47" s="956"/>
      <c r="E47" s="956"/>
      <c r="F47" s="654"/>
      <c r="G47" s="655"/>
      <c r="H47" s="656"/>
      <c r="I47" s="649" t="str">
        <f t="shared" si="1"/>
        <v/>
      </c>
      <c r="J47" s="657"/>
      <c r="K47" s="657"/>
      <c r="L47" s="160"/>
    </row>
    <row r="48" spans="2:12" s="43" customFormat="1" ht="19.5" customHeight="1">
      <c r="B48" s="652"/>
      <c r="C48" s="956"/>
      <c r="D48" s="956"/>
      <c r="E48" s="956"/>
      <c r="F48" s="654"/>
      <c r="G48" s="655"/>
      <c r="H48" s="656"/>
      <c r="I48" s="649" t="str">
        <f t="shared" si="1"/>
        <v/>
      </c>
      <c r="J48" s="657"/>
      <c r="K48" s="657"/>
      <c r="L48" s="160"/>
    </row>
    <row r="49" spans="2:12" s="43" customFormat="1" ht="19.5" customHeight="1">
      <c r="B49" s="652"/>
      <c r="C49" s="956"/>
      <c r="D49" s="956"/>
      <c r="E49" s="956"/>
      <c r="F49" s="654"/>
      <c r="G49" s="655"/>
      <c r="H49" s="656"/>
      <c r="I49" s="649" t="str">
        <f t="shared" si="1"/>
        <v/>
      </c>
      <c r="J49" s="657"/>
      <c r="K49" s="657"/>
      <c r="L49" s="160"/>
    </row>
    <row r="50" spans="2:12" s="43" customFormat="1" ht="19.5" customHeight="1">
      <c r="B50" s="652"/>
      <c r="C50" s="956"/>
      <c r="D50" s="956"/>
      <c r="E50" s="956"/>
      <c r="F50" s="654"/>
      <c r="G50" s="655"/>
      <c r="H50" s="656"/>
      <c r="I50" s="649" t="str">
        <f t="shared" si="1"/>
        <v/>
      </c>
      <c r="J50" s="657"/>
      <c r="K50" s="657"/>
      <c r="L50" s="160"/>
    </row>
    <row r="51" spans="2:12" s="43" customFormat="1" ht="19.5" customHeight="1">
      <c r="B51" s="652"/>
      <c r="C51" s="956"/>
      <c r="D51" s="956"/>
      <c r="E51" s="956"/>
      <c r="F51" s="654"/>
      <c r="G51" s="655"/>
      <c r="H51" s="656"/>
      <c r="I51" s="649" t="str">
        <f t="shared" si="1"/>
        <v/>
      </c>
      <c r="J51" s="657"/>
      <c r="K51" s="657"/>
      <c r="L51" s="160"/>
    </row>
    <row r="52" spans="2:12" s="43" customFormat="1" ht="19.5" customHeight="1">
      <c r="B52" s="652"/>
      <c r="C52" s="956"/>
      <c r="D52" s="956"/>
      <c r="E52" s="956"/>
      <c r="F52" s="654"/>
      <c r="G52" s="655"/>
      <c r="H52" s="656"/>
      <c r="I52" s="649" t="str">
        <f t="shared" si="1"/>
        <v/>
      </c>
      <c r="J52" s="657"/>
      <c r="K52" s="657"/>
      <c r="L52" s="160"/>
    </row>
    <row r="53" spans="2:12" s="43" customFormat="1" ht="19.5" customHeight="1">
      <c r="B53" s="652"/>
      <c r="C53" s="956"/>
      <c r="D53" s="956"/>
      <c r="E53" s="956"/>
      <c r="F53" s="654"/>
      <c r="G53" s="655"/>
      <c r="H53" s="656"/>
      <c r="I53" s="649" t="str">
        <f t="shared" si="1"/>
        <v/>
      </c>
      <c r="J53" s="657"/>
      <c r="K53" s="657"/>
      <c r="L53" s="160"/>
    </row>
    <row r="54" spans="2:12" s="43" customFormat="1" ht="19.5" customHeight="1">
      <c r="B54" s="652"/>
      <c r="C54" s="956"/>
      <c r="D54" s="956"/>
      <c r="E54" s="956"/>
      <c r="F54" s="654"/>
      <c r="G54" s="655"/>
      <c r="H54" s="656"/>
      <c r="I54" s="649" t="str">
        <f t="shared" si="1"/>
        <v/>
      </c>
      <c r="J54" s="657"/>
      <c r="K54" s="657"/>
      <c r="L54" s="160"/>
    </row>
    <row r="55" spans="2:12" s="43" customFormat="1" ht="19.5" customHeight="1">
      <c r="B55" s="652"/>
      <c r="C55" s="956"/>
      <c r="D55" s="956"/>
      <c r="E55" s="956"/>
      <c r="F55" s="654"/>
      <c r="G55" s="655"/>
      <c r="H55" s="656"/>
      <c r="I55" s="649" t="str">
        <f t="shared" si="1"/>
        <v/>
      </c>
      <c r="J55" s="657"/>
      <c r="K55" s="657"/>
      <c r="L55" s="160"/>
    </row>
    <row r="56" spans="2:12" s="43" customFormat="1" ht="19.5" customHeight="1">
      <c r="B56" s="652"/>
      <c r="C56" s="956"/>
      <c r="D56" s="956"/>
      <c r="E56" s="956"/>
      <c r="F56" s="654"/>
      <c r="G56" s="655"/>
      <c r="H56" s="656"/>
      <c r="I56" s="649" t="str">
        <f t="shared" si="1"/>
        <v/>
      </c>
      <c r="J56" s="657"/>
      <c r="K56" s="657"/>
      <c r="L56" s="160"/>
    </row>
    <row r="57" spans="2:12" s="43" customFormat="1" ht="19.5" customHeight="1">
      <c r="B57" s="652"/>
      <c r="C57" s="956"/>
      <c r="D57" s="956"/>
      <c r="E57" s="956"/>
      <c r="F57" s="654"/>
      <c r="G57" s="655"/>
      <c r="H57" s="656"/>
      <c r="I57" s="649" t="str">
        <f t="shared" si="1"/>
        <v/>
      </c>
      <c r="J57" s="657"/>
      <c r="K57" s="657"/>
      <c r="L57" s="160"/>
    </row>
    <row r="58" spans="2:12" s="43" customFormat="1" ht="19.5" customHeight="1">
      <c r="B58" s="652"/>
      <c r="C58" s="956"/>
      <c r="D58" s="956"/>
      <c r="E58" s="956"/>
      <c r="F58" s="654"/>
      <c r="G58" s="655"/>
      <c r="H58" s="656"/>
      <c r="I58" s="649" t="str">
        <f t="shared" si="1"/>
        <v/>
      </c>
      <c r="J58" s="657"/>
      <c r="K58" s="657"/>
      <c r="L58" s="160"/>
    </row>
    <row r="59" spans="2:12" s="43" customFormat="1" ht="19.5" customHeight="1">
      <c r="B59" s="652"/>
      <c r="C59" s="956"/>
      <c r="D59" s="956"/>
      <c r="E59" s="956"/>
      <c r="F59" s="654"/>
      <c r="G59" s="655"/>
      <c r="H59" s="656"/>
      <c r="I59" s="649" t="str">
        <f t="shared" si="1"/>
        <v/>
      </c>
      <c r="J59" s="657"/>
      <c r="K59" s="657"/>
      <c r="L59" s="160"/>
    </row>
    <row r="60" spans="2:12" s="43" customFormat="1" ht="19.5" customHeight="1">
      <c r="B60" s="652"/>
      <c r="C60" s="956"/>
      <c r="D60" s="956"/>
      <c r="E60" s="956"/>
      <c r="F60" s="654"/>
      <c r="G60" s="655"/>
      <c r="H60" s="656"/>
      <c r="I60" s="649" t="str">
        <f t="shared" si="1"/>
        <v/>
      </c>
      <c r="J60" s="657"/>
      <c r="K60" s="657"/>
      <c r="L60" s="160"/>
    </row>
    <row r="61" spans="2:12" s="43" customFormat="1" ht="19.5" customHeight="1">
      <c r="B61" s="652"/>
      <c r="C61" s="956"/>
      <c r="D61" s="956"/>
      <c r="E61" s="956"/>
      <c r="F61" s="654"/>
      <c r="G61" s="655"/>
      <c r="H61" s="656"/>
      <c r="I61" s="649" t="str">
        <f t="shared" si="1"/>
        <v/>
      </c>
      <c r="J61" s="657"/>
      <c r="K61" s="657"/>
      <c r="L61" s="160"/>
    </row>
    <row r="62" spans="2:12" s="43" customFormat="1" ht="19.5" customHeight="1">
      <c r="B62" s="652"/>
      <c r="C62" s="956"/>
      <c r="D62" s="956"/>
      <c r="E62" s="956"/>
      <c r="F62" s="654"/>
      <c r="G62" s="655"/>
      <c r="H62" s="656"/>
      <c r="I62" s="649" t="str">
        <f t="shared" si="1"/>
        <v/>
      </c>
      <c r="J62" s="657"/>
      <c r="K62" s="657"/>
      <c r="L62" s="160"/>
    </row>
    <row r="63" spans="2:12" s="43" customFormat="1" ht="19.5" customHeight="1">
      <c r="B63" s="652"/>
      <c r="C63" s="956"/>
      <c r="D63" s="956"/>
      <c r="E63" s="956"/>
      <c r="F63" s="654"/>
      <c r="G63" s="655"/>
      <c r="H63" s="656"/>
      <c r="I63" s="649" t="str">
        <f t="shared" si="1"/>
        <v/>
      </c>
      <c r="J63" s="657"/>
      <c r="K63" s="657"/>
      <c r="L63" s="160"/>
    </row>
    <row r="64" spans="2:12" s="43" customFormat="1" ht="19.5" customHeight="1">
      <c r="B64" s="652"/>
      <c r="C64" s="956"/>
      <c r="D64" s="956"/>
      <c r="E64" s="956"/>
      <c r="F64" s="654"/>
      <c r="G64" s="655"/>
      <c r="H64" s="656"/>
      <c r="I64" s="649" t="str">
        <f t="shared" si="1"/>
        <v/>
      </c>
      <c r="J64" s="657"/>
      <c r="K64" s="657"/>
      <c r="L64" s="160"/>
    </row>
    <row r="65" spans="2:12" s="43" customFormat="1" ht="19.5" customHeight="1">
      <c r="B65" s="652"/>
      <c r="C65" s="956"/>
      <c r="D65" s="956"/>
      <c r="E65" s="956"/>
      <c r="F65" s="654"/>
      <c r="G65" s="655"/>
      <c r="H65" s="656"/>
      <c r="I65" s="649" t="str">
        <f t="shared" si="1"/>
        <v/>
      </c>
      <c r="J65" s="657"/>
      <c r="K65" s="657"/>
      <c r="L65" s="160"/>
    </row>
    <row r="66" spans="2:12" s="43" customFormat="1" ht="19.5" customHeight="1">
      <c r="B66" s="652"/>
      <c r="C66" s="956"/>
      <c r="D66" s="956"/>
      <c r="E66" s="956"/>
      <c r="F66" s="654"/>
      <c r="G66" s="655"/>
      <c r="H66" s="656"/>
      <c r="I66" s="649" t="str">
        <f t="shared" si="1"/>
        <v/>
      </c>
      <c r="J66" s="657"/>
      <c r="K66" s="657"/>
      <c r="L66" s="160"/>
    </row>
    <row r="67" spans="2:12" s="43" customFormat="1" ht="19.5" customHeight="1">
      <c r="B67" s="652"/>
      <c r="C67" s="956"/>
      <c r="D67" s="956"/>
      <c r="E67" s="956"/>
      <c r="F67" s="654"/>
      <c r="G67" s="655"/>
      <c r="H67" s="656"/>
      <c r="I67" s="649" t="str">
        <f t="shared" si="1"/>
        <v/>
      </c>
      <c r="J67" s="657"/>
      <c r="K67" s="657"/>
      <c r="L67" s="160"/>
    </row>
    <row r="68" spans="2:12" s="43" customFormat="1" ht="24.75" customHeight="1">
      <c r="B68" s="167"/>
      <c r="F68" s="168"/>
      <c r="G68" s="169"/>
      <c r="H68" s="738" t="s">
        <v>320</v>
      </c>
      <c r="I68" s="739">
        <f>SUM(I40:I67)</f>
        <v>0</v>
      </c>
      <c r="J68" s="171"/>
      <c r="K68" s="171"/>
      <c r="L68" s="167"/>
    </row>
    <row r="69" spans="2:12" s="43" customFormat="1" ht="16.5" customHeight="1">
      <c r="B69" s="164" t="s">
        <v>379</v>
      </c>
      <c r="C69" s="164"/>
      <c r="G69" s="54"/>
      <c r="J69" s="108"/>
      <c r="K69" s="108" t="s">
        <v>223</v>
      </c>
      <c r="L69" s="155"/>
    </row>
    <row r="70" spans="2:12" s="43" customFormat="1" ht="32.25" customHeight="1">
      <c r="B70" s="485" t="s">
        <v>272</v>
      </c>
      <c r="C70" s="963" t="s">
        <v>380</v>
      </c>
      <c r="D70" s="869"/>
      <c r="E70" s="868"/>
      <c r="F70" s="499" t="s">
        <v>297</v>
      </c>
      <c r="G70" s="513" t="s">
        <v>369</v>
      </c>
      <c r="H70" s="687"/>
      <c r="I70" s="514" t="s">
        <v>371</v>
      </c>
      <c r="J70" s="643" t="s">
        <v>372</v>
      </c>
      <c r="K70" s="642" t="s">
        <v>288</v>
      </c>
      <c r="L70" s="156"/>
    </row>
    <row r="71" spans="2:12" s="43" customFormat="1" ht="19.5" customHeight="1">
      <c r="B71" s="652"/>
      <c r="C71" s="956"/>
      <c r="D71" s="956"/>
      <c r="E71" s="956"/>
      <c r="F71" s="654"/>
      <c r="G71" s="655"/>
      <c r="H71" s="688"/>
      <c r="I71" s="649" t="str">
        <f>IFERROR(ROUND(IF(G71="","",IF(G71="10%税込",F71/1.1,IF(G71="税抜",F71))),0),"")</f>
        <v/>
      </c>
      <c r="J71" s="657"/>
      <c r="K71" s="657"/>
      <c r="L71" s="160"/>
    </row>
    <row r="72" spans="2:12" s="43" customFormat="1" ht="19.5" customHeight="1">
      <c r="B72" s="652"/>
      <c r="C72" s="956"/>
      <c r="D72" s="956"/>
      <c r="E72" s="956"/>
      <c r="F72" s="654"/>
      <c r="G72" s="655"/>
      <c r="H72" s="688"/>
      <c r="I72" s="649" t="str">
        <f t="shared" ref="I72:I100" si="2">IFERROR(ROUND(IF(G72="","",IF(G72="10%税込",F72/1.1,IF(G72="税抜",F72))),0),"")</f>
        <v/>
      </c>
      <c r="J72" s="657"/>
      <c r="K72" s="657"/>
      <c r="L72" s="160"/>
    </row>
    <row r="73" spans="2:12" s="43" customFormat="1" ht="19.5" customHeight="1">
      <c r="B73" s="652"/>
      <c r="C73" s="956"/>
      <c r="D73" s="956"/>
      <c r="E73" s="956"/>
      <c r="F73" s="654"/>
      <c r="G73" s="655"/>
      <c r="H73" s="688"/>
      <c r="I73" s="649" t="str">
        <f t="shared" si="2"/>
        <v/>
      </c>
      <c r="J73" s="657"/>
      <c r="K73" s="657"/>
      <c r="L73" s="160"/>
    </row>
    <row r="74" spans="2:12" s="43" customFormat="1" ht="19.5" customHeight="1">
      <c r="B74" s="652"/>
      <c r="C74" s="956"/>
      <c r="D74" s="956"/>
      <c r="E74" s="956"/>
      <c r="F74" s="654"/>
      <c r="G74" s="655"/>
      <c r="H74" s="688"/>
      <c r="I74" s="649" t="str">
        <f t="shared" si="2"/>
        <v/>
      </c>
      <c r="J74" s="657"/>
      <c r="K74" s="657"/>
      <c r="L74" s="160"/>
    </row>
    <row r="75" spans="2:12" s="43" customFormat="1" ht="19.5" customHeight="1">
      <c r="B75" s="652"/>
      <c r="C75" s="956"/>
      <c r="D75" s="956"/>
      <c r="E75" s="956"/>
      <c r="F75" s="654"/>
      <c r="G75" s="655"/>
      <c r="H75" s="688"/>
      <c r="I75" s="649" t="str">
        <f t="shared" si="2"/>
        <v/>
      </c>
      <c r="J75" s="657"/>
      <c r="K75" s="657"/>
      <c r="L75" s="160"/>
    </row>
    <row r="76" spans="2:12" s="43" customFormat="1" ht="19.5" customHeight="1">
      <c r="B76" s="652"/>
      <c r="C76" s="956"/>
      <c r="D76" s="956"/>
      <c r="E76" s="956"/>
      <c r="F76" s="654"/>
      <c r="G76" s="655"/>
      <c r="H76" s="688"/>
      <c r="I76" s="649" t="str">
        <f t="shared" si="2"/>
        <v/>
      </c>
      <c r="J76" s="657"/>
      <c r="K76" s="657"/>
      <c r="L76" s="160"/>
    </row>
    <row r="77" spans="2:12" s="43" customFormat="1" ht="19.5" customHeight="1">
      <c r="B77" s="652"/>
      <c r="C77" s="956"/>
      <c r="D77" s="956"/>
      <c r="E77" s="956"/>
      <c r="F77" s="654"/>
      <c r="G77" s="655"/>
      <c r="H77" s="688"/>
      <c r="I77" s="649" t="str">
        <f t="shared" si="2"/>
        <v/>
      </c>
      <c r="J77" s="657"/>
      <c r="K77" s="657"/>
      <c r="L77" s="160"/>
    </row>
    <row r="78" spans="2:12" s="43" customFormat="1" ht="19.5" customHeight="1">
      <c r="B78" s="652"/>
      <c r="C78" s="956"/>
      <c r="D78" s="956"/>
      <c r="E78" s="956"/>
      <c r="F78" s="654"/>
      <c r="G78" s="655"/>
      <c r="H78" s="688"/>
      <c r="I78" s="649" t="str">
        <f t="shared" si="2"/>
        <v/>
      </c>
      <c r="J78" s="657"/>
      <c r="K78" s="657"/>
      <c r="L78" s="160"/>
    </row>
    <row r="79" spans="2:12" s="43" customFormat="1" ht="19.5" customHeight="1">
      <c r="B79" s="652"/>
      <c r="C79" s="956"/>
      <c r="D79" s="956"/>
      <c r="E79" s="956"/>
      <c r="F79" s="654"/>
      <c r="G79" s="655"/>
      <c r="H79" s="688"/>
      <c r="I79" s="649" t="str">
        <f t="shared" si="2"/>
        <v/>
      </c>
      <c r="J79" s="657"/>
      <c r="K79" s="657"/>
      <c r="L79" s="160"/>
    </row>
    <row r="80" spans="2:12" s="43" customFormat="1" ht="19.5" customHeight="1">
      <c r="B80" s="652"/>
      <c r="C80" s="956"/>
      <c r="D80" s="956"/>
      <c r="E80" s="956"/>
      <c r="F80" s="654"/>
      <c r="G80" s="655"/>
      <c r="H80" s="688"/>
      <c r="I80" s="649" t="str">
        <f t="shared" si="2"/>
        <v/>
      </c>
      <c r="J80" s="657"/>
      <c r="K80" s="657"/>
      <c r="L80" s="160"/>
    </row>
    <row r="81" spans="2:12" s="43" customFormat="1" ht="19.5" customHeight="1">
      <c r="B81" s="652"/>
      <c r="C81" s="956"/>
      <c r="D81" s="956"/>
      <c r="E81" s="956"/>
      <c r="F81" s="654"/>
      <c r="G81" s="655"/>
      <c r="H81" s="688"/>
      <c r="I81" s="649" t="str">
        <f t="shared" si="2"/>
        <v/>
      </c>
      <c r="J81" s="657"/>
      <c r="K81" s="657"/>
      <c r="L81" s="160"/>
    </row>
    <row r="82" spans="2:12" s="43" customFormat="1" ht="19.5" customHeight="1">
      <c r="B82" s="652"/>
      <c r="C82" s="956"/>
      <c r="D82" s="956"/>
      <c r="E82" s="956"/>
      <c r="F82" s="654"/>
      <c r="G82" s="655"/>
      <c r="H82" s="688"/>
      <c r="I82" s="649" t="str">
        <f t="shared" si="2"/>
        <v/>
      </c>
      <c r="J82" s="657"/>
      <c r="K82" s="657"/>
      <c r="L82" s="160"/>
    </row>
    <row r="83" spans="2:12" s="43" customFormat="1" ht="19.5" customHeight="1">
      <c r="B83" s="652"/>
      <c r="C83" s="956"/>
      <c r="D83" s="956"/>
      <c r="E83" s="956"/>
      <c r="F83" s="654"/>
      <c r="G83" s="655"/>
      <c r="H83" s="688"/>
      <c r="I83" s="649" t="str">
        <f t="shared" si="2"/>
        <v/>
      </c>
      <c r="J83" s="657"/>
      <c r="K83" s="657"/>
      <c r="L83" s="160"/>
    </row>
    <row r="84" spans="2:12" s="43" customFormat="1" ht="19.5" customHeight="1">
      <c r="B84" s="652"/>
      <c r="C84" s="956"/>
      <c r="D84" s="956"/>
      <c r="E84" s="956"/>
      <c r="F84" s="654"/>
      <c r="G84" s="655"/>
      <c r="H84" s="688"/>
      <c r="I84" s="649" t="str">
        <f t="shared" si="2"/>
        <v/>
      </c>
      <c r="J84" s="657"/>
      <c r="K84" s="657"/>
      <c r="L84" s="160"/>
    </row>
    <row r="85" spans="2:12" s="43" customFormat="1" ht="19.5" customHeight="1">
      <c r="B85" s="652"/>
      <c r="C85" s="956"/>
      <c r="D85" s="956"/>
      <c r="E85" s="956"/>
      <c r="F85" s="654"/>
      <c r="G85" s="655"/>
      <c r="H85" s="688"/>
      <c r="I85" s="649" t="str">
        <f t="shared" si="2"/>
        <v/>
      </c>
      <c r="J85" s="657"/>
      <c r="K85" s="657"/>
      <c r="L85" s="160"/>
    </row>
    <row r="86" spans="2:12" s="43" customFormat="1" ht="19.5" customHeight="1">
      <c r="B86" s="652"/>
      <c r="C86" s="956"/>
      <c r="D86" s="956"/>
      <c r="E86" s="956"/>
      <c r="F86" s="654"/>
      <c r="G86" s="655"/>
      <c r="H86" s="688"/>
      <c r="I86" s="649" t="str">
        <f t="shared" si="2"/>
        <v/>
      </c>
      <c r="J86" s="657"/>
      <c r="K86" s="657"/>
      <c r="L86" s="160"/>
    </row>
    <row r="87" spans="2:12" s="43" customFormat="1" ht="19.5" customHeight="1">
      <c r="B87" s="652"/>
      <c r="C87" s="956"/>
      <c r="D87" s="956"/>
      <c r="E87" s="956"/>
      <c r="F87" s="654"/>
      <c r="G87" s="655"/>
      <c r="H87" s="688"/>
      <c r="I87" s="649" t="str">
        <f t="shared" si="2"/>
        <v/>
      </c>
      <c r="J87" s="657"/>
      <c r="K87" s="657"/>
      <c r="L87" s="160"/>
    </row>
    <row r="88" spans="2:12" s="43" customFormat="1" ht="19.5" customHeight="1">
      <c r="B88" s="652"/>
      <c r="C88" s="956"/>
      <c r="D88" s="956"/>
      <c r="E88" s="956"/>
      <c r="F88" s="654"/>
      <c r="G88" s="655"/>
      <c r="H88" s="688"/>
      <c r="I88" s="649" t="str">
        <f t="shared" si="2"/>
        <v/>
      </c>
      <c r="J88" s="657"/>
      <c r="K88" s="657"/>
      <c r="L88" s="160"/>
    </row>
    <row r="89" spans="2:12" s="43" customFormat="1" ht="19.5" customHeight="1">
      <c r="B89" s="652"/>
      <c r="C89" s="956"/>
      <c r="D89" s="956"/>
      <c r="E89" s="956"/>
      <c r="F89" s="654"/>
      <c r="G89" s="655"/>
      <c r="H89" s="688"/>
      <c r="I89" s="649" t="str">
        <f t="shared" si="2"/>
        <v/>
      </c>
      <c r="J89" s="657"/>
      <c r="K89" s="657"/>
      <c r="L89" s="160"/>
    </row>
    <row r="90" spans="2:12" s="43" customFormat="1" ht="19.5" customHeight="1">
      <c r="B90" s="652"/>
      <c r="C90" s="956"/>
      <c r="D90" s="956"/>
      <c r="E90" s="956"/>
      <c r="F90" s="654"/>
      <c r="G90" s="655"/>
      <c r="H90" s="688"/>
      <c r="I90" s="649" t="str">
        <f t="shared" si="2"/>
        <v/>
      </c>
      <c r="J90" s="657"/>
      <c r="K90" s="657"/>
      <c r="L90" s="160"/>
    </row>
    <row r="91" spans="2:12" s="43" customFormat="1" ht="19.5" customHeight="1">
      <c r="B91" s="652"/>
      <c r="C91" s="956"/>
      <c r="D91" s="956"/>
      <c r="E91" s="956"/>
      <c r="F91" s="654"/>
      <c r="G91" s="655"/>
      <c r="H91" s="688"/>
      <c r="I91" s="649" t="str">
        <f t="shared" si="2"/>
        <v/>
      </c>
      <c r="J91" s="657"/>
      <c r="K91" s="657"/>
      <c r="L91" s="160"/>
    </row>
    <row r="92" spans="2:12" s="43" customFormat="1" ht="19.5" customHeight="1">
      <c r="B92" s="652"/>
      <c r="C92" s="956"/>
      <c r="D92" s="956"/>
      <c r="E92" s="956"/>
      <c r="F92" s="654"/>
      <c r="G92" s="655"/>
      <c r="H92" s="688"/>
      <c r="I92" s="649" t="str">
        <f t="shared" si="2"/>
        <v/>
      </c>
      <c r="J92" s="657"/>
      <c r="K92" s="657"/>
      <c r="L92" s="160"/>
    </row>
    <row r="93" spans="2:12" s="43" customFormat="1" ht="19.5" customHeight="1">
      <c r="B93" s="652"/>
      <c r="C93" s="956"/>
      <c r="D93" s="956"/>
      <c r="E93" s="956"/>
      <c r="F93" s="654"/>
      <c r="G93" s="655"/>
      <c r="H93" s="688"/>
      <c r="I93" s="649" t="str">
        <f t="shared" si="2"/>
        <v/>
      </c>
      <c r="J93" s="657"/>
      <c r="K93" s="657"/>
      <c r="L93" s="160"/>
    </row>
    <row r="94" spans="2:12" s="43" customFormat="1" ht="19.5" customHeight="1">
      <c r="B94" s="652"/>
      <c r="C94" s="956"/>
      <c r="D94" s="956"/>
      <c r="E94" s="956"/>
      <c r="F94" s="654"/>
      <c r="G94" s="655"/>
      <c r="H94" s="688"/>
      <c r="I94" s="649" t="str">
        <f t="shared" si="2"/>
        <v/>
      </c>
      <c r="J94" s="657"/>
      <c r="K94" s="657"/>
      <c r="L94" s="160"/>
    </row>
    <row r="95" spans="2:12" s="43" customFormat="1" ht="19.5" customHeight="1">
      <c r="B95" s="652"/>
      <c r="C95" s="956"/>
      <c r="D95" s="956"/>
      <c r="E95" s="956"/>
      <c r="F95" s="654"/>
      <c r="G95" s="655"/>
      <c r="H95" s="688"/>
      <c r="I95" s="649" t="str">
        <f t="shared" si="2"/>
        <v/>
      </c>
      <c r="J95" s="657"/>
      <c r="K95" s="657"/>
      <c r="L95" s="160"/>
    </row>
    <row r="96" spans="2:12" s="43" customFormat="1" ht="19.5" customHeight="1">
      <c r="B96" s="652"/>
      <c r="C96" s="956"/>
      <c r="D96" s="956"/>
      <c r="E96" s="956"/>
      <c r="F96" s="654"/>
      <c r="G96" s="655"/>
      <c r="H96" s="688"/>
      <c r="I96" s="649" t="str">
        <f t="shared" si="2"/>
        <v/>
      </c>
      <c r="J96" s="657"/>
      <c r="K96" s="657"/>
      <c r="L96" s="160"/>
    </row>
    <row r="97" spans="2:12" s="43" customFormat="1" ht="19.5" customHeight="1">
      <c r="B97" s="652"/>
      <c r="C97" s="956"/>
      <c r="D97" s="956"/>
      <c r="E97" s="956"/>
      <c r="F97" s="654"/>
      <c r="G97" s="655"/>
      <c r="H97" s="688"/>
      <c r="I97" s="649" t="str">
        <f t="shared" si="2"/>
        <v/>
      </c>
      <c r="J97" s="657"/>
      <c r="K97" s="657"/>
      <c r="L97" s="160"/>
    </row>
    <row r="98" spans="2:12" s="43" customFormat="1" ht="19.5" customHeight="1">
      <c r="B98" s="652"/>
      <c r="C98" s="956"/>
      <c r="D98" s="956"/>
      <c r="E98" s="956"/>
      <c r="F98" s="654"/>
      <c r="G98" s="655"/>
      <c r="H98" s="688"/>
      <c r="I98" s="649" t="str">
        <f t="shared" si="2"/>
        <v/>
      </c>
      <c r="J98" s="657"/>
      <c r="K98" s="657"/>
      <c r="L98" s="160"/>
    </row>
    <row r="99" spans="2:12" s="43" customFormat="1" ht="19.5" customHeight="1">
      <c r="B99" s="652"/>
      <c r="C99" s="956"/>
      <c r="D99" s="956"/>
      <c r="E99" s="956"/>
      <c r="F99" s="654"/>
      <c r="G99" s="655"/>
      <c r="H99" s="688"/>
      <c r="I99" s="649" t="str">
        <f t="shared" si="2"/>
        <v/>
      </c>
      <c r="J99" s="657"/>
      <c r="K99" s="657"/>
      <c r="L99" s="160"/>
    </row>
    <row r="100" spans="2:12" s="43" customFormat="1" ht="19.5" customHeight="1">
      <c r="B100" s="652"/>
      <c r="C100" s="956"/>
      <c r="D100" s="956"/>
      <c r="E100" s="956"/>
      <c r="F100" s="654"/>
      <c r="G100" s="655"/>
      <c r="H100" s="688"/>
      <c r="I100" s="649" t="str">
        <f t="shared" si="2"/>
        <v/>
      </c>
      <c r="J100" s="657"/>
      <c r="K100" s="657"/>
      <c r="L100" s="160"/>
    </row>
    <row r="101" spans="2:12" s="43" customFormat="1" ht="24.75" customHeight="1">
      <c r="B101" s="167"/>
      <c r="F101" s="168"/>
      <c r="G101" s="169"/>
      <c r="H101" s="738" t="s">
        <v>320</v>
      </c>
      <c r="I101" s="739">
        <f>SUM(I71:I100)</f>
        <v>0</v>
      </c>
      <c r="J101" s="171"/>
      <c r="K101" s="171"/>
      <c r="L101" s="167"/>
    </row>
    <row r="102" spans="2:12" s="43" customFormat="1" ht="16.5" customHeight="1">
      <c r="B102" s="164" t="s">
        <v>381</v>
      </c>
      <c r="C102" s="164"/>
      <c r="G102" s="54"/>
      <c r="J102" s="108"/>
      <c r="K102" s="108" t="s">
        <v>223</v>
      </c>
      <c r="L102" s="155"/>
    </row>
    <row r="103" spans="2:12" s="43" customFormat="1" ht="32.25" customHeight="1">
      <c r="B103" s="485" t="s">
        <v>272</v>
      </c>
      <c r="C103" s="963" t="s">
        <v>377</v>
      </c>
      <c r="D103" s="869"/>
      <c r="E103" s="868"/>
      <c r="F103" s="499" t="s">
        <v>297</v>
      </c>
      <c r="G103" s="513" t="s">
        <v>369</v>
      </c>
      <c r="H103" s="499" t="s">
        <v>378</v>
      </c>
      <c r="I103" s="514" t="s">
        <v>371</v>
      </c>
      <c r="J103" s="643" t="s">
        <v>372</v>
      </c>
      <c r="K103" s="642" t="s">
        <v>288</v>
      </c>
      <c r="L103" s="156"/>
    </row>
    <row r="104" spans="2:12" s="43" customFormat="1" ht="19.5" customHeight="1">
      <c r="B104" s="652"/>
      <c r="C104" s="956"/>
      <c r="D104" s="956"/>
      <c r="E104" s="956"/>
      <c r="F104" s="654"/>
      <c r="G104" s="655"/>
      <c r="H104" s="656"/>
      <c r="I104" s="649" t="str">
        <f>IFERROR(ROUND(IF(G104="","",IF(G104="10%税込",F104*H104/1.1,IF(G104="税抜",F104*H104))),0),"")</f>
        <v/>
      </c>
      <c r="J104" s="657"/>
      <c r="K104" s="657"/>
      <c r="L104" s="160"/>
    </row>
    <row r="105" spans="2:12" s="43" customFormat="1" ht="19.5" customHeight="1">
      <c r="B105" s="652"/>
      <c r="C105" s="956"/>
      <c r="D105" s="956"/>
      <c r="E105" s="956"/>
      <c r="F105" s="654"/>
      <c r="G105" s="655"/>
      <c r="H105" s="656"/>
      <c r="I105" s="649" t="str">
        <f t="shared" ref="I105:I133" si="3">IFERROR(ROUND(IF(G105="","",IF(G105="10%税込",F105*H105/1.1,IF(G105="税抜",F105*H105))),0),"")</f>
        <v/>
      </c>
      <c r="J105" s="657"/>
      <c r="K105" s="657"/>
      <c r="L105" s="160"/>
    </row>
    <row r="106" spans="2:12" s="43" customFormat="1" ht="19.5" customHeight="1">
      <c r="B106" s="652"/>
      <c r="C106" s="956"/>
      <c r="D106" s="956"/>
      <c r="E106" s="956"/>
      <c r="F106" s="654"/>
      <c r="G106" s="655"/>
      <c r="H106" s="656"/>
      <c r="I106" s="649" t="str">
        <f t="shared" si="3"/>
        <v/>
      </c>
      <c r="J106" s="657"/>
      <c r="K106" s="657"/>
      <c r="L106" s="160"/>
    </row>
    <row r="107" spans="2:12" s="43" customFormat="1" ht="19.5" customHeight="1">
      <c r="B107" s="652"/>
      <c r="C107" s="956"/>
      <c r="D107" s="956"/>
      <c r="E107" s="956"/>
      <c r="F107" s="654"/>
      <c r="G107" s="655"/>
      <c r="H107" s="656"/>
      <c r="I107" s="649" t="str">
        <f t="shared" si="3"/>
        <v/>
      </c>
      <c r="J107" s="657"/>
      <c r="K107" s="657"/>
      <c r="L107" s="160"/>
    </row>
    <row r="108" spans="2:12" s="43" customFormat="1" ht="19.5" customHeight="1">
      <c r="B108" s="652"/>
      <c r="C108" s="956"/>
      <c r="D108" s="956"/>
      <c r="E108" s="956"/>
      <c r="F108" s="654"/>
      <c r="G108" s="655"/>
      <c r="H108" s="656"/>
      <c r="I108" s="649" t="str">
        <f t="shared" si="3"/>
        <v/>
      </c>
      <c r="J108" s="657"/>
      <c r="K108" s="657"/>
      <c r="L108" s="160"/>
    </row>
    <row r="109" spans="2:12" s="43" customFormat="1" ht="19.5" customHeight="1">
      <c r="B109" s="652"/>
      <c r="C109" s="956"/>
      <c r="D109" s="956"/>
      <c r="E109" s="956"/>
      <c r="F109" s="654"/>
      <c r="G109" s="655"/>
      <c r="H109" s="656"/>
      <c r="I109" s="649" t="str">
        <f t="shared" si="3"/>
        <v/>
      </c>
      <c r="J109" s="657"/>
      <c r="K109" s="657"/>
      <c r="L109" s="160"/>
    </row>
    <row r="110" spans="2:12" s="43" customFormat="1" ht="19.5" customHeight="1">
      <c r="B110" s="652"/>
      <c r="C110" s="956"/>
      <c r="D110" s="956"/>
      <c r="E110" s="956"/>
      <c r="F110" s="654"/>
      <c r="G110" s="655"/>
      <c r="H110" s="656"/>
      <c r="I110" s="649" t="str">
        <f t="shared" si="3"/>
        <v/>
      </c>
      <c r="J110" s="657"/>
      <c r="K110" s="657"/>
      <c r="L110" s="160"/>
    </row>
    <row r="111" spans="2:12" s="43" customFormat="1" ht="19.5" customHeight="1">
      <c r="B111" s="652"/>
      <c r="C111" s="956"/>
      <c r="D111" s="956"/>
      <c r="E111" s="956"/>
      <c r="F111" s="654"/>
      <c r="G111" s="655"/>
      <c r="H111" s="656"/>
      <c r="I111" s="649" t="str">
        <f t="shared" si="3"/>
        <v/>
      </c>
      <c r="J111" s="657"/>
      <c r="K111" s="657"/>
      <c r="L111" s="160"/>
    </row>
    <row r="112" spans="2:12" s="43" customFormat="1" ht="19.5" customHeight="1">
      <c r="B112" s="652"/>
      <c r="C112" s="956"/>
      <c r="D112" s="956"/>
      <c r="E112" s="956"/>
      <c r="F112" s="654"/>
      <c r="G112" s="655"/>
      <c r="H112" s="656"/>
      <c r="I112" s="649" t="str">
        <f t="shared" si="3"/>
        <v/>
      </c>
      <c r="J112" s="657"/>
      <c r="K112" s="657"/>
      <c r="L112" s="160"/>
    </row>
    <row r="113" spans="2:12" s="43" customFormat="1" ht="19.5" customHeight="1">
      <c r="B113" s="652"/>
      <c r="C113" s="956"/>
      <c r="D113" s="956"/>
      <c r="E113" s="956"/>
      <c r="F113" s="654"/>
      <c r="G113" s="655"/>
      <c r="H113" s="656"/>
      <c r="I113" s="649" t="str">
        <f t="shared" si="3"/>
        <v/>
      </c>
      <c r="J113" s="657"/>
      <c r="K113" s="657"/>
      <c r="L113" s="160"/>
    </row>
    <row r="114" spans="2:12" s="43" customFormat="1" ht="19.5" customHeight="1">
      <c r="B114" s="652"/>
      <c r="C114" s="956"/>
      <c r="D114" s="956"/>
      <c r="E114" s="956"/>
      <c r="F114" s="654"/>
      <c r="G114" s="655"/>
      <c r="H114" s="656"/>
      <c r="I114" s="649" t="str">
        <f t="shared" si="3"/>
        <v/>
      </c>
      <c r="J114" s="657"/>
      <c r="K114" s="657"/>
      <c r="L114" s="160"/>
    </row>
    <row r="115" spans="2:12" s="43" customFormat="1" ht="19.5" customHeight="1">
      <c r="B115" s="652"/>
      <c r="C115" s="956"/>
      <c r="D115" s="956"/>
      <c r="E115" s="956"/>
      <c r="F115" s="654"/>
      <c r="G115" s="655"/>
      <c r="H115" s="656"/>
      <c r="I115" s="649" t="str">
        <f t="shared" si="3"/>
        <v/>
      </c>
      <c r="J115" s="657"/>
      <c r="K115" s="657"/>
      <c r="L115" s="160"/>
    </row>
    <row r="116" spans="2:12" s="43" customFormat="1" ht="19.5" customHeight="1">
      <c r="B116" s="652"/>
      <c r="C116" s="956"/>
      <c r="D116" s="956"/>
      <c r="E116" s="956"/>
      <c r="F116" s="654"/>
      <c r="G116" s="655"/>
      <c r="H116" s="656"/>
      <c r="I116" s="649" t="str">
        <f t="shared" si="3"/>
        <v/>
      </c>
      <c r="J116" s="657"/>
      <c r="K116" s="657"/>
      <c r="L116" s="160"/>
    </row>
    <row r="117" spans="2:12" s="43" customFormat="1" ht="19.5" customHeight="1">
      <c r="B117" s="652"/>
      <c r="C117" s="956"/>
      <c r="D117" s="956"/>
      <c r="E117" s="956"/>
      <c r="F117" s="654"/>
      <c r="G117" s="655"/>
      <c r="H117" s="656"/>
      <c r="I117" s="649" t="str">
        <f t="shared" si="3"/>
        <v/>
      </c>
      <c r="J117" s="657"/>
      <c r="K117" s="657"/>
      <c r="L117" s="160"/>
    </row>
    <row r="118" spans="2:12" s="43" customFormat="1" ht="19.5" customHeight="1">
      <c r="B118" s="652"/>
      <c r="C118" s="956"/>
      <c r="D118" s="956"/>
      <c r="E118" s="956"/>
      <c r="F118" s="654"/>
      <c r="G118" s="655"/>
      <c r="H118" s="656"/>
      <c r="I118" s="649" t="str">
        <f t="shared" si="3"/>
        <v/>
      </c>
      <c r="J118" s="657"/>
      <c r="K118" s="657"/>
      <c r="L118" s="160"/>
    </row>
    <row r="119" spans="2:12" s="43" customFormat="1" ht="19.5" customHeight="1">
      <c r="B119" s="652"/>
      <c r="C119" s="956"/>
      <c r="D119" s="956"/>
      <c r="E119" s="956"/>
      <c r="F119" s="654"/>
      <c r="G119" s="655"/>
      <c r="H119" s="656"/>
      <c r="I119" s="649" t="str">
        <f t="shared" si="3"/>
        <v/>
      </c>
      <c r="J119" s="657"/>
      <c r="K119" s="657"/>
      <c r="L119" s="160"/>
    </row>
    <row r="120" spans="2:12" s="43" customFormat="1" ht="19.5" customHeight="1">
      <c r="B120" s="652"/>
      <c r="C120" s="956"/>
      <c r="D120" s="956"/>
      <c r="E120" s="956"/>
      <c r="F120" s="654"/>
      <c r="G120" s="655"/>
      <c r="H120" s="656"/>
      <c r="I120" s="649" t="str">
        <f t="shared" si="3"/>
        <v/>
      </c>
      <c r="J120" s="657"/>
      <c r="K120" s="657"/>
      <c r="L120" s="160"/>
    </row>
    <row r="121" spans="2:12" s="43" customFormat="1" ht="19.5" customHeight="1">
      <c r="B121" s="652"/>
      <c r="C121" s="956"/>
      <c r="D121" s="956"/>
      <c r="E121" s="956"/>
      <c r="F121" s="654"/>
      <c r="G121" s="655"/>
      <c r="H121" s="656"/>
      <c r="I121" s="649" t="str">
        <f t="shared" si="3"/>
        <v/>
      </c>
      <c r="J121" s="657"/>
      <c r="K121" s="657"/>
      <c r="L121" s="160"/>
    </row>
    <row r="122" spans="2:12" s="43" customFormat="1" ht="19.5" customHeight="1">
      <c r="B122" s="652"/>
      <c r="C122" s="956"/>
      <c r="D122" s="956"/>
      <c r="E122" s="956"/>
      <c r="F122" s="654"/>
      <c r="G122" s="655"/>
      <c r="H122" s="656"/>
      <c r="I122" s="649" t="str">
        <f t="shared" si="3"/>
        <v/>
      </c>
      <c r="J122" s="657"/>
      <c r="K122" s="657"/>
      <c r="L122" s="160"/>
    </row>
    <row r="123" spans="2:12" s="43" customFormat="1" ht="19.5" customHeight="1">
      <c r="B123" s="652"/>
      <c r="C123" s="956"/>
      <c r="D123" s="956"/>
      <c r="E123" s="956"/>
      <c r="F123" s="654"/>
      <c r="G123" s="655"/>
      <c r="H123" s="656"/>
      <c r="I123" s="649" t="str">
        <f t="shared" si="3"/>
        <v/>
      </c>
      <c r="J123" s="657"/>
      <c r="K123" s="657"/>
      <c r="L123" s="160"/>
    </row>
    <row r="124" spans="2:12" s="43" customFormat="1" ht="19.5" customHeight="1">
      <c r="B124" s="652"/>
      <c r="C124" s="956"/>
      <c r="D124" s="956"/>
      <c r="E124" s="956"/>
      <c r="F124" s="654"/>
      <c r="G124" s="655"/>
      <c r="H124" s="656"/>
      <c r="I124" s="649" t="str">
        <f t="shared" si="3"/>
        <v/>
      </c>
      <c r="J124" s="657"/>
      <c r="K124" s="657"/>
      <c r="L124" s="160"/>
    </row>
    <row r="125" spans="2:12" s="43" customFormat="1" ht="19.5" customHeight="1">
      <c r="B125" s="652"/>
      <c r="C125" s="956"/>
      <c r="D125" s="956"/>
      <c r="E125" s="956"/>
      <c r="F125" s="654"/>
      <c r="G125" s="655"/>
      <c r="H125" s="656"/>
      <c r="I125" s="649" t="str">
        <f t="shared" si="3"/>
        <v/>
      </c>
      <c r="J125" s="657"/>
      <c r="K125" s="657"/>
      <c r="L125" s="160"/>
    </row>
    <row r="126" spans="2:12" s="43" customFormat="1" ht="19.5" customHeight="1">
      <c r="B126" s="652"/>
      <c r="C126" s="956"/>
      <c r="D126" s="956"/>
      <c r="E126" s="956"/>
      <c r="F126" s="654"/>
      <c r="G126" s="655"/>
      <c r="H126" s="656"/>
      <c r="I126" s="649" t="str">
        <f t="shared" si="3"/>
        <v/>
      </c>
      <c r="J126" s="657"/>
      <c r="K126" s="657"/>
      <c r="L126" s="160"/>
    </row>
    <row r="127" spans="2:12" s="43" customFormat="1" ht="19.5" customHeight="1">
      <c r="B127" s="652"/>
      <c r="C127" s="956"/>
      <c r="D127" s="956"/>
      <c r="E127" s="956"/>
      <c r="F127" s="654"/>
      <c r="G127" s="655"/>
      <c r="H127" s="656"/>
      <c r="I127" s="649" t="str">
        <f t="shared" si="3"/>
        <v/>
      </c>
      <c r="J127" s="657"/>
      <c r="K127" s="657"/>
      <c r="L127" s="160"/>
    </row>
    <row r="128" spans="2:12" s="43" customFormat="1" ht="19.5" customHeight="1">
      <c r="B128" s="652"/>
      <c r="C128" s="956"/>
      <c r="D128" s="956"/>
      <c r="E128" s="956"/>
      <c r="F128" s="654"/>
      <c r="G128" s="655"/>
      <c r="H128" s="656"/>
      <c r="I128" s="649" t="str">
        <f t="shared" si="3"/>
        <v/>
      </c>
      <c r="J128" s="657"/>
      <c r="K128" s="657"/>
      <c r="L128" s="160"/>
    </row>
    <row r="129" spans="2:12" s="43" customFormat="1" ht="19.5" customHeight="1">
      <c r="B129" s="652"/>
      <c r="C129" s="956"/>
      <c r="D129" s="956"/>
      <c r="E129" s="956"/>
      <c r="F129" s="654"/>
      <c r="G129" s="655"/>
      <c r="H129" s="656"/>
      <c r="I129" s="649" t="str">
        <f t="shared" si="3"/>
        <v/>
      </c>
      <c r="J129" s="657"/>
      <c r="K129" s="657"/>
      <c r="L129" s="160"/>
    </row>
    <row r="130" spans="2:12" s="43" customFormat="1" ht="19.5" customHeight="1">
      <c r="B130" s="652"/>
      <c r="C130" s="956"/>
      <c r="D130" s="956"/>
      <c r="E130" s="956"/>
      <c r="F130" s="654"/>
      <c r="G130" s="655"/>
      <c r="H130" s="656"/>
      <c r="I130" s="649" t="str">
        <f t="shared" si="3"/>
        <v/>
      </c>
      <c r="J130" s="657"/>
      <c r="K130" s="657"/>
      <c r="L130" s="160"/>
    </row>
    <row r="131" spans="2:12" s="43" customFormat="1" ht="19.5" customHeight="1">
      <c r="B131" s="652"/>
      <c r="C131" s="956"/>
      <c r="D131" s="956"/>
      <c r="E131" s="956"/>
      <c r="F131" s="654"/>
      <c r="G131" s="655"/>
      <c r="H131" s="656"/>
      <c r="I131" s="649" t="str">
        <f t="shared" si="3"/>
        <v/>
      </c>
      <c r="J131" s="657"/>
      <c r="K131" s="657"/>
      <c r="L131" s="160"/>
    </row>
    <row r="132" spans="2:12" s="43" customFormat="1" ht="19.5" customHeight="1">
      <c r="B132" s="652"/>
      <c r="C132" s="956"/>
      <c r="D132" s="956"/>
      <c r="E132" s="956"/>
      <c r="F132" s="654"/>
      <c r="G132" s="655"/>
      <c r="H132" s="656"/>
      <c r="I132" s="649" t="str">
        <f t="shared" si="3"/>
        <v/>
      </c>
      <c r="J132" s="657"/>
      <c r="K132" s="657"/>
      <c r="L132" s="160"/>
    </row>
    <row r="133" spans="2:12" s="43" customFormat="1" ht="19.5" customHeight="1">
      <c r="B133" s="652"/>
      <c r="C133" s="956"/>
      <c r="D133" s="956"/>
      <c r="E133" s="956"/>
      <c r="F133" s="654"/>
      <c r="G133" s="655"/>
      <c r="H133" s="656"/>
      <c r="I133" s="649" t="str">
        <f t="shared" si="3"/>
        <v/>
      </c>
      <c r="J133" s="657"/>
      <c r="K133" s="657"/>
      <c r="L133" s="160"/>
    </row>
    <row r="134" spans="2:12" s="43" customFormat="1" ht="24.75" customHeight="1">
      <c r="F134" s="168"/>
      <c r="G134" s="169"/>
      <c r="H134" s="738" t="s">
        <v>320</v>
      </c>
      <c r="I134" s="739">
        <f>SUM(I104:I133)</f>
        <v>0</v>
      </c>
      <c r="J134" s="171"/>
      <c r="K134" s="171"/>
      <c r="L134" s="167"/>
    </row>
    <row r="135" spans="2:12" ht="16.5" customHeight="1">
      <c r="B135" s="159" t="s">
        <v>382</v>
      </c>
      <c r="C135" s="159"/>
      <c r="I135" s="161"/>
      <c r="J135" s="108"/>
      <c r="K135" s="108" t="s">
        <v>223</v>
      </c>
    </row>
    <row r="136" spans="2:12" ht="33" customHeight="1">
      <c r="B136" s="642" t="s">
        <v>383</v>
      </c>
      <c r="C136" s="968" t="s">
        <v>384</v>
      </c>
      <c r="D136" s="969"/>
      <c r="E136" s="970"/>
      <c r="F136" s="485" t="s">
        <v>297</v>
      </c>
      <c r="G136" s="513" t="s">
        <v>369</v>
      </c>
      <c r="H136" s="642" t="s">
        <v>370</v>
      </c>
      <c r="I136" s="514" t="s">
        <v>371</v>
      </c>
      <c r="J136" s="643" t="s">
        <v>372</v>
      </c>
      <c r="K136" s="642" t="s">
        <v>288</v>
      </c>
      <c r="L136" s="156"/>
    </row>
    <row r="137" spans="2:12" ht="19.5" customHeight="1">
      <c r="B137" s="658"/>
      <c r="C137" s="957"/>
      <c r="D137" s="957"/>
      <c r="E137" s="957"/>
      <c r="F137" s="654"/>
      <c r="G137" s="655"/>
      <c r="H137" s="656"/>
      <c r="I137" s="649" t="str">
        <f>IFERROR(ROUND(IF(G137="","",IF(G137="10%税込",F137*H137/1.1,IF(G137="税抜",F137*H137))),0),"")</f>
        <v/>
      </c>
      <c r="J137" s="657"/>
      <c r="K137" s="657"/>
      <c r="L137" s="160"/>
    </row>
    <row r="138" spans="2:12" ht="19.5" customHeight="1">
      <c r="B138" s="658"/>
      <c r="C138" s="957"/>
      <c r="D138" s="957"/>
      <c r="E138" s="957"/>
      <c r="F138" s="654"/>
      <c r="G138" s="655"/>
      <c r="H138" s="656"/>
      <c r="I138" s="649" t="str">
        <f t="shared" ref="I138:I146" si="4">IFERROR(ROUND(IF(G138="","",IF(G138="10%税込",F138*H138/1.1,IF(G138="税抜",F138*H138))),0),"")</f>
        <v/>
      </c>
      <c r="J138" s="657"/>
      <c r="K138" s="657"/>
      <c r="L138" s="160"/>
    </row>
    <row r="139" spans="2:12" ht="19.5" customHeight="1">
      <c r="B139" s="658"/>
      <c r="C139" s="957"/>
      <c r="D139" s="957"/>
      <c r="E139" s="957"/>
      <c r="F139" s="654"/>
      <c r="G139" s="655"/>
      <c r="H139" s="656"/>
      <c r="I139" s="649" t="str">
        <f t="shared" si="4"/>
        <v/>
      </c>
      <c r="J139" s="657"/>
      <c r="K139" s="657"/>
      <c r="L139" s="160"/>
    </row>
    <row r="140" spans="2:12" ht="19.5" customHeight="1">
      <c r="B140" s="658"/>
      <c r="C140" s="957"/>
      <c r="D140" s="957"/>
      <c r="E140" s="957"/>
      <c r="F140" s="654"/>
      <c r="G140" s="655"/>
      <c r="H140" s="656"/>
      <c r="I140" s="649" t="str">
        <f t="shared" si="4"/>
        <v/>
      </c>
      <c r="J140" s="657"/>
      <c r="K140" s="657"/>
      <c r="L140" s="160"/>
    </row>
    <row r="141" spans="2:12" ht="19.5" customHeight="1">
      <c r="B141" s="658"/>
      <c r="C141" s="957"/>
      <c r="D141" s="957"/>
      <c r="E141" s="957"/>
      <c r="F141" s="654"/>
      <c r="G141" s="655"/>
      <c r="H141" s="656"/>
      <c r="I141" s="649" t="str">
        <f t="shared" si="4"/>
        <v/>
      </c>
      <c r="J141" s="657"/>
      <c r="K141" s="657"/>
      <c r="L141" s="160"/>
    </row>
    <row r="142" spans="2:12" ht="19.5" customHeight="1">
      <c r="B142" s="658"/>
      <c r="C142" s="957"/>
      <c r="D142" s="957"/>
      <c r="E142" s="957"/>
      <c r="F142" s="654"/>
      <c r="G142" s="655"/>
      <c r="H142" s="656"/>
      <c r="I142" s="649" t="str">
        <f t="shared" si="4"/>
        <v/>
      </c>
      <c r="J142" s="657"/>
      <c r="K142" s="657"/>
      <c r="L142" s="160"/>
    </row>
    <row r="143" spans="2:12" ht="19.5" customHeight="1">
      <c r="B143" s="658"/>
      <c r="C143" s="957"/>
      <c r="D143" s="957"/>
      <c r="E143" s="957"/>
      <c r="F143" s="654"/>
      <c r="G143" s="655"/>
      <c r="H143" s="656"/>
      <c r="I143" s="649" t="str">
        <f t="shared" si="4"/>
        <v/>
      </c>
      <c r="J143" s="657"/>
      <c r="K143" s="657"/>
      <c r="L143" s="160"/>
    </row>
    <row r="144" spans="2:12" ht="19.5" customHeight="1">
      <c r="B144" s="658"/>
      <c r="C144" s="957"/>
      <c r="D144" s="957"/>
      <c r="E144" s="957"/>
      <c r="F144" s="654"/>
      <c r="G144" s="655"/>
      <c r="H144" s="656"/>
      <c r="I144" s="649" t="str">
        <f t="shared" si="4"/>
        <v/>
      </c>
      <c r="J144" s="657"/>
      <c r="K144" s="657"/>
      <c r="L144" s="160"/>
    </row>
    <row r="145" spans="2:12" ht="19.5" customHeight="1">
      <c r="B145" s="658"/>
      <c r="C145" s="957"/>
      <c r="D145" s="957"/>
      <c r="E145" s="957"/>
      <c r="F145" s="654"/>
      <c r="G145" s="655"/>
      <c r="H145" s="656"/>
      <c r="I145" s="649" t="str">
        <f t="shared" si="4"/>
        <v/>
      </c>
      <c r="J145" s="657"/>
      <c r="K145" s="657"/>
      <c r="L145" s="160"/>
    </row>
    <row r="146" spans="2:12" ht="19.5" customHeight="1">
      <c r="B146" s="658"/>
      <c r="C146" s="957"/>
      <c r="D146" s="957"/>
      <c r="E146" s="957"/>
      <c r="F146" s="654"/>
      <c r="G146" s="655"/>
      <c r="H146" s="656"/>
      <c r="I146" s="649" t="str">
        <f t="shared" si="4"/>
        <v/>
      </c>
      <c r="J146" s="657"/>
      <c r="K146" s="657"/>
      <c r="L146" s="160"/>
    </row>
    <row r="147" spans="2:12" ht="24.75" customHeight="1">
      <c r="C147" s="155"/>
      <c r="D147" s="155"/>
      <c r="E147" s="155"/>
      <c r="F147" s="161"/>
      <c r="G147" s="966" t="s">
        <v>385</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386</v>
      </c>
      <c r="C149" s="159"/>
      <c r="D149" s="157"/>
      <c r="E149" s="157"/>
      <c r="F149" s="155"/>
      <c r="G149" s="156"/>
      <c r="H149" s="155"/>
      <c r="I149" s="161"/>
      <c r="J149" s="108"/>
      <c r="K149" s="108" t="s">
        <v>223</v>
      </c>
      <c r="L149" s="155"/>
    </row>
    <row r="150" spans="2:12" s="43" customFormat="1" ht="33" customHeight="1">
      <c r="B150" s="485" t="s">
        <v>272</v>
      </c>
      <c r="C150" s="968" t="s">
        <v>387</v>
      </c>
      <c r="D150" s="969"/>
      <c r="E150" s="970"/>
      <c r="F150" s="485" t="s">
        <v>297</v>
      </c>
      <c r="G150" s="591" t="s">
        <v>369</v>
      </c>
      <c r="H150" s="642" t="s">
        <v>370</v>
      </c>
      <c r="I150" s="514" t="s">
        <v>371</v>
      </c>
      <c r="J150" s="643" t="s">
        <v>372</v>
      </c>
      <c r="K150" s="642" t="s">
        <v>288</v>
      </c>
      <c r="L150" s="156"/>
    </row>
    <row r="151" spans="2:12" s="43" customFormat="1" ht="19.5" customHeight="1">
      <c r="B151" s="658"/>
      <c r="C151" s="957"/>
      <c r="D151" s="957"/>
      <c r="E151" s="957"/>
      <c r="F151" s="654"/>
      <c r="G151" s="647" t="s">
        <v>388</v>
      </c>
      <c r="H151" s="655"/>
      <c r="I151" s="649" t="str">
        <f>IF(H151="","",(F151*H151))</f>
        <v/>
      </c>
      <c r="J151" s="657"/>
      <c r="K151" s="657"/>
      <c r="L151" s="160"/>
    </row>
    <row r="152" spans="2:12" s="43" customFormat="1" ht="19.5" customHeight="1">
      <c r="B152" s="658"/>
      <c r="C152" s="957"/>
      <c r="D152" s="957"/>
      <c r="E152" s="957"/>
      <c r="F152" s="654"/>
      <c r="G152" s="647" t="s">
        <v>388</v>
      </c>
      <c r="H152" s="655"/>
      <c r="I152" s="649" t="str">
        <f t="shared" ref="I152:I153" si="5">IF(H152="","",(F152*H152))</f>
        <v/>
      </c>
      <c r="J152" s="657"/>
      <c r="K152" s="657"/>
      <c r="L152" s="160"/>
    </row>
    <row r="153" spans="2:12" s="43" customFormat="1" ht="19.5" customHeight="1">
      <c r="B153" s="658"/>
      <c r="C153" s="955"/>
      <c r="D153" s="955"/>
      <c r="E153" s="955"/>
      <c r="F153" s="654"/>
      <c r="G153" s="647" t="s">
        <v>388</v>
      </c>
      <c r="H153" s="655"/>
      <c r="I153" s="649" t="str">
        <f t="shared" si="5"/>
        <v/>
      </c>
      <c r="J153" s="657"/>
      <c r="K153" s="657"/>
      <c r="L153" s="160"/>
    </row>
    <row r="154" spans="2:12" s="43" customFormat="1" ht="24.75" customHeight="1">
      <c r="B154" s="155"/>
      <c r="C154" s="155"/>
      <c r="D154" s="155"/>
      <c r="E154" s="155"/>
      <c r="F154" s="161"/>
      <c r="G154" s="964" t="s">
        <v>389</v>
      </c>
      <c r="H154" s="965"/>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390</v>
      </c>
      <c r="C156" s="159"/>
      <c r="D156" s="157"/>
      <c r="E156" s="157"/>
      <c r="F156" s="155"/>
      <c r="G156" s="156"/>
      <c r="H156" s="155"/>
      <c r="I156" s="161"/>
      <c r="J156" s="108"/>
      <c r="K156" s="108" t="s">
        <v>223</v>
      </c>
      <c r="L156" s="155"/>
    </row>
    <row r="157" spans="2:12" s="43" customFormat="1" ht="33" customHeight="1">
      <c r="B157" s="642" t="s">
        <v>383</v>
      </c>
      <c r="C157" s="968" t="s">
        <v>391</v>
      </c>
      <c r="D157" s="969"/>
      <c r="E157" s="970"/>
      <c r="F157" s="485" t="s">
        <v>297</v>
      </c>
      <c r="G157" s="513" t="s">
        <v>369</v>
      </c>
      <c r="H157" s="642" t="s">
        <v>392</v>
      </c>
      <c r="I157" s="514" t="s">
        <v>371</v>
      </c>
      <c r="J157" s="643" t="s">
        <v>372</v>
      </c>
      <c r="K157" s="642" t="s">
        <v>288</v>
      </c>
      <c r="L157" s="156"/>
    </row>
    <row r="158" spans="2:12" s="43" customFormat="1" ht="19.5" customHeight="1">
      <c r="B158" s="658"/>
      <c r="C158" s="957"/>
      <c r="D158" s="957"/>
      <c r="E158" s="957"/>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64" t="s">
        <v>393</v>
      </c>
      <c r="H167" s="965"/>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394</v>
      </c>
      <c r="C169" s="159"/>
      <c r="D169" s="157"/>
      <c r="E169" s="157"/>
      <c r="F169" s="155"/>
      <c r="G169" s="156"/>
      <c r="H169" s="155"/>
      <c r="I169" s="161"/>
      <c r="J169" s="108"/>
      <c r="K169" s="108" t="s">
        <v>223</v>
      </c>
      <c r="L169" s="155"/>
    </row>
    <row r="170" spans="2:12" s="43" customFormat="1" ht="35.25" customHeight="1">
      <c r="B170" s="485" t="s">
        <v>272</v>
      </c>
      <c r="C170" s="969" t="s">
        <v>395</v>
      </c>
      <c r="D170" s="969"/>
      <c r="E170" s="970"/>
      <c r="F170" s="485" t="s">
        <v>297</v>
      </c>
      <c r="G170" s="513" t="s">
        <v>369</v>
      </c>
      <c r="H170" s="515" t="s">
        <v>396</v>
      </c>
      <c r="I170" s="514" t="s">
        <v>371</v>
      </c>
      <c r="J170" s="643" t="s">
        <v>372</v>
      </c>
      <c r="K170" s="642" t="s">
        <v>288</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64" t="s">
        <v>397</v>
      </c>
      <c r="H191" s="965"/>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398</v>
      </c>
      <c r="C193" s="159"/>
      <c r="D193" s="157"/>
      <c r="E193" s="157"/>
      <c r="F193" s="155"/>
      <c r="G193" s="156"/>
      <c r="H193" s="155"/>
      <c r="I193" s="161"/>
      <c r="J193" s="108"/>
      <c r="K193" s="108" t="s">
        <v>223</v>
      </c>
      <c r="L193" s="155"/>
    </row>
    <row r="194" spans="2:12" s="43" customFormat="1" ht="35.25" customHeight="1">
      <c r="B194" s="485" t="s">
        <v>272</v>
      </c>
      <c r="C194" s="969" t="s">
        <v>395</v>
      </c>
      <c r="D194" s="969"/>
      <c r="E194" s="970"/>
      <c r="F194" s="485" t="s">
        <v>297</v>
      </c>
      <c r="G194" s="513" t="s">
        <v>369</v>
      </c>
      <c r="H194" s="514" t="s">
        <v>392</v>
      </c>
      <c r="I194" s="514" t="s">
        <v>371</v>
      </c>
      <c r="J194" s="643" t="s">
        <v>372</v>
      </c>
      <c r="K194" s="642" t="s">
        <v>288</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64" t="s">
        <v>399</v>
      </c>
      <c r="H198" s="965"/>
      <c r="I198" s="662">
        <f>SUM(I195:I197)</f>
        <v>0</v>
      </c>
      <c r="J198" s="162"/>
      <c r="K198" s="162"/>
      <c r="L198" s="163"/>
    </row>
    <row r="199" spans="2:12" s="43" customFormat="1" ht="16.5" customHeight="1">
      <c r="B199" s="159" t="s">
        <v>400</v>
      </c>
      <c r="C199" s="159"/>
      <c r="D199" s="157"/>
      <c r="E199" s="157"/>
      <c r="F199" s="155"/>
      <c r="G199" s="156"/>
      <c r="H199" s="155"/>
      <c r="I199" s="161"/>
      <c r="J199" s="108"/>
      <c r="K199" s="108" t="s">
        <v>223</v>
      </c>
      <c r="L199" s="155"/>
    </row>
    <row r="200" spans="2:12" s="43" customFormat="1" ht="35.25" customHeight="1">
      <c r="B200" s="485" t="s">
        <v>272</v>
      </c>
      <c r="C200" s="969" t="s">
        <v>401</v>
      </c>
      <c r="D200" s="969"/>
      <c r="E200" s="970"/>
      <c r="F200" s="485" t="s">
        <v>297</v>
      </c>
      <c r="G200" s="513" t="s">
        <v>369</v>
      </c>
      <c r="H200" s="515" t="s">
        <v>370</v>
      </c>
      <c r="I200" s="514" t="s">
        <v>371</v>
      </c>
      <c r="J200" s="643" t="s">
        <v>372</v>
      </c>
      <c r="K200" s="642" t="s">
        <v>288</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64" t="s">
        <v>402</v>
      </c>
      <c r="H221" s="965"/>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183:E183"/>
    <mergeCell ref="C184:E184"/>
    <mergeCell ref="C185:E185"/>
    <mergeCell ref="C186:E186"/>
    <mergeCell ref="C189:E189"/>
    <mergeCell ref="C190:E190"/>
    <mergeCell ref="C197:E197"/>
    <mergeCell ref="C196:E196"/>
    <mergeCell ref="C194:E194"/>
    <mergeCell ref="C187:E187"/>
    <mergeCell ref="C188:E188"/>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403</v>
      </c>
      <c r="L1" s="111"/>
    </row>
    <row r="2" spans="2:12" ht="20.25" customHeight="1">
      <c r="B2" s="586" t="s">
        <v>404</v>
      </c>
      <c r="I2" s="984"/>
      <c r="J2" s="984"/>
      <c r="K2" s="263"/>
      <c r="L2" s="263"/>
    </row>
    <row r="3" spans="2:12" ht="20.25" customHeight="1">
      <c r="I3" s="108"/>
      <c r="J3" s="108"/>
      <c r="K3" s="108"/>
      <c r="L3" s="108"/>
    </row>
    <row r="4" spans="2:12" ht="20.25" customHeight="1">
      <c r="B4" s="43" t="s">
        <v>405</v>
      </c>
      <c r="C4" s="264">
        <f>基本情報!$E$22</f>
        <v>0</v>
      </c>
      <c r="D4" s="174" t="s">
        <v>406</v>
      </c>
      <c r="E4" s="985">
        <f>基本情報!$E$23</f>
        <v>0</v>
      </c>
      <c r="F4" s="985"/>
      <c r="G4" s="111"/>
      <c r="H4" s="110"/>
      <c r="I4" s="110"/>
      <c r="J4" s="108"/>
      <c r="K4" s="108"/>
      <c r="L4" s="108"/>
    </row>
    <row r="5" spans="2:12" ht="20.25" customHeight="1">
      <c r="B5" s="43" t="s">
        <v>407</v>
      </c>
      <c r="C5" s="264">
        <f>基本情報!$E$26</f>
        <v>0</v>
      </c>
      <c r="D5" s="174" t="s">
        <v>406</v>
      </c>
      <c r="E5" s="985">
        <f>基本情報!$E$27</f>
        <v>0</v>
      </c>
      <c r="F5" s="985"/>
      <c r="G5" s="986" t="s">
        <v>408</v>
      </c>
      <c r="H5" s="986"/>
      <c r="I5" s="54">
        <f>'【7-1】見・配置表'!J5</f>
        <v>0</v>
      </c>
      <c r="J5" s="43" t="s">
        <v>409</v>
      </c>
    </row>
    <row r="6" spans="2:12" ht="20.25" customHeight="1">
      <c r="I6" s="108"/>
      <c r="J6" s="108"/>
      <c r="K6" s="108"/>
      <c r="L6" s="108"/>
    </row>
    <row r="7" spans="2:12" ht="20.25" customHeight="1">
      <c r="B7" s="189" t="s">
        <v>410</v>
      </c>
      <c r="C7" s="189" t="s">
        <v>411</v>
      </c>
      <c r="D7" s="987" t="s">
        <v>412</v>
      </c>
      <c r="E7" s="988"/>
      <c r="F7" s="981" t="s">
        <v>413</v>
      </c>
      <c r="G7" s="981"/>
      <c r="H7" s="981"/>
      <c r="I7" s="987" t="s">
        <v>414</v>
      </c>
      <c r="J7" s="989"/>
      <c r="K7" s="189" t="s">
        <v>242</v>
      </c>
      <c r="L7" s="108"/>
    </row>
    <row r="8" spans="2:12" ht="20.25" customHeight="1">
      <c r="B8" s="975" t="s">
        <v>415</v>
      </c>
      <c r="C8" s="858"/>
      <c r="D8" s="176"/>
      <c r="E8" s="116"/>
      <c r="F8" s="468" t="s">
        <v>416</v>
      </c>
      <c r="G8" s="416">
        <f>IF('【7-1】見・配置表'!H7="","",'【7-1】見・配置表'!H7)</f>
        <v>0</v>
      </c>
      <c r="H8" s="177" t="s">
        <v>417</v>
      </c>
      <c r="I8" s="977">
        <f>D9*G10</f>
        <v>0</v>
      </c>
      <c r="J8" s="979" t="s">
        <v>418</v>
      </c>
      <c r="K8" s="858"/>
      <c r="L8" s="175"/>
    </row>
    <row r="9" spans="2:12" ht="20.25" customHeight="1">
      <c r="B9" s="975"/>
      <c r="C9" s="859"/>
      <c r="D9" s="465">
        <f>単価表!$B$47</f>
        <v>31100</v>
      </c>
      <c r="E9" s="178" t="s">
        <v>419</v>
      </c>
      <c r="F9" s="179" t="s">
        <v>420</v>
      </c>
      <c r="G9" s="417">
        <f>IF('【7-1】見・配置表'!H8="","",'【7-1】見・配置表'!H8)</f>
        <v>0</v>
      </c>
      <c r="H9" s="180" t="s">
        <v>417</v>
      </c>
      <c r="I9" s="977"/>
      <c r="J9" s="979"/>
      <c r="K9" s="859"/>
      <c r="L9" s="175"/>
    </row>
    <row r="10" spans="2:12" ht="20.25" customHeight="1">
      <c r="B10" s="976"/>
      <c r="C10" s="860"/>
      <c r="F10" s="469" t="s">
        <v>421</v>
      </c>
      <c r="G10" s="181">
        <f>SUM(G8:G9)</f>
        <v>0</v>
      </c>
      <c r="H10" s="182" t="s">
        <v>422</v>
      </c>
      <c r="I10" s="978"/>
      <c r="J10" s="980"/>
      <c r="K10" s="860"/>
      <c r="L10" s="175"/>
    </row>
    <row r="11" spans="2:12" ht="20.25" customHeight="1">
      <c r="B11" s="981" t="s">
        <v>423</v>
      </c>
      <c r="C11" s="858"/>
      <c r="D11" s="183"/>
      <c r="E11" s="184"/>
      <c r="F11" s="691" t="s">
        <v>424</v>
      </c>
      <c r="G11" s="692">
        <f>IF('【7-1】見・配置表'!P7="","",'【7-1】見・配置表'!P7)</f>
        <v>0</v>
      </c>
      <c r="H11" s="693" t="s">
        <v>417</v>
      </c>
      <c r="I11" s="982">
        <f>D12*G13</f>
        <v>0</v>
      </c>
      <c r="J11" s="983" t="s">
        <v>418</v>
      </c>
      <c r="K11" s="858"/>
      <c r="L11" s="175"/>
    </row>
    <row r="12" spans="2:12" ht="20.25" customHeight="1">
      <c r="B12" s="981"/>
      <c r="C12" s="859"/>
      <c r="D12" s="465">
        <f>単価表!$B$48</f>
        <v>22600</v>
      </c>
      <c r="E12" s="177" t="s">
        <v>419</v>
      </c>
      <c r="F12" s="469" t="s">
        <v>420</v>
      </c>
      <c r="G12" s="181">
        <f>IF('【7-1】見・配置表'!P8="","",'【7-1】見・配置表'!P8)</f>
        <v>0</v>
      </c>
      <c r="H12" s="182" t="s">
        <v>417</v>
      </c>
      <c r="I12" s="977"/>
      <c r="J12" s="979"/>
      <c r="K12" s="859"/>
      <c r="L12" s="175"/>
    </row>
    <row r="13" spans="2:12" ht="20.25" customHeight="1">
      <c r="B13" s="981"/>
      <c r="C13" s="860"/>
      <c r="D13" s="283"/>
      <c r="E13" s="516"/>
      <c r="F13" s="467" t="s">
        <v>421</v>
      </c>
      <c r="G13" s="181">
        <f>SUM(G11:G12)</f>
        <v>0</v>
      </c>
      <c r="H13" s="182" t="s">
        <v>422</v>
      </c>
      <c r="I13" s="978"/>
      <c r="J13" s="980"/>
      <c r="K13" s="860"/>
      <c r="L13" s="175"/>
    </row>
    <row r="14" spans="2:12" ht="24" customHeight="1">
      <c r="B14" s="110" t="s">
        <v>425</v>
      </c>
      <c r="C14" s="110"/>
      <c r="D14" s="110"/>
      <c r="E14" s="185"/>
      <c r="F14" s="973" t="s">
        <v>426</v>
      </c>
      <c r="G14" s="973"/>
      <c r="H14" s="973"/>
      <c r="I14" s="186">
        <f>SUM(I8,I11)</f>
        <v>0</v>
      </c>
      <c r="J14" s="187" t="s">
        <v>427</v>
      </c>
      <c r="K14" s="58"/>
      <c r="L14" s="175"/>
    </row>
    <row r="15" spans="2:12" ht="23.25" customHeight="1">
      <c r="C15" s="110"/>
      <c r="D15" s="110"/>
      <c r="E15" s="185"/>
      <c r="F15" s="54"/>
      <c r="G15" s="54"/>
      <c r="H15" s="54"/>
      <c r="I15" s="188"/>
      <c r="J15" s="54"/>
      <c r="K15" s="54"/>
      <c r="L15" s="54"/>
    </row>
    <row r="16" spans="2:12" s="43" customFormat="1" ht="20.25" customHeight="1">
      <c r="B16" s="586" t="s">
        <v>428</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429</v>
      </c>
      <c r="C18" s="190"/>
      <c r="D18" s="191"/>
      <c r="E18" s="191"/>
      <c r="F18" s="958" t="s">
        <v>430</v>
      </c>
      <c r="G18" s="974"/>
      <c r="H18" s="959"/>
      <c r="I18" s="192">
        <f>IF(C18="",0,ROUND((I14*C18),0))</f>
        <v>0</v>
      </c>
      <c r="J18" s="193" t="s">
        <v>427</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K8:K10"/>
    <mergeCell ref="K11:K13"/>
    <mergeCell ref="I2:J2"/>
    <mergeCell ref="E4:F4"/>
    <mergeCell ref="E5:F5"/>
    <mergeCell ref="G5:H5"/>
    <mergeCell ref="D7:E7"/>
    <mergeCell ref="F7:H7"/>
    <mergeCell ref="I7:J7"/>
    <mergeCell ref="F14:H14"/>
    <mergeCell ref="F18:H18"/>
    <mergeCell ref="B8:B10"/>
    <mergeCell ref="I8:I10"/>
    <mergeCell ref="J8:J10"/>
    <mergeCell ref="B11:B13"/>
    <mergeCell ref="I11:I13"/>
    <mergeCell ref="J11:J13"/>
    <mergeCell ref="C8:C10"/>
    <mergeCell ref="C11:C13"/>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R2" sqref="R2"/>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431</v>
      </c>
    </row>
    <row r="2" spans="2:16" ht="19.5" customHeight="1">
      <c r="B2" s="995" t="s">
        <v>432</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00000000000001" customHeight="1">
      <c r="B7" s="996" t="s">
        <v>415</v>
      </c>
      <c r="C7" s="997"/>
      <c r="D7" s="1002" t="s">
        <v>434</v>
      </c>
      <c r="E7" s="1003"/>
      <c r="F7" s="1003"/>
      <c r="G7" s="1003"/>
      <c r="H7" s="517">
        <f>SUMIF(D14:D166,"",E14:E166)</f>
        <v>0</v>
      </c>
      <c r="J7" s="996" t="s">
        <v>423</v>
      </c>
      <c r="K7" s="1004"/>
      <c r="L7" s="520" t="s">
        <v>435</v>
      </c>
      <c r="M7" s="520"/>
      <c r="N7" s="520"/>
      <c r="O7" s="521"/>
      <c r="P7" s="517">
        <f>SUMIF(L14:L166,"",M14:M166)</f>
        <v>0</v>
      </c>
    </row>
    <row r="8" spans="2:16" ht="20.100000000000001" customHeight="1">
      <c r="B8" s="998"/>
      <c r="C8" s="999"/>
      <c r="D8" s="1007" t="s">
        <v>436</v>
      </c>
      <c r="E8" s="1008"/>
      <c r="F8" s="1008"/>
      <c r="G8" s="1008"/>
      <c r="H8" s="518">
        <f>SUMIF(D14:D166,"●",E14:E166)</f>
        <v>0</v>
      </c>
      <c r="J8" s="998"/>
      <c r="K8" s="1005"/>
      <c r="L8" s="466" t="s">
        <v>436</v>
      </c>
      <c r="M8" s="466"/>
      <c r="N8" s="466"/>
      <c r="O8" s="475"/>
      <c r="P8" s="518">
        <f>SUMIF(L14:L166,"●",M14:M166)</f>
        <v>0</v>
      </c>
    </row>
    <row r="9" spans="2:16" ht="20.100000000000001" customHeight="1">
      <c r="B9" s="1000"/>
      <c r="C9" s="1001"/>
      <c r="D9" s="1009" t="s">
        <v>437</v>
      </c>
      <c r="E9" s="1010"/>
      <c r="F9" s="1010"/>
      <c r="G9" s="1011"/>
      <c r="H9" s="519">
        <f>SUM(E14:E166)</f>
        <v>0</v>
      </c>
      <c r="J9" s="1000"/>
      <c r="K9" s="1006"/>
      <c r="L9" s="1016" t="s">
        <v>437</v>
      </c>
      <c r="M9" s="1016"/>
      <c r="N9" s="1016"/>
      <c r="O9" s="522"/>
      <c r="P9" s="519">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014" t="s">
        <v>445</v>
      </c>
      <c r="H13" s="1015"/>
      <c r="J13" s="1014" t="s">
        <v>441</v>
      </c>
      <c r="K13" s="1015"/>
      <c r="L13" s="449" t="s">
        <v>442</v>
      </c>
      <c r="M13" s="203" t="s">
        <v>443</v>
      </c>
      <c r="N13" s="203" t="s">
        <v>446</v>
      </c>
      <c r="O13" s="993" t="s">
        <v>445</v>
      </c>
      <c r="P13" s="994"/>
    </row>
    <row r="14" spans="2:16" ht="16.5" customHeight="1" thickTop="1">
      <c r="B14" s="1012">
        <f>基本情報!$E$22</f>
        <v>0</v>
      </c>
      <c r="C14" s="1013"/>
      <c r="D14" s="204"/>
      <c r="E14" s="205"/>
      <c r="F14" s="452"/>
      <c r="G14" s="992"/>
      <c r="H14" s="836"/>
      <c r="J14" s="1012">
        <f>基本情報!$E$22</f>
        <v>0</v>
      </c>
      <c r="K14" s="1013"/>
      <c r="L14" s="204" t="str">
        <f t="shared" ref="L14" si="0">IF(D14="","",D14)</f>
        <v/>
      </c>
      <c r="M14" s="205"/>
      <c r="N14" s="452"/>
      <c r="O14" s="992"/>
      <c r="P14" s="836"/>
    </row>
    <row r="15" spans="2:16" ht="16.5" customHeight="1">
      <c r="B15" s="990">
        <f t="shared" ref="B15:B78" si="1">IF(B14="","",B14+1)</f>
        <v>1</v>
      </c>
      <c r="C15" s="991" t="str">
        <f t="shared" ref="C15:C78" si="2">IF(C13="","",C13+1)</f>
        <v/>
      </c>
      <c r="D15" s="204"/>
      <c r="E15" s="205"/>
      <c r="F15" s="452"/>
      <c r="G15" s="992"/>
      <c r="H15" s="836"/>
      <c r="J15" s="990">
        <f t="shared" ref="J15:J78" si="3">IF(J14="","",J14+1)</f>
        <v>1</v>
      </c>
      <c r="K15" s="991" t="str">
        <f t="shared" ref="K15:K78" si="4">IF(K13="","",K13+1)</f>
        <v/>
      </c>
      <c r="L15" s="204" t="str">
        <f t="shared" ref="L15:L78" si="5">IF(D15="","",D15)</f>
        <v/>
      </c>
      <c r="M15" s="205"/>
      <c r="N15" s="452"/>
      <c r="O15" s="992"/>
      <c r="P15" s="836"/>
    </row>
    <row r="16" spans="2:16" ht="16.5" customHeight="1">
      <c r="B16" s="990">
        <f t="shared" si="1"/>
        <v>2</v>
      </c>
      <c r="C16" s="991" t="str">
        <f t="shared" si="2"/>
        <v/>
      </c>
      <c r="D16" s="204"/>
      <c r="E16" s="205"/>
      <c r="F16" s="452"/>
      <c r="G16" s="992"/>
      <c r="H16" s="836"/>
      <c r="J16" s="990">
        <f t="shared" si="3"/>
        <v>2</v>
      </c>
      <c r="K16" s="991" t="str">
        <f t="shared" si="4"/>
        <v/>
      </c>
      <c r="L16" s="204" t="str">
        <f t="shared" si="5"/>
        <v/>
      </c>
      <c r="M16" s="205"/>
      <c r="N16" s="452"/>
      <c r="O16" s="992"/>
      <c r="P16" s="836"/>
    </row>
    <row r="17" spans="2:16" ht="16.5" customHeight="1">
      <c r="B17" s="990">
        <f t="shared" si="1"/>
        <v>3</v>
      </c>
      <c r="C17" s="991" t="str">
        <f t="shared" si="2"/>
        <v/>
      </c>
      <c r="D17" s="204"/>
      <c r="E17" s="205"/>
      <c r="F17" s="452"/>
      <c r="G17" s="992"/>
      <c r="H17" s="836"/>
      <c r="J17" s="990">
        <f t="shared" si="3"/>
        <v>3</v>
      </c>
      <c r="K17" s="991" t="str">
        <f t="shared" si="4"/>
        <v/>
      </c>
      <c r="L17" s="204"/>
      <c r="M17" s="205"/>
      <c r="N17" s="452"/>
      <c r="O17" s="992"/>
      <c r="P17" s="836"/>
    </row>
    <row r="18" spans="2:16" ht="16.5" customHeight="1">
      <c r="B18" s="990">
        <f t="shared" si="1"/>
        <v>4</v>
      </c>
      <c r="C18" s="991" t="str">
        <f t="shared" si="2"/>
        <v/>
      </c>
      <c r="D18" s="204"/>
      <c r="E18" s="205"/>
      <c r="F18" s="452"/>
      <c r="G18" s="992"/>
      <c r="H18" s="836"/>
      <c r="J18" s="990">
        <f t="shared" si="3"/>
        <v>4</v>
      </c>
      <c r="K18" s="991" t="str">
        <f t="shared" si="4"/>
        <v/>
      </c>
      <c r="L18" s="204"/>
      <c r="M18" s="205"/>
      <c r="N18" s="452"/>
      <c r="O18" s="992"/>
      <c r="P18" s="836"/>
    </row>
    <row r="19" spans="2:16" ht="16.5" customHeight="1">
      <c r="B19" s="990">
        <f t="shared" si="1"/>
        <v>5</v>
      </c>
      <c r="C19" s="991" t="str">
        <f t="shared" si="2"/>
        <v/>
      </c>
      <c r="D19" s="204"/>
      <c r="E19" s="205"/>
      <c r="F19" s="452"/>
      <c r="G19" s="992"/>
      <c r="H19" s="836"/>
      <c r="J19" s="990">
        <f t="shared" si="3"/>
        <v>5</v>
      </c>
      <c r="K19" s="991" t="str">
        <f t="shared" si="4"/>
        <v/>
      </c>
      <c r="L19" s="204"/>
      <c r="M19" s="205"/>
      <c r="N19" s="452"/>
      <c r="O19" s="992"/>
      <c r="P19" s="836"/>
    </row>
    <row r="20" spans="2:16" ht="16.5" customHeight="1">
      <c r="B20" s="990">
        <f t="shared" si="1"/>
        <v>6</v>
      </c>
      <c r="C20" s="991" t="str">
        <f t="shared" si="2"/>
        <v/>
      </c>
      <c r="D20" s="204"/>
      <c r="E20" s="205"/>
      <c r="F20" s="452"/>
      <c r="G20" s="992"/>
      <c r="H20" s="836"/>
      <c r="J20" s="990">
        <f t="shared" si="3"/>
        <v>6</v>
      </c>
      <c r="K20" s="991" t="str">
        <f t="shared" si="4"/>
        <v/>
      </c>
      <c r="L20" s="204" t="str">
        <f t="shared" si="5"/>
        <v/>
      </c>
      <c r="M20" s="205"/>
      <c r="N20" s="452"/>
      <c r="O20" s="992"/>
      <c r="P20" s="836"/>
    </row>
    <row r="21" spans="2:16" ht="16.5" customHeight="1">
      <c r="B21" s="990">
        <f t="shared" si="1"/>
        <v>7</v>
      </c>
      <c r="C21" s="991" t="str">
        <f t="shared" si="2"/>
        <v/>
      </c>
      <c r="D21" s="204"/>
      <c r="E21" s="205"/>
      <c r="F21" s="452"/>
      <c r="G21" s="992"/>
      <c r="H21" s="836"/>
      <c r="J21" s="990">
        <f t="shared" si="3"/>
        <v>7</v>
      </c>
      <c r="K21" s="991" t="str">
        <f t="shared" si="4"/>
        <v/>
      </c>
      <c r="L21" s="204" t="str">
        <f t="shared" si="5"/>
        <v/>
      </c>
      <c r="M21" s="205"/>
      <c r="N21" s="452"/>
      <c r="O21" s="992"/>
      <c r="P21" s="836"/>
    </row>
    <row r="22" spans="2:16" ht="16.5" customHeight="1">
      <c r="B22" s="990">
        <f t="shared" si="1"/>
        <v>8</v>
      </c>
      <c r="C22" s="991" t="str">
        <f t="shared" si="2"/>
        <v/>
      </c>
      <c r="D22" s="204"/>
      <c r="E22" s="205"/>
      <c r="F22" s="452"/>
      <c r="G22" s="992"/>
      <c r="H22" s="836"/>
      <c r="J22" s="990">
        <f t="shared" si="3"/>
        <v>8</v>
      </c>
      <c r="K22" s="991" t="str">
        <f t="shared" si="4"/>
        <v/>
      </c>
      <c r="L22" s="204" t="str">
        <f t="shared" si="5"/>
        <v/>
      </c>
      <c r="M22" s="205"/>
      <c r="N22" s="452"/>
      <c r="O22" s="992"/>
      <c r="P22" s="836"/>
    </row>
    <row r="23" spans="2:16" ht="16.5" customHeight="1">
      <c r="B23" s="990">
        <f t="shared" si="1"/>
        <v>9</v>
      </c>
      <c r="C23" s="991" t="str">
        <f t="shared" si="2"/>
        <v/>
      </c>
      <c r="D23" s="204"/>
      <c r="E23" s="205"/>
      <c r="F23" s="452"/>
      <c r="G23" s="992"/>
      <c r="H23" s="836"/>
      <c r="J23" s="990">
        <f t="shared" si="3"/>
        <v>9</v>
      </c>
      <c r="K23" s="991" t="str">
        <f t="shared" si="4"/>
        <v/>
      </c>
      <c r="L23" s="204" t="str">
        <f t="shared" si="5"/>
        <v/>
      </c>
      <c r="M23" s="205"/>
      <c r="N23" s="452"/>
      <c r="O23" s="992"/>
      <c r="P23" s="836"/>
    </row>
    <row r="24" spans="2:16" ht="16.5" customHeight="1">
      <c r="B24" s="990">
        <f t="shared" si="1"/>
        <v>10</v>
      </c>
      <c r="C24" s="991" t="str">
        <f t="shared" si="2"/>
        <v/>
      </c>
      <c r="D24" s="204"/>
      <c r="E24" s="205"/>
      <c r="F24" s="452"/>
      <c r="G24" s="992"/>
      <c r="H24" s="836"/>
      <c r="J24" s="990">
        <f t="shared" si="3"/>
        <v>10</v>
      </c>
      <c r="K24" s="991" t="str">
        <f t="shared" si="4"/>
        <v/>
      </c>
      <c r="L24" s="204" t="str">
        <f t="shared" si="5"/>
        <v/>
      </c>
      <c r="M24" s="205"/>
      <c r="N24" s="452"/>
      <c r="O24" s="992"/>
      <c r="P24" s="836"/>
    </row>
    <row r="25" spans="2:16" ht="16.5" customHeight="1">
      <c r="B25" s="990">
        <f t="shared" si="1"/>
        <v>11</v>
      </c>
      <c r="C25" s="991" t="str">
        <f t="shared" si="2"/>
        <v/>
      </c>
      <c r="D25" s="204"/>
      <c r="E25" s="205"/>
      <c r="F25" s="452"/>
      <c r="G25" s="992"/>
      <c r="H25" s="836"/>
      <c r="J25" s="990">
        <f t="shared" si="3"/>
        <v>11</v>
      </c>
      <c r="K25" s="991" t="str">
        <f t="shared" si="4"/>
        <v/>
      </c>
      <c r="L25" s="204" t="str">
        <f t="shared" si="5"/>
        <v/>
      </c>
      <c r="M25" s="205"/>
      <c r="N25" s="452"/>
      <c r="O25" s="992"/>
      <c r="P25" s="836"/>
    </row>
    <row r="26" spans="2:16" ht="16.5" customHeight="1">
      <c r="B26" s="990">
        <f t="shared" si="1"/>
        <v>12</v>
      </c>
      <c r="C26" s="991" t="str">
        <f t="shared" si="2"/>
        <v/>
      </c>
      <c r="D26" s="204"/>
      <c r="E26" s="205"/>
      <c r="F26" s="452"/>
      <c r="G26" s="992"/>
      <c r="H26" s="836"/>
      <c r="J26" s="990">
        <f t="shared" si="3"/>
        <v>12</v>
      </c>
      <c r="K26" s="991" t="str">
        <f t="shared" si="4"/>
        <v/>
      </c>
      <c r="L26" s="204" t="str">
        <f t="shared" si="5"/>
        <v/>
      </c>
      <c r="M26" s="205"/>
      <c r="N26" s="452"/>
      <c r="O26" s="992"/>
      <c r="P26" s="836"/>
    </row>
    <row r="27" spans="2:16" ht="16.5" customHeight="1">
      <c r="B27" s="990">
        <f t="shared" si="1"/>
        <v>13</v>
      </c>
      <c r="C27" s="991" t="str">
        <f t="shared" si="2"/>
        <v/>
      </c>
      <c r="D27" s="204"/>
      <c r="E27" s="205"/>
      <c r="F27" s="452"/>
      <c r="G27" s="992"/>
      <c r="H27" s="836"/>
      <c r="J27" s="990">
        <f t="shared" si="3"/>
        <v>13</v>
      </c>
      <c r="K27" s="991" t="str">
        <f t="shared" si="4"/>
        <v/>
      </c>
      <c r="L27" s="204" t="str">
        <f t="shared" si="5"/>
        <v/>
      </c>
      <c r="M27" s="205"/>
      <c r="N27" s="452"/>
      <c r="O27" s="992"/>
      <c r="P27" s="836"/>
    </row>
    <row r="28" spans="2:16" ht="16.5" customHeight="1">
      <c r="B28" s="990">
        <f t="shared" si="1"/>
        <v>14</v>
      </c>
      <c r="C28" s="991" t="str">
        <f t="shared" si="2"/>
        <v/>
      </c>
      <c r="D28" s="204"/>
      <c r="E28" s="205"/>
      <c r="F28" s="452"/>
      <c r="G28" s="992"/>
      <c r="H28" s="836"/>
      <c r="J28" s="990">
        <f t="shared" si="3"/>
        <v>14</v>
      </c>
      <c r="K28" s="991" t="str">
        <f t="shared" si="4"/>
        <v/>
      </c>
      <c r="L28" s="204" t="str">
        <f t="shared" si="5"/>
        <v/>
      </c>
      <c r="M28" s="205"/>
      <c r="N28" s="452"/>
      <c r="O28" s="992"/>
      <c r="P28" s="836"/>
    </row>
    <row r="29" spans="2:16" ht="16.5" customHeight="1">
      <c r="B29" s="990">
        <f t="shared" si="1"/>
        <v>15</v>
      </c>
      <c r="C29" s="991" t="str">
        <f t="shared" si="2"/>
        <v/>
      </c>
      <c r="D29" s="204"/>
      <c r="E29" s="205"/>
      <c r="F29" s="452"/>
      <c r="G29" s="992"/>
      <c r="H29" s="836"/>
      <c r="J29" s="990">
        <f t="shared" si="3"/>
        <v>15</v>
      </c>
      <c r="K29" s="991" t="str">
        <f t="shared" si="4"/>
        <v/>
      </c>
      <c r="L29" s="204" t="str">
        <f t="shared" si="5"/>
        <v/>
      </c>
      <c r="M29" s="205"/>
      <c r="N29" s="452"/>
      <c r="O29" s="992"/>
      <c r="P29" s="836"/>
    </row>
    <row r="30" spans="2:16" ht="16.5" customHeight="1">
      <c r="B30" s="990">
        <f t="shared" si="1"/>
        <v>16</v>
      </c>
      <c r="C30" s="991" t="str">
        <f t="shared" si="2"/>
        <v/>
      </c>
      <c r="D30" s="204"/>
      <c r="E30" s="205"/>
      <c r="F30" s="452"/>
      <c r="G30" s="992"/>
      <c r="H30" s="836"/>
      <c r="J30" s="990">
        <f t="shared" si="3"/>
        <v>16</v>
      </c>
      <c r="K30" s="991" t="str">
        <f t="shared" si="4"/>
        <v/>
      </c>
      <c r="L30" s="204" t="str">
        <f t="shared" si="5"/>
        <v/>
      </c>
      <c r="M30" s="205"/>
      <c r="N30" s="452"/>
      <c r="O30" s="992"/>
      <c r="P30" s="836"/>
    </row>
    <row r="31" spans="2:16" ht="16.5" customHeight="1">
      <c r="B31" s="990">
        <f t="shared" si="1"/>
        <v>17</v>
      </c>
      <c r="C31" s="991" t="str">
        <f t="shared" si="2"/>
        <v/>
      </c>
      <c r="D31" s="204"/>
      <c r="E31" s="205"/>
      <c r="F31" s="452"/>
      <c r="G31" s="992"/>
      <c r="H31" s="836"/>
      <c r="J31" s="990">
        <f t="shared" si="3"/>
        <v>17</v>
      </c>
      <c r="K31" s="991" t="str">
        <f t="shared" si="4"/>
        <v/>
      </c>
      <c r="L31" s="204" t="str">
        <f t="shared" si="5"/>
        <v/>
      </c>
      <c r="M31" s="205"/>
      <c r="N31" s="452"/>
      <c r="O31" s="992"/>
      <c r="P31" s="836"/>
    </row>
    <row r="32" spans="2:16" ht="16.5" customHeight="1">
      <c r="B32" s="990">
        <f t="shared" si="1"/>
        <v>18</v>
      </c>
      <c r="C32" s="991" t="str">
        <f t="shared" si="2"/>
        <v/>
      </c>
      <c r="D32" s="204"/>
      <c r="E32" s="205"/>
      <c r="F32" s="452"/>
      <c r="G32" s="992"/>
      <c r="H32" s="836"/>
      <c r="J32" s="990">
        <f t="shared" si="3"/>
        <v>18</v>
      </c>
      <c r="K32" s="991" t="str">
        <f t="shared" si="4"/>
        <v/>
      </c>
      <c r="L32" s="204" t="str">
        <f t="shared" si="5"/>
        <v/>
      </c>
      <c r="M32" s="205"/>
      <c r="N32" s="452"/>
      <c r="O32" s="992"/>
      <c r="P32" s="836"/>
    </row>
    <row r="33" spans="2:16" ht="16.5" customHeight="1">
      <c r="B33" s="990">
        <f t="shared" si="1"/>
        <v>19</v>
      </c>
      <c r="C33" s="991" t="str">
        <f t="shared" si="2"/>
        <v/>
      </c>
      <c r="D33" s="204"/>
      <c r="E33" s="205"/>
      <c r="F33" s="452"/>
      <c r="G33" s="992"/>
      <c r="H33" s="836"/>
      <c r="J33" s="990">
        <f t="shared" si="3"/>
        <v>19</v>
      </c>
      <c r="K33" s="991" t="str">
        <f t="shared" si="4"/>
        <v/>
      </c>
      <c r="L33" s="204" t="str">
        <f t="shared" si="5"/>
        <v/>
      </c>
      <c r="M33" s="205"/>
      <c r="N33" s="452"/>
      <c r="O33" s="992"/>
      <c r="P33" s="836"/>
    </row>
    <row r="34" spans="2:16" ht="16.5" customHeight="1">
      <c r="B34" s="990">
        <f t="shared" si="1"/>
        <v>20</v>
      </c>
      <c r="C34" s="991" t="str">
        <f t="shared" si="2"/>
        <v/>
      </c>
      <c r="D34" s="204"/>
      <c r="E34" s="205"/>
      <c r="F34" s="452"/>
      <c r="G34" s="992"/>
      <c r="H34" s="836"/>
      <c r="J34" s="990">
        <f t="shared" si="3"/>
        <v>20</v>
      </c>
      <c r="K34" s="991" t="str">
        <f t="shared" si="4"/>
        <v/>
      </c>
      <c r="L34" s="204" t="str">
        <f t="shared" si="5"/>
        <v/>
      </c>
      <c r="M34" s="205"/>
      <c r="N34" s="452"/>
      <c r="O34" s="992"/>
      <c r="P34" s="836"/>
    </row>
    <row r="35" spans="2:16" ht="16.5" customHeight="1">
      <c r="B35" s="990">
        <f t="shared" si="1"/>
        <v>21</v>
      </c>
      <c r="C35" s="991" t="str">
        <f t="shared" si="2"/>
        <v/>
      </c>
      <c r="D35" s="204"/>
      <c r="E35" s="205"/>
      <c r="F35" s="452"/>
      <c r="G35" s="992"/>
      <c r="H35" s="836"/>
      <c r="J35" s="990">
        <f t="shared" si="3"/>
        <v>21</v>
      </c>
      <c r="K35" s="991" t="str">
        <f t="shared" si="4"/>
        <v/>
      </c>
      <c r="L35" s="204" t="str">
        <f t="shared" si="5"/>
        <v/>
      </c>
      <c r="M35" s="205"/>
      <c r="N35" s="452"/>
      <c r="O35" s="992"/>
      <c r="P35" s="836"/>
    </row>
    <row r="36" spans="2:16" ht="16.5" customHeight="1">
      <c r="B36" s="990">
        <f t="shared" si="1"/>
        <v>22</v>
      </c>
      <c r="C36" s="991" t="str">
        <f t="shared" si="2"/>
        <v/>
      </c>
      <c r="D36" s="204"/>
      <c r="E36" s="205"/>
      <c r="F36" s="452"/>
      <c r="G36" s="992"/>
      <c r="H36" s="836"/>
      <c r="J36" s="990">
        <f t="shared" si="3"/>
        <v>22</v>
      </c>
      <c r="K36" s="991" t="str">
        <f t="shared" si="4"/>
        <v/>
      </c>
      <c r="L36" s="204" t="str">
        <f t="shared" si="5"/>
        <v/>
      </c>
      <c r="M36" s="205"/>
      <c r="N36" s="452"/>
      <c r="O36" s="992"/>
      <c r="P36" s="836"/>
    </row>
    <row r="37" spans="2:16" ht="16.5" customHeight="1">
      <c r="B37" s="990">
        <f t="shared" si="1"/>
        <v>23</v>
      </c>
      <c r="C37" s="991" t="str">
        <f t="shared" si="2"/>
        <v/>
      </c>
      <c r="D37" s="204"/>
      <c r="E37" s="205"/>
      <c r="F37" s="452"/>
      <c r="G37" s="992"/>
      <c r="H37" s="836"/>
      <c r="J37" s="990">
        <f t="shared" si="3"/>
        <v>23</v>
      </c>
      <c r="K37" s="991" t="str">
        <f t="shared" si="4"/>
        <v/>
      </c>
      <c r="L37" s="204" t="str">
        <f t="shared" si="5"/>
        <v/>
      </c>
      <c r="M37" s="205"/>
      <c r="N37" s="452"/>
      <c r="O37" s="992"/>
      <c r="P37" s="836"/>
    </row>
    <row r="38" spans="2:16" ht="16.5" customHeight="1">
      <c r="B38" s="990">
        <f t="shared" si="1"/>
        <v>24</v>
      </c>
      <c r="C38" s="991" t="str">
        <f t="shared" si="2"/>
        <v/>
      </c>
      <c r="D38" s="204"/>
      <c r="E38" s="205"/>
      <c r="F38" s="452"/>
      <c r="G38" s="992"/>
      <c r="H38" s="836"/>
      <c r="J38" s="990">
        <f t="shared" si="3"/>
        <v>24</v>
      </c>
      <c r="K38" s="991" t="str">
        <f t="shared" si="4"/>
        <v/>
      </c>
      <c r="L38" s="204" t="str">
        <f t="shared" si="5"/>
        <v/>
      </c>
      <c r="M38" s="205"/>
      <c r="N38" s="452"/>
      <c r="O38" s="992"/>
      <c r="P38" s="836"/>
    </row>
    <row r="39" spans="2:16" ht="16.5" customHeight="1">
      <c r="B39" s="990">
        <f t="shared" si="1"/>
        <v>25</v>
      </c>
      <c r="C39" s="991" t="str">
        <f t="shared" si="2"/>
        <v/>
      </c>
      <c r="D39" s="204"/>
      <c r="E39" s="205"/>
      <c r="F39" s="452"/>
      <c r="G39" s="992"/>
      <c r="H39" s="836"/>
      <c r="J39" s="990">
        <f t="shared" si="3"/>
        <v>25</v>
      </c>
      <c r="K39" s="991" t="str">
        <f t="shared" si="4"/>
        <v/>
      </c>
      <c r="L39" s="204" t="str">
        <f t="shared" si="5"/>
        <v/>
      </c>
      <c r="M39" s="205"/>
      <c r="N39" s="452"/>
      <c r="O39" s="992"/>
      <c r="P39" s="836"/>
    </row>
    <row r="40" spans="2:16" ht="16.5" customHeight="1">
      <c r="B40" s="990">
        <f t="shared" si="1"/>
        <v>26</v>
      </c>
      <c r="C40" s="991" t="str">
        <f t="shared" si="2"/>
        <v/>
      </c>
      <c r="D40" s="204"/>
      <c r="E40" s="205"/>
      <c r="F40" s="452"/>
      <c r="G40" s="992"/>
      <c r="H40" s="836"/>
      <c r="J40" s="990">
        <f t="shared" si="3"/>
        <v>26</v>
      </c>
      <c r="K40" s="991" t="str">
        <f t="shared" si="4"/>
        <v/>
      </c>
      <c r="L40" s="204" t="str">
        <f t="shared" si="5"/>
        <v/>
      </c>
      <c r="M40" s="205"/>
      <c r="N40" s="452"/>
      <c r="O40" s="992"/>
      <c r="P40" s="836"/>
    </row>
    <row r="41" spans="2:16" ht="16.5" customHeight="1">
      <c r="B41" s="990">
        <f t="shared" si="1"/>
        <v>27</v>
      </c>
      <c r="C41" s="991" t="str">
        <f t="shared" si="2"/>
        <v/>
      </c>
      <c r="D41" s="204"/>
      <c r="E41" s="205"/>
      <c r="F41" s="452"/>
      <c r="G41" s="992"/>
      <c r="H41" s="836"/>
      <c r="J41" s="990">
        <f t="shared" si="3"/>
        <v>27</v>
      </c>
      <c r="K41" s="991" t="str">
        <f t="shared" si="4"/>
        <v/>
      </c>
      <c r="L41" s="204" t="str">
        <f t="shared" si="5"/>
        <v/>
      </c>
      <c r="M41" s="205"/>
      <c r="N41" s="452"/>
      <c r="O41" s="992"/>
      <c r="P41" s="836"/>
    </row>
    <row r="42" spans="2:16" ht="16.5" customHeight="1">
      <c r="B42" s="990">
        <f t="shared" si="1"/>
        <v>28</v>
      </c>
      <c r="C42" s="991" t="str">
        <f t="shared" si="2"/>
        <v/>
      </c>
      <c r="D42" s="204"/>
      <c r="E42" s="205"/>
      <c r="F42" s="452"/>
      <c r="G42" s="992"/>
      <c r="H42" s="836"/>
      <c r="J42" s="990">
        <f t="shared" si="3"/>
        <v>28</v>
      </c>
      <c r="K42" s="991" t="str">
        <f t="shared" si="4"/>
        <v/>
      </c>
      <c r="L42" s="204" t="str">
        <f t="shared" si="5"/>
        <v/>
      </c>
      <c r="M42" s="205"/>
      <c r="N42" s="452"/>
      <c r="O42" s="992"/>
      <c r="P42" s="836"/>
    </row>
    <row r="43" spans="2:16" ht="16.5" customHeight="1">
      <c r="B43" s="990">
        <f t="shared" si="1"/>
        <v>29</v>
      </c>
      <c r="C43" s="991" t="str">
        <f t="shared" si="2"/>
        <v/>
      </c>
      <c r="D43" s="204"/>
      <c r="E43" s="205"/>
      <c r="F43" s="452"/>
      <c r="G43" s="992"/>
      <c r="H43" s="836"/>
      <c r="J43" s="990">
        <f t="shared" si="3"/>
        <v>29</v>
      </c>
      <c r="K43" s="991" t="str">
        <f t="shared" si="4"/>
        <v/>
      </c>
      <c r="L43" s="204" t="str">
        <f t="shared" si="5"/>
        <v/>
      </c>
      <c r="M43" s="205"/>
      <c r="N43" s="452"/>
      <c r="O43" s="992"/>
      <c r="P43" s="836"/>
    </row>
    <row r="44" spans="2:16" ht="16.5" customHeight="1">
      <c r="B44" s="990">
        <f t="shared" si="1"/>
        <v>30</v>
      </c>
      <c r="C44" s="991" t="str">
        <f t="shared" si="2"/>
        <v/>
      </c>
      <c r="D44" s="204"/>
      <c r="E44" s="205"/>
      <c r="F44" s="452"/>
      <c r="G44" s="992"/>
      <c r="H44" s="836"/>
      <c r="J44" s="990">
        <f t="shared" si="3"/>
        <v>30</v>
      </c>
      <c r="K44" s="991" t="str">
        <f t="shared" si="4"/>
        <v/>
      </c>
      <c r="L44" s="204" t="str">
        <f t="shared" si="5"/>
        <v/>
      </c>
      <c r="M44" s="205"/>
      <c r="N44" s="452"/>
      <c r="O44" s="992"/>
      <c r="P44" s="836"/>
    </row>
    <row r="45" spans="2:16" ht="16.5" customHeight="1">
      <c r="B45" s="990">
        <f t="shared" si="1"/>
        <v>31</v>
      </c>
      <c r="C45" s="991" t="str">
        <f t="shared" si="2"/>
        <v/>
      </c>
      <c r="D45" s="204"/>
      <c r="E45" s="205"/>
      <c r="F45" s="452"/>
      <c r="G45" s="992"/>
      <c r="H45" s="836"/>
      <c r="J45" s="990">
        <f t="shared" si="3"/>
        <v>31</v>
      </c>
      <c r="K45" s="991" t="str">
        <f t="shared" si="4"/>
        <v/>
      </c>
      <c r="L45" s="204" t="str">
        <f t="shared" si="5"/>
        <v/>
      </c>
      <c r="M45" s="205"/>
      <c r="N45" s="452"/>
      <c r="O45" s="992"/>
      <c r="P45" s="836"/>
    </row>
    <row r="46" spans="2:16" ht="16.5" customHeight="1">
      <c r="B46" s="990">
        <f t="shared" si="1"/>
        <v>32</v>
      </c>
      <c r="C46" s="991" t="str">
        <f t="shared" si="2"/>
        <v/>
      </c>
      <c r="D46" s="204"/>
      <c r="E46" s="205"/>
      <c r="F46" s="452"/>
      <c r="G46" s="992"/>
      <c r="H46" s="836"/>
      <c r="J46" s="990">
        <f t="shared" si="3"/>
        <v>32</v>
      </c>
      <c r="K46" s="991" t="str">
        <f t="shared" si="4"/>
        <v/>
      </c>
      <c r="L46" s="204" t="str">
        <f t="shared" si="5"/>
        <v/>
      </c>
      <c r="M46" s="205"/>
      <c r="N46" s="452"/>
      <c r="O46" s="992"/>
      <c r="P46" s="836"/>
    </row>
    <row r="47" spans="2:16" ht="16.5" customHeight="1">
      <c r="B47" s="990">
        <f t="shared" si="1"/>
        <v>33</v>
      </c>
      <c r="C47" s="991" t="str">
        <f t="shared" si="2"/>
        <v/>
      </c>
      <c r="D47" s="204"/>
      <c r="E47" s="205"/>
      <c r="F47" s="452"/>
      <c r="G47" s="992"/>
      <c r="H47" s="836"/>
      <c r="J47" s="990">
        <f t="shared" si="3"/>
        <v>33</v>
      </c>
      <c r="K47" s="991" t="str">
        <f t="shared" si="4"/>
        <v/>
      </c>
      <c r="L47" s="204" t="str">
        <f t="shared" si="5"/>
        <v/>
      </c>
      <c r="M47" s="205"/>
      <c r="N47" s="452"/>
      <c r="O47" s="992"/>
      <c r="P47" s="836"/>
    </row>
    <row r="48" spans="2:16" ht="16.5" customHeight="1">
      <c r="B48" s="990">
        <f t="shared" si="1"/>
        <v>34</v>
      </c>
      <c r="C48" s="991" t="str">
        <f t="shared" si="2"/>
        <v/>
      </c>
      <c r="D48" s="204"/>
      <c r="E48" s="205"/>
      <c r="F48" s="452"/>
      <c r="G48" s="992"/>
      <c r="H48" s="836"/>
      <c r="J48" s="990">
        <f t="shared" si="3"/>
        <v>34</v>
      </c>
      <c r="K48" s="991" t="str">
        <f t="shared" si="4"/>
        <v/>
      </c>
      <c r="L48" s="204" t="str">
        <f t="shared" si="5"/>
        <v/>
      </c>
      <c r="M48" s="205"/>
      <c r="N48" s="452"/>
      <c r="O48" s="992"/>
      <c r="P48" s="836"/>
    </row>
    <row r="49" spans="2:16" ht="16.5" customHeight="1">
      <c r="B49" s="990">
        <f t="shared" si="1"/>
        <v>35</v>
      </c>
      <c r="C49" s="991" t="str">
        <f t="shared" si="2"/>
        <v/>
      </c>
      <c r="D49" s="204"/>
      <c r="E49" s="205"/>
      <c r="F49" s="452"/>
      <c r="G49" s="992"/>
      <c r="H49" s="836"/>
      <c r="J49" s="990">
        <f t="shared" si="3"/>
        <v>35</v>
      </c>
      <c r="K49" s="991" t="str">
        <f t="shared" si="4"/>
        <v/>
      </c>
      <c r="L49" s="204" t="str">
        <f t="shared" si="5"/>
        <v/>
      </c>
      <c r="M49" s="205"/>
      <c r="N49" s="452"/>
      <c r="O49" s="992"/>
      <c r="P49" s="836"/>
    </row>
    <row r="50" spans="2:16" ht="16.5" customHeight="1">
      <c r="B50" s="990">
        <f t="shared" si="1"/>
        <v>36</v>
      </c>
      <c r="C50" s="991" t="str">
        <f t="shared" si="2"/>
        <v/>
      </c>
      <c r="D50" s="204"/>
      <c r="E50" s="205"/>
      <c r="F50" s="452"/>
      <c r="G50" s="992"/>
      <c r="H50" s="836"/>
      <c r="J50" s="990">
        <f t="shared" si="3"/>
        <v>36</v>
      </c>
      <c r="K50" s="991" t="str">
        <f t="shared" si="4"/>
        <v/>
      </c>
      <c r="L50" s="204" t="str">
        <f t="shared" si="5"/>
        <v/>
      </c>
      <c r="M50" s="205"/>
      <c r="N50" s="452"/>
      <c r="O50" s="992"/>
      <c r="P50" s="836"/>
    </row>
    <row r="51" spans="2:16" ht="16.5" customHeight="1">
      <c r="B51" s="990">
        <f t="shared" si="1"/>
        <v>37</v>
      </c>
      <c r="C51" s="991" t="str">
        <f t="shared" si="2"/>
        <v/>
      </c>
      <c r="D51" s="204"/>
      <c r="E51" s="205"/>
      <c r="F51" s="452"/>
      <c r="G51" s="992"/>
      <c r="H51" s="836"/>
      <c r="J51" s="990">
        <f t="shared" si="3"/>
        <v>37</v>
      </c>
      <c r="K51" s="991" t="str">
        <f t="shared" si="4"/>
        <v/>
      </c>
      <c r="L51" s="204" t="str">
        <f t="shared" si="5"/>
        <v/>
      </c>
      <c r="M51" s="205"/>
      <c r="N51" s="452"/>
      <c r="O51" s="992"/>
      <c r="P51" s="836"/>
    </row>
    <row r="52" spans="2:16" ht="16.5" customHeight="1">
      <c r="B52" s="990">
        <f t="shared" si="1"/>
        <v>38</v>
      </c>
      <c r="C52" s="991" t="str">
        <f t="shared" si="2"/>
        <v/>
      </c>
      <c r="D52" s="204"/>
      <c r="E52" s="205"/>
      <c r="F52" s="452"/>
      <c r="G52" s="992"/>
      <c r="H52" s="836"/>
      <c r="J52" s="990">
        <f t="shared" si="3"/>
        <v>38</v>
      </c>
      <c r="K52" s="991" t="str">
        <f t="shared" si="4"/>
        <v/>
      </c>
      <c r="L52" s="204" t="str">
        <f t="shared" si="5"/>
        <v/>
      </c>
      <c r="M52" s="205"/>
      <c r="N52" s="452"/>
      <c r="O52" s="992"/>
      <c r="P52" s="836"/>
    </row>
    <row r="53" spans="2:16" ht="16.5" customHeight="1">
      <c r="B53" s="990">
        <f t="shared" si="1"/>
        <v>39</v>
      </c>
      <c r="C53" s="991" t="str">
        <f t="shared" si="2"/>
        <v/>
      </c>
      <c r="D53" s="204"/>
      <c r="E53" s="205"/>
      <c r="F53" s="452"/>
      <c r="G53" s="992"/>
      <c r="H53" s="836"/>
      <c r="J53" s="990">
        <f t="shared" si="3"/>
        <v>39</v>
      </c>
      <c r="K53" s="991" t="str">
        <f t="shared" si="4"/>
        <v/>
      </c>
      <c r="L53" s="204" t="str">
        <f t="shared" si="5"/>
        <v/>
      </c>
      <c r="M53" s="205"/>
      <c r="N53" s="452"/>
      <c r="O53" s="992"/>
      <c r="P53" s="836"/>
    </row>
    <row r="54" spans="2:16" ht="16.5" customHeight="1">
      <c r="B54" s="990">
        <f t="shared" si="1"/>
        <v>40</v>
      </c>
      <c r="C54" s="991" t="str">
        <f t="shared" si="2"/>
        <v/>
      </c>
      <c r="D54" s="204"/>
      <c r="E54" s="205"/>
      <c r="F54" s="452"/>
      <c r="G54" s="992"/>
      <c r="H54" s="836"/>
      <c r="J54" s="990">
        <f t="shared" si="3"/>
        <v>40</v>
      </c>
      <c r="K54" s="991" t="str">
        <f t="shared" si="4"/>
        <v/>
      </c>
      <c r="L54" s="204" t="str">
        <f t="shared" si="5"/>
        <v/>
      </c>
      <c r="M54" s="205"/>
      <c r="N54" s="452"/>
      <c r="O54" s="992"/>
      <c r="P54" s="836"/>
    </row>
    <row r="55" spans="2:16" ht="16.5" customHeight="1">
      <c r="B55" s="990">
        <f t="shared" si="1"/>
        <v>41</v>
      </c>
      <c r="C55" s="991" t="str">
        <f t="shared" si="2"/>
        <v/>
      </c>
      <c r="D55" s="204"/>
      <c r="E55" s="205"/>
      <c r="F55" s="452"/>
      <c r="G55" s="992"/>
      <c r="H55" s="836"/>
      <c r="J55" s="990">
        <f t="shared" si="3"/>
        <v>41</v>
      </c>
      <c r="K55" s="991" t="str">
        <f t="shared" si="4"/>
        <v/>
      </c>
      <c r="L55" s="204" t="str">
        <f t="shared" si="5"/>
        <v/>
      </c>
      <c r="M55" s="205"/>
      <c r="N55" s="452"/>
      <c r="O55" s="992"/>
      <c r="P55" s="836"/>
    </row>
    <row r="56" spans="2:16" ht="16.5" customHeight="1">
      <c r="B56" s="990">
        <f t="shared" si="1"/>
        <v>42</v>
      </c>
      <c r="C56" s="991" t="str">
        <f t="shared" si="2"/>
        <v/>
      </c>
      <c r="D56" s="204"/>
      <c r="E56" s="205"/>
      <c r="F56" s="452"/>
      <c r="G56" s="992"/>
      <c r="H56" s="836"/>
      <c r="J56" s="990">
        <f t="shared" si="3"/>
        <v>42</v>
      </c>
      <c r="K56" s="991" t="str">
        <f t="shared" si="4"/>
        <v/>
      </c>
      <c r="L56" s="204" t="str">
        <f t="shared" si="5"/>
        <v/>
      </c>
      <c r="M56" s="205"/>
      <c r="N56" s="452"/>
      <c r="O56" s="992"/>
      <c r="P56" s="836"/>
    </row>
    <row r="57" spans="2:16" ht="16.5" customHeight="1">
      <c r="B57" s="990">
        <f t="shared" si="1"/>
        <v>43</v>
      </c>
      <c r="C57" s="991" t="str">
        <f t="shared" si="2"/>
        <v/>
      </c>
      <c r="D57" s="204"/>
      <c r="E57" s="205"/>
      <c r="F57" s="452"/>
      <c r="G57" s="992"/>
      <c r="H57" s="836"/>
      <c r="J57" s="990">
        <f t="shared" si="3"/>
        <v>43</v>
      </c>
      <c r="K57" s="991" t="str">
        <f t="shared" si="4"/>
        <v/>
      </c>
      <c r="L57" s="204" t="str">
        <f t="shared" si="5"/>
        <v/>
      </c>
      <c r="M57" s="205"/>
      <c r="N57" s="452"/>
      <c r="O57" s="992"/>
      <c r="P57" s="836"/>
    </row>
    <row r="58" spans="2:16" ht="16.5" customHeight="1">
      <c r="B58" s="990">
        <f t="shared" si="1"/>
        <v>44</v>
      </c>
      <c r="C58" s="991" t="str">
        <f t="shared" si="2"/>
        <v/>
      </c>
      <c r="D58" s="204"/>
      <c r="E58" s="205"/>
      <c r="F58" s="452"/>
      <c r="G58" s="992"/>
      <c r="H58" s="836"/>
      <c r="J58" s="990">
        <f t="shared" si="3"/>
        <v>44</v>
      </c>
      <c r="K58" s="991" t="str">
        <f t="shared" si="4"/>
        <v/>
      </c>
      <c r="L58" s="204" t="str">
        <f t="shared" si="5"/>
        <v/>
      </c>
      <c r="M58" s="205"/>
      <c r="N58" s="452"/>
      <c r="O58" s="992"/>
      <c r="P58" s="836"/>
    </row>
    <row r="59" spans="2:16" ht="16.5" customHeight="1">
      <c r="B59" s="990">
        <f t="shared" si="1"/>
        <v>45</v>
      </c>
      <c r="C59" s="991" t="str">
        <f t="shared" si="2"/>
        <v/>
      </c>
      <c r="D59" s="204"/>
      <c r="E59" s="205"/>
      <c r="F59" s="452"/>
      <c r="G59" s="992"/>
      <c r="H59" s="836"/>
      <c r="J59" s="990">
        <f t="shared" si="3"/>
        <v>45</v>
      </c>
      <c r="K59" s="991" t="str">
        <f t="shared" si="4"/>
        <v/>
      </c>
      <c r="L59" s="204" t="str">
        <f t="shared" si="5"/>
        <v/>
      </c>
      <c r="M59" s="205"/>
      <c r="N59" s="452"/>
      <c r="O59" s="992"/>
      <c r="P59" s="836"/>
    </row>
    <row r="60" spans="2:16" ht="16.5" customHeight="1">
      <c r="B60" s="990">
        <f t="shared" si="1"/>
        <v>46</v>
      </c>
      <c r="C60" s="991" t="str">
        <f t="shared" si="2"/>
        <v/>
      </c>
      <c r="D60" s="204"/>
      <c r="E60" s="205"/>
      <c r="F60" s="452"/>
      <c r="G60" s="992"/>
      <c r="H60" s="836"/>
      <c r="J60" s="990">
        <f t="shared" si="3"/>
        <v>46</v>
      </c>
      <c r="K60" s="991" t="str">
        <f t="shared" si="4"/>
        <v/>
      </c>
      <c r="L60" s="204" t="str">
        <f t="shared" si="5"/>
        <v/>
      </c>
      <c r="M60" s="205"/>
      <c r="N60" s="452"/>
      <c r="O60" s="992"/>
      <c r="P60" s="836"/>
    </row>
    <row r="61" spans="2:16" ht="16.5" customHeight="1">
      <c r="B61" s="990">
        <f t="shared" si="1"/>
        <v>47</v>
      </c>
      <c r="C61" s="991" t="str">
        <f t="shared" si="2"/>
        <v/>
      </c>
      <c r="D61" s="204"/>
      <c r="E61" s="205"/>
      <c r="F61" s="452"/>
      <c r="G61" s="992"/>
      <c r="H61" s="836"/>
      <c r="J61" s="990">
        <f t="shared" si="3"/>
        <v>47</v>
      </c>
      <c r="K61" s="991" t="str">
        <f t="shared" si="4"/>
        <v/>
      </c>
      <c r="L61" s="204" t="str">
        <f t="shared" si="5"/>
        <v/>
      </c>
      <c r="M61" s="205"/>
      <c r="N61" s="452"/>
      <c r="O61" s="992"/>
      <c r="P61" s="836"/>
    </row>
    <row r="62" spans="2:16" ht="16.5" customHeight="1">
      <c r="B62" s="990">
        <f t="shared" si="1"/>
        <v>48</v>
      </c>
      <c r="C62" s="991" t="str">
        <f t="shared" si="2"/>
        <v/>
      </c>
      <c r="D62" s="204"/>
      <c r="E62" s="205"/>
      <c r="F62" s="452"/>
      <c r="G62" s="992"/>
      <c r="H62" s="836"/>
      <c r="J62" s="990">
        <f t="shared" si="3"/>
        <v>48</v>
      </c>
      <c r="K62" s="991" t="str">
        <f t="shared" si="4"/>
        <v/>
      </c>
      <c r="L62" s="204" t="str">
        <f t="shared" si="5"/>
        <v/>
      </c>
      <c r="M62" s="205"/>
      <c r="N62" s="452"/>
      <c r="O62" s="992"/>
      <c r="P62" s="836"/>
    </row>
    <row r="63" spans="2:16" ht="16.5" customHeight="1">
      <c r="B63" s="990">
        <f t="shared" si="1"/>
        <v>49</v>
      </c>
      <c r="C63" s="991" t="str">
        <f t="shared" si="2"/>
        <v/>
      </c>
      <c r="D63" s="204"/>
      <c r="E63" s="205"/>
      <c r="F63" s="452"/>
      <c r="G63" s="992"/>
      <c r="H63" s="836"/>
      <c r="J63" s="990">
        <f t="shared" si="3"/>
        <v>49</v>
      </c>
      <c r="K63" s="991" t="str">
        <f t="shared" si="4"/>
        <v/>
      </c>
      <c r="L63" s="204" t="str">
        <f t="shared" si="5"/>
        <v/>
      </c>
      <c r="M63" s="205"/>
      <c r="N63" s="452"/>
      <c r="O63" s="992"/>
      <c r="P63" s="836"/>
    </row>
    <row r="64" spans="2:16" ht="16.5" customHeight="1">
      <c r="B64" s="990">
        <f t="shared" si="1"/>
        <v>50</v>
      </c>
      <c r="C64" s="991" t="str">
        <f t="shared" si="2"/>
        <v/>
      </c>
      <c r="D64" s="204"/>
      <c r="E64" s="205"/>
      <c r="F64" s="452"/>
      <c r="G64" s="992"/>
      <c r="H64" s="836"/>
      <c r="J64" s="990">
        <f t="shared" si="3"/>
        <v>50</v>
      </c>
      <c r="K64" s="991" t="str">
        <f t="shared" si="4"/>
        <v/>
      </c>
      <c r="L64" s="204" t="str">
        <f t="shared" si="5"/>
        <v/>
      </c>
      <c r="M64" s="205"/>
      <c r="N64" s="452"/>
      <c r="O64" s="992"/>
      <c r="P64" s="836"/>
    </row>
    <row r="65" spans="2:16" ht="16.5" customHeight="1">
      <c r="B65" s="990">
        <f t="shared" si="1"/>
        <v>51</v>
      </c>
      <c r="C65" s="991" t="str">
        <f t="shared" si="2"/>
        <v/>
      </c>
      <c r="D65" s="204"/>
      <c r="E65" s="205"/>
      <c r="F65" s="452"/>
      <c r="G65" s="992"/>
      <c r="H65" s="836"/>
      <c r="J65" s="990">
        <f t="shared" si="3"/>
        <v>51</v>
      </c>
      <c r="K65" s="991" t="str">
        <f t="shared" si="4"/>
        <v/>
      </c>
      <c r="L65" s="204" t="str">
        <f t="shared" si="5"/>
        <v/>
      </c>
      <c r="M65" s="205"/>
      <c r="N65" s="452"/>
      <c r="O65" s="992"/>
      <c r="P65" s="836"/>
    </row>
    <row r="66" spans="2:16" ht="16.5" customHeight="1">
      <c r="B66" s="990">
        <f t="shared" si="1"/>
        <v>52</v>
      </c>
      <c r="C66" s="991" t="str">
        <f t="shared" si="2"/>
        <v/>
      </c>
      <c r="D66" s="204"/>
      <c r="E66" s="205"/>
      <c r="F66" s="452"/>
      <c r="G66" s="992"/>
      <c r="H66" s="836"/>
      <c r="J66" s="990">
        <f t="shared" si="3"/>
        <v>52</v>
      </c>
      <c r="K66" s="991" t="str">
        <f t="shared" si="4"/>
        <v/>
      </c>
      <c r="L66" s="204" t="str">
        <f t="shared" si="5"/>
        <v/>
      </c>
      <c r="M66" s="205"/>
      <c r="N66" s="452"/>
      <c r="O66" s="992"/>
      <c r="P66" s="836"/>
    </row>
    <row r="67" spans="2:16" ht="16.5" customHeight="1">
      <c r="B67" s="990">
        <f t="shared" si="1"/>
        <v>53</v>
      </c>
      <c r="C67" s="991" t="str">
        <f t="shared" si="2"/>
        <v/>
      </c>
      <c r="D67" s="204"/>
      <c r="E67" s="205"/>
      <c r="F67" s="452"/>
      <c r="G67" s="992"/>
      <c r="H67" s="836"/>
      <c r="J67" s="990">
        <f t="shared" si="3"/>
        <v>53</v>
      </c>
      <c r="K67" s="991" t="str">
        <f t="shared" si="4"/>
        <v/>
      </c>
      <c r="L67" s="204" t="str">
        <f t="shared" si="5"/>
        <v/>
      </c>
      <c r="M67" s="205"/>
      <c r="N67" s="452"/>
      <c r="O67" s="992"/>
      <c r="P67" s="836"/>
    </row>
    <row r="68" spans="2:16" ht="16.5" customHeight="1">
      <c r="B68" s="990">
        <f t="shared" si="1"/>
        <v>54</v>
      </c>
      <c r="C68" s="991" t="str">
        <f t="shared" si="2"/>
        <v/>
      </c>
      <c r="D68" s="204"/>
      <c r="E68" s="205"/>
      <c r="F68" s="452"/>
      <c r="G68" s="992"/>
      <c r="H68" s="836"/>
      <c r="J68" s="990">
        <f t="shared" si="3"/>
        <v>54</v>
      </c>
      <c r="K68" s="991" t="str">
        <f t="shared" si="4"/>
        <v/>
      </c>
      <c r="L68" s="204" t="str">
        <f t="shared" si="5"/>
        <v/>
      </c>
      <c r="M68" s="205"/>
      <c r="N68" s="452"/>
      <c r="O68" s="992"/>
      <c r="P68" s="836"/>
    </row>
    <row r="69" spans="2:16" ht="16.5" customHeight="1">
      <c r="B69" s="990">
        <f t="shared" si="1"/>
        <v>55</v>
      </c>
      <c r="C69" s="991" t="str">
        <f t="shared" si="2"/>
        <v/>
      </c>
      <c r="D69" s="204"/>
      <c r="E69" s="205"/>
      <c r="F69" s="452"/>
      <c r="G69" s="992"/>
      <c r="H69" s="836"/>
      <c r="J69" s="990">
        <f t="shared" si="3"/>
        <v>55</v>
      </c>
      <c r="K69" s="991" t="str">
        <f t="shared" si="4"/>
        <v/>
      </c>
      <c r="L69" s="204" t="str">
        <f t="shared" si="5"/>
        <v/>
      </c>
      <c r="M69" s="205"/>
      <c r="N69" s="452"/>
      <c r="O69" s="992"/>
      <c r="P69" s="836"/>
    </row>
    <row r="70" spans="2:16" ht="16.5" customHeight="1">
      <c r="B70" s="990">
        <f t="shared" si="1"/>
        <v>56</v>
      </c>
      <c r="C70" s="991" t="str">
        <f t="shared" si="2"/>
        <v/>
      </c>
      <c r="D70" s="204"/>
      <c r="E70" s="205"/>
      <c r="F70" s="452"/>
      <c r="G70" s="992"/>
      <c r="H70" s="836"/>
      <c r="J70" s="990">
        <f t="shared" si="3"/>
        <v>56</v>
      </c>
      <c r="K70" s="991" t="str">
        <f t="shared" si="4"/>
        <v/>
      </c>
      <c r="L70" s="204" t="str">
        <f t="shared" si="5"/>
        <v/>
      </c>
      <c r="M70" s="205"/>
      <c r="N70" s="452"/>
      <c r="O70" s="992"/>
      <c r="P70" s="836"/>
    </row>
    <row r="71" spans="2:16" ht="16.5" customHeight="1">
      <c r="B71" s="990">
        <f t="shared" si="1"/>
        <v>57</v>
      </c>
      <c r="C71" s="991" t="str">
        <f t="shared" si="2"/>
        <v/>
      </c>
      <c r="D71" s="204"/>
      <c r="E71" s="205"/>
      <c r="F71" s="452"/>
      <c r="G71" s="992"/>
      <c r="H71" s="836"/>
      <c r="J71" s="990">
        <f t="shared" si="3"/>
        <v>57</v>
      </c>
      <c r="K71" s="991" t="str">
        <f t="shared" si="4"/>
        <v/>
      </c>
      <c r="L71" s="204" t="str">
        <f t="shared" si="5"/>
        <v/>
      </c>
      <c r="M71" s="205"/>
      <c r="N71" s="452"/>
      <c r="O71" s="992"/>
      <c r="P71" s="836"/>
    </row>
    <row r="72" spans="2:16" ht="16.5" customHeight="1">
      <c r="B72" s="990">
        <f t="shared" si="1"/>
        <v>58</v>
      </c>
      <c r="C72" s="991" t="str">
        <f t="shared" si="2"/>
        <v/>
      </c>
      <c r="D72" s="204"/>
      <c r="E72" s="205"/>
      <c r="F72" s="452"/>
      <c r="G72" s="992"/>
      <c r="H72" s="836"/>
      <c r="J72" s="990">
        <f t="shared" si="3"/>
        <v>58</v>
      </c>
      <c r="K72" s="991" t="str">
        <f t="shared" si="4"/>
        <v/>
      </c>
      <c r="L72" s="204" t="str">
        <f t="shared" si="5"/>
        <v/>
      </c>
      <c r="M72" s="205"/>
      <c r="N72" s="452"/>
      <c r="O72" s="992"/>
      <c r="P72" s="836"/>
    </row>
    <row r="73" spans="2:16" ht="16.5" customHeight="1">
      <c r="B73" s="990">
        <f t="shared" si="1"/>
        <v>59</v>
      </c>
      <c r="C73" s="991" t="str">
        <f t="shared" si="2"/>
        <v/>
      </c>
      <c r="D73" s="204"/>
      <c r="E73" s="205"/>
      <c r="F73" s="452"/>
      <c r="G73" s="992"/>
      <c r="H73" s="836"/>
      <c r="J73" s="990">
        <f t="shared" si="3"/>
        <v>59</v>
      </c>
      <c r="K73" s="991" t="str">
        <f t="shared" si="4"/>
        <v/>
      </c>
      <c r="L73" s="204" t="str">
        <f t="shared" si="5"/>
        <v/>
      </c>
      <c r="M73" s="205"/>
      <c r="N73" s="452"/>
      <c r="O73" s="992"/>
      <c r="P73" s="836"/>
    </row>
    <row r="74" spans="2:16" ht="16.5" customHeight="1">
      <c r="B74" s="990">
        <f t="shared" si="1"/>
        <v>60</v>
      </c>
      <c r="C74" s="991" t="str">
        <f t="shared" si="2"/>
        <v/>
      </c>
      <c r="D74" s="204"/>
      <c r="E74" s="205"/>
      <c r="F74" s="452"/>
      <c r="G74" s="992"/>
      <c r="H74" s="836"/>
      <c r="J74" s="990">
        <f t="shared" si="3"/>
        <v>60</v>
      </c>
      <c r="K74" s="991" t="str">
        <f t="shared" si="4"/>
        <v/>
      </c>
      <c r="L74" s="204" t="str">
        <f t="shared" si="5"/>
        <v/>
      </c>
      <c r="M74" s="205"/>
      <c r="N74" s="452"/>
      <c r="O74" s="992"/>
      <c r="P74" s="836"/>
    </row>
    <row r="75" spans="2:16" ht="16.5" customHeight="1">
      <c r="B75" s="990">
        <f t="shared" si="1"/>
        <v>61</v>
      </c>
      <c r="C75" s="991" t="str">
        <f t="shared" si="2"/>
        <v/>
      </c>
      <c r="D75" s="204"/>
      <c r="E75" s="205"/>
      <c r="F75" s="452"/>
      <c r="G75" s="992"/>
      <c r="H75" s="836"/>
      <c r="J75" s="990">
        <f t="shared" si="3"/>
        <v>61</v>
      </c>
      <c r="K75" s="991" t="str">
        <f t="shared" si="4"/>
        <v/>
      </c>
      <c r="L75" s="204" t="str">
        <f t="shared" si="5"/>
        <v/>
      </c>
      <c r="M75" s="205"/>
      <c r="N75" s="452"/>
      <c r="O75" s="992"/>
      <c r="P75" s="836"/>
    </row>
    <row r="76" spans="2:16" ht="16.5" customHeight="1">
      <c r="B76" s="990">
        <f t="shared" si="1"/>
        <v>62</v>
      </c>
      <c r="C76" s="991" t="str">
        <f t="shared" si="2"/>
        <v/>
      </c>
      <c r="D76" s="204"/>
      <c r="E76" s="205"/>
      <c r="F76" s="452"/>
      <c r="G76" s="992"/>
      <c r="H76" s="836"/>
      <c r="J76" s="990">
        <f t="shared" si="3"/>
        <v>62</v>
      </c>
      <c r="K76" s="991" t="str">
        <f t="shared" si="4"/>
        <v/>
      </c>
      <c r="L76" s="204" t="str">
        <f t="shared" si="5"/>
        <v/>
      </c>
      <c r="M76" s="205"/>
      <c r="N76" s="452"/>
      <c r="O76" s="992"/>
      <c r="P76" s="836"/>
    </row>
    <row r="77" spans="2:16" ht="16.5" customHeight="1">
      <c r="B77" s="990">
        <f t="shared" si="1"/>
        <v>63</v>
      </c>
      <c r="C77" s="991" t="str">
        <f t="shared" si="2"/>
        <v/>
      </c>
      <c r="D77" s="204"/>
      <c r="E77" s="205"/>
      <c r="F77" s="452"/>
      <c r="G77" s="992"/>
      <c r="H77" s="836"/>
      <c r="J77" s="990">
        <f t="shared" si="3"/>
        <v>63</v>
      </c>
      <c r="K77" s="991" t="str">
        <f t="shared" si="4"/>
        <v/>
      </c>
      <c r="L77" s="204" t="str">
        <f t="shared" si="5"/>
        <v/>
      </c>
      <c r="M77" s="205"/>
      <c r="N77" s="452"/>
      <c r="O77" s="992"/>
      <c r="P77" s="836"/>
    </row>
    <row r="78" spans="2:16" ht="16.5" customHeight="1">
      <c r="B78" s="990">
        <f t="shared" si="1"/>
        <v>64</v>
      </c>
      <c r="C78" s="991" t="str">
        <f t="shared" si="2"/>
        <v/>
      </c>
      <c r="D78" s="204"/>
      <c r="E78" s="205"/>
      <c r="F78" s="452"/>
      <c r="G78" s="992"/>
      <c r="H78" s="836"/>
      <c r="J78" s="990">
        <f t="shared" si="3"/>
        <v>64</v>
      </c>
      <c r="K78" s="991" t="str">
        <f t="shared" si="4"/>
        <v/>
      </c>
      <c r="L78" s="204" t="str">
        <f t="shared" si="5"/>
        <v/>
      </c>
      <c r="M78" s="205"/>
      <c r="N78" s="452"/>
      <c r="O78" s="992"/>
      <c r="P78" s="836"/>
    </row>
    <row r="79" spans="2:16" ht="16.5" customHeight="1">
      <c r="B79" s="990">
        <f t="shared" ref="B79:B142" si="6">IF(B78="","",B78+1)</f>
        <v>65</v>
      </c>
      <c r="C79" s="991" t="str">
        <f t="shared" ref="C79:C142" si="7">IF(C77="","",C77+1)</f>
        <v/>
      </c>
      <c r="D79" s="204"/>
      <c r="E79" s="205"/>
      <c r="F79" s="452"/>
      <c r="G79" s="992"/>
      <c r="H79" s="836"/>
      <c r="J79" s="990">
        <f t="shared" ref="J79:J142" si="8">IF(J78="","",J78+1)</f>
        <v>65</v>
      </c>
      <c r="K79" s="991" t="str">
        <f t="shared" ref="K79:K142" si="9">IF(K77="","",K77+1)</f>
        <v/>
      </c>
      <c r="L79" s="204" t="str">
        <f t="shared" ref="L79:L142" si="10">IF(D79="","",D79)</f>
        <v/>
      </c>
      <c r="M79" s="205"/>
      <c r="N79" s="452"/>
      <c r="O79" s="992"/>
      <c r="P79" s="836"/>
    </row>
    <row r="80" spans="2:16" ht="16.5" customHeight="1">
      <c r="B80" s="990">
        <f t="shared" si="6"/>
        <v>66</v>
      </c>
      <c r="C80" s="991" t="str">
        <f t="shared" si="7"/>
        <v/>
      </c>
      <c r="D80" s="204"/>
      <c r="E80" s="205"/>
      <c r="F80" s="452"/>
      <c r="G80" s="992"/>
      <c r="H80" s="836"/>
      <c r="J80" s="990">
        <f t="shared" si="8"/>
        <v>66</v>
      </c>
      <c r="K80" s="991" t="str">
        <f t="shared" si="9"/>
        <v/>
      </c>
      <c r="L80" s="204" t="str">
        <f t="shared" si="10"/>
        <v/>
      </c>
      <c r="M80" s="205"/>
      <c r="N80" s="452"/>
      <c r="O80" s="992"/>
      <c r="P80" s="836"/>
    </row>
    <row r="81" spans="2:16" ht="16.5" customHeight="1">
      <c r="B81" s="990">
        <f t="shared" si="6"/>
        <v>67</v>
      </c>
      <c r="C81" s="991" t="str">
        <f t="shared" si="7"/>
        <v/>
      </c>
      <c r="D81" s="204"/>
      <c r="E81" s="205"/>
      <c r="F81" s="452"/>
      <c r="G81" s="992"/>
      <c r="H81" s="836"/>
      <c r="J81" s="990">
        <f t="shared" si="8"/>
        <v>67</v>
      </c>
      <c r="K81" s="991" t="str">
        <f t="shared" si="9"/>
        <v/>
      </c>
      <c r="L81" s="204" t="str">
        <f t="shared" si="10"/>
        <v/>
      </c>
      <c r="M81" s="205"/>
      <c r="N81" s="452"/>
      <c r="O81" s="992"/>
      <c r="P81" s="836"/>
    </row>
    <row r="82" spans="2:16" ht="16.5" customHeight="1">
      <c r="B82" s="990">
        <f t="shared" si="6"/>
        <v>68</v>
      </c>
      <c r="C82" s="991" t="str">
        <f t="shared" si="7"/>
        <v/>
      </c>
      <c r="D82" s="204"/>
      <c r="E82" s="205"/>
      <c r="F82" s="452"/>
      <c r="G82" s="992"/>
      <c r="H82" s="836"/>
      <c r="J82" s="990">
        <f t="shared" si="8"/>
        <v>68</v>
      </c>
      <c r="K82" s="991" t="str">
        <f t="shared" si="9"/>
        <v/>
      </c>
      <c r="L82" s="204" t="str">
        <f t="shared" si="10"/>
        <v/>
      </c>
      <c r="M82" s="205"/>
      <c r="N82" s="452"/>
      <c r="O82" s="992"/>
      <c r="P82" s="836"/>
    </row>
    <row r="83" spans="2:16" ht="16.5" customHeight="1">
      <c r="B83" s="990">
        <f t="shared" si="6"/>
        <v>69</v>
      </c>
      <c r="C83" s="991" t="str">
        <f t="shared" si="7"/>
        <v/>
      </c>
      <c r="D83" s="204"/>
      <c r="E83" s="205"/>
      <c r="F83" s="452"/>
      <c r="G83" s="992"/>
      <c r="H83" s="836"/>
      <c r="J83" s="990">
        <f t="shared" si="8"/>
        <v>69</v>
      </c>
      <c r="K83" s="991" t="str">
        <f t="shared" si="9"/>
        <v/>
      </c>
      <c r="L83" s="204" t="str">
        <f t="shared" si="10"/>
        <v/>
      </c>
      <c r="M83" s="205"/>
      <c r="N83" s="452"/>
      <c r="O83" s="992"/>
      <c r="P83" s="836"/>
    </row>
    <row r="84" spans="2:16" ht="16.5" customHeight="1">
      <c r="B84" s="990">
        <f t="shared" si="6"/>
        <v>70</v>
      </c>
      <c r="C84" s="991" t="str">
        <f t="shared" si="7"/>
        <v/>
      </c>
      <c r="D84" s="204"/>
      <c r="E84" s="205"/>
      <c r="F84" s="452"/>
      <c r="G84" s="992"/>
      <c r="H84" s="836"/>
      <c r="J84" s="990">
        <f t="shared" si="8"/>
        <v>70</v>
      </c>
      <c r="K84" s="991" t="str">
        <f t="shared" si="9"/>
        <v/>
      </c>
      <c r="L84" s="204" t="str">
        <f t="shared" si="10"/>
        <v/>
      </c>
      <c r="M84" s="205"/>
      <c r="N84" s="452"/>
      <c r="O84" s="992"/>
      <c r="P84" s="836"/>
    </row>
    <row r="85" spans="2:16" ht="16.5" customHeight="1">
      <c r="B85" s="990">
        <f t="shared" si="6"/>
        <v>71</v>
      </c>
      <c r="C85" s="991" t="str">
        <f t="shared" si="7"/>
        <v/>
      </c>
      <c r="D85" s="204"/>
      <c r="E85" s="205"/>
      <c r="F85" s="452"/>
      <c r="G85" s="992"/>
      <c r="H85" s="836"/>
      <c r="J85" s="990">
        <f t="shared" si="8"/>
        <v>71</v>
      </c>
      <c r="K85" s="991" t="str">
        <f t="shared" si="9"/>
        <v/>
      </c>
      <c r="L85" s="204" t="str">
        <f t="shared" si="10"/>
        <v/>
      </c>
      <c r="M85" s="205"/>
      <c r="N85" s="452"/>
      <c r="O85" s="992"/>
      <c r="P85" s="836"/>
    </row>
    <row r="86" spans="2:16" ht="16.5" customHeight="1">
      <c r="B86" s="990">
        <f t="shared" si="6"/>
        <v>72</v>
      </c>
      <c r="C86" s="991" t="str">
        <f t="shared" si="7"/>
        <v/>
      </c>
      <c r="D86" s="204"/>
      <c r="E86" s="205"/>
      <c r="F86" s="452"/>
      <c r="G86" s="992"/>
      <c r="H86" s="836"/>
      <c r="J86" s="990">
        <f t="shared" si="8"/>
        <v>72</v>
      </c>
      <c r="K86" s="991" t="str">
        <f t="shared" si="9"/>
        <v/>
      </c>
      <c r="L86" s="204" t="str">
        <f t="shared" si="10"/>
        <v/>
      </c>
      <c r="M86" s="205"/>
      <c r="N86" s="452"/>
      <c r="O86" s="992"/>
      <c r="P86" s="836"/>
    </row>
    <row r="87" spans="2:16" ht="16.5" customHeight="1">
      <c r="B87" s="990">
        <f t="shared" si="6"/>
        <v>73</v>
      </c>
      <c r="C87" s="991" t="str">
        <f t="shared" si="7"/>
        <v/>
      </c>
      <c r="D87" s="204"/>
      <c r="E87" s="205"/>
      <c r="F87" s="452"/>
      <c r="G87" s="992"/>
      <c r="H87" s="836"/>
      <c r="J87" s="990">
        <f t="shared" si="8"/>
        <v>73</v>
      </c>
      <c r="K87" s="991" t="str">
        <f t="shared" si="9"/>
        <v/>
      </c>
      <c r="L87" s="204" t="str">
        <f t="shared" si="10"/>
        <v/>
      </c>
      <c r="M87" s="205"/>
      <c r="N87" s="452"/>
      <c r="O87" s="992"/>
      <c r="P87" s="836"/>
    </row>
    <row r="88" spans="2:16" ht="16.5" customHeight="1">
      <c r="B88" s="990">
        <f t="shared" si="6"/>
        <v>74</v>
      </c>
      <c r="C88" s="991" t="str">
        <f t="shared" si="7"/>
        <v/>
      </c>
      <c r="D88" s="204"/>
      <c r="E88" s="205"/>
      <c r="F88" s="452"/>
      <c r="G88" s="992"/>
      <c r="H88" s="836"/>
      <c r="J88" s="990">
        <f t="shared" si="8"/>
        <v>74</v>
      </c>
      <c r="K88" s="991" t="str">
        <f t="shared" si="9"/>
        <v/>
      </c>
      <c r="L88" s="204" t="str">
        <f t="shared" si="10"/>
        <v/>
      </c>
      <c r="M88" s="205"/>
      <c r="N88" s="452"/>
      <c r="O88" s="992"/>
      <c r="P88" s="836"/>
    </row>
    <row r="89" spans="2:16" ht="16.5" customHeight="1">
      <c r="B89" s="990">
        <f t="shared" si="6"/>
        <v>75</v>
      </c>
      <c r="C89" s="991" t="str">
        <f t="shared" si="7"/>
        <v/>
      </c>
      <c r="D89" s="204"/>
      <c r="E89" s="205"/>
      <c r="F89" s="452"/>
      <c r="G89" s="992"/>
      <c r="H89" s="836"/>
      <c r="J89" s="990">
        <f t="shared" si="8"/>
        <v>75</v>
      </c>
      <c r="K89" s="991" t="str">
        <f t="shared" si="9"/>
        <v/>
      </c>
      <c r="L89" s="204" t="str">
        <f t="shared" si="10"/>
        <v/>
      </c>
      <c r="M89" s="205"/>
      <c r="N89" s="452"/>
      <c r="O89" s="992"/>
      <c r="P89" s="836"/>
    </row>
    <row r="90" spans="2:16" ht="16.5" customHeight="1">
      <c r="B90" s="990">
        <f t="shared" si="6"/>
        <v>76</v>
      </c>
      <c r="C90" s="991" t="str">
        <f t="shared" si="7"/>
        <v/>
      </c>
      <c r="D90" s="204"/>
      <c r="E90" s="205"/>
      <c r="F90" s="452"/>
      <c r="G90" s="992"/>
      <c r="H90" s="836"/>
      <c r="J90" s="990">
        <f t="shared" si="8"/>
        <v>76</v>
      </c>
      <c r="K90" s="991" t="str">
        <f t="shared" si="9"/>
        <v/>
      </c>
      <c r="L90" s="204" t="str">
        <f t="shared" si="10"/>
        <v/>
      </c>
      <c r="M90" s="205"/>
      <c r="N90" s="452"/>
      <c r="O90" s="992"/>
      <c r="P90" s="836"/>
    </row>
    <row r="91" spans="2:16" ht="16.5" customHeight="1">
      <c r="B91" s="990">
        <f t="shared" si="6"/>
        <v>77</v>
      </c>
      <c r="C91" s="991" t="str">
        <f t="shared" si="7"/>
        <v/>
      </c>
      <c r="D91" s="204"/>
      <c r="E91" s="205"/>
      <c r="F91" s="452"/>
      <c r="G91" s="992"/>
      <c r="H91" s="836"/>
      <c r="J91" s="990">
        <f t="shared" si="8"/>
        <v>77</v>
      </c>
      <c r="K91" s="991" t="str">
        <f t="shared" si="9"/>
        <v/>
      </c>
      <c r="L91" s="204" t="str">
        <f t="shared" si="10"/>
        <v/>
      </c>
      <c r="M91" s="205"/>
      <c r="N91" s="452"/>
      <c r="O91" s="992"/>
      <c r="P91" s="836"/>
    </row>
    <row r="92" spans="2:16" ht="16.5" customHeight="1">
      <c r="B92" s="990">
        <f t="shared" si="6"/>
        <v>78</v>
      </c>
      <c r="C92" s="991" t="str">
        <f t="shared" si="7"/>
        <v/>
      </c>
      <c r="D92" s="204"/>
      <c r="E92" s="205"/>
      <c r="F92" s="452"/>
      <c r="G92" s="992"/>
      <c r="H92" s="836"/>
      <c r="J92" s="990">
        <f t="shared" si="8"/>
        <v>78</v>
      </c>
      <c r="K92" s="991" t="str">
        <f t="shared" si="9"/>
        <v/>
      </c>
      <c r="L92" s="204" t="str">
        <f t="shared" si="10"/>
        <v/>
      </c>
      <c r="M92" s="205"/>
      <c r="N92" s="452"/>
      <c r="O92" s="992"/>
      <c r="P92" s="836"/>
    </row>
    <row r="93" spans="2:16" ht="16.5" customHeight="1">
      <c r="B93" s="990">
        <f t="shared" si="6"/>
        <v>79</v>
      </c>
      <c r="C93" s="991" t="str">
        <f t="shared" si="7"/>
        <v/>
      </c>
      <c r="D93" s="204"/>
      <c r="E93" s="205"/>
      <c r="F93" s="452"/>
      <c r="G93" s="992"/>
      <c r="H93" s="836"/>
      <c r="J93" s="990">
        <f t="shared" si="8"/>
        <v>79</v>
      </c>
      <c r="K93" s="991" t="str">
        <f t="shared" si="9"/>
        <v/>
      </c>
      <c r="L93" s="204" t="str">
        <f t="shared" si="10"/>
        <v/>
      </c>
      <c r="M93" s="205"/>
      <c r="N93" s="452"/>
      <c r="O93" s="992"/>
      <c r="P93" s="836"/>
    </row>
    <row r="94" spans="2:16" ht="16.5" customHeight="1">
      <c r="B94" s="990">
        <f t="shared" si="6"/>
        <v>80</v>
      </c>
      <c r="C94" s="991" t="str">
        <f t="shared" si="7"/>
        <v/>
      </c>
      <c r="D94" s="204"/>
      <c r="E94" s="205"/>
      <c r="F94" s="452"/>
      <c r="G94" s="992"/>
      <c r="H94" s="836"/>
      <c r="J94" s="990">
        <f t="shared" si="8"/>
        <v>80</v>
      </c>
      <c r="K94" s="991" t="str">
        <f t="shared" si="9"/>
        <v/>
      </c>
      <c r="L94" s="204" t="str">
        <f t="shared" si="10"/>
        <v/>
      </c>
      <c r="M94" s="205"/>
      <c r="N94" s="452"/>
      <c r="O94" s="992"/>
      <c r="P94" s="836"/>
    </row>
    <row r="95" spans="2:16" ht="16.5" customHeight="1">
      <c r="B95" s="990">
        <f t="shared" si="6"/>
        <v>81</v>
      </c>
      <c r="C95" s="991" t="str">
        <f t="shared" si="7"/>
        <v/>
      </c>
      <c r="D95" s="204"/>
      <c r="E95" s="205"/>
      <c r="F95" s="452"/>
      <c r="G95" s="992"/>
      <c r="H95" s="836"/>
      <c r="J95" s="990">
        <f t="shared" si="8"/>
        <v>81</v>
      </c>
      <c r="K95" s="991" t="str">
        <f t="shared" si="9"/>
        <v/>
      </c>
      <c r="L95" s="204" t="str">
        <f t="shared" si="10"/>
        <v/>
      </c>
      <c r="M95" s="205"/>
      <c r="N95" s="452"/>
      <c r="O95" s="992"/>
      <c r="P95" s="836"/>
    </row>
    <row r="96" spans="2:16" ht="16.5" customHeight="1">
      <c r="B96" s="990">
        <f t="shared" si="6"/>
        <v>82</v>
      </c>
      <c r="C96" s="991" t="str">
        <f t="shared" si="7"/>
        <v/>
      </c>
      <c r="D96" s="204"/>
      <c r="E96" s="205"/>
      <c r="F96" s="452"/>
      <c r="G96" s="992"/>
      <c r="H96" s="836"/>
      <c r="J96" s="990">
        <f t="shared" si="8"/>
        <v>82</v>
      </c>
      <c r="K96" s="991" t="str">
        <f t="shared" si="9"/>
        <v/>
      </c>
      <c r="L96" s="204" t="str">
        <f t="shared" si="10"/>
        <v/>
      </c>
      <c r="M96" s="205"/>
      <c r="N96" s="452"/>
      <c r="O96" s="992"/>
      <c r="P96" s="836"/>
    </row>
    <row r="97" spans="2:16" ht="16.5" customHeight="1">
      <c r="B97" s="990">
        <f t="shared" si="6"/>
        <v>83</v>
      </c>
      <c r="C97" s="991" t="str">
        <f t="shared" si="7"/>
        <v/>
      </c>
      <c r="D97" s="204"/>
      <c r="E97" s="205"/>
      <c r="F97" s="452"/>
      <c r="G97" s="992"/>
      <c r="H97" s="836"/>
      <c r="J97" s="990">
        <f t="shared" si="8"/>
        <v>83</v>
      </c>
      <c r="K97" s="991" t="str">
        <f t="shared" si="9"/>
        <v/>
      </c>
      <c r="L97" s="204" t="str">
        <f t="shared" si="10"/>
        <v/>
      </c>
      <c r="M97" s="205"/>
      <c r="N97" s="452"/>
      <c r="O97" s="992"/>
      <c r="P97" s="836"/>
    </row>
    <row r="98" spans="2:16" ht="16.5" customHeight="1">
      <c r="B98" s="990">
        <f t="shared" si="6"/>
        <v>84</v>
      </c>
      <c r="C98" s="991" t="str">
        <f t="shared" si="7"/>
        <v/>
      </c>
      <c r="D98" s="204"/>
      <c r="E98" s="205"/>
      <c r="F98" s="452"/>
      <c r="G98" s="992"/>
      <c r="H98" s="836"/>
      <c r="J98" s="990">
        <f t="shared" si="8"/>
        <v>84</v>
      </c>
      <c r="K98" s="991" t="str">
        <f t="shared" si="9"/>
        <v/>
      </c>
      <c r="L98" s="204" t="str">
        <f t="shared" si="10"/>
        <v/>
      </c>
      <c r="M98" s="205"/>
      <c r="N98" s="452"/>
      <c r="O98" s="992"/>
      <c r="P98" s="836"/>
    </row>
    <row r="99" spans="2:16" ht="16.5" customHeight="1">
      <c r="B99" s="990">
        <f t="shared" si="6"/>
        <v>85</v>
      </c>
      <c r="C99" s="991" t="str">
        <f t="shared" si="7"/>
        <v/>
      </c>
      <c r="D99" s="204"/>
      <c r="E99" s="205"/>
      <c r="F99" s="452"/>
      <c r="G99" s="992"/>
      <c r="H99" s="836"/>
      <c r="J99" s="990">
        <f t="shared" si="8"/>
        <v>85</v>
      </c>
      <c r="K99" s="991" t="str">
        <f t="shared" si="9"/>
        <v/>
      </c>
      <c r="L99" s="204" t="str">
        <f t="shared" si="10"/>
        <v/>
      </c>
      <c r="M99" s="205"/>
      <c r="N99" s="452"/>
      <c r="O99" s="992"/>
      <c r="P99" s="836"/>
    </row>
    <row r="100" spans="2:16" ht="16.5" customHeight="1">
      <c r="B100" s="990">
        <f t="shared" si="6"/>
        <v>86</v>
      </c>
      <c r="C100" s="991" t="str">
        <f t="shared" si="7"/>
        <v/>
      </c>
      <c r="D100" s="204"/>
      <c r="E100" s="205"/>
      <c r="F100" s="452"/>
      <c r="G100" s="992"/>
      <c r="H100" s="836"/>
      <c r="J100" s="990">
        <f t="shared" si="8"/>
        <v>86</v>
      </c>
      <c r="K100" s="991" t="str">
        <f t="shared" si="9"/>
        <v/>
      </c>
      <c r="L100" s="204" t="str">
        <f t="shared" si="10"/>
        <v/>
      </c>
      <c r="M100" s="205"/>
      <c r="N100" s="452"/>
      <c r="O100" s="992"/>
      <c r="P100" s="836"/>
    </row>
    <row r="101" spans="2:16" ht="16.5" customHeight="1">
      <c r="B101" s="990">
        <f t="shared" si="6"/>
        <v>87</v>
      </c>
      <c r="C101" s="991" t="str">
        <f t="shared" si="7"/>
        <v/>
      </c>
      <c r="D101" s="204"/>
      <c r="E101" s="205"/>
      <c r="F101" s="452"/>
      <c r="G101" s="992"/>
      <c r="H101" s="836"/>
      <c r="J101" s="990">
        <f t="shared" si="8"/>
        <v>87</v>
      </c>
      <c r="K101" s="991" t="str">
        <f t="shared" si="9"/>
        <v/>
      </c>
      <c r="L101" s="204" t="str">
        <f t="shared" si="10"/>
        <v/>
      </c>
      <c r="M101" s="205"/>
      <c r="N101" s="452"/>
      <c r="O101" s="992"/>
      <c r="P101" s="836"/>
    </row>
    <row r="102" spans="2:16" ht="16.5" customHeight="1">
      <c r="B102" s="990">
        <f t="shared" si="6"/>
        <v>88</v>
      </c>
      <c r="C102" s="991" t="str">
        <f t="shared" si="7"/>
        <v/>
      </c>
      <c r="D102" s="204"/>
      <c r="E102" s="205"/>
      <c r="F102" s="452"/>
      <c r="G102" s="992"/>
      <c r="H102" s="836"/>
      <c r="J102" s="990">
        <f t="shared" si="8"/>
        <v>88</v>
      </c>
      <c r="K102" s="991" t="str">
        <f t="shared" si="9"/>
        <v/>
      </c>
      <c r="L102" s="204" t="str">
        <f t="shared" si="10"/>
        <v/>
      </c>
      <c r="M102" s="205"/>
      <c r="N102" s="452"/>
      <c r="O102" s="992"/>
      <c r="P102" s="836"/>
    </row>
    <row r="103" spans="2:16" ht="16.5" customHeight="1">
      <c r="B103" s="990">
        <f t="shared" si="6"/>
        <v>89</v>
      </c>
      <c r="C103" s="991" t="str">
        <f t="shared" si="7"/>
        <v/>
      </c>
      <c r="D103" s="204"/>
      <c r="E103" s="205"/>
      <c r="F103" s="452"/>
      <c r="G103" s="992"/>
      <c r="H103" s="836"/>
      <c r="J103" s="990">
        <f t="shared" si="8"/>
        <v>89</v>
      </c>
      <c r="K103" s="991" t="str">
        <f t="shared" si="9"/>
        <v/>
      </c>
      <c r="L103" s="204" t="str">
        <f t="shared" si="10"/>
        <v/>
      </c>
      <c r="M103" s="205"/>
      <c r="N103" s="452"/>
      <c r="O103" s="992"/>
      <c r="P103" s="836"/>
    </row>
    <row r="104" spans="2:16" ht="16.5" customHeight="1">
      <c r="B104" s="990">
        <f t="shared" si="6"/>
        <v>90</v>
      </c>
      <c r="C104" s="991" t="str">
        <f t="shared" si="7"/>
        <v/>
      </c>
      <c r="D104" s="204"/>
      <c r="E104" s="205"/>
      <c r="F104" s="452"/>
      <c r="G104" s="992"/>
      <c r="H104" s="836"/>
      <c r="J104" s="990">
        <f t="shared" si="8"/>
        <v>90</v>
      </c>
      <c r="K104" s="991" t="str">
        <f t="shared" si="9"/>
        <v/>
      </c>
      <c r="L104" s="204" t="str">
        <f t="shared" si="10"/>
        <v/>
      </c>
      <c r="M104" s="205"/>
      <c r="N104" s="452"/>
      <c r="O104" s="992"/>
      <c r="P104" s="836"/>
    </row>
    <row r="105" spans="2:16" ht="16.5" customHeight="1">
      <c r="B105" s="990">
        <f t="shared" si="6"/>
        <v>91</v>
      </c>
      <c r="C105" s="991" t="str">
        <f t="shared" si="7"/>
        <v/>
      </c>
      <c r="D105" s="204"/>
      <c r="E105" s="205"/>
      <c r="F105" s="452"/>
      <c r="G105" s="992"/>
      <c r="H105" s="836"/>
      <c r="J105" s="990">
        <f t="shared" si="8"/>
        <v>91</v>
      </c>
      <c r="K105" s="991" t="str">
        <f t="shared" si="9"/>
        <v/>
      </c>
      <c r="L105" s="204" t="str">
        <f t="shared" si="10"/>
        <v/>
      </c>
      <c r="M105" s="205"/>
      <c r="N105" s="452"/>
      <c r="O105" s="992"/>
      <c r="P105" s="836"/>
    </row>
    <row r="106" spans="2:16" ht="16.5" customHeight="1">
      <c r="B106" s="990">
        <f t="shared" si="6"/>
        <v>92</v>
      </c>
      <c r="C106" s="991" t="str">
        <f t="shared" si="7"/>
        <v/>
      </c>
      <c r="D106" s="204"/>
      <c r="E106" s="205"/>
      <c r="F106" s="452"/>
      <c r="G106" s="992"/>
      <c r="H106" s="836"/>
      <c r="J106" s="990">
        <f t="shared" si="8"/>
        <v>92</v>
      </c>
      <c r="K106" s="991" t="str">
        <f t="shared" si="9"/>
        <v/>
      </c>
      <c r="L106" s="204" t="str">
        <f t="shared" si="10"/>
        <v/>
      </c>
      <c r="M106" s="205"/>
      <c r="N106" s="452"/>
      <c r="O106" s="992"/>
      <c r="P106" s="836"/>
    </row>
    <row r="107" spans="2:16" ht="16.5" customHeight="1">
      <c r="B107" s="990">
        <f t="shared" si="6"/>
        <v>93</v>
      </c>
      <c r="C107" s="991" t="str">
        <f t="shared" si="7"/>
        <v/>
      </c>
      <c r="D107" s="204"/>
      <c r="E107" s="205"/>
      <c r="F107" s="452"/>
      <c r="G107" s="992"/>
      <c r="H107" s="836"/>
      <c r="J107" s="990">
        <f t="shared" si="8"/>
        <v>93</v>
      </c>
      <c r="K107" s="991" t="str">
        <f t="shared" si="9"/>
        <v/>
      </c>
      <c r="L107" s="204" t="str">
        <f t="shared" si="10"/>
        <v/>
      </c>
      <c r="M107" s="205"/>
      <c r="N107" s="452"/>
      <c r="O107" s="992"/>
      <c r="P107" s="836"/>
    </row>
    <row r="108" spans="2:16" ht="16.5" customHeight="1">
      <c r="B108" s="990">
        <f t="shared" si="6"/>
        <v>94</v>
      </c>
      <c r="C108" s="991" t="str">
        <f t="shared" si="7"/>
        <v/>
      </c>
      <c r="D108" s="204"/>
      <c r="E108" s="205"/>
      <c r="F108" s="452"/>
      <c r="G108" s="992"/>
      <c r="H108" s="836"/>
      <c r="J108" s="990">
        <f t="shared" si="8"/>
        <v>94</v>
      </c>
      <c r="K108" s="991" t="str">
        <f t="shared" si="9"/>
        <v/>
      </c>
      <c r="L108" s="204" t="str">
        <f t="shared" si="10"/>
        <v/>
      </c>
      <c r="M108" s="205"/>
      <c r="N108" s="452"/>
      <c r="O108" s="992"/>
      <c r="P108" s="836"/>
    </row>
    <row r="109" spans="2:16" ht="16.5" customHeight="1">
      <c r="B109" s="990">
        <f t="shared" si="6"/>
        <v>95</v>
      </c>
      <c r="C109" s="991" t="str">
        <f t="shared" si="7"/>
        <v/>
      </c>
      <c r="D109" s="204"/>
      <c r="E109" s="205"/>
      <c r="F109" s="452"/>
      <c r="G109" s="992"/>
      <c r="H109" s="836"/>
      <c r="J109" s="990">
        <f t="shared" si="8"/>
        <v>95</v>
      </c>
      <c r="K109" s="991" t="str">
        <f t="shared" si="9"/>
        <v/>
      </c>
      <c r="L109" s="204" t="str">
        <f t="shared" si="10"/>
        <v/>
      </c>
      <c r="M109" s="205"/>
      <c r="N109" s="452"/>
      <c r="O109" s="992"/>
      <c r="P109" s="836"/>
    </row>
    <row r="110" spans="2:16" ht="16.5" customHeight="1">
      <c r="B110" s="990">
        <f t="shared" si="6"/>
        <v>96</v>
      </c>
      <c r="C110" s="991" t="str">
        <f t="shared" si="7"/>
        <v/>
      </c>
      <c r="D110" s="204"/>
      <c r="E110" s="205"/>
      <c r="F110" s="452"/>
      <c r="G110" s="992"/>
      <c r="H110" s="836"/>
      <c r="J110" s="990">
        <f t="shared" si="8"/>
        <v>96</v>
      </c>
      <c r="K110" s="991" t="str">
        <f t="shared" si="9"/>
        <v/>
      </c>
      <c r="L110" s="204" t="str">
        <f t="shared" si="10"/>
        <v/>
      </c>
      <c r="M110" s="205"/>
      <c r="N110" s="452"/>
      <c r="O110" s="992"/>
      <c r="P110" s="836"/>
    </row>
    <row r="111" spans="2:16" ht="16.5" customHeight="1">
      <c r="B111" s="990">
        <f t="shared" si="6"/>
        <v>97</v>
      </c>
      <c r="C111" s="991" t="str">
        <f t="shared" si="7"/>
        <v/>
      </c>
      <c r="D111" s="204"/>
      <c r="E111" s="205"/>
      <c r="F111" s="452"/>
      <c r="G111" s="992"/>
      <c r="H111" s="836"/>
      <c r="J111" s="990">
        <f t="shared" si="8"/>
        <v>97</v>
      </c>
      <c r="K111" s="991" t="str">
        <f t="shared" si="9"/>
        <v/>
      </c>
      <c r="L111" s="204" t="str">
        <f t="shared" si="10"/>
        <v/>
      </c>
      <c r="M111" s="205"/>
      <c r="N111" s="452"/>
      <c r="O111" s="992"/>
      <c r="P111" s="836"/>
    </row>
    <row r="112" spans="2:16" ht="16.5" customHeight="1">
      <c r="B112" s="990">
        <f t="shared" si="6"/>
        <v>98</v>
      </c>
      <c r="C112" s="991" t="str">
        <f t="shared" si="7"/>
        <v/>
      </c>
      <c r="D112" s="204"/>
      <c r="E112" s="205"/>
      <c r="F112" s="452"/>
      <c r="G112" s="992"/>
      <c r="H112" s="836"/>
      <c r="J112" s="990">
        <f t="shared" si="8"/>
        <v>98</v>
      </c>
      <c r="K112" s="991" t="str">
        <f t="shared" si="9"/>
        <v/>
      </c>
      <c r="L112" s="204" t="str">
        <f t="shared" si="10"/>
        <v/>
      </c>
      <c r="M112" s="205"/>
      <c r="N112" s="452"/>
      <c r="O112" s="992"/>
      <c r="P112" s="836"/>
    </row>
    <row r="113" spans="2:16" ht="16.5" customHeight="1">
      <c r="B113" s="990">
        <f t="shared" si="6"/>
        <v>99</v>
      </c>
      <c r="C113" s="991" t="str">
        <f t="shared" si="7"/>
        <v/>
      </c>
      <c r="D113" s="204"/>
      <c r="E113" s="205"/>
      <c r="F113" s="452"/>
      <c r="G113" s="992"/>
      <c r="H113" s="836"/>
      <c r="J113" s="990">
        <f t="shared" si="8"/>
        <v>99</v>
      </c>
      <c r="K113" s="991" t="str">
        <f t="shared" si="9"/>
        <v/>
      </c>
      <c r="L113" s="204" t="str">
        <f t="shared" si="10"/>
        <v/>
      </c>
      <c r="M113" s="205"/>
      <c r="N113" s="452"/>
      <c r="O113" s="992"/>
      <c r="P113" s="836"/>
    </row>
    <row r="114" spans="2:16" ht="16.5" customHeight="1">
      <c r="B114" s="990">
        <f t="shared" si="6"/>
        <v>100</v>
      </c>
      <c r="C114" s="991" t="str">
        <f t="shared" si="7"/>
        <v/>
      </c>
      <c r="D114" s="204"/>
      <c r="E114" s="205"/>
      <c r="F114" s="452"/>
      <c r="G114" s="992"/>
      <c r="H114" s="836"/>
      <c r="J114" s="990">
        <f t="shared" si="8"/>
        <v>100</v>
      </c>
      <c r="K114" s="991" t="str">
        <f t="shared" si="9"/>
        <v/>
      </c>
      <c r="L114" s="204" t="str">
        <f t="shared" si="10"/>
        <v/>
      </c>
      <c r="M114" s="205"/>
      <c r="N114" s="452"/>
      <c r="O114" s="992"/>
      <c r="P114" s="836"/>
    </row>
    <row r="115" spans="2:16" ht="16.5" customHeight="1">
      <c r="B115" s="990">
        <f t="shared" si="6"/>
        <v>101</v>
      </c>
      <c r="C115" s="991" t="str">
        <f t="shared" si="7"/>
        <v/>
      </c>
      <c r="D115" s="204"/>
      <c r="E115" s="205"/>
      <c r="F115" s="452"/>
      <c r="G115" s="992"/>
      <c r="H115" s="836"/>
      <c r="J115" s="990">
        <f t="shared" si="8"/>
        <v>101</v>
      </c>
      <c r="K115" s="991" t="str">
        <f t="shared" si="9"/>
        <v/>
      </c>
      <c r="L115" s="204" t="str">
        <f t="shared" si="10"/>
        <v/>
      </c>
      <c r="M115" s="205"/>
      <c r="N115" s="452"/>
      <c r="O115" s="992"/>
      <c r="P115" s="836"/>
    </row>
    <row r="116" spans="2:16" ht="16.5" customHeight="1">
      <c r="B116" s="990">
        <f t="shared" si="6"/>
        <v>102</v>
      </c>
      <c r="C116" s="991" t="str">
        <f t="shared" si="7"/>
        <v/>
      </c>
      <c r="D116" s="204"/>
      <c r="E116" s="205"/>
      <c r="F116" s="452"/>
      <c r="G116" s="992"/>
      <c r="H116" s="836"/>
      <c r="J116" s="990">
        <f t="shared" si="8"/>
        <v>102</v>
      </c>
      <c r="K116" s="991" t="str">
        <f t="shared" si="9"/>
        <v/>
      </c>
      <c r="L116" s="204" t="str">
        <f t="shared" si="10"/>
        <v/>
      </c>
      <c r="M116" s="205"/>
      <c r="N116" s="452"/>
      <c r="O116" s="992"/>
      <c r="P116" s="836"/>
    </row>
    <row r="117" spans="2:16" ht="16.5" customHeight="1">
      <c r="B117" s="990">
        <f t="shared" si="6"/>
        <v>103</v>
      </c>
      <c r="C117" s="991" t="str">
        <f t="shared" si="7"/>
        <v/>
      </c>
      <c r="D117" s="204"/>
      <c r="E117" s="205"/>
      <c r="F117" s="452"/>
      <c r="G117" s="992"/>
      <c r="H117" s="836"/>
      <c r="J117" s="990">
        <f t="shared" si="8"/>
        <v>103</v>
      </c>
      <c r="K117" s="991" t="str">
        <f t="shared" si="9"/>
        <v/>
      </c>
      <c r="L117" s="204" t="str">
        <f t="shared" si="10"/>
        <v/>
      </c>
      <c r="M117" s="205"/>
      <c r="N117" s="452"/>
      <c r="O117" s="992"/>
      <c r="P117" s="836"/>
    </row>
    <row r="118" spans="2:16" ht="16.5" customHeight="1">
      <c r="B118" s="990">
        <f t="shared" si="6"/>
        <v>104</v>
      </c>
      <c r="C118" s="991" t="str">
        <f t="shared" si="7"/>
        <v/>
      </c>
      <c r="D118" s="204"/>
      <c r="E118" s="205"/>
      <c r="F118" s="452"/>
      <c r="G118" s="992"/>
      <c r="H118" s="836"/>
      <c r="J118" s="990">
        <f t="shared" si="8"/>
        <v>104</v>
      </c>
      <c r="K118" s="991" t="str">
        <f t="shared" si="9"/>
        <v/>
      </c>
      <c r="L118" s="204" t="str">
        <f t="shared" si="10"/>
        <v/>
      </c>
      <c r="M118" s="205"/>
      <c r="N118" s="452"/>
      <c r="O118" s="992"/>
      <c r="P118" s="836"/>
    </row>
    <row r="119" spans="2:16" ht="16.5" customHeight="1">
      <c r="B119" s="990">
        <f t="shared" si="6"/>
        <v>105</v>
      </c>
      <c r="C119" s="991" t="str">
        <f t="shared" si="7"/>
        <v/>
      </c>
      <c r="D119" s="204"/>
      <c r="E119" s="205"/>
      <c r="F119" s="452"/>
      <c r="G119" s="992"/>
      <c r="H119" s="836"/>
      <c r="J119" s="990">
        <f t="shared" si="8"/>
        <v>105</v>
      </c>
      <c r="K119" s="991" t="str">
        <f t="shared" si="9"/>
        <v/>
      </c>
      <c r="L119" s="204" t="str">
        <f t="shared" si="10"/>
        <v/>
      </c>
      <c r="M119" s="205"/>
      <c r="N119" s="452"/>
      <c r="O119" s="992"/>
      <c r="P119" s="836"/>
    </row>
    <row r="120" spans="2:16" ht="16.5" customHeight="1">
      <c r="B120" s="990">
        <f t="shared" si="6"/>
        <v>106</v>
      </c>
      <c r="C120" s="991" t="str">
        <f t="shared" si="7"/>
        <v/>
      </c>
      <c r="D120" s="204"/>
      <c r="E120" s="205"/>
      <c r="F120" s="452"/>
      <c r="G120" s="992"/>
      <c r="H120" s="836"/>
      <c r="J120" s="990">
        <f t="shared" si="8"/>
        <v>106</v>
      </c>
      <c r="K120" s="991" t="str">
        <f t="shared" si="9"/>
        <v/>
      </c>
      <c r="L120" s="204" t="str">
        <f t="shared" si="10"/>
        <v/>
      </c>
      <c r="M120" s="205"/>
      <c r="N120" s="452"/>
      <c r="O120" s="992"/>
      <c r="P120" s="836"/>
    </row>
    <row r="121" spans="2:16" ht="16.5" customHeight="1">
      <c r="B121" s="990">
        <f t="shared" si="6"/>
        <v>107</v>
      </c>
      <c r="C121" s="991" t="str">
        <f t="shared" si="7"/>
        <v/>
      </c>
      <c r="D121" s="204"/>
      <c r="E121" s="205"/>
      <c r="F121" s="452"/>
      <c r="G121" s="992"/>
      <c r="H121" s="836"/>
      <c r="J121" s="990">
        <f t="shared" si="8"/>
        <v>107</v>
      </c>
      <c r="K121" s="991" t="str">
        <f t="shared" si="9"/>
        <v/>
      </c>
      <c r="L121" s="204" t="str">
        <f t="shared" si="10"/>
        <v/>
      </c>
      <c r="M121" s="205"/>
      <c r="N121" s="452"/>
      <c r="O121" s="992"/>
      <c r="P121" s="836"/>
    </row>
    <row r="122" spans="2:16" ht="16.5" customHeight="1">
      <c r="B122" s="990">
        <f t="shared" si="6"/>
        <v>108</v>
      </c>
      <c r="C122" s="991" t="str">
        <f t="shared" si="7"/>
        <v/>
      </c>
      <c r="D122" s="204"/>
      <c r="E122" s="205"/>
      <c r="F122" s="452"/>
      <c r="G122" s="992"/>
      <c r="H122" s="836"/>
      <c r="J122" s="990">
        <f t="shared" si="8"/>
        <v>108</v>
      </c>
      <c r="K122" s="991" t="str">
        <f t="shared" si="9"/>
        <v/>
      </c>
      <c r="L122" s="204" t="str">
        <f t="shared" si="10"/>
        <v/>
      </c>
      <c r="M122" s="205"/>
      <c r="N122" s="452"/>
      <c r="O122" s="992"/>
      <c r="P122" s="836"/>
    </row>
    <row r="123" spans="2:16" ht="16.5" customHeight="1">
      <c r="B123" s="990">
        <f t="shared" si="6"/>
        <v>109</v>
      </c>
      <c r="C123" s="991" t="str">
        <f t="shared" si="7"/>
        <v/>
      </c>
      <c r="D123" s="204"/>
      <c r="E123" s="205"/>
      <c r="F123" s="452"/>
      <c r="G123" s="992"/>
      <c r="H123" s="836"/>
      <c r="J123" s="990">
        <f t="shared" si="8"/>
        <v>109</v>
      </c>
      <c r="K123" s="991" t="str">
        <f t="shared" si="9"/>
        <v/>
      </c>
      <c r="L123" s="204" t="str">
        <f t="shared" si="10"/>
        <v/>
      </c>
      <c r="M123" s="205"/>
      <c r="N123" s="452"/>
      <c r="O123" s="992"/>
      <c r="P123" s="836"/>
    </row>
    <row r="124" spans="2:16" ht="16.5" customHeight="1">
      <c r="B124" s="990">
        <f t="shared" si="6"/>
        <v>110</v>
      </c>
      <c r="C124" s="991" t="str">
        <f t="shared" si="7"/>
        <v/>
      </c>
      <c r="D124" s="204"/>
      <c r="E124" s="205"/>
      <c r="F124" s="452"/>
      <c r="G124" s="992"/>
      <c r="H124" s="836"/>
      <c r="J124" s="990">
        <f t="shared" si="8"/>
        <v>110</v>
      </c>
      <c r="K124" s="991" t="str">
        <f t="shared" si="9"/>
        <v/>
      </c>
      <c r="L124" s="204" t="str">
        <f t="shared" si="10"/>
        <v/>
      </c>
      <c r="M124" s="205"/>
      <c r="N124" s="452"/>
      <c r="O124" s="992"/>
      <c r="P124" s="836"/>
    </row>
    <row r="125" spans="2:16" ht="16.5" customHeight="1">
      <c r="B125" s="990">
        <f t="shared" si="6"/>
        <v>111</v>
      </c>
      <c r="C125" s="991" t="str">
        <f t="shared" si="7"/>
        <v/>
      </c>
      <c r="D125" s="204"/>
      <c r="E125" s="205"/>
      <c r="F125" s="452"/>
      <c r="G125" s="992"/>
      <c r="H125" s="836"/>
      <c r="J125" s="990">
        <f t="shared" si="8"/>
        <v>111</v>
      </c>
      <c r="K125" s="991" t="str">
        <f t="shared" si="9"/>
        <v/>
      </c>
      <c r="L125" s="204" t="str">
        <f t="shared" si="10"/>
        <v/>
      </c>
      <c r="M125" s="205"/>
      <c r="N125" s="452"/>
      <c r="O125" s="992"/>
      <c r="P125" s="836"/>
    </row>
    <row r="126" spans="2:16" ht="16.5" customHeight="1">
      <c r="B126" s="990">
        <f t="shared" si="6"/>
        <v>112</v>
      </c>
      <c r="C126" s="991" t="str">
        <f t="shared" si="7"/>
        <v/>
      </c>
      <c r="D126" s="204"/>
      <c r="E126" s="205"/>
      <c r="F126" s="452"/>
      <c r="G126" s="992"/>
      <c r="H126" s="836"/>
      <c r="J126" s="990">
        <f t="shared" si="8"/>
        <v>112</v>
      </c>
      <c r="K126" s="991" t="str">
        <f t="shared" si="9"/>
        <v/>
      </c>
      <c r="L126" s="204" t="str">
        <f t="shared" si="10"/>
        <v/>
      </c>
      <c r="M126" s="205"/>
      <c r="N126" s="452"/>
      <c r="O126" s="992"/>
      <c r="P126" s="836"/>
    </row>
    <row r="127" spans="2:16" ht="16.5" customHeight="1">
      <c r="B127" s="990">
        <f t="shared" si="6"/>
        <v>113</v>
      </c>
      <c r="C127" s="991" t="str">
        <f t="shared" si="7"/>
        <v/>
      </c>
      <c r="D127" s="204"/>
      <c r="E127" s="205"/>
      <c r="F127" s="452"/>
      <c r="G127" s="992"/>
      <c r="H127" s="836"/>
      <c r="J127" s="990">
        <f t="shared" si="8"/>
        <v>113</v>
      </c>
      <c r="K127" s="991" t="str">
        <f t="shared" si="9"/>
        <v/>
      </c>
      <c r="L127" s="204" t="str">
        <f t="shared" si="10"/>
        <v/>
      </c>
      <c r="M127" s="205"/>
      <c r="N127" s="452"/>
      <c r="O127" s="992"/>
      <c r="P127" s="836"/>
    </row>
    <row r="128" spans="2:16" ht="16.5" customHeight="1">
      <c r="B128" s="990">
        <f t="shared" si="6"/>
        <v>114</v>
      </c>
      <c r="C128" s="991" t="str">
        <f t="shared" si="7"/>
        <v/>
      </c>
      <c r="D128" s="204"/>
      <c r="E128" s="205"/>
      <c r="F128" s="452"/>
      <c r="G128" s="992"/>
      <c r="H128" s="836"/>
      <c r="J128" s="990">
        <f t="shared" si="8"/>
        <v>114</v>
      </c>
      <c r="K128" s="991" t="str">
        <f t="shared" si="9"/>
        <v/>
      </c>
      <c r="L128" s="204" t="str">
        <f t="shared" si="10"/>
        <v/>
      </c>
      <c r="M128" s="205"/>
      <c r="N128" s="452"/>
      <c r="O128" s="992"/>
      <c r="P128" s="836"/>
    </row>
    <row r="129" spans="2:16" ht="16.5" customHeight="1">
      <c r="B129" s="990">
        <f t="shared" si="6"/>
        <v>115</v>
      </c>
      <c r="C129" s="991" t="str">
        <f t="shared" si="7"/>
        <v/>
      </c>
      <c r="D129" s="204"/>
      <c r="E129" s="205"/>
      <c r="F129" s="452"/>
      <c r="G129" s="992"/>
      <c r="H129" s="836"/>
      <c r="J129" s="990">
        <f t="shared" si="8"/>
        <v>115</v>
      </c>
      <c r="K129" s="991" t="str">
        <f t="shared" si="9"/>
        <v/>
      </c>
      <c r="L129" s="204" t="str">
        <f t="shared" si="10"/>
        <v/>
      </c>
      <c r="M129" s="205"/>
      <c r="N129" s="452"/>
      <c r="O129" s="992"/>
      <c r="P129" s="836"/>
    </row>
    <row r="130" spans="2:16" ht="16.5" customHeight="1">
      <c r="B130" s="990">
        <f t="shared" si="6"/>
        <v>116</v>
      </c>
      <c r="C130" s="991" t="str">
        <f t="shared" si="7"/>
        <v/>
      </c>
      <c r="D130" s="204"/>
      <c r="E130" s="205"/>
      <c r="F130" s="452"/>
      <c r="G130" s="992"/>
      <c r="H130" s="836"/>
      <c r="J130" s="990">
        <f t="shared" si="8"/>
        <v>116</v>
      </c>
      <c r="K130" s="991" t="str">
        <f t="shared" si="9"/>
        <v/>
      </c>
      <c r="L130" s="204" t="str">
        <f t="shared" si="10"/>
        <v/>
      </c>
      <c r="M130" s="205"/>
      <c r="N130" s="452"/>
      <c r="O130" s="992"/>
      <c r="P130" s="836"/>
    </row>
    <row r="131" spans="2:16" ht="16.5" customHeight="1">
      <c r="B131" s="990">
        <f t="shared" si="6"/>
        <v>117</v>
      </c>
      <c r="C131" s="991" t="str">
        <f t="shared" si="7"/>
        <v/>
      </c>
      <c r="D131" s="204"/>
      <c r="E131" s="205"/>
      <c r="F131" s="452"/>
      <c r="G131" s="992"/>
      <c r="H131" s="836"/>
      <c r="J131" s="990">
        <f t="shared" si="8"/>
        <v>117</v>
      </c>
      <c r="K131" s="991" t="str">
        <f t="shared" si="9"/>
        <v/>
      </c>
      <c r="L131" s="204" t="str">
        <f t="shared" si="10"/>
        <v/>
      </c>
      <c r="M131" s="205"/>
      <c r="N131" s="452"/>
      <c r="O131" s="992"/>
      <c r="P131" s="836"/>
    </row>
    <row r="132" spans="2:16" ht="16.5" customHeight="1">
      <c r="B132" s="990">
        <f t="shared" si="6"/>
        <v>118</v>
      </c>
      <c r="C132" s="991" t="str">
        <f t="shared" si="7"/>
        <v/>
      </c>
      <c r="D132" s="204"/>
      <c r="E132" s="205"/>
      <c r="F132" s="452"/>
      <c r="G132" s="992"/>
      <c r="H132" s="836"/>
      <c r="J132" s="990">
        <f t="shared" si="8"/>
        <v>118</v>
      </c>
      <c r="K132" s="991" t="str">
        <f t="shared" si="9"/>
        <v/>
      </c>
      <c r="L132" s="204" t="str">
        <f t="shared" si="10"/>
        <v/>
      </c>
      <c r="M132" s="205"/>
      <c r="N132" s="452"/>
      <c r="O132" s="992"/>
      <c r="P132" s="836"/>
    </row>
    <row r="133" spans="2:16" ht="16.5" customHeight="1">
      <c r="B133" s="990">
        <f t="shared" si="6"/>
        <v>119</v>
      </c>
      <c r="C133" s="991" t="str">
        <f t="shared" si="7"/>
        <v/>
      </c>
      <c r="D133" s="204"/>
      <c r="E133" s="205"/>
      <c r="F133" s="452"/>
      <c r="G133" s="992"/>
      <c r="H133" s="836"/>
      <c r="J133" s="990">
        <f t="shared" si="8"/>
        <v>119</v>
      </c>
      <c r="K133" s="991" t="str">
        <f t="shared" si="9"/>
        <v/>
      </c>
      <c r="L133" s="204" t="str">
        <f t="shared" si="10"/>
        <v/>
      </c>
      <c r="M133" s="205"/>
      <c r="N133" s="452"/>
      <c r="O133" s="992"/>
      <c r="P133" s="836"/>
    </row>
    <row r="134" spans="2:16" ht="16.5" customHeight="1">
      <c r="B134" s="990">
        <f t="shared" si="6"/>
        <v>120</v>
      </c>
      <c r="C134" s="991" t="str">
        <f t="shared" si="7"/>
        <v/>
      </c>
      <c r="D134" s="204"/>
      <c r="E134" s="205"/>
      <c r="F134" s="452"/>
      <c r="G134" s="992"/>
      <c r="H134" s="836"/>
      <c r="J134" s="990">
        <f t="shared" si="8"/>
        <v>120</v>
      </c>
      <c r="K134" s="991" t="str">
        <f t="shared" si="9"/>
        <v/>
      </c>
      <c r="L134" s="204" t="str">
        <f t="shared" si="10"/>
        <v/>
      </c>
      <c r="M134" s="205"/>
      <c r="N134" s="452"/>
      <c r="O134" s="992"/>
      <c r="P134" s="836"/>
    </row>
    <row r="135" spans="2:16" ht="16.5" customHeight="1">
      <c r="B135" s="990">
        <f t="shared" si="6"/>
        <v>121</v>
      </c>
      <c r="C135" s="991" t="str">
        <f t="shared" si="7"/>
        <v/>
      </c>
      <c r="D135" s="204"/>
      <c r="E135" s="205"/>
      <c r="F135" s="452"/>
      <c r="G135" s="992"/>
      <c r="H135" s="836"/>
      <c r="J135" s="990">
        <f t="shared" si="8"/>
        <v>121</v>
      </c>
      <c r="K135" s="991" t="str">
        <f t="shared" si="9"/>
        <v/>
      </c>
      <c r="L135" s="204" t="str">
        <f t="shared" si="10"/>
        <v/>
      </c>
      <c r="M135" s="205"/>
      <c r="N135" s="452"/>
      <c r="O135" s="992"/>
      <c r="P135" s="836"/>
    </row>
    <row r="136" spans="2:16" ht="16.5" customHeight="1">
      <c r="B136" s="990">
        <f t="shared" si="6"/>
        <v>122</v>
      </c>
      <c r="C136" s="991" t="str">
        <f t="shared" si="7"/>
        <v/>
      </c>
      <c r="D136" s="204"/>
      <c r="E136" s="205"/>
      <c r="F136" s="452"/>
      <c r="G136" s="992"/>
      <c r="H136" s="836"/>
      <c r="J136" s="990">
        <f t="shared" si="8"/>
        <v>122</v>
      </c>
      <c r="K136" s="991" t="str">
        <f t="shared" si="9"/>
        <v/>
      </c>
      <c r="L136" s="204" t="str">
        <f t="shared" si="10"/>
        <v/>
      </c>
      <c r="M136" s="205"/>
      <c r="N136" s="452"/>
      <c r="O136" s="992"/>
      <c r="P136" s="836"/>
    </row>
    <row r="137" spans="2:16" ht="16.5" customHeight="1">
      <c r="B137" s="990">
        <f t="shared" si="6"/>
        <v>123</v>
      </c>
      <c r="C137" s="991" t="str">
        <f t="shared" si="7"/>
        <v/>
      </c>
      <c r="D137" s="204"/>
      <c r="E137" s="205"/>
      <c r="F137" s="452"/>
      <c r="G137" s="992"/>
      <c r="H137" s="836"/>
      <c r="J137" s="990">
        <f t="shared" si="8"/>
        <v>123</v>
      </c>
      <c r="K137" s="991" t="str">
        <f t="shared" si="9"/>
        <v/>
      </c>
      <c r="L137" s="204" t="str">
        <f t="shared" si="10"/>
        <v/>
      </c>
      <c r="M137" s="205"/>
      <c r="N137" s="452"/>
      <c r="O137" s="992"/>
      <c r="P137" s="836"/>
    </row>
    <row r="138" spans="2:16" ht="16.5" customHeight="1">
      <c r="B138" s="990">
        <f t="shared" si="6"/>
        <v>124</v>
      </c>
      <c r="C138" s="991" t="str">
        <f t="shared" si="7"/>
        <v/>
      </c>
      <c r="D138" s="204"/>
      <c r="E138" s="205"/>
      <c r="F138" s="452"/>
      <c r="G138" s="992"/>
      <c r="H138" s="836"/>
      <c r="J138" s="990">
        <f t="shared" si="8"/>
        <v>124</v>
      </c>
      <c r="K138" s="991" t="str">
        <f t="shared" si="9"/>
        <v/>
      </c>
      <c r="L138" s="204" t="str">
        <f t="shared" si="10"/>
        <v/>
      </c>
      <c r="M138" s="205"/>
      <c r="N138" s="452"/>
      <c r="O138" s="992"/>
      <c r="P138" s="836"/>
    </row>
    <row r="139" spans="2:16" ht="16.5" customHeight="1">
      <c r="B139" s="990">
        <f t="shared" si="6"/>
        <v>125</v>
      </c>
      <c r="C139" s="991" t="str">
        <f t="shared" si="7"/>
        <v/>
      </c>
      <c r="D139" s="204"/>
      <c r="E139" s="205"/>
      <c r="F139" s="452"/>
      <c r="G139" s="992"/>
      <c r="H139" s="836"/>
      <c r="J139" s="990">
        <f t="shared" si="8"/>
        <v>125</v>
      </c>
      <c r="K139" s="991" t="str">
        <f t="shared" si="9"/>
        <v/>
      </c>
      <c r="L139" s="204" t="str">
        <f t="shared" si="10"/>
        <v/>
      </c>
      <c r="M139" s="205"/>
      <c r="N139" s="452"/>
      <c r="O139" s="992"/>
      <c r="P139" s="836"/>
    </row>
    <row r="140" spans="2:16" ht="16.5" customHeight="1">
      <c r="B140" s="990">
        <f t="shared" si="6"/>
        <v>126</v>
      </c>
      <c r="C140" s="991" t="str">
        <f t="shared" si="7"/>
        <v/>
      </c>
      <c r="D140" s="204"/>
      <c r="E140" s="205"/>
      <c r="F140" s="452"/>
      <c r="G140" s="992"/>
      <c r="H140" s="836"/>
      <c r="J140" s="990">
        <f t="shared" si="8"/>
        <v>126</v>
      </c>
      <c r="K140" s="991" t="str">
        <f t="shared" si="9"/>
        <v/>
      </c>
      <c r="L140" s="204" t="str">
        <f t="shared" si="10"/>
        <v/>
      </c>
      <c r="M140" s="205"/>
      <c r="N140" s="452"/>
      <c r="O140" s="992"/>
      <c r="P140" s="836"/>
    </row>
    <row r="141" spans="2:16" ht="16.5" customHeight="1">
      <c r="B141" s="990">
        <f t="shared" si="6"/>
        <v>127</v>
      </c>
      <c r="C141" s="991" t="str">
        <f t="shared" si="7"/>
        <v/>
      </c>
      <c r="D141" s="204"/>
      <c r="E141" s="205"/>
      <c r="F141" s="452"/>
      <c r="G141" s="992"/>
      <c r="H141" s="836"/>
      <c r="J141" s="990">
        <f t="shared" si="8"/>
        <v>127</v>
      </c>
      <c r="K141" s="991" t="str">
        <f t="shared" si="9"/>
        <v/>
      </c>
      <c r="L141" s="204" t="str">
        <f t="shared" si="10"/>
        <v/>
      </c>
      <c r="M141" s="205"/>
      <c r="N141" s="452"/>
      <c r="O141" s="992"/>
      <c r="P141" s="836"/>
    </row>
    <row r="142" spans="2:16" ht="16.5" customHeight="1">
      <c r="B142" s="990">
        <f t="shared" si="6"/>
        <v>128</v>
      </c>
      <c r="C142" s="991" t="str">
        <f t="shared" si="7"/>
        <v/>
      </c>
      <c r="D142" s="204"/>
      <c r="E142" s="205"/>
      <c r="F142" s="452"/>
      <c r="G142" s="992"/>
      <c r="H142" s="836"/>
      <c r="J142" s="990">
        <f t="shared" si="8"/>
        <v>128</v>
      </c>
      <c r="K142" s="991" t="str">
        <f t="shared" si="9"/>
        <v/>
      </c>
      <c r="L142" s="204" t="str">
        <f t="shared" si="10"/>
        <v/>
      </c>
      <c r="M142" s="205"/>
      <c r="N142" s="452"/>
      <c r="O142" s="992"/>
      <c r="P142" s="836"/>
    </row>
    <row r="143" spans="2:16" ht="16.5" customHeight="1">
      <c r="B143" s="990">
        <f t="shared" ref="B143:B166" si="11">IF(B142="","",B142+1)</f>
        <v>129</v>
      </c>
      <c r="C143" s="991" t="str">
        <f t="shared" ref="C143:C166" si="12">IF(C141="","",C141+1)</f>
        <v/>
      </c>
      <c r="D143" s="204"/>
      <c r="E143" s="205"/>
      <c r="F143" s="452"/>
      <c r="G143" s="992"/>
      <c r="H143" s="836"/>
      <c r="J143" s="990">
        <f t="shared" ref="J143:J166" si="13">IF(J142="","",J142+1)</f>
        <v>129</v>
      </c>
      <c r="K143" s="991" t="str">
        <f t="shared" ref="K143:K166" si="14">IF(K141="","",K141+1)</f>
        <v/>
      </c>
      <c r="L143" s="204" t="str">
        <f t="shared" ref="L143:L166" si="15">IF(D143="","",D143)</f>
        <v/>
      </c>
      <c r="M143" s="205"/>
      <c r="N143" s="452"/>
      <c r="O143" s="992"/>
      <c r="P143" s="836"/>
    </row>
    <row r="144" spans="2:16" ht="16.5" customHeight="1">
      <c r="B144" s="990">
        <f t="shared" si="11"/>
        <v>130</v>
      </c>
      <c r="C144" s="991" t="str">
        <f t="shared" si="12"/>
        <v/>
      </c>
      <c r="D144" s="204"/>
      <c r="E144" s="205"/>
      <c r="F144" s="452"/>
      <c r="G144" s="992"/>
      <c r="H144" s="836"/>
      <c r="J144" s="990">
        <f t="shared" si="13"/>
        <v>130</v>
      </c>
      <c r="K144" s="991" t="str">
        <f t="shared" si="14"/>
        <v/>
      </c>
      <c r="L144" s="204" t="str">
        <f t="shared" si="15"/>
        <v/>
      </c>
      <c r="M144" s="205"/>
      <c r="N144" s="452"/>
      <c r="O144" s="992"/>
      <c r="P144" s="836"/>
    </row>
    <row r="145" spans="2:16" ht="16.5" customHeight="1">
      <c r="B145" s="990">
        <f t="shared" si="11"/>
        <v>131</v>
      </c>
      <c r="C145" s="991" t="str">
        <f t="shared" si="12"/>
        <v/>
      </c>
      <c r="D145" s="204"/>
      <c r="E145" s="205"/>
      <c r="F145" s="452"/>
      <c r="G145" s="992"/>
      <c r="H145" s="836"/>
      <c r="J145" s="990">
        <f t="shared" si="13"/>
        <v>131</v>
      </c>
      <c r="K145" s="991" t="str">
        <f t="shared" si="14"/>
        <v/>
      </c>
      <c r="L145" s="204" t="str">
        <f t="shared" si="15"/>
        <v/>
      </c>
      <c r="M145" s="205"/>
      <c r="N145" s="452"/>
      <c r="O145" s="992"/>
      <c r="P145" s="836"/>
    </row>
    <row r="146" spans="2:16" ht="16.5" customHeight="1">
      <c r="B146" s="990">
        <f t="shared" si="11"/>
        <v>132</v>
      </c>
      <c r="C146" s="991" t="str">
        <f t="shared" si="12"/>
        <v/>
      </c>
      <c r="D146" s="204"/>
      <c r="E146" s="205"/>
      <c r="F146" s="452"/>
      <c r="G146" s="992"/>
      <c r="H146" s="836"/>
      <c r="J146" s="990">
        <f t="shared" si="13"/>
        <v>132</v>
      </c>
      <c r="K146" s="991" t="str">
        <f t="shared" si="14"/>
        <v/>
      </c>
      <c r="L146" s="204" t="str">
        <f t="shared" si="15"/>
        <v/>
      </c>
      <c r="M146" s="205"/>
      <c r="N146" s="452"/>
      <c r="O146" s="992"/>
      <c r="P146" s="836"/>
    </row>
    <row r="147" spans="2:16" ht="16.5" customHeight="1">
      <c r="B147" s="990">
        <f t="shared" si="11"/>
        <v>133</v>
      </c>
      <c r="C147" s="991" t="str">
        <f t="shared" si="12"/>
        <v/>
      </c>
      <c r="D147" s="204"/>
      <c r="E147" s="205"/>
      <c r="F147" s="452"/>
      <c r="G147" s="992"/>
      <c r="H147" s="836"/>
      <c r="J147" s="990">
        <f t="shared" si="13"/>
        <v>133</v>
      </c>
      <c r="K147" s="991" t="str">
        <f t="shared" si="14"/>
        <v/>
      </c>
      <c r="L147" s="204" t="str">
        <f t="shared" si="15"/>
        <v/>
      </c>
      <c r="M147" s="205"/>
      <c r="N147" s="452"/>
      <c r="O147" s="992"/>
      <c r="P147" s="836"/>
    </row>
    <row r="148" spans="2:16" ht="16.5" customHeight="1">
      <c r="B148" s="990">
        <f t="shared" si="11"/>
        <v>134</v>
      </c>
      <c r="C148" s="991" t="str">
        <f t="shared" si="12"/>
        <v/>
      </c>
      <c r="D148" s="204"/>
      <c r="E148" s="205"/>
      <c r="F148" s="452"/>
      <c r="G148" s="992"/>
      <c r="H148" s="836"/>
      <c r="J148" s="990">
        <f t="shared" si="13"/>
        <v>134</v>
      </c>
      <c r="K148" s="991" t="str">
        <f t="shared" si="14"/>
        <v/>
      </c>
      <c r="L148" s="204" t="str">
        <f t="shared" si="15"/>
        <v/>
      </c>
      <c r="M148" s="205"/>
      <c r="N148" s="452"/>
      <c r="O148" s="992"/>
      <c r="P148" s="836"/>
    </row>
    <row r="149" spans="2:16" ht="16.5" customHeight="1">
      <c r="B149" s="990">
        <f t="shared" si="11"/>
        <v>135</v>
      </c>
      <c r="C149" s="991" t="str">
        <f t="shared" si="12"/>
        <v/>
      </c>
      <c r="D149" s="204"/>
      <c r="E149" s="205"/>
      <c r="F149" s="452"/>
      <c r="G149" s="992"/>
      <c r="H149" s="836"/>
      <c r="J149" s="990">
        <f t="shared" si="13"/>
        <v>135</v>
      </c>
      <c r="K149" s="991" t="str">
        <f t="shared" si="14"/>
        <v/>
      </c>
      <c r="L149" s="204" t="str">
        <f t="shared" si="15"/>
        <v/>
      </c>
      <c r="M149" s="205"/>
      <c r="N149" s="452"/>
      <c r="O149" s="992"/>
      <c r="P149" s="836"/>
    </row>
    <row r="150" spans="2:16" ht="16.5" customHeight="1">
      <c r="B150" s="990">
        <f t="shared" si="11"/>
        <v>136</v>
      </c>
      <c r="C150" s="991" t="str">
        <f t="shared" si="12"/>
        <v/>
      </c>
      <c r="D150" s="204"/>
      <c r="E150" s="205"/>
      <c r="F150" s="452"/>
      <c r="G150" s="992"/>
      <c r="H150" s="836"/>
      <c r="J150" s="990">
        <f t="shared" si="13"/>
        <v>136</v>
      </c>
      <c r="K150" s="991" t="str">
        <f t="shared" si="14"/>
        <v/>
      </c>
      <c r="L150" s="204" t="str">
        <f t="shared" si="15"/>
        <v/>
      </c>
      <c r="M150" s="205"/>
      <c r="N150" s="452"/>
      <c r="O150" s="992"/>
      <c r="P150" s="836"/>
    </row>
    <row r="151" spans="2:16" ht="16.5" customHeight="1">
      <c r="B151" s="990">
        <f t="shared" si="11"/>
        <v>137</v>
      </c>
      <c r="C151" s="991" t="str">
        <f t="shared" si="12"/>
        <v/>
      </c>
      <c r="D151" s="204"/>
      <c r="E151" s="205"/>
      <c r="F151" s="452"/>
      <c r="G151" s="992"/>
      <c r="H151" s="836"/>
      <c r="J151" s="990">
        <f t="shared" si="13"/>
        <v>137</v>
      </c>
      <c r="K151" s="991" t="str">
        <f t="shared" si="14"/>
        <v/>
      </c>
      <c r="L151" s="204" t="str">
        <f t="shared" si="15"/>
        <v/>
      </c>
      <c r="M151" s="205"/>
      <c r="N151" s="452"/>
      <c r="O151" s="992"/>
      <c r="P151" s="836"/>
    </row>
    <row r="152" spans="2:16" ht="16.5" customHeight="1">
      <c r="B152" s="990">
        <f t="shared" si="11"/>
        <v>138</v>
      </c>
      <c r="C152" s="991" t="str">
        <f t="shared" si="12"/>
        <v/>
      </c>
      <c r="D152" s="204"/>
      <c r="E152" s="205"/>
      <c r="F152" s="452"/>
      <c r="G152" s="992"/>
      <c r="H152" s="836"/>
      <c r="J152" s="990">
        <f t="shared" si="13"/>
        <v>138</v>
      </c>
      <c r="K152" s="991" t="str">
        <f t="shared" si="14"/>
        <v/>
      </c>
      <c r="L152" s="204" t="str">
        <f t="shared" si="15"/>
        <v/>
      </c>
      <c r="M152" s="205"/>
      <c r="N152" s="452"/>
      <c r="O152" s="992"/>
      <c r="P152" s="836"/>
    </row>
    <row r="153" spans="2:16" ht="16.5" customHeight="1">
      <c r="B153" s="990">
        <f t="shared" si="11"/>
        <v>139</v>
      </c>
      <c r="C153" s="991" t="str">
        <f t="shared" si="12"/>
        <v/>
      </c>
      <c r="D153" s="204"/>
      <c r="E153" s="205"/>
      <c r="F153" s="452"/>
      <c r="G153" s="992"/>
      <c r="H153" s="836"/>
      <c r="J153" s="990">
        <f t="shared" si="13"/>
        <v>139</v>
      </c>
      <c r="K153" s="991" t="str">
        <f t="shared" si="14"/>
        <v/>
      </c>
      <c r="L153" s="204" t="str">
        <f t="shared" si="15"/>
        <v/>
      </c>
      <c r="M153" s="205"/>
      <c r="N153" s="452"/>
      <c r="O153" s="992"/>
      <c r="P153" s="836"/>
    </row>
    <row r="154" spans="2:16" ht="16.5" customHeight="1">
      <c r="B154" s="990">
        <f t="shared" si="11"/>
        <v>140</v>
      </c>
      <c r="C154" s="991" t="str">
        <f t="shared" si="12"/>
        <v/>
      </c>
      <c r="D154" s="204"/>
      <c r="E154" s="205"/>
      <c r="F154" s="452"/>
      <c r="G154" s="992"/>
      <c r="H154" s="836"/>
      <c r="J154" s="990">
        <f t="shared" si="13"/>
        <v>140</v>
      </c>
      <c r="K154" s="991" t="str">
        <f t="shared" si="14"/>
        <v/>
      </c>
      <c r="L154" s="204" t="str">
        <f t="shared" si="15"/>
        <v/>
      </c>
      <c r="M154" s="205"/>
      <c r="N154" s="452"/>
      <c r="O154" s="992"/>
      <c r="P154" s="836"/>
    </row>
    <row r="155" spans="2:16" ht="16.5" customHeight="1">
      <c r="B155" s="990">
        <f t="shared" si="11"/>
        <v>141</v>
      </c>
      <c r="C155" s="991" t="str">
        <f t="shared" si="12"/>
        <v/>
      </c>
      <c r="D155" s="204"/>
      <c r="E155" s="205"/>
      <c r="F155" s="452"/>
      <c r="G155" s="992"/>
      <c r="H155" s="836"/>
      <c r="J155" s="990">
        <f t="shared" si="13"/>
        <v>141</v>
      </c>
      <c r="K155" s="991" t="str">
        <f t="shared" si="14"/>
        <v/>
      </c>
      <c r="L155" s="204" t="str">
        <f t="shared" si="15"/>
        <v/>
      </c>
      <c r="M155" s="205"/>
      <c r="N155" s="452"/>
      <c r="O155" s="992"/>
      <c r="P155" s="836"/>
    </row>
    <row r="156" spans="2:16" ht="16.5" customHeight="1">
      <c r="B156" s="990">
        <f t="shared" si="11"/>
        <v>142</v>
      </c>
      <c r="C156" s="991" t="str">
        <f t="shared" si="12"/>
        <v/>
      </c>
      <c r="D156" s="204"/>
      <c r="E156" s="205"/>
      <c r="F156" s="452"/>
      <c r="G156" s="992"/>
      <c r="H156" s="836"/>
      <c r="J156" s="990">
        <f t="shared" si="13"/>
        <v>142</v>
      </c>
      <c r="K156" s="991" t="str">
        <f t="shared" si="14"/>
        <v/>
      </c>
      <c r="L156" s="204" t="str">
        <f t="shared" si="15"/>
        <v/>
      </c>
      <c r="M156" s="205"/>
      <c r="N156" s="452"/>
      <c r="O156" s="992"/>
      <c r="P156" s="836"/>
    </row>
    <row r="157" spans="2:16" ht="16.5" customHeight="1">
      <c r="B157" s="990">
        <f t="shared" si="11"/>
        <v>143</v>
      </c>
      <c r="C157" s="991" t="str">
        <f t="shared" si="12"/>
        <v/>
      </c>
      <c r="D157" s="204"/>
      <c r="E157" s="205"/>
      <c r="F157" s="452"/>
      <c r="G157" s="992"/>
      <c r="H157" s="836"/>
      <c r="J157" s="990">
        <f t="shared" si="13"/>
        <v>143</v>
      </c>
      <c r="K157" s="991" t="str">
        <f t="shared" si="14"/>
        <v/>
      </c>
      <c r="L157" s="204" t="str">
        <f t="shared" si="15"/>
        <v/>
      </c>
      <c r="M157" s="205"/>
      <c r="N157" s="452"/>
      <c r="O157" s="992"/>
      <c r="P157" s="836"/>
    </row>
    <row r="158" spans="2:16" ht="16.5" customHeight="1">
      <c r="B158" s="990">
        <f t="shared" si="11"/>
        <v>144</v>
      </c>
      <c r="C158" s="991" t="str">
        <f t="shared" si="12"/>
        <v/>
      </c>
      <c r="D158" s="204"/>
      <c r="E158" s="205"/>
      <c r="F158" s="452"/>
      <c r="G158" s="992"/>
      <c r="H158" s="836"/>
      <c r="J158" s="990">
        <f t="shared" si="13"/>
        <v>144</v>
      </c>
      <c r="K158" s="991" t="str">
        <f t="shared" si="14"/>
        <v/>
      </c>
      <c r="L158" s="204" t="str">
        <f t="shared" si="15"/>
        <v/>
      </c>
      <c r="M158" s="205"/>
      <c r="N158" s="452"/>
      <c r="O158" s="992"/>
      <c r="P158" s="836"/>
    </row>
    <row r="159" spans="2:16" ht="16.5" customHeight="1">
      <c r="B159" s="990">
        <f t="shared" si="11"/>
        <v>145</v>
      </c>
      <c r="C159" s="991" t="str">
        <f t="shared" si="12"/>
        <v/>
      </c>
      <c r="D159" s="204"/>
      <c r="E159" s="205"/>
      <c r="F159" s="452"/>
      <c r="G159" s="992"/>
      <c r="H159" s="836"/>
      <c r="J159" s="990">
        <f t="shared" si="13"/>
        <v>145</v>
      </c>
      <c r="K159" s="991" t="str">
        <f t="shared" si="14"/>
        <v/>
      </c>
      <c r="L159" s="204" t="str">
        <f t="shared" si="15"/>
        <v/>
      </c>
      <c r="M159" s="205"/>
      <c r="N159" s="452"/>
      <c r="O159" s="992"/>
      <c r="P159" s="836"/>
    </row>
    <row r="160" spans="2:16" ht="16.5" customHeight="1">
      <c r="B160" s="990">
        <f t="shared" si="11"/>
        <v>146</v>
      </c>
      <c r="C160" s="991" t="str">
        <f t="shared" si="12"/>
        <v/>
      </c>
      <c r="D160" s="204"/>
      <c r="E160" s="205"/>
      <c r="F160" s="452"/>
      <c r="G160" s="992"/>
      <c r="H160" s="836"/>
      <c r="J160" s="990">
        <f t="shared" si="13"/>
        <v>146</v>
      </c>
      <c r="K160" s="991" t="str">
        <f t="shared" si="14"/>
        <v/>
      </c>
      <c r="L160" s="204" t="str">
        <f t="shared" si="15"/>
        <v/>
      </c>
      <c r="M160" s="205"/>
      <c r="N160" s="452"/>
      <c r="O160" s="992"/>
      <c r="P160" s="836"/>
    </row>
    <row r="161" spans="2:16" ht="16.5" customHeight="1">
      <c r="B161" s="990">
        <f t="shared" si="11"/>
        <v>147</v>
      </c>
      <c r="C161" s="991" t="str">
        <f t="shared" si="12"/>
        <v/>
      </c>
      <c r="D161" s="204"/>
      <c r="E161" s="205"/>
      <c r="F161" s="452"/>
      <c r="G161" s="992"/>
      <c r="H161" s="836"/>
      <c r="J161" s="990">
        <f t="shared" si="13"/>
        <v>147</v>
      </c>
      <c r="K161" s="991" t="str">
        <f t="shared" si="14"/>
        <v/>
      </c>
      <c r="L161" s="204" t="str">
        <f t="shared" si="15"/>
        <v/>
      </c>
      <c r="M161" s="205"/>
      <c r="N161" s="452"/>
      <c r="O161" s="992"/>
      <c r="P161" s="836"/>
    </row>
    <row r="162" spans="2:16" ht="16.5" customHeight="1">
      <c r="B162" s="990">
        <f t="shared" si="11"/>
        <v>148</v>
      </c>
      <c r="C162" s="991" t="str">
        <f t="shared" si="12"/>
        <v/>
      </c>
      <c r="D162" s="204"/>
      <c r="E162" s="205"/>
      <c r="F162" s="452"/>
      <c r="G162" s="992"/>
      <c r="H162" s="836"/>
      <c r="J162" s="990">
        <f t="shared" si="13"/>
        <v>148</v>
      </c>
      <c r="K162" s="991" t="str">
        <f t="shared" si="14"/>
        <v/>
      </c>
      <c r="L162" s="204" t="str">
        <f t="shared" si="15"/>
        <v/>
      </c>
      <c r="M162" s="205"/>
      <c r="N162" s="452"/>
      <c r="O162" s="992"/>
      <c r="P162" s="836"/>
    </row>
    <row r="163" spans="2:16" ht="16.5" customHeight="1">
      <c r="B163" s="990">
        <f t="shared" si="11"/>
        <v>149</v>
      </c>
      <c r="C163" s="991" t="str">
        <f t="shared" si="12"/>
        <v/>
      </c>
      <c r="D163" s="204"/>
      <c r="E163" s="205"/>
      <c r="F163" s="452"/>
      <c r="G163" s="992"/>
      <c r="H163" s="836"/>
      <c r="J163" s="990">
        <f t="shared" si="13"/>
        <v>149</v>
      </c>
      <c r="K163" s="991" t="str">
        <f t="shared" si="14"/>
        <v/>
      </c>
      <c r="L163" s="204" t="str">
        <f t="shared" si="15"/>
        <v/>
      </c>
      <c r="M163" s="205"/>
      <c r="N163" s="452"/>
      <c r="O163" s="992"/>
      <c r="P163" s="836"/>
    </row>
    <row r="164" spans="2:16" ht="16.5" customHeight="1">
      <c r="B164" s="990">
        <f t="shared" si="11"/>
        <v>150</v>
      </c>
      <c r="C164" s="991" t="str">
        <f t="shared" si="12"/>
        <v/>
      </c>
      <c r="D164" s="204"/>
      <c r="E164" s="205"/>
      <c r="F164" s="452"/>
      <c r="G164" s="992"/>
      <c r="H164" s="836"/>
      <c r="J164" s="990">
        <f t="shared" si="13"/>
        <v>150</v>
      </c>
      <c r="K164" s="991" t="str">
        <f t="shared" si="14"/>
        <v/>
      </c>
      <c r="L164" s="204" t="str">
        <f t="shared" si="15"/>
        <v/>
      </c>
      <c r="M164" s="205"/>
      <c r="N164" s="452"/>
      <c r="O164" s="992"/>
      <c r="P164" s="836"/>
    </row>
    <row r="165" spans="2:16" ht="16.5" customHeight="1">
      <c r="B165" s="990">
        <f t="shared" si="11"/>
        <v>151</v>
      </c>
      <c r="C165" s="991" t="str">
        <f t="shared" si="12"/>
        <v/>
      </c>
      <c r="D165" s="204"/>
      <c r="E165" s="205"/>
      <c r="F165" s="452"/>
      <c r="G165" s="992"/>
      <c r="H165" s="836"/>
      <c r="J165" s="990">
        <f t="shared" si="13"/>
        <v>151</v>
      </c>
      <c r="K165" s="991" t="str">
        <f t="shared" si="14"/>
        <v/>
      </c>
      <c r="L165" s="204" t="str">
        <f t="shared" si="15"/>
        <v/>
      </c>
      <c r="M165" s="205"/>
      <c r="N165" s="452"/>
      <c r="O165" s="992"/>
      <c r="P165" s="836"/>
    </row>
    <row r="166" spans="2:16" ht="16.5" customHeight="1">
      <c r="B166" s="990">
        <f t="shared" si="11"/>
        <v>152</v>
      </c>
      <c r="C166" s="991" t="str">
        <f t="shared" si="12"/>
        <v/>
      </c>
      <c r="D166" s="204"/>
      <c r="E166" s="205"/>
      <c r="F166" s="452"/>
      <c r="G166" s="992"/>
      <c r="H166" s="836"/>
      <c r="J166" s="990">
        <f t="shared" si="13"/>
        <v>152</v>
      </c>
      <c r="K166" s="991" t="str">
        <f t="shared" si="14"/>
        <v/>
      </c>
      <c r="L166" s="204" t="str">
        <f t="shared" si="15"/>
        <v/>
      </c>
      <c r="M166" s="205"/>
      <c r="N166" s="452"/>
      <c r="O166" s="992"/>
      <c r="P166" s="836"/>
    </row>
    <row r="167" spans="2:16" ht="21" customHeight="1">
      <c r="D167" s="110">
        <f>COUNTIF(D14:D166,"●")</f>
        <v>0</v>
      </c>
      <c r="E167" s="206">
        <f>SUM(E14:E166)</f>
        <v>0</v>
      </c>
      <c r="L167" s="110">
        <f>COUNTIF(L14:L166,"●")</f>
        <v>0</v>
      </c>
      <c r="M167" s="207">
        <f>SUM(M14:M166)</f>
        <v>0</v>
      </c>
    </row>
  </sheetData>
  <mergeCells count="627">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 ref="B156:C156"/>
    <mergeCell ref="J156:K156"/>
    <mergeCell ref="B153:C153"/>
    <mergeCell ref="J153:K153"/>
    <mergeCell ref="B154:C154"/>
    <mergeCell ref="J154:K154"/>
    <mergeCell ref="G153:H153"/>
    <mergeCell ref="G154:H154"/>
    <mergeCell ref="G155:H155"/>
    <mergeCell ref="G156:H156"/>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45:C145"/>
    <mergeCell ref="J145:K145"/>
    <mergeCell ref="B146:C146"/>
    <mergeCell ref="J146:K146"/>
    <mergeCell ref="G145:H145"/>
    <mergeCell ref="G146:H146"/>
    <mergeCell ref="B143:C143"/>
    <mergeCell ref="J143:K143"/>
    <mergeCell ref="B144:C144"/>
    <mergeCell ref="J144:K144"/>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37:C137"/>
    <mergeCell ref="J137:K137"/>
    <mergeCell ref="B138:C138"/>
    <mergeCell ref="J138:K138"/>
    <mergeCell ref="G137:H137"/>
    <mergeCell ref="G138:H138"/>
    <mergeCell ref="B135:C135"/>
    <mergeCell ref="J135:K135"/>
    <mergeCell ref="B136:C136"/>
    <mergeCell ref="J136:K136"/>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29:C129"/>
    <mergeCell ref="J129:K129"/>
    <mergeCell ref="B130:C130"/>
    <mergeCell ref="J130:K130"/>
    <mergeCell ref="G129:H129"/>
    <mergeCell ref="G130:H130"/>
    <mergeCell ref="B127:C127"/>
    <mergeCell ref="J127:K127"/>
    <mergeCell ref="B128:C128"/>
    <mergeCell ref="J128:K128"/>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36:C36"/>
    <mergeCell ref="J36:K36"/>
    <mergeCell ref="B37:C37"/>
    <mergeCell ref="B40:C40"/>
    <mergeCell ref="J40:K40"/>
    <mergeCell ref="B41:C41"/>
    <mergeCell ref="J41:K41"/>
    <mergeCell ref="G40:H40"/>
    <mergeCell ref="G41:H41"/>
    <mergeCell ref="B38:C38"/>
    <mergeCell ref="J38:K38"/>
    <mergeCell ref="B39:C39"/>
    <mergeCell ref="J39:K39"/>
    <mergeCell ref="B26:C26"/>
    <mergeCell ref="J26:K26"/>
    <mergeCell ref="B27:C27"/>
    <mergeCell ref="J27:K27"/>
    <mergeCell ref="B24:C24"/>
    <mergeCell ref="J24:K24"/>
    <mergeCell ref="B25:C25"/>
    <mergeCell ref="J25:K25"/>
    <mergeCell ref="G24:H24"/>
    <mergeCell ref="G25:H25"/>
    <mergeCell ref="G26:H26"/>
    <mergeCell ref="G27:H27"/>
    <mergeCell ref="B28:C28"/>
    <mergeCell ref="J28:K28"/>
    <mergeCell ref="B29:C29"/>
    <mergeCell ref="J29:K29"/>
    <mergeCell ref="G28:H28"/>
    <mergeCell ref="G29:H29"/>
    <mergeCell ref="G30:H30"/>
    <mergeCell ref="G31:H31"/>
    <mergeCell ref="B32:C32"/>
    <mergeCell ref="J32:K32"/>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O13:P13"/>
    <mergeCell ref="B2:F2"/>
    <mergeCell ref="B4:D4"/>
    <mergeCell ref="B5:D5"/>
    <mergeCell ref="B7:C9"/>
    <mergeCell ref="D7:G7"/>
    <mergeCell ref="J7:K9"/>
    <mergeCell ref="D8:G8"/>
    <mergeCell ref="D9:G9"/>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O165:P165"/>
    <mergeCell ref="O166:P166"/>
    <mergeCell ref="O151:P151"/>
    <mergeCell ref="O152:P152"/>
    <mergeCell ref="O153:P153"/>
    <mergeCell ref="O154:P154"/>
    <mergeCell ref="O155:P155"/>
    <mergeCell ref="O156:P156"/>
    <mergeCell ref="O161:P161"/>
    <mergeCell ref="O162:P162"/>
    <mergeCell ref="O142:P142"/>
    <mergeCell ref="O143:P143"/>
    <mergeCell ref="O144:P144"/>
    <mergeCell ref="O145:P145"/>
    <mergeCell ref="O146:P146"/>
    <mergeCell ref="O147:P147"/>
    <mergeCell ref="O148:P148"/>
    <mergeCell ref="O149:P149"/>
    <mergeCell ref="O150:P150"/>
    <mergeCell ref="O113:P113"/>
    <mergeCell ref="B114:C114"/>
    <mergeCell ref="G114:H114"/>
    <mergeCell ref="J114:K114"/>
    <mergeCell ref="O114:P114"/>
    <mergeCell ref="O111:P111"/>
    <mergeCell ref="B112:C112"/>
    <mergeCell ref="G112:H112"/>
    <mergeCell ref="J112:K112"/>
    <mergeCell ref="O112:P112"/>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48:P48"/>
    <mergeCell ref="B49:C49"/>
    <mergeCell ref="G49:H49"/>
    <mergeCell ref="J49:K49"/>
    <mergeCell ref="O49:P49"/>
    <mergeCell ref="B46:C46"/>
    <mergeCell ref="G46:H46"/>
    <mergeCell ref="J46:K46"/>
    <mergeCell ref="O46:P46"/>
    <mergeCell ref="B47:C47"/>
    <mergeCell ref="G47:H47"/>
    <mergeCell ref="J47:K47"/>
    <mergeCell ref="O47:P47"/>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447</v>
      </c>
      <c r="C2" s="197"/>
      <c r="D2" s="197"/>
      <c r="E2" s="197"/>
    </row>
    <row r="3" spans="1:6" ht="60.75" customHeight="1">
      <c r="B3" s="1019" t="s">
        <v>448</v>
      </c>
      <c r="C3" s="1019"/>
      <c r="D3" s="1019"/>
      <c r="E3" s="1019"/>
      <c r="F3" s="236"/>
    </row>
    <row r="4" spans="1:6" ht="13.5" customHeight="1">
      <c r="B4" s="198"/>
      <c r="C4" s="198"/>
      <c r="D4" s="198"/>
      <c r="E4" s="198"/>
      <c r="F4" s="198"/>
    </row>
    <row r="6" spans="1:6" ht="14.25" thickBot="1">
      <c r="A6" s="43"/>
      <c r="B6" s="43" t="s">
        <v>449</v>
      </c>
      <c r="E6" s="199" t="s">
        <v>450</v>
      </c>
    </row>
    <row r="7" spans="1:6" ht="17.25" customHeight="1">
      <c r="A7" s="43"/>
      <c r="B7" s="43"/>
      <c r="C7" s="1017" t="s">
        <v>451</v>
      </c>
      <c r="D7" s="237" t="s">
        <v>452</v>
      </c>
      <c r="E7" s="238" t="s">
        <v>453</v>
      </c>
    </row>
    <row r="8" spans="1:6" ht="17.25" customHeight="1" thickBot="1">
      <c r="A8" s="43"/>
      <c r="B8" s="43"/>
      <c r="C8" s="1018"/>
      <c r="D8" s="442" t="s">
        <v>454</v>
      </c>
      <c r="E8" s="442" t="s">
        <v>454</v>
      </c>
    </row>
    <row r="9" spans="1:6" ht="22.5" customHeight="1" thickBot="1">
      <c r="B9" s="447" t="s">
        <v>455</v>
      </c>
      <c r="C9" s="239">
        <f>IF(C10="",0,IF(C10&lt;=10,10,IF(C10&lt;=20,C10,IF(C10&lt;=59,(20+(C10-20)*0.33),IF(C10&gt;=60,33.3)))))</f>
        <v>0</v>
      </c>
      <c r="D9" s="201">
        <f>IF($C$9="",0,$C$9/2)</f>
        <v>0</v>
      </c>
      <c r="E9" s="201">
        <f>IF($C$9="",0,$C$9/2)</f>
        <v>0</v>
      </c>
    </row>
    <row r="10" spans="1:6" ht="22.5" customHeight="1" thickBot="1">
      <c r="B10" s="443" t="s">
        <v>224</v>
      </c>
      <c r="C10" s="444"/>
      <c r="D10" s="445">
        <f>$C$10*(7/10)</f>
        <v>0</v>
      </c>
      <c r="E10" s="446">
        <f>$C$10*(3/10)</f>
        <v>0</v>
      </c>
    </row>
    <row r="11" spans="1:6" ht="22.5" customHeight="1" thickBot="1">
      <c r="A11" s="43"/>
      <c r="B11" s="200" t="s">
        <v>456</v>
      </c>
      <c r="C11" s="239">
        <f>SUM(C9:C10)</f>
        <v>0</v>
      </c>
      <c r="D11" s="201">
        <f t="shared" ref="D11:E11" si="0">SUM(D9:D10)</f>
        <v>0</v>
      </c>
      <c r="E11" s="201">
        <f t="shared" si="0"/>
        <v>0</v>
      </c>
    </row>
    <row r="13" spans="1:6">
      <c r="B13" s="694" t="s">
        <v>457</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161</v>
      </c>
    </row>
    <row r="13" spans="1:27" ht="18" customHeight="1">
      <c r="A13" s="799" t="s">
        <v>458</v>
      </c>
      <c r="B13" s="799"/>
      <c r="C13" s="799"/>
      <c r="D13" s="799"/>
      <c r="E13" s="799"/>
      <c r="F13" s="799"/>
      <c r="G13" s="799"/>
      <c r="H13" s="799"/>
      <c r="I13" s="799"/>
      <c r="J13" s="799"/>
      <c r="K13" s="799"/>
      <c r="L13" s="799"/>
      <c r="M13" s="799"/>
      <c r="N13" s="799"/>
      <c r="O13" s="799"/>
      <c r="P13" s="799"/>
      <c r="Q13" s="799"/>
      <c r="R13" s="799"/>
    </row>
    <row r="15" spans="1:27" ht="18" customHeight="1">
      <c r="AA15" s="145"/>
    </row>
    <row r="16" spans="1:27" ht="18" customHeight="1">
      <c r="B16" s="800" t="s">
        <v>149</v>
      </c>
      <c r="C16" s="800"/>
      <c r="D16" s="800"/>
      <c r="E16" s="800"/>
      <c r="F16" s="801" t="str">
        <f>基本情報!$E$17&amp;基本情報!$F$17&amp;"　"&amp;基本情報!$E$18&amp;基本情報!$F$18&amp;"「"&amp;基本情報!$E$19&amp;"」"</f>
        <v>年度　研修「」</v>
      </c>
      <c r="G16" s="801"/>
      <c r="H16" s="801"/>
      <c r="I16" s="801"/>
      <c r="J16" s="801"/>
      <c r="K16" s="801"/>
      <c r="L16" s="801"/>
      <c r="M16" s="801"/>
      <c r="N16" s="801"/>
      <c r="O16" s="801"/>
      <c r="P16" s="801"/>
      <c r="Q16" s="801"/>
    </row>
    <row r="17" spans="1:18" ht="18" customHeight="1">
      <c r="C17" s="261"/>
      <c r="D17" s="261"/>
      <c r="E17" s="261"/>
      <c r="F17" s="801"/>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B19" s="800" t="s">
        <v>151</v>
      </c>
      <c r="C19" s="800"/>
      <c r="D19" s="800"/>
      <c r="E19" s="800"/>
      <c r="F19" s="802">
        <f>基本情報!$E$20</f>
        <v>0</v>
      </c>
      <c r="G19" s="802"/>
    </row>
    <row r="21" spans="1:18" ht="18" customHeight="1">
      <c r="B21" s="800" t="s">
        <v>164</v>
      </c>
      <c r="C21" s="800"/>
      <c r="D21" s="800"/>
      <c r="E21" s="800"/>
      <c r="F21" s="798">
        <f>基本情報!$E$22</f>
        <v>0</v>
      </c>
      <c r="G21" s="798"/>
      <c r="H21" s="798"/>
      <c r="I21" s="798"/>
      <c r="J21" s="260" t="s">
        <v>165</v>
      </c>
      <c r="K21" s="798">
        <f>基本情報!$E$23</f>
        <v>0</v>
      </c>
      <c r="L21" s="798"/>
      <c r="M21" s="798"/>
      <c r="N21" s="798"/>
    </row>
    <row r="22" spans="1:18" ht="18" customHeight="1">
      <c r="B22" s="800" t="s">
        <v>166</v>
      </c>
      <c r="C22" s="800"/>
      <c r="D22" s="800"/>
      <c r="E22" s="800"/>
      <c r="F22" s="798">
        <f>基本情報!E26</f>
        <v>0</v>
      </c>
      <c r="G22" s="798"/>
      <c r="H22" s="798"/>
      <c r="I22" s="798"/>
      <c r="J22" s="260" t="s">
        <v>165</v>
      </c>
      <c r="K22" s="798">
        <f>基本情報!$E$27</f>
        <v>0</v>
      </c>
      <c r="L22" s="798"/>
      <c r="M22" s="798"/>
      <c r="N22" s="798"/>
    </row>
    <row r="25" spans="1:18" ht="18" customHeight="1">
      <c r="A25" s="793" t="s">
        <v>459</v>
      </c>
      <c r="B25" s="793"/>
      <c r="C25" s="793"/>
      <c r="D25" s="793"/>
      <c r="E25" s="793"/>
      <c r="F25" s="793"/>
      <c r="G25" s="793"/>
      <c r="H25" s="793"/>
      <c r="I25" s="793"/>
      <c r="J25" s="793"/>
      <c r="K25" s="793"/>
      <c r="L25" s="793"/>
      <c r="M25" s="793"/>
      <c r="N25" s="793"/>
      <c r="O25" s="793"/>
      <c r="P25" s="793"/>
      <c r="Q25" s="793"/>
      <c r="R25" s="793"/>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3" t="s">
        <v>168</v>
      </c>
      <c r="B28" s="793"/>
      <c r="C28" s="793"/>
      <c r="D28" s="793"/>
      <c r="E28" s="793"/>
      <c r="F28" s="793"/>
      <c r="G28" s="793"/>
      <c r="H28" s="793"/>
      <c r="I28" s="793"/>
      <c r="J28" s="793"/>
      <c r="K28" s="793"/>
      <c r="L28" s="793"/>
      <c r="M28" s="793"/>
      <c r="N28" s="793"/>
      <c r="O28" s="793"/>
      <c r="P28" s="793"/>
      <c r="Q28" s="793"/>
      <c r="R28" s="793"/>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0" t="s">
        <v>460</v>
      </c>
      <c r="C31" s="1020"/>
      <c r="D31" s="1020"/>
      <c r="E31" s="1024">
        <f>【1】概算!C34</f>
        <v>0</v>
      </c>
      <c r="F31" s="1024"/>
      <c r="G31" s="1024"/>
      <c r="H31" s="351" t="s">
        <v>461</v>
      </c>
      <c r="I31" s="351"/>
      <c r="J31" s="351"/>
      <c r="K31" s="351"/>
      <c r="L31" s="351"/>
      <c r="M31" s="351"/>
      <c r="N31" s="351"/>
      <c r="O31" s="1021">
        <f>【1】概算!C33</f>
        <v>0</v>
      </c>
      <c r="P31" s="1021"/>
      <c r="Q31" s="1021"/>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0" t="s">
        <v>462</v>
      </c>
      <c r="C33" s="1020"/>
      <c r="D33" s="1020"/>
      <c r="E33" s="351" t="s">
        <v>172</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0" t="s">
        <v>463</v>
      </c>
      <c r="C35" s="1020"/>
      <c r="D35" s="1020"/>
      <c r="E35" s="145"/>
      <c r="F35" s="145"/>
      <c r="G35" s="145"/>
      <c r="H35" s="145"/>
      <c r="I35" s="145"/>
      <c r="J35" s="145"/>
      <c r="K35" s="145"/>
      <c r="L35" s="145"/>
      <c r="M35" s="145"/>
      <c r="N35" s="145"/>
      <c r="O35" s="145"/>
      <c r="P35" s="145"/>
      <c r="Q35" s="145"/>
    </row>
    <row r="36" spans="2:18" ht="21.75" customHeight="1">
      <c r="B36" s="352" t="s">
        <v>464</v>
      </c>
      <c r="C36" s="353"/>
      <c r="D36" s="353"/>
      <c r="E36" s="353"/>
      <c r="F36" s="354"/>
      <c r="G36" s="1022"/>
      <c r="H36" s="1022"/>
      <c r="I36" s="1022"/>
      <c r="J36" s="1022"/>
      <c r="K36" s="1022"/>
      <c r="L36" s="1022"/>
      <c r="M36" s="1022"/>
      <c r="N36" s="1022"/>
      <c r="O36" s="1022"/>
      <c r="P36" s="1022"/>
      <c r="Q36" s="1022"/>
    </row>
    <row r="37" spans="2:18" ht="21.75" customHeight="1">
      <c r="B37" s="352" t="s">
        <v>465</v>
      </c>
      <c r="C37" s="353"/>
      <c r="D37" s="353"/>
      <c r="E37" s="353"/>
      <c r="F37" s="354"/>
      <c r="G37" s="1023"/>
      <c r="H37" s="1023"/>
      <c r="I37" s="1023"/>
      <c r="J37" s="1023"/>
      <c r="K37" s="1023"/>
      <c r="L37" s="1023"/>
      <c r="M37" s="1023"/>
      <c r="N37" s="1023"/>
      <c r="O37" s="1023"/>
      <c r="P37" s="1023"/>
      <c r="Q37" s="1023"/>
    </row>
    <row r="38" spans="2:18" ht="21.75" customHeight="1">
      <c r="B38" s="352" t="s">
        <v>466</v>
      </c>
      <c r="C38" s="353"/>
      <c r="D38" s="353"/>
      <c r="E38" s="353"/>
      <c r="F38" s="354"/>
      <c r="G38" s="1022"/>
      <c r="H38" s="1022"/>
      <c r="I38" s="1022"/>
      <c r="J38" s="1022"/>
      <c r="K38" s="1022"/>
      <c r="L38" s="1022"/>
      <c r="M38" s="1022"/>
      <c r="N38" s="1022"/>
      <c r="O38" s="1022"/>
      <c r="P38" s="1022"/>
      <c r="Q38" s="1022"/>
    </row>
    <row r="39" spans="2:18" ht="21.75" customHeight="1">
      <c r="B39" s="352" t="s">
        <v>467</v>
      </c>
      <c r="C39" s="353"/>
      <c r="D39" s="353"/>
      <c r="E39" s="353"/>
      <c r="F39" s="354"/>
      <c r="G39" s="1023"/>
      <c r="H39" s="1023"/>
      <c r="I39" s="1023"/>
      <c r="J39" s="1023"/>
      <c r="K39" s="1023"/>
      <c r="L39" s="1023"/>
      <c r="M39" s="1023"/>
      <c r="N39" s="1023"/>
      <c r="O39" s="1023"/>
      <c r="P39" s="1023"/>
      <c r="Q39" s="1023"/>
    </row>
    <row r="40" spans="2:18" ht="21.75" customHeight="1">
      <c r="B40" s="352" t="s">
        <v>468</v>
      </c>
      <c r="C40" s="353"/>
      <c r="D40" s="353"/>
      <c r="E40" s="353"/>
      <c r="F40" s="354"/>
      <c r="G40" s="1022"/>
      <c r="H40" s="1022"/>
      <c r="I40" s="1022"/>
      <c r="J40" s="1022"/>
      <c r="K40" s="1022"/>
      <c r="L40" s="1022"/>
      <c r="M40" s="1022"/>
      <c r="N40" s="1022"/>
      <c r="O40" s="1022"/>
      <c r="P40" s="1022"/>
      <c r="Q40" s="1022"/>
    </row>
    <row r="41" spans="2:18" ht="21.75" customHeight="1">
      <c r="B41" s="352" t="s">
        <v>469</v>
      </c>
      <c r="C41" s="353"/>
      <c r="D41" s="353"/>
      <c r="E41" s="353"/>
      <c r="F41" s="354"/>
      <c r="G41" s="1023"/>
      <c r="H41" s="1023"/>
      <c r="I41" s="1023"/>
      <c r="J41" s="1023"/>
      <c r="K41" s="1023"/>
      <c r="L41" s="1023"/>
      <c r="M41" s="1023"/>
      <c r="N41" s="1023"/>
      <c r="O41" s="1023"/>
      <c r="P41" s="1023"/>
      <c r="Q41" s="1023"/>
    </row>
    <row r="43" spans="2:18" ht="18" customHeight="1">
      <c r="R43" s="744" t="s">
        <v>173</v>
      </c>
    </row>
  </sheetData>
  <mergeCells count="25">
    <mergeCell ref="G38:Q38"/>
    <mergeCell ref="G39:Q39"/>
    <mergeCell ref="G40:Q40"/>
    <mergeCell ref="G41:Q41"/>
    <mergeCell ref="B33:D33"/>
    <mergeCell ref="B35:D35"/>
    <mergeCell ref="B31:D31"/>
    <mergeCell ref="O31:Q31"/>
    <mergeCell ref="G36:Q36"/>
    <mergeCell ref="G37:Q37"/>
    <mergeCell ref="E31:G31"/>
    <mergeCell ref="B22:E22"/>
    <mergeCell ref="F22:I22"/>
    <mergeCell ref="K22:N22"/>
    <mergeCell ref="A25:R25"/>
    <mergeCell ref="A28:R28"/>
    <mergeCell ref="O2:R2"/>
    <mergeCell ref="B16:E16"/>
    <mergeCell ref="F16:Q18"/>
    <mergeCell ref="B19:E19"/>
    <mergeCell ref="B21:E21"/>
    <mergeCell ref="F21:I21"/>
    <mergeCell ref="K21:N21"/>
    <mergeCell ref="F19:G19"/>
    <mergeCell ref="A13:R13"/>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470</v>
      </c>
      <c r="B1" s="1025"/>
      <c r="C1" s="1025"/>
      <c r="D1" s="1025"/>
      <c r="E1" s="1025"/>
    </row>
    <row r="2" spans="1:27" ht="15" customHeight="1">
      <c r="A2" s="289"/>
      <c r="B2" s="289"/>
      <c r="C2" s="289"/>
      <c r="D2" s="289"/>
      <c r="E2" s="289"/>
    </row>
    <row r="3" spans="1:27" ht="17.25">
      <c r="A3" s="804" t="s">
        <v>175</v>
      </c>
      <c r="B3" s="804"/>
      <c r="C3" s="804"/>
      <c r="D3" s="804"/>
      <c r="E3" s="804"/>
    </row>
    <row r="4" spans="1:27" ht="21" customHeight="1" thickBot="1">
      <c r="A4" s="290"/>
      <c r="B4" s="355"/>
      <c r="C4" s="355"/>
      <c r="D4" s="355"/>
      <c r="E4" s="66" t="s">
        <v>176</v>
      </c>
    </row>
    <row r="5" spans="1:27" ht="37.5" customHeight="1" thickBot="1">
      <c r="A5" s="67" t="s">
        <v>177</v>
      </c>
      <c r="B5" s="356" t="s">
        <v>471</v>
      </c>
      <c r="C5" s="68" t="s">
        <v>472</v>
      </c>
      <c r="D5" s="68" t="s">
        <v>473</v>
      </c>
      <c r="E5" s="69" t="s">
        <v>180</v>
      </c>
    </row>
    <row r="6" spans="1:27" ht="24.75" customHeight="1">
      <c r="A6" s="70" t="s">
        <v>181</v>
      </c>
      <c r="B6" s="71">
        <f>【1】見・内訳!B6</f>
        <v>0</v>
      </c>
      <c r="C6" s="71">
        <f>SUM(C7,C13,C16,C21)</f>
        <v>0</v>
      </c>
      <c r="D6" s="71">
        <f>SUM(D7,D13,D16,D21)</f>
        <v>0</v>
      </c>
      <c r="E6" s="72"/>
    </row>
    <row r="7" spans="1:27" ht="24.75" customHeight="1">
      <c r="A7" s="357" t="s">
        <v>182</v>
      </c>
      <c r="B7" s="358">
        <f>【1】見・内訳!B7</f>
        <v>0</v>
      </c>
      <c r="C7" s="358">
        <f>SUM(C8:C12)</f>
        <v>0</v>
      </c>
      <c r="D7" s="358">
        <f>SUM(D8:D12)</f>
        <v>0</v>
      </c>
      <c r="E7" s="299"/>
    </row>
    <row r="8" spans="1:27" ht="24.75" customHeight="1">
      <c r="A8" s="73" t="s">
        <v>183</v>
      </c>
      <c r="B8" s="74">
        <f>【1】見・内訳!B8</f>
        <v>0</v>
      </c>
      <c r="C8" s="703"/>
      <c r="D8" s="74">
        <f>B8-C8</f>
        <v>0</v>
      </c>
      <c r="E8" s="75"/>
    </row>
    <row r="9" spans="1:27" ht="24.75" customHeight="1">
      <c r="A9" s="76" t="s">
        <v>185</v>
      </c>
      <c r="B9" s="77">
        <f>【1】見・内訳!B9</f>
        <v>0</v>
      </c>
      <c r="C9" s="704"/>
      <c r="D9" s="359">
        <f>B9-C9</f>
        <v>0</v>
      </c>
      <c r="E9" s="78"/>
    </row>
    <row r="10" spans="1:27" ht="24.75" customHeight="1">
      <c r="A10" s="76" t="s">
        <v>186</v>
      </c>
      <c r="B10" s="77">
        <f>【1】見・内訳!B10</f>
        <v>0</v>
      </c>
      <c r="C10" s="705"/>
      <c r="D10" s="77">
        <f>B10-C10</f>
        <v>0</v>
      </c>
      <c r="E10" s="78"/>
    </row>
    <row r="11" spans="1:27" ht="24.75" customHeight="1">
      <c r="A11" s="76" t="s">
        <v>187</v>
      </c>
      <c r="B11" s="77">
        <f>【1】見・内訳!B11</f>
        <v>0</v>
      </c>
      <c r="C11" s="705"/>
      <c r="D11" s="77">
        <f>B11-C11</f>
        <v>0</v>
      </c>
      <c r="E11" s="78"/>
    </row>
    <row r="12" spans="1:27" ht="24.75" customHeight="1">
      <c r="A12" s="79" t="s">
        <v>188</v>
      </c>
      <c r="B12" s="80">
        <f>【1】見・内訳!B12</f>
        <v>0</v>
      </c>
      <c r="C12" s="706"/>
      <c r="D12" s="80">
        <f>B12-C12</f>
        <v>0</v>
      </c>
      <c r="E12" s="81"/>
    </row>
    <row r="13" spans="1:27" ht="24.75" customHeight="1">
      <c r="A13" s="360" t="s">
        <v>189</v>
      </c>
      <c r="B13" s="361">
        <f>【1】見・内訳!B13</f>
        <v>0</v>
      </c>
      <c r="C13" s="361">
        <f>SUM(C14:C15)</f>
        <v>0</v>
      </c>
      <c r="D13" s="361">
        <f>SUM(D14:D15)</f>
        <v>0</v>
      </c>
      <c r="E13" s="311"/>
    </row>
    <row r="14" spans="1:27" ht="24.75" customHeight="1">
      <c r="A14" s="73" t="s">
        <v>190</v>
      </c>
      <c r="B14" s="82">
        <f>【1】見・内訳!B14</f>
        <v>0</v>
      </c>
      <c r="C14" s="707"/>
      <c r="D14" s="82">
        <f>B14-C14</f>
        <v>0</v>
      </c>
      <c r="E14" s="75"/>
    </row>
    <row r="15" spans="1:27" ht="24.75" customHeight="1">
      <c r="A15" s="83" t="s">
        <v>192</v>
      </c>
      <c r="B15" s="84">
        <f>【1】見・内訳!B15</f>
        <v>0</v>
      </c>
      <c r="C15" s="704"/>
      <c r="D15" s="359">
        <f>B15-C15</f>
        <v>0</v>
      </c>
      <c r="E15" s="85"/>
    </row>
    <row r="16" spans="1:27" ht="24.75" customHeight="1">
      <c r="A16" s="360" t="s">
        <v>194</v>
      </c>
      <c r="B16" s="361">
        <f>【1】見・内訳!B16</f>
        <v>0</v>
      </c>
      <c r="C16" s="361">
        <f>SUM(C17:C20)</f>
        <v>0</v>
      </c>
      <c r="D16" s="361">
        <f>SUM(D17:D20)</f>
        <v>0</v>
      </c>
      <c r="E16" s="311"/>
      <c r="AA16" s="314"/>
    </row>
    <row r="17" spans="1:5" ht="24.75" customHeight="1">
      <c r="A17" s="86" t="s">
        <v>195</v>
      </c>
      <c r="B17" s="87">
        <f>【1】見・内訳!B17</f>
        <v>0</v>
      </c>
      <c r="C17" s="708"/>
      <c r="D17" s="87">
        <f>B17-C17</f>
        <v>0</v>
      </c>
      <c r="E17" s="75"/>
    </row>
    <row r="18" spans="1:5" ht="24.75" customHeight="1">
      <c r="A18" s="88" t="s">
        <v>197</v>
      </c>
      <c r="B18" s="77">
        <f>【1】見・内訳!B18</f>
        <v>0</v>
      </c>
      <c r="C18" s="705"/>
      <c r="D18" s="77">
        <f>B18-C18</f>
        <v>0</v>
      </c>
      <c r="E18" s="78"/>
    </row>
    <row r="19" spans="1:5" ht="24.75" customHeight="1">
      <c r="A19" s="88" t="s">
        <v>198</v>
      </c>
      <c r="B19" s="77">
        <f>【1】見・内訳!B19</f>
        <v>0</v>
      </c>
      <c r="C19" s="705"/>
      <c r="D19" s="77">
        <f>B19-C19</f>
        <v>0</v>
      </c>
      <c r="E19" s="78"/>
    </row>
    <row r="20" spans="1:5" ht="24.75" customHeight="1">
      <c r="A20" s="79" t="s">
        <v>199</v>
      </c>
      <c r="B20" s="89">
        <f>【1】見・内訳!B20</f>
        <v>0</v>
      </c>
      <c r="C20" s="709"/>
      <c r="D20" s="89">
        <f>B20-C20</f>
        <v>0</v>
      </c>
      <c r="E20" s="90"/>
    </row>
    <row r="21" spans="1:5" ht="24.75" customHeight="1">
      <c r="A21" s="360" t="s">
        <v>200</v>
      </c>
      <c r="B21" s="361">
        <f>【1】見・内訳!B21</f>
        <v>0</v>
      </c>
      <c r="C21" s="361">
        <f>SUM(C22:C29)</f>
        <v>0</v>
      </c>
      <c r="D21" s="361">
        <f>SUM(D22:D29)</f>
        <v>0</v>
      </c>
      <c r="E21" s="311"/>
    </row>
    <row r="22" spans="1:5" ht="24.75" customHeight="1">
      <c r="A22" s="86" t="s">
        <v>201</v>
      </c>
      <c r="B22" s="87">
        <f>【1】見・内訳!B22</f>
        <v>0</v>
      </c>
      <c r="C22" s="708"/>
      <c r="D22" s="87">
        <f t="shared" ref="D22:D30" si="0">B22-C22</f>
        <v>0</v>
      </c>
      <c r="E22" s="75"/>
    </row>
    <row r="23" spans="1:5" ht="24.75" customHeight="1">
      <c r="A23" s="88" t="s">
        <v>203</v>
      </c>
      <c r="B23" s="77">
        <f>【1】見・内訳!B23</f>
        <v>0</v>
      </c>
      <c r="C23" s="705"/>
      <c r="D23" s="77">
        <f t="shared" si="0"/>
        <v>0</v>
      </c>
      <c r="E23" s="78"/>
    </row>
    <row r="24" spans="1:5" ht="24.75" customHeight="1">
      <c r="A24" s="88" t="s">
        <v>204</v>
      </c>
      <c r="B24" s="77">
        <f>【1】見・内訳!B24</f>
        <v>0</v>
      </c>
      <c r="C24" s="705"/>
      <c r="D24" s="77">
        <f t="shared" si="0"/>
        <v>0</v>
      </c>
      <c r="E24" s="78"/>
    </row>
    <row r="25" spans="1:5" ht="24.75" customHeight="1">
      <c r="A25" s="88" t="s">
        <v>205</v>
      </c>
      <c r="B25" s="77">
        <f>【1】見・内訳!B25</f>
        <v>0</v>
      </c>
      <c r="C25" s="705"/>
      <c r="D25" s="77">
        <f t="shared" si="0"/>
        <v>0</v>
      </c>
      <c r="E25" s="78"/>
    </row>
    <row r="26" spans="1:5" ht="24.75" customHeight="1">
      <c r="A26" s="88" t="s">
        <v>206</v>
      </c>
      <c r="B26" s="77">
        <f>【1】見・内訳!B26</f>
        <v>0</v>
      </c>
      <c r="C26" s="705"/>
      <c r="D26" s="77">
        <f t="shared" si="0"/>
        <v>0</v>
      </c>
      <c r="E26" s="78"/>
    </row>
    <row r="27" spans="1:5" ht="24.75" customHeight="1">
      <c r="A27" s="88" t="s">
        <v>207</v>
      </c>
      <c r="B27" s="77">
        <f>【1】見・内訳!B27</f>
        <v>0</v>
      </c>
      <c r="C27" s="705"/>
      <c r="D27" s="77">
        <f t="shared" si="0"/>
        <v>0</v>
      </c>
      <c r="E27" s="78"/>
    </row>
    <row r="28" spans="1:5" ht="24.75" customHeight="1">
      <c r="A28" s="88" t="s">
        <v>474</v>
      </c>
      <c r="B28" s="77">
        <f>【1】見・内訳!B28</f>
        <v>0</v>
      </c>
      <c r="C28" s="710"/>
      <c r="D28" s="77">
        <f t="shared" si="0"/>
        <v>0</v>
      </c>
      <c r="E28" s="93"/>
    </row>
    <row r="29" spans="1:5" ht="24.75" customHeight="1" thickBot="1">
      <c r="A29" s="91" t="s">
        <v>209</v>
      </c>
      <c r="B29" s="92">
        <f>【1】見・内訳!B29</f>
        <v>0</v>
      </c>
      <c r="C29" s="710"/>
      <c r="D29" s="92">
        <f t="shared" si="0"/>
        <v>0</v>
      </c>
      <c r="E29" s="93"/>
    </row>
    <row r="30" spans="1:5" ht="24.75" customHeight="1" thickBot="1">
      <c r="A30" s="94" t="s">
        <v>210</v>
      </c>
      <c r="B30" s="95">
        <f>【1】見・内訳!B30</f>
        <v>0</v>
      </c>
      <c r="C30" s="711"/>
      <c r="D30" s="95">
        <f t="shared" si="0"/>
        <v>0</v>
      </c>
      <c r="E30" s="96"/>
    </row>
    <row r="31" spans="1:5" ht="24.75" customHeight="1" thickBot="1">
      <c r="A31" s="94" t="s">
        <v>213</v>
      </c>
      <c r="B31" s="95">
        <f>【1】見・内訳!B31</f>
        <v>0</v>
      </c>
      <c r="C31" s="711"/>
      <c r="D31" s="95">
        <f>B31-C31</f>
        <v>0</v>
      </c>
      <c r="E31" s="96"/>
    </row>
    <row r="32" spans="1:5" ht="24.75" customHeight="1" thickBot="1">
      <c r="A32" s="97" t="s">
        <v>215</v>
      </c>
      <c r="B32" s="98">
        <f>【1】見・内訳!B32</f>
        <v>0</v>
      </c>
      <c r="C32" s="98">
        <f>SUM(C6,C30,C31)</f>
        <v>0</v>
      </c>
      <c r="D32" s="98">
        <f>SUM(D6,D30,D31)</f>
        <v>0</v>
      </c>
      <c r="E32" s="99"/>
    </row>
    <row r="33" spans="1:5" ht="24.75" customHeight="1" thickTop="1" thickBot="1">
      <c r="A33" s="100" t="s">
        <v>216</v>
      </c>
      <c r="B33" s="101">
        <f>【1】見・内訳!B33</f>
        <v>0</v>
      </c>
      <c r="C33" s="101">
        <f>IF(基本情報!$J$5="",ROUNDDOWN(C32*0.1,0),ROUNDDOWN(C32*0.08,0))</f>
        <v>0</v>
      </c>
      <c r="D33" s="101">
        <f>B33-C33</f>
        <v>0</v>
      </c>
      <c r="E33" s="743" t="s">
        <v>217</v>
      </c>
    </row>
    <row r="34" spans="1:5" ht="30.75" customHeight="1" thickBot="1">
      <c r="A34" s="102" t="s">
        <v>218</v>
      </c>
      <c r="B34" s="103">
        <f>【1】見・内訳!B34</f>
        <v>0</v>
      </c>
      <c r="C34" s="103">
        <f>SUM(C32:C33)</f>
        <v>0</v>
      </c>
      <c r="D34" s="103">
        <f>SUM(D32:D33)</f>
        <v>0</v>
      </c>
      <c r="E34" s="104"/>
    </row>
    <row r="35" spans="1:5" ht="21.75" customHeight="1">
      <c r="A35" s="2" t="s">
        <v>475</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0" spans="1:27" ht="18" customHeight="1">
      <c r="R10" s="2"/>
    </row>
    <row r="12" spans="1:27" ht="18" customHeight="1">
      <c r="A12" s="799" t="s">
        <v>476</v>
      </c>
      <c r="B12" s="799"/>
      <c r="C12" s="799"/>
      <c r="D12" s="799"/>
      <c r="E12" s="799"/>
      <c r="F12" s="799"/>
      <c r="G12" s="799"/>
      <c r="H12" s="799"/>
      <c r="I12" s="799"/>
      <c r="J12" s="799"/>
      <c r="K12" s="799"/>
      <c r="L12" s="799"/>
      <c r="M12" s="799"/>
      <c r="N12" s="799"/>
      <c r="O12" s="799"/>
      <c r="P12" s="799"/>
      <c r="Q12" s="799"/>
      <c r="R12" s="799"/>
    </row>
    <row r="14" spans="1:27" ht="18" customHeight="1">
      <c r="B14" s="800" t="s">
        <v>149</v>
      </c>
      <c r="C14" s="800"/>
      <c r="D14" s="800"/>
      <c r="E14" s="800"/>
      <c r="F14" s="801" t="str">
        <f>基本情報!$E$17&amp;基本情報!$F$17&amp;"　"&amp;基本情報!$E$18&amp;基本情報!$F$18&amp;"「"&amp;基本情報!$E$19&amp;"」"</f>
        <v>年度　研修「」</v>
      </c>
      <c r="G14" s="801"/>
      <c r="H14" s="801"/>
      <c r="I14" s="801"/>
      <c r="J14" s="801"/>
      <c r="K14" s="801"/>
      <c r="L14" s="801"/>
      <c r="M14" s="801"/>
      <c r="N14" s="801"/>
      <c r="O14" s="801"/>
      <c r="P14" s="801"/>
      <c r="Q14" s="801"/>
    </row>
    <row r="15" spans="1:27" ht="18" customHeight="1">
      <c r="C15" s="261"/>
      <c r="D15" s="261"/>
      <c r="E15" s="261"/>
      <c r="F15" s="801"/>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B17" s="800" t="s">
        <v>151</v>
      </c>
      <c r="C17" s="800"/>
      <c r="D17" s="800"/>
      <c r="E17" s="800"/>
      <c r="F17" s="802">
        <f>基本情報!$E$20</f>
        <v>0</v>
      </c>
      <c r="G17" s="802"/>
    </row>
    <row r="19" spans="1:18" ht="18" customHeight="1">
      <c r="B19" s="800" t="s">
        <v>164</v>
      </c>
      <c r="C19" s="800"/>
      <c r="D19" s="800"/>
      <c r="E19" s="800"/>
      <c r="F19" s="798">
        <f>基本情報!$E$22</f>
        <v>0</v>
      </c>
      <c r="G19" s="798"/>
      <c r="H19" s="798"/>
      <c r="I19" s="798"/>
      <c r="J19" s="260" t="s">
        <v>165</v>
      </c>
      <c r="K19" s="798">
        <f>基本情報!$E$23</f>
        <v>0</v>
      </c>
      <c r="L19" s="798"/>
      <c r="M19" s="798"/>
      <c r="N19" s="798"/>
    </row>
    <row r="20" spans="1:18" ht="18" customHeight="1">
      <c r="B20" s="800" t="s">
        <v>166</v>
      </c>
      <c r="C20" s="800"/>
      <c r="D20" s="800"/>
      <c r="E20" s="800"/>
      <c r="F20" s="798">
        <f>基本情報!$E$26</f>
        <v>0</v>
      </c>
      <c r="G20" s="798"/>
      <c r="H20" s="798"/>
      <c r="I20" s="798"/>
      <c r="J20" s="260" t="s">
        <v>165</v>
      </c>
      <c r="K20" s="798">
        <f>基本情報!$E$27</f>
        <v>0</v>
      </c>
      <c r="L20" s="798"/>
      <c r="M20" s="798"/>
      <c r="N20" s="798"/>
    </row>
    <row r="22" spans="1:18" ht="54" customHeight="1">
      <c r="B22" s="1028" t="s">
        <v>477</v>
      </c>
      <c r="C22" s="1028"/>
      <c r="D22" s="1028"/>
      <c r="E22" s="1028"/>
      <c r="F22" s="1028"/>
      <c r="G22" s="1028"/>
      <c r="H22" s="1028"/>
      <c r="I22" s="1028"/>
      <c r="J22" s="1028"/>
      <c r="K22" s="1028"/>
      <c r="L22" s="1028"/>
      <c r="M22" s="1028"/>
      <c r="N22" s="1028"/>
      <c r="O22" s="1028"/>
      <c r="P22" s="1028"/>
      <c r="Q22" s="1028"/>
      <c r="R22" s="363"/>
    </row>
    <row r="24" spans="1:18" ht="18" customHeight="1">
      <c r="A24" s="793" t="s">
        <v>168</v>
      </c>
      <c r="B24" s="793"/>
      <c r="C24" s="793"/>
      <c r="D24" s="793"/>
      <c r="E24" s="793"/>
      <c r="F24" s="793"/>
      <c r="G24" s="793"/>
      <c r="H24" s="793"/>
      <c r="I24" s="793"/>
      <c r="J24" s="793"/>
      <c r="K24" s="793"/>
      <c r="L24" s="793"/>
      <c r="M24" s="793"/>
      <c r="N24" s="793"/>
      <c r="O24" s="793"/>
      <c r="P24" s="793"/>
      <c r="Q24" s="793"/>
      <c r="R24" s="793"/>
    </row>
    <row r="26" spans="1:18" ht="18" customHeight="1">
      <c r="B26" s="794" t="s">
        <v>478</v>
      </c>
      <c r="C26" s="794"/>
      <c r="D26" s="794"/>
      <c r="E26" s="796">
        <f>【1】精・内訳!$E$33</f>
        <v>0</v>
      </c>
      <c r="F26" s="796"/>
      <c r="G26" s="796"/>
      <c r="H26" s="65" t="s">
        <v>170</v>
      </c>
      <c r="I26" s="351"/>
      <c r="J26" s="65"/>
      <c r="K26" s="65"/>
      <c r="L26" s="65"/>
      <c r="M26" s="65"/>
      <c r="N26" s="65"/>
      <c r="O26" s="795">
        <f>【1】精・内訳!$E$32</f>
        <v>0</v>
      </c>
      <c r="P26" s="795"/>
      <c r="Q26" s="795"/>
    </row>
    <row r="28" spans="1:18" ht="18" customHeight="1">
      <c r="B28" s="794" t="s">
        <v>462</v>
      </c>
      <c r="C28" s="794"/>
      <c r="D28" s="794"/>
      <c r="E28" s="65" t="s">
        <v>172</v>
      </c>
      <c r="F28" s="65"/>
      <c r="G28" s="65"/>
      <c r="H28" s="65"/>
      <c r="I28" s="65"/>
      <c r="J28" s="65"/>
      <c r="K28" s="65"/>
      <c r="L28" s="65"/>
      <c r="M28" s="65"/>
      <c r="N28" s="65"/>
      <c r="O28" s="65"/>
      <c r="P28" s="65"/>
      <c r="Q28" s="65"/>
    </row>
    <row r="30" spans="1:18" ht="18" customHeight="1">
      <c r="B30" s="794" t="s">
        <v>479</v>
      </c>
      <c r="C30" s="794"/>
      <c r="D30" s="794"/>
      <c r="E30" s="796">
        <f>【1】精・内訳!$G$33</f>
        <v>0</v>
      </c>
      <c r="F30" s="796"/>
      <c r="G30" s="796"/>
      <c r="H30" s="65" t="s">
        <v>461</v>
      </c>
      <c r="I30" s="65"/>
      <c r="J30" s="65"/>
      <c r="K30" s="65"/>
      <c r="L30" s="65"/>
      <c r="M30" s="65"/>
      <c r="N30" s="65"/>
      <c r="O30" s="795">
        <f>【1】精・内訳!$G$32</f>
        <v>0</v>
      </c>
      <c r="P30" s="795"/>
      <c r="Q30" s="795"/>
    </row>
    <row r="32" spans="1:18" ht="18" customHeight="1">
      <c r="B32" s="794" t="s">
        <v>480</v>
      </c>
      <c r="C32" s="794"/>
      <c r="D32" s="794"/>
      <c r="E32" s="1027">
        <f>【1】精・内訳!$H$33</f>
        <v>0</v>
      </c>
      <c r="F32" s="1027"/>
      <c r="G32" s="1027"/>
      <c r="H32" s="65" t="s">
        <v>170</v>
      </c>
      <c r="I32" s="351"/>
      <c r="J32" s="65"/>
      <c r="K32" s="65"/>
      <c r="L32" s="65"/>
      <c r="M32" s="65"/>
      <c r="N32" s="65"/>
      <c r="O32" s="1026">
        <f>【1】精・内訳!$H$32</f>
        <v>0</v>
      </c>
      <c r="P32" s="1026"/>
      <c r="Q32" s="1026"/>
    </row>
    <row r="34" spans="2:18" ht="18" customHeight="1">
      <c r="B34" s="794" t="s">
        <v>481</v>
      </c>
      <c r="C34" s="794"/>
      <c r="D34" s="794"/>
    </row>
    <row r="35" spans="2:18" ht="21.75" customHeight="1">
      <c r="B35" s="352" t="s">
        <v>464</v>
      </c>
      <c r="C35" s="353"/>
      <c r="D35" s="353"/>
      <c r="E35" s="353"/>
      <c r="F35" s="354"/>
      <c r="G35" s="1022" t="str">
        <f>IF('請求書(概算)'!G36="","",'請求書(概算)'!G36)</f>
        <v/>
      </c>
      <c r="H35" s="1022"/>
      <c r="I35" s="1022"/>
      <c r="J35" s="1022"/>
      <c r="K35" s="1022"/>
      <c r="L35" s="1022"/>
      <c r="M35" s="1022"/>
      <c r="N35" s="1022"/>
      <c r="O35" s="1022"/>
      <c r="P35" s="1022"/>
      <c r="Q35" s="1022"/>
    </row>
    <row r="36" spans="2:18" ht="21.75" customHeight="1">
      <c r="B36" s="352" t="s">
        <v>465</v>
      </c>
      <c r="C36" s="353"/>
      <c r="D36" s="353"/>
      <c r="E36" s="353"/>
      <c r="F36" s="354"/>
      <c r="G36" s="1023" t="str">
        <f>IF('請求書(概算)'!G37="","",'請求書(概算)'!G37)</f>
        <v/>
      </c>
      <c r="H36" s="1023"/>
      <c r="I36" s="1023"/>
      <c r="J36" s="1023"/>
      <c r="K36" s="1023"/>
      <c r="L36" s="1023"/>
      <c r="M36" s="1023"/>
      <c r="N36" s="1023"/>
      <c r="O36" s="1023"/>
      <c r="P36" s="1023"/>
      <c r="Q36" s="1023"/>
    </row>
    <row r="37" spans="2:18" ht="21.75" customHeight="1">
      <c r="B37" s="352" t="s">
        <v>466</v>
      </c>
      <c r="C37" s="353"/>
      <c r="D37" s="353"/>
      <c r="E37" s="353"/>
      <c r="F37" s="354"/>
      <c r="G37" s="1022" t="str">
        <f>IF('請求書(概算)'!G38="","",'請求書(概算)'!G38)</f>
        <v/>
      </c>
      <c r="H37" s="1022"/>
      <c r="I37" s="1022"/>
      <c r="J37" s="1022"/>
      <c r="K37" s="1022"/>
      <c r="L37" s="1022"/>
      <c r="M37" s="1022"/>
      <c r="N37" s="1022"/>
      <c r="O37" s="1022"/>
      <c r="P37" s="1022"/>
      <c r="Q37" s="1022"/>
    </row>
    <row r="38" spans="2:18" ht="21.75" customHeight="1">
      <c r="B38" s="352" t="s">
        <v>467</v>
      </c>
      <c r="C38" s="353"/>
      <c r="D38" s="353"/>
      <c r="E38" s="353"/>
      <c r="F38" s="354"/>
      <c r="G38" s="1023" t="str">
        <f>IF('請求書(概算)'!G39="","",'請求書(概算)'!G39)</f>
        <v/>
      </c>
      <c r="H38" s="1023"/>
      <c r="I38" s="1023"/>
      <c r="J38" s="1023"/>
      <c r="K38" s="1023"/>
      <c r="L38" s="1023"/>
      <c r="M38" s="1023"/>
      <c r="N38" s="1023"/>
      <c r="O38" s="1023"/>
      <c r="P38" s="1023"/>
      <c r="Q38" s="1023"/>
    </row>
    <row r="39" spans="2:18" ht="21.75" customHeight="1">
      <c r="B39" s="352" t="s">
        <v>468</v>
      </c>
      <c r="C39" s="353"/>
      <c r="D39" s="353"/>
      <c r="E39" s="353"/>
      <c r="F39" s="354"/>
      <c r="G39" s="1022" t="str">
        <f>IF('請求書(概算)'!G40="","",'請求書(概算)'!G40)</f>
        <v/>
      </c>
      <c r="H39" s="1022"/>
      <c r="I39" s="1022"/>
      <c r="J39" s="1022"/>
      <c r="K39" s="1022"/>
      <c r="L39" s="1022"/>
      <c r="M39" s="1022"/>
      <c r="N39" s="1022"/>
      <c r="O39" s="1022"/>
      <c r="P39" s="1022"/>
      <c r="Q39" s="1022"/>
    </row>
    <row r="40" spans="2:18" ht="21.75" customHeight="1">
      <c r="B40" s="352" t="s">
        <v>469</v>
      </c>
      <c r="C40" s="353"/>
      <c r="D40" s="353"/>
      <c r="E40" s="353"/>
      <c r="F40" s="354"/>
      <c r="G40" s="1023" t="str">
        <f>IF('請求書(概算)'!G41="","",'請求書(概算)'!G41)</f>
        <v/>
      </c>
      <c r="H40" s="1023"/>
      <c r="I40" s="1023"/>
      <c r="J40" s="1023"/>
      <c r="K40" s="1023"/>
      <c r="L40" s="1023"/>
      <c r="M40" s="1023"/>
      <c r="N40" s="1023"/>
      <c r="O40" s="1023"/>
      <c r="P40" s="1023"/>
      <c r="Q40" s="1023"/>
    </row>
    <row r="41" spans="2:18" ht="21.75" customHeight="1">
      <c r="B41" s="290"/>
      <c r="G41" s="364"/>
      <c r="H41" s="364"/>
      <c r="I41" s="364"/>
      <c r="J41" s="364"/>
      <c r="K41" s="364"/>
      <c r="L41" s="364"/>
      <c r="M41" s="364"/>
      <c r="N41" s="364"/>
      <c r="O41" s="364"/>
      <c r="P41" s="364"/>
      <c r="Q41" s="364"/>
    </row>
    <row r="42" spans="2:18" ht="18" customHeight="1">
      <c r="R42" s="744" t="s">
        <v>173</v>
      </c>
    </row>
  </sheetData>
  <mergeCells count="31">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 ref="B28:D28"/>
    <mergeCell ref="G35:Q35"/>
    <mergeCell ref="G36:Q36"/>
    <mergeCell ref="G37:Q37"/>
    <mergeCell ref="E26:G26"/>
    <mergeCell ref="G38:Q38"/>
    <mergeCell ref="G40:Q40"/>
    <mergeCell ref="B30:D30"/>
    <mergeCell ref="B32:D32"/>
    <mergeCell ref="O30:Q30"/>
    <mergeCell ref="O32:Q32"/>
    <mergeCell ref="G39:Q39"/>
    <mergeCell ref="E32:G32"/>
    <mergeCell ref="E30:G30"/>
    <mergeCell ref="B34:D34"/>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2" spans="1:27" ht="18" customHeight="1">
      <c r="A12" s="799" t="s">
        <v>476</v>
      </c>
      <c r="B12" s="799"/>
      <c r="C12" s="799"/>
      <c r="D12" s="799"/>
      <c r="E12" s="799"/>
      <c r="F12" s="799"/>
      <c r="G12" s="799"/>
      <c r="H12" s="799"/>
      <c r="I12" s="799"/>
      <c r="J12" s="799"/>
      <c r="K12" s="799"/>
      <c r="L12" s="799"/>
      <c r="M12" s="799"/>
      <c r="N12" s="799"/>
      <c r="O12" s="799"/>
      <c r="P12" s="799"/>
      <c r="Q12" s="799"/>
      <c r="R12" s="799"/>
    </row>
    <row r="15" spans="1:27" ht="18" customHeight="1">
      <c r="B15" s="800" t="s">
        <v>149</v>
      </c>
      <c r="C15" s="800"/>
      <c r="D15" s="800"/>
      <c r="E15" s="800"/>
      <c r="F15" s="801" t="str">
        <f>基本情報!$E$17&amp;基本情報!$F$17&amp;"　"&amp;基本情報!$E$18&amp;基本情報!$F$18&amp;"「"&amp;基本情報!$E$19&amp;"」"</f>
        <v>年度　研修「」</v>
      </c>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C17" s="261"/>
      <c r="D17" s="261"/>
      <c r="E17" s="261"/>
      <c r="F17" s="801"/>
      <c r="G17" s="801"/>
      <c r="H17" s="801"/>
      <c r="I17" s="801"/>
      <c r="J17" s="801"/>
      <c r="K17" s="801"/>
      <c r="L17" s="801"/>
      <c r="M17" s="801"/>
      <c r="N17" s="801"/>
      <c r="O17" s="801"/>
      <c r="P17" s="801"/>
      <c r="Q17" s="801"/>
    </row>
    <row r="18" spans="1:18" ht="18" customHeight="1">
      <c r="B18" s="800" t="s">
        <v>151</v>
      </c>
      <c r="C18" s="800"/>
      <c r="D18" s="800"/>
      <c r="E18" s="800"/>
      <c r="F18" s="802">
        <f>基本情報!$E$20</f>
        <v>0</v>
      </c>
      <c r="G18" s="802"/>
    </row>
    <row r="20" spans="1:18" ht="18" customHeight="1">
      <c r="B20" s="800" t="s">
        <v>164</v>
      </c>
      <c r="C20" s="800"/>
      <c r="D20" s="800"/>
      <c r="E20" s="800"/>
      <c r="F20" s="798">
        <f>基本情報!$E$22</f>
        <v>0</v>
      </c>
      <c r="G20" s="798"/>
      <c r="H20" s="798"/>
      <c r="I20" s="798"/>
      <c r="J20" s="260" t="s">
        <v>165</v>
      </c>
      <c r="K20" s="798">
        <f>基本情報!$E$23</f>
        <v>0</v>
      </c>
      <c r="L20" s="798"/>
      <c r="M20" s="798"/>
      <c r="N20" s="798"/>
    </row>
    <row r="21" spans="1:18" ht="18" customHeight="1">
      <c r="B21" s="800" t="s">
        <v>166</v>
      </c>
      <c r="C21" s="800"/>
      <c r="D21" s="800"/>
      <c r="E21" s="800"/>
      <c r="F21" s="798">
        <f>基本情報!$E$26</f>
        <v>0</v>
      </c>
      <c r="G21" s="798"/>
      <c r="H21" s="798"/>
      <c r="I21" s="798"/>
      <c r="J21" s="260" t="s">
        <v>165</v>
      </c>
      <c r="K21" s="798">
        <f>基本情報!$E$27</f>
        <v>0</v>
      </c>
      <c r="L21" s="798"/>
      <c r="M21" s="798"/>
      <c r="N21" s="798"/>
    </row>
    <row r="24" spans="1:18" ht="54" customHeight="1">
      <c r="B24" s="1028" t="s">
        <v>477</v>
      </c>
      <c r="C24" s="1028"/>
      <c r="D24" s="1028"/>
      <c r="E24" s="1028"/>
      <c r="F24" s="1028"/>
      <c r="G24" s="1028"/>
      <c r="H24" s="1028"/>
      <c r="I24" s="1028"/>
      <c r="J24" s="1028"/>
      <c r="K24" s="1028"/>
      <c r="L24" s="1028"/>
      <c r="M24" s="1028"/>
      <c r="N24" s="1028"/>
      <c r="O24" s="1028"/>
      <c r="P24" s="1028"/>
      <c r="Q24" s="1028"/>
      <c r="R24" s="363"/>
    </row>
    <row r="26" spans="1:18" ht="18" customHeight="1">
      <c r="A26" s="793" t="s">
        <v>168</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794" t="s">
        <v>482</v>
      </c>
      <c r="C29" s="794"/>
      <c r="D29" s="794"/>
      <c r="E29" s="796">
        <f>ABS(【1】精・内訳!$H$33)</f>
        <v>0</v>
      </c>
      <c r="F29" s="796"/>
      <c r="G29" s="796"/>
      <c r="H29" s="65" t="s">
        <v>170</v>
      </c>
      <c r="I29" s="351"/>
      <c r="J29" s="65"/>
      <c r="K29" s="65"/>
      <c r="L29" s="65"/>
      <c r="M29" s="65"/>
      <c r="N29" s="65"/>
      <c r="O29" s="795">
        <f>ABS(【1】精・内訳!$H$32)</f>
        <v>0</v>
      </c>
      <c r="P29" s="795"/>
      <c r="Q29" s="795"/>
    </row>
    <row r="31" spans="1:18" ht="18" customHeight="1">
      <c r="B31" s="794" t="s">
        <v>462</v>
      </c>
      <c r="C31" s="794"/>
      <c r="D31" s="794"/>
      <c r="E31" s="65" t="s">
        <v>172</v>
      </c>
      <c r="F31" s="65"/>
      <c r="G31" s="65"/>
      <c r="H31" s="65"/>
      <c r="I31" s="65"/>
      <c r="J31" s="65"/>
      <c r="K31" s="65"/>
      <c r="L31" s="65"/>
      <c r="M31" s="65"/>
      <c r="N31" s="65"/>
      <c r="O31" s="65"/>
      <c r="P31" s="65"/>
      <c r="Q31" s="65"/>
    </row>
    <row r="33" spans="2:18" ht="18" customHeight="1">
      <c r="B33" s="794" t="s">
        <v>463</v>
      </c>
      <c r="C33" s="794"/>
      <c r="D33" s="794"/>
    </row>
    <row r="34" spans="2:18" ht="21.75" customHeight="1">
      <c r="B34" s="352" t="s">
        <v>464</v>
      </c>
      <c r="C34" s="353"/>
      <c r="D34" s="353"/>
      <c r="E34" s="353"/>
      <c r="F34" s="354"/>
      <c r="G34" s="1022"/>
      <c r="H34" s="1022"/>
      <c r="I34" s="1022"/>
      <c r="J34" s="1022"/>
      <c r="K34" s="1022"/>
      <c r="L34" s="1022"/>
      <c r="M34" s="1022"/>
      <c r="N34" s="1022"/>
      <c r="O34" s="1022"/>
      <c r="P34" s="1022"/>
      <c r="Q34" s="1022"/>
    </row>
    <row r="35" spans="2:18" ht="21.75" customHeight="1">
      <c r="B35" s="352" t="s">
        <v>465</v>
      </c>
      <c r="C35" s="353"/>
      <c r="D35" s="353"/>
      <c r="E35" s="353"/>
      <c r="F35" s="354"/>
      <c r="G35" s="1023"/>
      <c r="H35" s="1023"/>
      <c r="I35" s="1023"/>
      <c r="J35" s="1023"/>
      <c r="K35" s="1023"/>
      <c r="L35" s="1023"/>
      <c r="M35" s="1023"/>
      <c r="N35" s="1023"/>
      <c r="O35" s="1023"/>
      <c r="P35" s="1023"/>
      <c r="Q35" s="1023"/>
    </row>
    <row r="36" spans="2:18" ht="21.75" customHeight="1">
      <c r="B36" s="352" t="s">
        <v>466</v>
      </c>
      <c r="C36" s="353"/>
      <c r="D36" s="353"/>
      <c r="E36" s="353"/>
      <c r="F36" s="354"/>
      <c r="G36" s="1022"/>
      <c r="H36" s="1022"/>
      <c r="I36" s="1022"/>
      <c r="J36" s="1022"/>
      <c r="K36" s="1022"/>
      <c r="L36" s="1022"/>
      <c r="M36" s="1022"/>
      <c r="N36" s="1022"/>
      <c r="O36" s="1022"/>
      <c r="P36" s="1022"/>
      <c r="Q36" s="1022"/>
    </row>
    <row r="37" spans="2:18" ht="21.75" customHeight="1">
      <c r="B37" s="352" t="s">
        <v>467</v>
      </c>
      <c r="C37" s="353"/>
      <c r="D37" s="353"/>
      <c r="E37" s="353"/>
      <c r="F37" s="354"/>
      <c r="G37" s="1023"/>
      <c r="H37" s="1023"/>
      <c r="I37" s="1023"/>
      <c r="J37" s="1023"/>
      <c r="K37" s="1023"/>
      <c r="L37" s="1023"/>
      <c r="M37" s="1023"/>
      <c r="N37" s="1023"/>
      <c r="O37" s="1023"/>
      <c r="P37" s="1023"/>
      <c r="Q37" s="1023"/>
    </row>
    <row r="38" spans="2:18" ht="21.75" customHeight="1">
      <c r="B38" s="352" t="s">
        <v>468</v>
      </c>
      <c r="C38" s="353"/>
      <c r="D38" s="353"/>
      <c r="E38" s="353"/>
      <c r="F38" s="354"/>
      <c r="G38" s="1022"/>
      <c r="H38" s="1022"/>
      <c r="I38" s="1022"/>
      <c r="J38" s="1022"/>
      <c r="K38" s="1022"/>
      <c r="L38" s="1022"/>
      <c r="M38" s="1022"/>
      <c r="N38" s="1022"/>
      <c r="O38" s="1022"/>
      <c r="P38" s="1022"/>
      <c r="Q38" s="1022"/>
    </row>
    <row r="39" spans="2:18" ht="21.75" customHeight="1">
      <c r="B39" s="352" t="s">
        <v>469</v>
      </c>
      <c r="C39" s="353"/>
      <c r="D39" s="353"/>
      <c r="E39" s="353"/>
      <c r="F39" s="354"/>
      <c r="G39" s="1023"/>
      <c r="H39" s="1023"/>
      <c r="I39" s="1023"/>
      <c r="J39" s="1023"/>
      <c r="K39" s="1023"/>
      <c r="L39" s="1023"/>
      <c r="M39" s="1023"/>
      <c r="N39" s="1023"/>
      <c r="O39" s="1023"/>
      <c r="P39" s="1023"/>
      <c r="Q39" s="1023"/>
    </row>
    <row r="41" spans="2:18" ht="18" customHeight="1">
      <c r="R41" s="744" t="s">
        <v>173</v>
      </c>
    </row>
  </sheetData>
  <mergeCells count="25">
    <mergeCell ref="O1:R1"/>
    <mergeCell ref="B15:E15"/>
    <mergeCell ref="F15:Q17"/>
    <mergeCell ref="B18:E18"/>
    <mergeCell ref="B20:E20"/>
    <mergeCell ref="F20:I20"/>
    <mergeCell ref="K20:N20"/>
    <mergeCell ref="F18:G18"/>
    <mergeCell ref="A12:R12"/>
    <mergeCell ref="B21:E21"/>
    <mergeCell ref="F21:I21"/>
    <mergeCell ref="K21:N21"/>
    <mergeCell ref="A26:R26"/>
    <mergeCell ref="B29:D29"/>
    <mergeCell ref="O29:Q29"/>
    <mergeCell ref="G39:Q39"/>
    <mergeCell ref="B24:Q24"/>
    <mergeCell ref="B31:D31"/>
    <mergeCell ref="G34:Q34"/>
    <mergeCell ref="G35:Q35"/>
    <mergeCell ref="G36:Q36"/>
    <mergeCell ref="G37:Q37"/>
    <mergeCell ref="G38:Q38"/>
    <mergeCell ref="E29:G29"/>
    <mergeCell ref="B33:D33"/>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799" t="s">
        <v>483</v>
      </c>
      <c r="B14" s="799"/>
      <c r="C14" s="799"/>
      <c r="D14" s="799"/>
      <c r="E14" s="799"/>
      <c r="F14" s="799"/>
      <c r="G14" s="799"/>
      <c r="H14" s="799"/>
      <c r="I14" s="799"/>
      <c r="J14" s="799"/>
      <c r="K14" s="799"/>
      <c r="L14" s="799"/>
      <c r="M14" s="799"/>
      <c r="N14" s="799"/>
      <c r="O14" s="799"/>
      <c r="P14" s="799"/>
      <c r="Q14" s="799"/>
      <c r="R14" s="799"/>
    </row>
    <row r="16" spans="1:27" ht="18" customHeight="1">
      <c r="AA16" s="145"/>
    </row>
    <row r="17" spans="1:18" ht="72" customHeight="1">
      <c r="B17" s="1028" t="s">
        <v>484</v>
      </c>
      <c r="C17" s="1028"/>
      <c r="D17" s="1028"/>
      <c r="E17" s="1028"/>
      <c r="F17" s="1028"/>
      <c r="G17" s="1028"/>
      <c r="H17" s="1028"/>
      <c r="I17" s="1028"/>
      <c r="J17" s="1028"/>
      <c r="K17" s="1028"/>
      <c r="L17" s="1028"/>
      <c r="M17" s="1028"/>
      <c r="N17" s="1028"/>
      <c r="O17" s="1028"/>
      <c r="P17" s="1028"/>
      <c r="Q17" s="1028"/>
      <c r="R17" s="365"/>
    </row>
    <row r="19" spans="1:18" ht="18" customHeight="1">
      <c r="A19" s="793" t="s">
        <v>168</v>
      </c>
      <c r="B19" s="793"/>
      <c r="C19" s="793"/>
      <c r="D19" s="793"/>
      <c r="E19" s="793"/>
      <c r="F19" s="793"/>
      <c r="G19" s="793"/>
      <c r="H19" s="793"/>
      <c r="I19" s="793"/>
      <c r="J19" s="793"/>
      <c r="K19" s="793"/>
      <c r="L19" s="793"/>
      <c r="M19" s="793"/>
      <c r="N19" s="793"/>
      <c r="O19" s="793"/>
      <c r="P19" s="793"/>
      <c r="Q19" s="793"/>
      <c r="R19" s="793"/>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800" t="s">
        <v>149</v>
      </c>
      <c r="C22" s="800"/>
      <c r="D22" s="800"/>
      <c r="E22" s="800"/>
      <c r="F22" s="801" t="str">
        <f>基本情報!$E$17&amp;基本情報!$F$17&amp;"　"&amp;基本情報!$E$18&amp;基本情報!$F$18&amp;"「"&amp;基本情報!$E$19&amp;"」"</f>
        <v>年度　研修「」</v>
      </c>
      <c r="G22" s="801"/>
      <c r="H22" s="801"/>
      <c r="I22" s="801"/>
      <c r="J22" s="801"/>
      <c r="K22" s="801"/>
      <c r="L22" s="801"/>
      <c r="M22" s="801"/>
      <c r="N22" s="801"/>
      <c r="O22" s="801"/>
      <c r="P22" s="801"/>
      <c r="Q22" s="801"/>
    </row>
    <row r="23" spans="1:18" ht="18" customHeight="1">
      <c r="C23" s="261"/>
      <c r="D23" s="261"/>
      <c r="E23" s="261"/>
      <c r="F23" s="801"/>
      <c r="G23" s="801"/>
      <c r="H23" s="801"/>
      <c r="I23" s="801"/>
      <c r="J23" s="801"/>
      <c r="K23" s="801"/>
      <c r="L23" s="801"/>
      <c r="M23" s="801"/>
      <c r="N23" s="801"/>
      <c r="O23" s="801"/>
      <c r="P23" s="801"/>
      <c r="Q23" s="801"/>
    </row>
    <row r="24" spans="1:18" ht="18" customHeight="1">
      <c r="C24" s="261"/>
      <c r="D24" s="261"/>
      <c r="E24" s="261"/>
      <c r="F24" s="801"/>
      <c r="G24" s="801"/>
      <c r="H24" s="801"/>
      <c r="I24" s="801"/>
      <c r="J24" s="801"/>
      <c r="K24" s="801"/>
      <c r="L24" s="801"/>
      <c r="M24" s="801"/>
      <c r="N24" s="801"/>
      <c r="O24" s="801"/>
      <c r="P24" s="801"/>
      <c r="Q24" s="801"/>
    </row>
    <row r="25" spans="1:18" ht="18" customHeight="1">
      <c r="B25" s="800" t="s">
        <v>151</v>
      </c>
      <c r="C25" s="800"/>
      <c r="D25" s="800"/>
      <c r="E25" s="800"/>
      <c r="F25" s="802">
        <f>基本情報!$E$20</f>
        <v>0</v>
      </c>
      <c r="G25" s="802"/>
    </row>
    <row r="27" spans="1:18" ht="18" customHeight="1">
      <c r="B27" s="800" t="s">
        <v>164</v>
      </c>
      <c r="C27" s="800"/>
      <c r="D27" s="800"/>
      <c r="E27" s="800"/>
      <c r="F27" s="798">
        <f>基本情報!$E$22</f>
        <v>0</v>
      </c>
      <c r="G27" s="798"/>
      <c r="H27" s="798"/>
      <c r="I27" s="798"/>
      <c r="J27" s="260" t="s">
        <v>165</v>
      </c>
      <c r="K27" s="798">
        <f>基本情報!$E$23</f>
        <v>0</v>
      </c>
      <c r="L27" s="798"/>
      <c r="M27" s="798"/>
      <c r="N27" s="798"/>
    </row>
    <row r="28" spans="1:18" ht="18" customHeight="1">
      <c r="B28" s="800" t="s">
        <v>166</v>
      </c>
      <c r="C28" s="800"/>
      <c r="D28" s="800"/>
      <c r="E28" s="800"/>
      <c r="F28" s="798">
        <f>基本情報!$E$26</f>
        <v>0</v>
      </c>
      <c r="G28" s="798"/>
      <c r="H28" s="798"/>
      <c r="I28" s="798"/>
      <c r="J28" s="260" t="s">
        <v>165</v>
      </c>
      <c r="K28" s="798">
        <f>基本情報!$E$27</f>
        <v>0</v>
      </c>
      <c r="L28" s="798"/>
      <c r="M28" s="798"/>
      <c r="N28" s="798"/>
    </row>
    <row r="31" spans="1:18" ht="18" customHeight="1">
      <c r="E31" s="587"/>
      <c r="F31" s="587"/>
      <c r="G31" s="587"/>
      <c r="I31" s="145"/>
      <c r="O31" s="588"/>
      <c r="P31" s="588"/>
      <c r="Q31" s="64" t="s">
        <v>173</v>
      </c>
    </row>
    <row r="33" spans="2:17" ht="21.75" customHeight="1">
      <c r="B33" s="800" t="s">
        <v>485</v>
      </c>
      <c r="C33" s="800"/>
      <c r="D33" s="800"/>
      <c r="E33" s="800"/>
      <c r="F33" s="64" t="s">
        <v>486</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17:Q17"/>
    <mergeCell ref="O2:R2"/>
    <mergeCell ref="B22:E22"/>
    <mergeCell ref="F22:Q24"/>
    <mergeCell ref="B25:E25"/>
    <mergeCell ref="F25:G25"/>
    <mergeCell ref="A14:R14"/>
    <mergeCell ref="B33:E33"/>
    <mergeCell ref="B28:E28"/>
    <mergeCell ref="F28:I28"/>
    <mergeCell ref="K28:N28"/>
    <mergeCell ref="A19:R19"/>
    <mergeCell ref="B27:E27"/>
    <mergeCell ref="F27:I27"/>
    <mergeCell ref="K27:N27"/>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470</v>
      </c>
      <c r="C1" s="1025"/>
      <c r="D1" s="1025"/>
      <c r="E1" s="1025"/>
      <c r="F1" s="1025"/>
      <c r="G1" s="1025"/>
      <c r="H1" s="1025"/>
      <c r="I1" s="1025"/>
      <c r="J1" s="1025"/>
      <c r="K1" s="1025"/>
    </row>
    <row r="2" spans="2:28" ht="12.75" customHeight="1">
      <c r="B2" s="804" t="s">
        <v>175</v>
      </c>
      <c r="C2" s="804"/>
      <c r="D2" s="804"/>
      <c r="E2" s="804"/>
      <c r="F2" s="804"/>
      <c r="G2" s="804"/>
      <c r="H2" s="804"/>
      <c r="I2" s="804"/>
      <c r="J2" s="804"/>
      <c r="K2" s="804"/>
    </row>
    <row r="3" spans="2:28" ht="19.5" customHeight="1" thickBot="1">
      <c r="B3" s="290"/>
      <c r="C3" s="290"/>
      <c r="D3" s="290"/>
      <c r="E3" s="355"/>
      <c r="G3" s="355"/>
      <c r="K3" s="66" t="s">
        <v>487</v>
      </c>
    </row>
    <row r="4" spans="2:28" ht="36.75" customHeight="1" thickBot="1">
      <c r="B4" s="67" t="s">
        <v>177</v>
      </c>
      <c r="C4" s="291" t="s">
        <v>488</v>
      </c>
      <c r="D4" s="291" t="s">
        <v>489</v>
      </c>
      <c r="E4" s="294" t="s">
        <v>490</v>
      </c>
      <c r="F4" s="293" t="s">
        <v>491</v>
      </c>
      <c r="G4" s="294" t="s">
        <v>492</v>
      </c>
      <c r="H4" s="293" t="s">
        <v>493</v>
      </c>
      <c r="I4" s="367" t="s">
        <v>179</v>
      </c>
      <c r="J4" s="368"/>
      <c r="K4" s="69" t="s">
        <v>180</v>
      </c>
    </row>
    <row r="5" spans="2:28" ht="27" customHeight="1">
      <c r="B5" s="70" t="s">
        <v>181</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182</v>
      </c>
      <c r="C6" s="358">
        <f>【1】見・内訳!B7</f>
        <v>0</v>
      </c>
      <c r="D6" s="358">
        <f>SUM(D7:D11)</f>
        <v>0</v>
      </c>
      <c r="E6" s="358">
        <f>SUM(E7:E11)</f>
        <v>0</v>
      </c>
      <c r="F6" s="542">
        <f t="shared" si="0"/>
        <v>0</v>
      </c>
      <c r="G6" s="358">
        <f>【1】概算!C7</f>
        <v>0</v>
      </c>
      <c r="H6" s="555">
        <f>SUM(H7:H11)</f>
        <v>0</v>
      </c>
      <c r="I6" s="375"/>
      <c r="J6" s="376"/>
      <c r="K6" s="299"/>
    </row>
    <row r="7" spans="2:28" ht="21.75" customHeight="1">
      <c r="B7" s="73" t="s">
        <v>183</v>
      </c>
      <c r="C7" s="74">
        <f>【1】見・内訳!B8</f>
        <v>0</v>
      </c>
      <c r="D7" s="377"/>
      <c r="E7" s="74">
        <f>IF('流用計算表(打合簿なし)'!D6="",【2】精・謝金!T192,'流用計算表(打合簿なし)'!D6)</f>
        <v>0</v>
      </c>
      <c r="F7" s="543">
        <f t="shared" si="0"/>
        <v>0</v>
      </c>
      <c r="G7" s="378">
        <f>【1】概算!C8</f>
        <v>0</v>
      </c>
      <c r="H7" s="556">
        <f>E7-G7</f>
        <v>0</v>
      </c>
      <c r="I7" s="347" t="s">
        <v>184</v>
      </c>
      <c r="J7" s="268"/>
      <c r="K7" s="379"/>
    </row>
    <row r="8" spans="2:28" ht="21.75" customHeight="1">
      <c r="B8" s="76" t="s">
        <v>185</v>
      </c>
      <c r="C8" s="77">
        <f>【1】見・内訳!B9</f>
        <v>0</v>
      </c>
      <c r="D8" s="380"/>
      <c r="E8" s="77">
        <f>IF('流用計算表(打合簿なし)'!D7="",【2】精・謝金!W192,'流用計算表(打合簿なし)'!D7)</f>
        <v>0</v>
      </c>
      <c r="F8" s="544">
        <f t="shared" si="0"/>
        <v>0</v>
      </c>
      <c r="G8" s="77">
        <f>【1】概算!C9</f>
        <v>0</v>
      </c>
      <c r="H8" s="557">
        <f>E8-G8</f>
        <v>0</v>
      </c>
      <c r="I8" s="348" t="s">
        <v>184</v>
      </c>
      <c r="J8" s="269"/>
      <c r="K8" s="78"/>
    </row>
    <row r="9" spans="2:28" ht="21.75" customHeight="1">
      <c r="B9" s="76" t="s">
        <v>186</v>
      </c>
      <c r="C9" s="77">
        <f>【1】見・内訳!B10</f>
        <v>0</v>
      </c>
      <c r="D9" s="380"/>
      <c r="E9" s="77">
        <f>IF('流用計算表(打合簿なし)'!D8="",【2】精・謝金!AB192,'流用計算表(打合簿なし)'!D8)</f>
        <v>0</v>
      </c>
      <c r="F9" s="544">
        <f t="shared" si="0"/>
        <v>0</v>
      </c>
      <c r="G9" s="77">
        <f>【1】概算!C10</f>
        <v>0</v>
      </c>
      <c r="H9" s="557">
        <f>E9-G9</f>
        <v>0</v>
      </c>
      <c r="I9" s="349" t="s">
        <v>184</v>
      </c>
      <c r="J9" s="270"/>
      <c r="K9" s="78"/>
    </row>
    <row r="10" spans="2:28" ht="21.75" customHeight="1">
      <c r="B10" s="76" t="s">
        <v>187</v>
      </c>
      <c r="C10" s="77">
        <f>【1】見・内訳!B11</f>
        <v>0</v>
      </c>
      <c r="D10" s="380"/>
      <c r="E10" s="77">
        <f>IF('流用計算表(打合簿なし)'!D9="",【2】精・謝金!AG192,'流用計算表(打合簿なし)'!D9)</f>
        <v>0</v>
      </c>
      <c r="F10" s="544">
        <f t="shared" si="0"/>
        <v>0</v>
      </c>
      <c r="G10" s="77">
        <f>【1】概算!C11</f>
        <v>0</v>
      </c>
      <c r="H10" s="557">
        <f>E10-G10</f>
        <v>0</v>
      </c>
      <c r="I10" s="349" t="s">
        <v>184</v>
      </c>
      <c r="J10" s="270"/>
      <c r="K10" s="78"/>
    </row>
    <row r="11" spans="2:28" ht="21.75" customHeight="1">
      <c r="B11" s="79" t="s">
        <v>188</v>
      </c>
      <c r="C11" s="359">
        <f>【1】見・内訳!B12</f>
        <v>0</v>
      </c>
      <c r="D11" s="381"/>
      <c r="E11" s="80">
        <f>IF('流用計算表(打合簿なし)'!D10="",【2】精・謝金!AJ192,'流用計算表(打合簿なし)'!D10)</f>
        <v>0</v>
      </c>
      <c r="F11" s="545">
        <f t="shared" si="0"/>
        <v>0</v>
      </c>
      <c r="G11" s="80">
        <f>【1】概算!C12</f>
        <v>0</v>
      </c>
      <c r="H11" s="558">
        <f>E11-G11</f>
        <v>0</v>
      </c>
      <c r="I11" s="350" t="s">
        <v>184</v>
      </c>
      <c r="J11" s="271"/>
      <c r="K11" s="81"/>
    </row>
    <row r="12" spans="2:28" ht="21.75" customHeight="1">
      <c r="B12" s="360" t="s">
        <v>189</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190</v>
      </c>
      <c r="C13" s="87">
        <f>【1】見・内訳!B14</f>
        <v>0</v>
      </c>
      <c r="D13" s="384"/>
      <c r="E13" s="82">
        <f>IF('流用計算表(打合簿なし)'!D12="",【3】精・旅費!G3,'流用計算表(打合簿なし)'!D12)</f>
        <v>0</v>
      </c>
      <c r="F13" s="547">
        <f t="shared" si="0"/>
        <v>0</v>
      </c>
      <c r="G13" s="82">
        <f>【1】概算!C14</f>
        <v>0</v>
      </c>
      <c r="H13" s="560">
        <f>E13-G13</f>
        <v>0</v>
      </c>
      <c r="I13" s="347" t="s">
        <v>191</v>
      </c>
      <c r="J13" s="268"/>
      <c r="K13" s="75"/>
    </row>
    <row r="14" spans="2:28" ht="21.75" customHeight="1">
      <c r="B14" s="83" t="s">
        <v>192</v>
      </c>
      <c r="C14" s="84">
        <f>【1】見・内訳!B15</f>
        <v>0</v>
      </c>
      <c r="D14" s="385"/>
      <c r="E14" s="84">
        <f>IF('流用計算表(打合簿なし)'!D13="",【4】精・交通費!F3,'流用計算表(打合簿なし)'!D13)</f>
        <v>0</v>
      </c>
      <c r="F14" s="548">
        <f t="shared" si="0"/>
        <v>0</v>
      </c>
      <c r="G14" s="84">
        <f>【1】概算!C15</f>
        <v>0</v>
      </c>
      <c r="H14" s="561">
        <f>E14-G14</f>
        <v>0</v>
      </c>
      <c r="I14" s="350" t="s">
        <v>193</v>
      </c>
      <c r="J14" s="271"/>
      <c r="K14" s="85"/>
    </row>
    <row r="15" spans="2:28" ht="21.75" customHeight="1">
      <c r="B15" s="360" t="s">
        <v>194</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195</v>
      </c>
      <c r="C16" s="386">
        <f>【1】見・内訳!B17</f>
        <v>0</v>
      </c>
      <c r="D16" s="387"/>
      <c r="E16" s="87">
        <f>IF('流用計算表(打合簿なし)'!D15="",【5】精・国外講師!J16,'流用計算表(打合簿なし)'!D15)</f>
        <v>0</v>
      </c>
      <c r="F16" s="547">
        <f t="shared" si="0"/>
        <v>0</v>
      </c>
      <c r="G16" s="87">
        <f>【1】概算!C17</f>
        <v>0</v>
      </c>
      <c r="H16" s="560">
        <f>E16-G16</f>
        <v>0</v>
      </c>
      <c r="I16" s="669" t="s">
        <v>196</v>
      </c>
      <c r="J16" s="273"/>
      <c r="K16" s="75"/>
      <c r="AB16" s="314"/>
    </row>
    <row r="17" spans="2:11" ht="21.75" customHeight="1">
      <c r="B17" s="88" t="s">
        <v>197</v>
      </c>
      <c r="C17" s="388">
        <f>【1】見・内訳!B18</f>
        <v>0</v>
      </c>
      <c r="D17" s="389"/>
      <c r="E17" s="77">
        <f>IF('流用計算表(打合簿なし)'!D16="",【5】精・国外講師!K30,'流用計算表(打合簿なし)'!D16)</f>
        <v>0</v>
      </c>
      <c r="F17" s="544">
        <f t="shared" si="0"/>
        <v>0</v>
      </c>
      <c r="G17" s="77">
        <f>【1】概算!C18</f>
        <v>0</v>
      </c>
      <c r="H17" s="557">
        <f>E17-G17</f>
        <v>0</v>
      </c>
      <c r="I17" s="670" t="s">
        <v>196</v>
      </c>
      <c r="J17" s="274"/>
      <c r="K17" s="78"/>
    </row>
    <row r="18" spans="2:11" ht="21.75" customHeight="1">
      <c r="B18" s="88" t="s">
        <v>198</v>
      </c>
      <c r="C18" s="388">
        <f>【1】見・内訳!B19</f>
        <v>0</v>
      </c>
      <c r="D18" s="389"/>
      <c r="E18" s="77">
        <f>IF('流用計算表(打合簿なし)'!D17="",【5】精・国外講師!K56,'流用計算表(打合簿なし)'!D17)</f>
        <v>0</v>
      </c>
      <c r="F18" s="544">
        <f t="shared" si="0"/>
        <v>0</v>
      </c>
      <c r="G18" s="77">
        <f>【1】概算!C19</f>
        <v>0</v>
      </c>
      <c r="H18" s="557">
        <f>E18-G18</f>
        <v>0</v>
      </c>
      <c r="I18" s="670" t="s">
        <v>196</v>
      </c>
      <c r="J18" s="274"/>
      <c r="K18" s="78"/>
    </row>
    <row r="19" spans="2:11" ht="21.75" customHeight="1">
      <c r="B19" s="79" t="s">
        <v>199</v>
      </c>
      <c r="C19" s="89">
        <f>【1】見・内訳!B20</f>
        <v>0</v>
      </c>
      <c r="D19" s="390"/>
      <c r="E19" s="89">
        <f>IF('流用計算表(打合簿なし)'!D18="",【5】精・国外講師!K72,'流用計算表(打合簿なし)'!D18)</f>
        <v>0</v>
      </c>
      <c r="F19" s="549">
        <f t="shared" si="0"/>
        <v>0</v>
      </c>
      <c r="G19" s="89">
        <f>【1】概算!C20</f>
        <v>0</v>
      </c>
      <c r="H19" s="562">
        <f>E19-G19</f>
        <v>0</v>
      </c>
      <c r="I19" s="671" t="s">
        <v>196</v>
      </c>
      <c r="J19" s="275"/>
      <c r="K19" s="90"/>
    </row>
    <row r="20" spans="2:11" ht="21.75" customHeight="1">
      <c r="B20" s="360" t="s">
        <v>200</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201</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202</v>
      </c>
      <c r="J21" s="273"/>
      <c r="K21" s="379"/>
    </row>
    <row r="22" spans="2:11" ht="21.75" customHeight="1">
      <c r="B22" s="88" t="s">
        <v>203</v>
      </c>
      <c r="C22" s="388">
        <f>【1】見・内訳!B23</f>
        <v>0</v>
      </c>
      <c r="D22" s="389"/>
      <c r="E22" s="77">
        <f>IF('流用計算表(打合簿なし)'!D21="",【6】精・諸経費!#REF!,'流用計算表(打合簿なし)'!D21)</f>
        <v>0</v>
      </c>
      <c r="F22" s="544">
        <f t="shared" si="1"/>
        <v>0</v>
      </c>
      <c r="G22" s="77">
        <f>【1】概算!C23</f>
        <v>0</v>
      </c>
      <c r="H22" s="557">
        <f t="shared" si="2"/>
        <v>0</v>
      </c>
      <c r="I22" s="670" t="s">
        <v>202</v>
      </c>
      <c r="J22" s="274"/>
      <c r="K22" s="78"/>
    </row>
    <row r="23" spans="2:11" ht="21.75" customHeight="1">
      <c r="B23" s="88" t="s">
        <v>204</v>
      </c>
      <c r="C23" s="388">
        <f>【1】見・内訳!B24</f>
        <v>0</v>
      </c>
      <c r="D23" s="389"/>
      <c r="E23" s="77">
        <f>IF('流用計算表(打合簿なし)'!D22="",【6】精・諸経費!#REF!,'流用計算表(打合簿なし)'!D22)</f>
        <v>0</v>
      </c>
      <c r="F23" s="544">
        <f>C23-E23</f>
        <v>0</v>
      </c>
      <c r="G23" s="77">
        <f>【1】概算!C24</f>
        <v>0</v>
      </c>
      <c r="H23" s="557">
        <f t="shared" si="2"/>
        <v>0</v>
      </c>
      <c r="I23" s="670" t="s">
        <v>202</v>
      </c>
      <c r="J23" s="274"/>
      <c r="K23" s="78"/>
    </row>
    <row r="24" spans="2:11" ht="21.75" customHeight="1">
      <c r="B24" s="88" t="s">
        <v>205</v>
      </c>
      <c r="C24" s="388">
        <f>【1】見・内訳!B25</f>
        <v>0</v>
      </c>
      <c r="D24" s="389"/>
      <c r="E24" s="77">
        <f>IF('流用計算表(打合簿なし)'!D23="",【6】精・諸経費!#REF!,'流用計算表(打合簿なし)'!D23)</f>
        <v>0</v>
      </c>
      <c r="F24" s="544">
        <f t="shared" si="1"/>
        <v>0</v>
      </c>
      <c r="G24" s="77">
        <f>【1】概算!C25</f>
        <v>0</v>
      </c>
      <c r="H24" s="557">
        <f t="shared" si="2"/>
        <v>0</v>
      </c>
      <c r="I24" s="670" t="s">
        <v>202</v>
      </c>
      <c r="J24" s="274"/>
      <c r="K24" s="78"/>
    </row>
    <row r="25" spans="2:11" ht="21.75" customHeight="1">
      <c r="B25" s="88" t="s">
        <v>206</v>
      </c>
      <c r="C25" s="388">
        <f>【1】見・内訳!B26</f>
        <v>0</v>
      </c>
      <c r="D25" s="389"/>
      <c r="E25" s="77">
        <f>IF('流用計算表(打合簿なし)'!D24="",【6】精・諸経費!#REF!,'流用計算表(打合簿なし)'!D24)</f>
        <v>0</v>
      </c>
      <c r="F25" s="544">
        <f t="shared" si="1"/>
        <v>0</v>
      </c>
      <c r="G25" s="77">
        <f>【1】概算!C26</f>
        <v>0</v>
      </c>
      <c r="H25" s="557">
        <f t="shared" si="2"/>
        <v>0</v>
      </c>
      <c r="I25" s="670" t="s">
        <v>202</v>
      </c>
      <c r="J25" s="274"/>
      <c r="K25" s="78"/>
    </row>
    <row r="26" spans="2:11" ht="21.75" customHeight="1">
      <c r="B26" s="88" t="s">
        <v>207</v>
      </c>
      <c r="C26" s="388">
        <f>【1】見・内訳!B27</f>
        <v>0</v>
      </c>
      <c r="D26" s="389"/>
      <c r="E26" s="77">
        <f>IF('流用計算表(打合簿なし)'!D25="",【6】精・諸経費!#REF!,'流用計算表(打合簿なし)'!D25)</f>
        <v>0</v>
      </c>
      <c r="F26" s="544">
        <f t="shared" si="1"/>
        <v>0</v>
      </c>
      <c r="G26" s="77">
        <f>【1】概算!C27</f>
        <v>0</v>
      </c>
      <c r="H26" s="557">
        <f t="shared" si="2"/>
        <v>0</v>
      </c>
      <c r="I26" s="670" t="s">
        <v>202</v>
      </c>
      <c r="J26" s="274"/>
      <c r="K26" s="78"/>
    </row>
    <row r="27" spans="2:11" ht="21.75" customHeight="1">
      <c r="B27" s="88" t="s">
        <v>208</v>
      </c>
      <c r="C27" s="388">
        <f>【1】見・内訳!B28</f>
        <v>0</v>
      </c>
      <c r="D27" s="389"/>
      <c r="E27" s="77">
        <f>IF('流用計算表(打合簿なし)'!D26="",【6】精・諸経費!#REF!,'流用計算表(打合簿なし)'!D26)</f>
        <v>0</v>
      </c>
      <c r="F27" s="544">
        <f t="shared" si="1"/>
        <v>0</v>
      </c>
      <c r="G27" s="77">
        <f>【1】概算!C28</f>
        <v>0</v>
      </c>
      <c r="H27" s="557">
        <f t="shared" si="2"/>
        <v>0</v>
      </c>
      <c r="I27" s="670" t="s">
        <v>202</v>
      </c>
      <c r="J27" s="274"/>
      <c r="K27" s="78"/>
    </row>
    <row r="28" spans="2:11" ht="21.75" customHeight="1" thickBot="1">
      <c r="B28" s="88" t="s">
        <v>209</v>
      </c>
      <c r="C28" s="388">
        <f>【1】見・内訳!B29</f>
        <v>0</v>
      </c>
      <c r="D28" s="389"/>
      <c r="E28" s="77">
        <f>IF('流用計算表(打合簿なし)'!D27="",【6】精・諸経費!#REF!,'流用計算表(打合簿なし)'!D27)</f>
        <v>0</v>
      </c>
      <c r="F28" s="544">
        <f t="shared" si="1"/>
        <v>0</v>
      </c>
      <c r="G28" s="77">
        <f>【1】概算!C29</f>
        <v>0</v>
      </c>
      <c r="H28" s="557">
        <f t="shared" si="2"/>
        <v>0</v>
      </c>
      <c r="I28" s="670" t="s">
        <v>202</v>
      </c>
      <c r="J28" s="274"/>
      <c r="K28" s="78"/>
    </row>
    <row r="29" spans="2:11" ht="27" customHeight="1" thickBot="1">
      <c r="B29" s="94" t="s">
        <v>210</v>
      </c>
      <c r="C29" s="393">
        <f>【1】見・内訳!B30</f>
        <v>0</v>
      </c>
      <c r="D29" s="394"/>
      <c r="E29" s="95">
        <f>【7】精・人件費!I14</f>
        <v>0</v>
      </c>
      <c r="F29" s="550">
        <f t="shared" si="1"/>
        <v>0</v>
      </c>
      <c r="G29" s="95">
        <f>【1】概算!C30</f>
        <v>0</v>
      </c>
      <c r="H29" s="564">
        <f t="shared" si="2"/>
        <v>0</v>
      </c>
      <c r="I29" s="673" t="s">
        <v>211</v>
      </c>
      <c r="J29" s="674" t="s">
        <v>212</v>
      </c>
      <c r="K29" s="395"/>
    </row>
    <row r="30" spans="2:11" ht="27" customHeight="1" thickBot="1">
      <c r="B30" s="94" t="s">
        <v>213</v>
      </c>
      <c r="C30" s="393">
        <f>【1】見・内訳!B31</f>
        <v>0</v>
      </c>
      <c r="D30" s="394"/>
      <c r="E30" s="95">
        <f>【7】精・人件費!I18</f>
        <v>0</v>
      </c>
      <c r="F30" s="550">
        <f t="shared" si="1"/>
        <v>0</v>
      </c>
      <c r="G30" s="95">
        <f>【1】概算!C31</f>
        <v>0</v>
      </c>
      <c r="H30" s="564">
        <f t="shared" si="2"/>
        <v>0</v>
      </c>
      <c r="I30" s="673" t="s">
        <v>214</v>
      </c>
      <c r="J30" s="278"/>
      <c r="K30" s="395"/>
    </row>
    <row r="31" spans="2:11" ht="27" customHeight="1" thickBot="1">
      <c r="B31" s="97" t="s">
        <v>215</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216</v>
      </c>
      <c r="C32" s="400">
        <f>【1】見・内訳!B33</f>
        <v>0</v>
      </c>
      <c r="D32" s="401"/>
      <c r="E32" s="402">
        <f>IF(基本情報!$J$5="",ROUNDDOWN(E31*0.1,0),ROUNDDOWN(E31*0.08,0))</f>
        <v>0</v>
      </c>
      <c r="F32" s="552">
        <f>C32-E32</f>
        <v>0</v>
      </c>
      <c r="G32" s="402">
        <f>【1】概算!C33</f>
        <v>0</v>
      </c>
      <c r="H32" s="566">
        <f>E32-G32</f>
        <v>0</v>
      </c>
      <c r="I32" s="403"/>
      <c r="J32" s="404"/>
      <c r="K32" s="405" t="s">
        <v>217</v>
      </c>
    </row>
    <row r="33" spans="2:11" ht="29.25" customHeight="1" thickBot="1">
      <c r="B33" s="102" t="s">
        <v>218</v>
      </c>
      <c r="C33" s="323">
        <f>【1】見・内訳!B34</f>
        <v>0</v>
      </c>
      <c r="D33" s="324"/>
      <c r="E33" s="103">
        <f>SUM(E31:E32)</f>
        <v>0</v>
      </c>
      <c r="F33" s="553">
        <f>C33-E33</f>
        <v>0</v>
      </c>
      <c r="G33" s="103">
        <f>【1】概算!C34</f>
        <v>0</v>
      </c>
      <c r="H33" s="567">
        <f>SUM(H31:H32)</f>
        <v>0</v>
      </c>
      <c r="I33" s="288"/>
      <c r="J33" s="281"/>
      <c r="K33" s="104"/>
    </row>
    <row r="34" spans="2:11" ht="17.25" customHeight="1">
      <c r="B34" s="2" t="s">
        <v>475</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494</v>
      </c>
      <c r="C2" s="1029"/>
      <c r="D2" s="1029"/>
      <c r="E2" s="1029"/>
      <c r="F2" s="1029"/>
      <c r="G2" s="1029"/>
      <c r="H2" s="1029"/>
      <c r="I2" s="1029"/>
    </row>
    <row r="3" spans="2:28" ht="19.5" customHeight="1" thickBot="1">
      <c r="B3" s="290"/>
      <c r="C3" s="290"/>
      <c r="D3" s="290"/>
      <c r="I3" s="66" t="s">
        <v>487</v>
      </c>
    </row>
    <row r="4" spans="2:28" ht="43.5" customHeight="1" thickBot="1">
      <c r="B4" s="67" t="s">
        <v>495</v>
      </c>
      <c r="C4" s="291" t="s">
        <v>496</v>
      </c>
      <c r="D4" s="292" t="s">
        <v>497</v>
      </c>
      <c r="E4" s="293" t="s">
        <v>498</v>
      </c>
      <c r="F4" s="293" t="s">
        <v>499</v>
      </c>
      <c r="G4" s="294" t="s">
        <v>500</v>
      </c>
      <c r="H4" s="295" t="s">
        <v>501</v>
      </c>
      <c r="I4" s="69" t="s">
        <v>180</v>
      </c>
    </row>
    <row r="5" spans="2:28" ht="21.75" customHeight="1">
      <c r="B5" s="296" t="s">
        <v>182</v>
      </c>
      <c r="C5" s="297">
        <f>SUM(C6:C10)</f>
        <v>0</v>
      </c>
      <c r="D5" s="297">
        <f>SUM(D6:D10)</f>
        <v>0</v>
      </c>
      <c r="E5" s="568">
        <f>C5-D5</f>
        <v>0</v>
      </c>
      <c r="F5" s="568">
        <f>SUM(F6:F10)</f>
        <v>0</v>
      </c>
      <c r="G5" s="568">
        <f>SUM(G6:G10)</f>
        <v>0</v>
      </c>
      <c r="H5" s="298">
        <f>IF(E5=0,0,ROUNDDOWN(C5*0.1,0))</f>
        <v>0</v>
      </c>
      <c r="I5" s="299"/>
    </row>
    <row r="6" spans="2:28" ht="21.75" customHeight="1">
      <c r="B6" s="300" t="s">
        <v>183</v>
      </c>
      <c r="C6" s="82">
        <f>IF(【1】精・内訳!D7="",【1】精・内訳!C7,【1】精・内訳!D7)</f>
        <v>0</v>
      </c>
      <c r="D6" s="82">
        <f>【2】精・謝金!T192</f>
        <v>0</v>
      </c>
      <c r="E6" s="569">
        <f>C6-D6</f>
        <v>0</v>
      </c>
      <c r="F6" s="570"/>
      <c r="G6" s="569">
        <f>E6+F6</f>
        <v>0</v>
      </c>
      <c r="H6" s="301"/>
      <c r="I6" s="75"/>
    </row>
    <row r="7" spans="2:28" ht="21.75" customHeight="1">
      <c r="B7" s="302" t="s">
        <v>185</v>
      </c>
      <c r="C7" s="303">
        <f>IF(【1】精・内訳!D8="",【1】精・内訳!C8,【1】精・内訳!D8)</f>
        <v>0</v>
      </c>
      <c r="D7" s="303">
        <f>【2】精・謝金!W192</f>
        <v>0</v>
      </c>
      <c r="E7" s="571">
        <f>C7-D7</f>
        <v>0</v>
      </c>
      <c r="F7" s="572"/>
      <c r="G7" s="571">
        <f t="shared" ref="G7:G10" si="0">E7+F7</f>
        <v>0</v>
      </c>
      <c r="H7" s="304"/>
      <c r="I7" s="78"/>
    </row>
    <row r="8" spans="2:28" ht="21.75" customHeight="1">
      <c r="B8" s="302" t="s">
        <v>186</v>
      </c>
      <c r="C8" s="303">
        <f>IF(【1】精・内訳!D9="",【1】精・内訳!C9,【1】精・内訳!D9)</f>
        <v>0</v>
      </c>
      <c r="D8" s="303">
        <f>【2】精・謝金!AB192</f>
        <v>0</v>
      </c>
      <c r="E8" s="571">
        <f t="shared" ref="E8:E10" si="1">C8-D8</f>
        <v>0</v>
      </c>
      <c r="F8" s="572"/>
      <c r="G8" s="571">
        <f t="shared" si="0"/>
        <v>0</v>
      </c>
      <c r="H8" s="304"/>
      <c r="I8" s="78"/>
    </row>
    <row r="9" spans="2:28" ht="21.75" customHeight="1">
      <c r="B9" s="302" t="s">
        <v>187</v>
      </c>
      <c r="C9" s="303">
        <f>IF(【1】精・内訳!D10="",【1】精・内訳!C10,【1】精・内訳!D10)</f>
        <v>0</v>
      </c>
      <c r="D9" s="303">
        <f>【2】精・謝金!AF192+【2】精・謝金!AG192</f>
        <v>0</v>
      </c>
      <c r="E9" s="571">
        <f t="shared" si="1"/>
        <v>0</v>
      </c>
      <c r="F9" s="572"/>
      <c r="G9" s="571">
        <f t="shared" si="0"/>
        <v>0</v>
      </c>
      <c r="H9" s="304"/>
      <c r="I9" s="78"/>
    </row>
    <row r="10" spans="2:28" ht="21.75" customHeight="1">
      <c r="B10" s="305" t="s">
        <v>188</v>
      </c>
      <c r="C10" s="306">
        <f>IF(【1】精・内訳!D11="",【1】精・内訳!C11,【1】精・内訳!D11)</f>
        <v>0</v>
      </c>
      <c r="D10" s="306">
        <f>【2】精・謝金!AJ192</f>
        <v>0</v>
      </c>
      <c r="E10" s="573">
        <f t="shared" si="1"/>
        <v>0</v>
      </c>
      <c r="F10" s="574"/>
      <c r="G10" s="573">
        <f t="shared" si="0"/>
        <v>0</v>
      </c>
      <c r="H10" s="307"/>
      <c r="I10" s="85"/>
    </row>
    <row r="11" spans="2:28" ht="21.75" customHeight="1" collapsed="1">
      <c r="B11" s="308" t="s">
        <v>189</v>
      </c>
      <c r="C11" s="309">
        <f>SUM(C12:C13)</f>
        <v>0</v>
      </c>
      <c r="D11" s="309">
        <f>SUM(D12:D13)</f>
        <v>0</v>
      </c>
      <c r="E11" s="575">
        <f>C11-D11</f>
        <v>0</v>
      </c>
      <c r="F11" s="575">
        <f>SUM(F12:F13)</f>
        <v>0</v>
      </c>
      <c r="G11" s="575">
        <f>SUM(G12:G13)</f>
        <v>0</v>
      </c>
      <c r="H11" s="310">
        <f>IF(E11=0,0,ROUNDDOWN(C11*0.1,0))</f>
        <v>0</v>
      </c>
      <c r="I11" s="311"/>
    </row>
    <row r="12" spans="2:28" ht="21.75" customHeight="1">
      <c r="B12" s="73" t="s">
        <v>190</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192</v>
      </c>
      <c r="C13" s="312">
        <f>IF(【1】精・内訳!D14="",【1】精・内訳!C14,【1】精・内訳!D14)</f>
        <v>0</v>
      </c>
      <c r="D13" s="312">
        <f>【4】精・交通費!$F$3</f>
        <v>0</v>
      </c>
      <c r="E13" s="576">
        <f t="shared" si="2"/>
        <v>0</v>
      </c>
      <c r="F13" s="577"/>
      <c r="G13" s="576">
        <f t="shared" si="3"/>
        <v>0</v>
      </c>
      <c r="H13" s="313"/>
      <c r="I13" s="90"/>
    </row>
    <row r="14" spans="2:28" ht="21.75" customHeight="1" collapsed="1">
      <c r="B14" s="308" t="s">
        <v>194</v>
      </c>
      <c r="C14" s="309">
        <f>SUM(C15:C18)</f>
        <v>0</v>
      </c>
      <c r="D14" s="309">
        <f>SUM(D15:D18)</f>
        <v>0</v>
      </c>
      <c r="E14" s="575">
        <f>C14-D14</f>
        <v>0</v>
      </c>
      <c r="F14" s="575">
        <f>SUM(F15:F18)</f>
        <v>0</v>
      </c>
      <c r="G14" s="575">
        <f>SUM(G15:G18)</f>
        <v>0</v>
      </c>
      <c r="H14" s="310">
        <f>IF(E14=0,0,ROUNDDOWN(C14*0.1,0))</f>
        <v>0</v>
      </c>
      <c r="I14" s="311"/>
    </row>
    <row r="15" spans="2:28" ht="21.75" customHeight="1">
      <c r="B15" s="86" t="s">
        <v>195</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197</v>
      </c>
      <c r="C16" s="303">
        <f>IF(【1】精・内訳!D17="",【1】精・内訳!C17,【1】精・内訳!D17)</f>
        <v>0</v>
      </c>
      <c r="D16" s="303">
        <f>【5】精・国外講師!K31</f>
        <v>0</v>
      </c>
      <c r="E16" s="571">
        <f t="shared" si="4"/>
        <v>0</v>
      </c>
      <c r="F16" s="572"/>
      <c r="G16" s="571">
        <f t="shared" si="5"/>
        <v>0</v>
      </c>
      <c r="H16" s="304"/>
      <c r="I16" s="78"/>
    </row>
    <row r="17" spans="2:9" ht="21.75" customHeight="1">
      <c r="B17" s="88" t="s">
        <v>198</v>
      </c>
      <c r="C17" s="303">
        <f>IF(【1】精・内訳!D18="",【1】精・内訳!C18,【1】精・内訳!D18)</f>
        <v>0</v>
      </c>
      <c r="D17" s="303">
        <f>【5】精・国外講師!K57</f>
        <v>0</v>
      </c>
      <c r="E17" s="571">
        <f t="shared" si="4"/>
        <v>0</v>
      </c>
      <c r="F17" s="572"/>
      <c r="G17" s="571">
        <f t="shared" si="5"/>
        <v>0</v>
      </c>
      <c r="H17" s="304"/>
      <c r="I17" s="78"/>
    </row>
    <row r="18" spans="2:9" ht="21.75" customHeight="1">
      <c r="B18" s="79" t="s">
        <v>199</v>
      </c>
      <c r="C18" s="306">
        <f>IF(【1】精・内訳!D19="",【1】精・内訳!C19,【1】精・内訳!D19)</f>
        <v>0</v>
      </c>
      <c r="D18" s="306">
        <f>【5】精・国外講師!K59</f>
        <v>0</v>
      </c>
      <c r="E18" s="573">
        <f t="shared" si="4"/>
        <v>0</v>
      </c>
      <c r="F18" s="574"/>
      <c r="G18" s="573">
        <f t="shared" si="5"/>
        <v>0</v>
      </c>
      <c r="H18" s="307"/>
      <c r="I18" s="85"/>
    </row>
    <row r="19" spans="2:9" ht="21.75" customHeight="1" collapsed="1">
      <c r="B19" s="308" t="s">
        <v>200</v>
      </c>
      <c r="C19" s="309">
        <f>SUM(C20:C27)</f>
        <v>0</v>
      </c>
      <c r="D19" s="309">
        <f>SUM(D20:D27)</f>
        <v>0</v>
      </c>
      <c r="E19" s="575">
        <f>C19-D19</f>
        <v>0</v>
      </c>
      <c r="F19" s="575">
        <f>SUM(F20:F27)</f>
        <v>0</v>
      </c>
      <c r="G19" s="575">
        <f>SUM(G20:G27)</f>
        <v>0</v>
      </c>
      <c r="H19" s="310">
        <f>IF(E19=0,0,ROUNDDOWN(C19*0.1,0))</f>
        <v>0</v>
      </c>
      <c r="I19" s="311"/>
    </row>
    <row r="20" spans="2:9" ht="21.75" customHeight="1">
      <c r="B20" s="315" t="s">
        <v>201</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203</v>
      </c>
      <c r="C21" s="316">
        <f>IF(【1】精・内訳!D22="",【1】精・内訳!C22,【1】精・内訳!D22)</f>
        <v>0</v>
      </c>
      <c r="D21" s="316">
        <f>【6】精・諸経費!I37</f>
        <v>0</v>
      </c>
      <c r="E21" s="578">
        <f t="shared" si="6"/>
        <v>0</v>
      </c>
      <c r="F21" s="579"/>
      <c r="G21" s="578">
        <f t="shared" si="7"/>
        <v>0</v>
      </c>
      <c r="H21" s="317"/>
      <c r="I21" s="81"/>
    </row>
    <row r="22" spans="2:9" ht="21.75" customHeight="1">
      <c r="B22" s="88" t="s">
        <v>204</v>
      </c>
      <c r="C22" s="316">
        <f>IF(【1】精・内訳!D23="",【1】精・内訳!C23,【1】精・内訳!D23)</f>
        <v>0</v>
      </c>
      <c r="D22" s="316">
        <f>【6】精・諸経費!I147</f>
        <v>0</v>
      </c>
      <c r="E22" s="578">
        <f t="shared" si="6"/>
        <v>0</v>
      </c>
      <c r="F22" s="579"/>
      <c r="G22" s="578">
        <f t="shared" si="7"/>
        <v>0</v>
      </c>
      <c r="H22" s="317"/>
      <c r="I22" s="81"/>
    </row>
    <row r="23" spans="2:9" ht="21.75" customHeight="1">
      <c r="B23" s="88" t="s">
        <v>205</v>
      </c>
      <c r="C23" s="303">
        <f>IF(【1】精・内訳!D24="",【1】精・内訳!C24,【1】精・内訳!D24)</f>
        <v>0</v>
      </c>
      <c r="D23" s="303">
        <f>【6】精・諸経費!I154</f>
        <v>0</v>
      </c>
      <c r="E23" s="571">
        <f t="shared" si="6"/>
        <v>0</v>
      </c>
      <c r="F23" s="572"/>
      <c r="G23" s="571">
        <f t="shared" si="7"/>
        <v>0</v>
      </c>
      <c r="H23" s="304"/>
      <c r="I23" s="78"/>
    </row>
    <row r="24" spans="2:9" ht="21.75" customHeight="1">
      <c r="B24" s="88" t="s">
        <v>206</v>
      </c>
      <c r="C24" s="303">
        <f>IF(【1】精・内訳!D25="",【1】精・内訳!C25,【1】精・内訳!D25)</f>
        <v>0</v>
      </c>
      <c r="D24" s="303">
        <f>【6】精・諸経費!I167</f>
        <v>0</v>
      </c>
      <c r="E24" s="571">
        <f t="shared" si="6"/>
        <v>0</v>
      </c>
      <c r="F24" s="572"/>
      <c r="G24" s="571">
        <f t="shared" si="7"/>
        <v>0</v>
      </c>
      <c r="H24" s="304"/>
      <c r="I24" s="78"/>
    </row>
    <row r="25" spans="2:9" ht="21.75" customHeight="1">
      <c r="B25" s="88" t="s">
        <v>207</v>
      </c>
      <c r="C25" s="303">
        <f>IF(【1】精・内訳!D26="",【1】精・内訳!C26,【1】精・内訳!D26)</f>
        <v>0</v>
      </c>
      <c r="D25" s="303">
        <f>【6】精・諸経費!I191</f>
        <v>0</v>
      </c>
      <c r="E25" s="571">
        <f t="shared" si="6"/>
        <v>0</v>
      </c>
      <c r="F25" s="572"/>
      <c r="G25" s="571">
        <f t="shared" si="7"/>
        <v>0</v>
      </c>
      <c r="H25" s="304"/>
      <c r="I25" s="78"/>
    </row>
    <row r="26" spans="2:9" ht="21.75" customHeight="1">
      <c r="B26" s="88" t="s">
        <v>474</v>
      </c>
      <c r="C26" s="303">
        <f>IF(【1】精・内訳!D27="",【1】精・内訳!C27,【1】精・内訳!D27)</f>
        <v>0</v>
      </c>
      <c r="D26" s="303">
        <f>【6】精・諸経費!I198</f>
        <v>0</v>
      </c>
      <c r="E26" s="571">
        <f t="shared" si="6"/>
        <v>0</v>
      </c>
      <c r="F26" s="749"/>
      <c r="G26" s="571">
        <f t="shared" si="7"/>
        <v>0</v>
      </c>
      <c r="H26" s="750"/>
      <c r="I26" s="93"/>
    </row>
    <row r="27" spans="2:9" ht="21.75" customHeight="1" thickBot="1">
      <c r="B27" s="318" t="s">
        <v>209</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502</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220</v>
      </c>
      <c r="AJ1" s="66"/>
      <c r="AM1" s="66"/>
      <c r="AO1" s="212" t="s">
        <v>503</v>
      </c>
    </row>
    <row r="2" spans="3:41" ht="21" customHeight="1">
      <c r="D2" s="2" t="s">
        <v>222</v>
      </c>
      <c r="AO2" s="108"/>
    </row>
    <row r="3" spans="3:41" ht="16.5" customHeight="1">
      <c r="AO3" s="108" t="s">
        <v>223</v>
      </c>
    </row>
    <row r="4" spans="3:41" ht="36" customHeight="1">
      <c r="C4" s="1033" t="s">
        <v>504</v>
      </c>
      <c r="D4" s="812" t="s">
        <v>225</v>
      </c>
      <c r="E4" s="813" t="s">
        <v>226</v>
      </c>
      <c r="F4" s="813"/>
      <c r="G4" s="813"/>
      <c r="H4" s="812" t="s">
        <v>227</v>
      </c>
      <c r="I4" s="812" t="s">
        <v>228</v>
      </c>
      <c r="J4" s="812"/>
      <c r="K4" s="813" t="s">
        <v>229</v>
      </c>
      <c r="L4" s="813"/>
      <c r="M4" s="812" t="s">
        <v>230</v>
      </c>
      <c r="N4" s="812" t="s">
        <v>231</v>
      </c>
      <c r="O4" s="812" t="s">
        <v>232</v>
      </c>
      <c r="P4" s="812" t="s">
        <v>233</v>
      </c>
      <c r="Q4" s="812" t="s">
        <v>234</v>
      </c>
      <c r="R4" s="1032" t="s">
        <v>235</v>
      </c>
      <c r="S4" s="1032"/>
      <c r="T4" s="1032"/>
      <c r="U4" s="1032" t="s">
        <v>236</v>
      </c>
      <c r="V4" s="1032"/>
      <c r="W4" s="1032"/>
      <c r="X4" s="1032" t="s">
        <v>237</v>
      </c>
      <c r="Y4" s="1032"/>
      <c r="Z4" s="1032"/>
      <c r="AA4" s="1032"/>
      <c r="AB4" s="1032"/>
      <c r="AC4" s="1032" t="s">
        <v>238</v>
      </c>
      <c r="AD4" s="1032"/>
      <c r="AE4" s="1032"/>
      <c r="AF4" s="1032"/>
      <c r="AG4" s="1032"/>
      <c r="AH4" s="1032" t="s">
        <v>239</v>
      </c>
      <c r="AI4" s="1032"/>
      <c r="AJ4" s="1032"/>
      <c r="AK4" s="816" t="s">
        <v>505</v>
      </c>
      <c r="AL4" s="1032"/>
      <c r="AM4" s="1032"/>
      <c r="AN4" s="816" t="s">
        <v>241</v>
      </c>
      <c r="AO4" s="1032" t="s">
        <v>242</v>
      </c>
    </row>
    <row r="5" spans="3:41" ht="15.75" customHeight="1">
      <c r="C5" s="1033"/>
      <c r="D5" s="812"/>
      <c r="E5" s="813"/>
      <c r="F5" s="813"/>
      <c r="G5" s="813"/>
      <c r="H5" s="812"/>
      <c r="I5" s="812"/>
      <c r="J5" s="812"/>
      <c r="K5" s="813" t="s">
        <v>243</v>
      </c>
      <c r="L5" s="813" t="s">
        <v>244</v>
      </c>
      <c r="M5" s="812"/>
      <c r="N5" s="812"/>
      <c r="O5" s="812"/>
      <c r="P5" s="812"/>
      <c r="Q5" s="812"/>
      <c r="R5" s="812" t="s">
        <v>245</v>
      </c>
      <c r="S5" s="812" t="s">
        <v>246</v>
      </c>
      <c r="T5" s="1032" t="s">
        <v>247</v>
      </c>
      <c r="U5" s="812" t="s">
        <v>245</v>
      </c>
      <c r="V5" s="812" t="s">
        <v>246</v>
      </c>
      <c r="W5" s="1032" t="s">
        <v>247</v>
      </c>
      <c r="X5" s="1032" t="s">
        <v>248</v>
      </c>
      <c r="Y5" s="1032" t="s">
        <v>249</v>
      </c>
      <c r="Z5" s="1032" t="s">
        <v>250</v>
      </c>
      <c r="AA5" s="812" t="s">
        <v>246</v>
      </c>
      <c r="AB5" s="1032" t="s">
        <v>247</v>
      </c>
      <c r="AC5" s="1032" t="s">
        <v>251</v>
      </c>
      <c r="AD5" s="1032" t="s">
        <v>252</v>
      </c>
      <c r="AE5" s="812" t="s">
        <v>246</v>
      </c>
      <c r="AF5" s="818" t="s">
        <v>253</v>
      </c>
      <c r="AG5" s="816" t="s">
        <v>254</v>
      </c>
      <c r="AH5" s="812" t="s">
        <v>245</v>
      </c>
      <c r="AI5" s="816" t="s">
        <v>255</v>
      </c>
      <c r="AJ5" s="1032" t="s">
        <v>254</v>
      </c>
      <c r="AK5" s="812" t="s">
        <v>245</v>
      </c>
      <c r="AL5" s="816" t="s">
        <v>255</v>
      </c>
      <c r="AM5" s="1032" t="s">
        <v>254</v>
      </c>
      <c r="AN5" s="816"/>
      <c r="AO5" s="1032"/>
    </row>
    <row r="6" spans="3:41" ht="15.75" customHeight="1">
      <c r="C6" s="1033"/>
      <c r="D6" s="812"/>
      <c r="E6" s="813"/>
      <c r="F6" s="813"/>
      <c r="G6" s="813"/>
      <c r="H6" s="812"/>
      <c r="I6" s="812"/>
      <c r="J6" s="812"/>
      <c r="K6" s="813"/>
      <c r="L6" s="813"/>
      <c r="M6" s="812"/>
      <c r="N6" s="812"/>
      <c r="O6" s="812"/>
      <c r="P6" s="812"/>
      <c r="Q6" s="812"/>
      <c r="R6" s="812"/>
      <c r="S6" s="812"/>
      <c r="T6" s="1032"/>
      <c r="U6" s="812"/>
      <c r="V6" s="812"/>
      <c r="W6" s="1032"/>
      <c r="X6" s="1032"/>
      <c r="Y6" s="1032"/>
      <c r="Z6" s="1032"/>
      <c r="AA6" s="812"/>
      <c r="AB6" s="1032"/>
      <c r="AC6" s="1032"/>
      <c r="AD6" s="1032"/>
      <c r="AE6" s="812"/>
      <c r="AF6" s="1034"/>
      <c r="AG6" s="1032"/>
      <c r="AH6" s="812"/>
      <c r="AI6" s="816"/>
      <c r="AJ6" s="1032"/>
      <c r="AK6" s="812"/>
      <c r="AL6" s="816"/>
      <c r="AM6" s="1032"/>
      <c r="AN6" s="816"/>
      <c r="AO6" s="1032"/>
    </row>
    <row r="7" spans="3:41" ht="27.75" customHeight="1">
      <c r="D7" s="695"/>
      <c r="E7" s="531" t="str">
        <f>IF(【2】見・謝金!E7="","",【2】見・謝金!E7)</f>
        <v/>
      </c>
      <c r="F7" s="482" t="s">
        <v>257</v>
      </c>
      <c r="G7" s="483" t="str">
        <f>IF(【2】見・謝金!G7="","",【2】見・謝金!G7)</f>
        <v/>
      </c>
      <c r="H7" s="484" t="str">
        <f>IF(【2】見・謝金!H7="","",【2】見・謝金!H7)</f>
        <v/>
      </c>
      <c r="I7" s="1030" t="str">
        <f>IF(【2】見・謝金!I7="","",【2】見・謝金!I7)</f>
        <v/>
      </c>
      <c r="J7" s="1030"/>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256</v>
      </c>
      <c r="G8" s="483" t="str">
        <f>IF(【2】見・謝金!G8="","",【2】見・謝金!G8)</f>
        <v/>
      </c>
      <c r="H8" s="484" t="str">
        <f>IF(【2】見・謝金!H8="","",【2】見・謝金!H8)</f>
        <v/>
      </c>
      <c r="I8" s="1030" t="str">
        <f>IF(【2】見・謝金!I8="","",【2】見・謝金!I8)</f>
        <v/>
      </c>
      <c r="J8" s="1030"/>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257</v>
      </c>
      <c r="G9" s="483" t="str">
        <f>IF(【2】見・謝金!G9="","",【2】見・謝金!G9)</f>
        <v/>
      </c>
      <c r="H9" s="484" t="str">
        <f>IF(【2】見・謝金!H9="","",【2】見・謝金!H9)</f>
        <v/>
      </c>
      <c r="I9" s="1030" t="str">
        <f>IF(【2】見・謝金!I9="","",【2】見・謝金!I9)</f>
        <v/>
      </c>
      <c r="J9" s="1030"/>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256</v>
      </c>
      <c r="G10" s="483" t="str">
        <f>IF(【2】見・謝金!G10="","",【2】見・謝金!G10)</f>
        <v/>
      </c>
      <c r="H10" s="484" t="str">
        <f>IF(【2】見・謝金!H10="","",【2】見・謝金!H10)</f>
        <v/>
      </c>
      <c r="I10" s="1030" t="str">
        <f>IF(【2】見・謝金!I10="","",【2】見・謝金!I10)</f>
        <v/>
      </c>
      <c r="J10" s="1030"/>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257</v>
      </c>
      <c r="G11" s="483" t="str">
        <f>IF(【2】見・謝金!G11="","",【2】見・謝金!G11)</f>
        <v/>
      </c>
      <c r="H11" s="484" t="str">
        <f>IF(【2】見・謝金!H11="","",【2】見・謝金!H11)</f>
        <v/>
      </c>
      <c r="I11" s="1030" t="str">
        <f>IF(【2】見・謝金!I11="","",【2】見・謝金!I11)</f>
        <v/>
      </c>
      <c r="J11" s="1030"/>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256</v>
      </c>
      <c r="G12" s="483" t="str">
        <f>IF(【2】見・謝金!G12="","",【2】見・謝金!G12)</f>
        <v/>
      </c>
      <c r="H12" s="484" t="str">
        <f>IF(【2】見・謝金!H12="","",【2】見・謝金!H12)</f>
        <v/>
      </c>
      <c r="I12" s="1030" t="str">
        <f>IF(【2】見・謝金!I12="","",【2】見・謝金!I12)</f>
        <v/>
      </c>
      <c r="J12" s="1030"/>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257</v>
      </c>
      <c r="G13" s="483" t="str">
        <f>IF(【2】見・謝金!G13="","",【2】見・謝金!G13)</f>
        <v/>
      </c>
      <c r="H13" s="484" t="str">
        <f>IF(【2】見・謝金!H13="","",【2】見・謝金!H13)</f>
        <v/>
      </c>
      <c r="I13" s="1030" t="str">
        <f>IF(【2】見・謝金!I13="","",【2】見・謝金!I13)</f>
        <v/>
      </c>
      <c r="J13" s="1030"/>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256</v>
      </c>
      <c r="G14" s="483" t="str">
        <f>IF(【2】見・謝金!G14="","",【2】見・謝金!G14)</f>
        <v/>
      </c>
      <c r="H14" s="484" t="str">
        <f>IF(【2】見・謝金!H14="","",【2】見・謝金!H14)</f>
        <v/>
      </c>
      <c r="I14" s="1030" t="str">
        <f>IF(【2】見・謝金!I14="","",【2】見・謝金!I14)</f>
        <v/>
      </c>
      <c r="J14" s="1030"/>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257</v>
      </c>
      <c r="G15" s="483" t="str">
        <f>IF(【2】見・謝金!G15="","",【2】見・謝金!G15)</f>
        <v/>
      </c>
      <c r="H15" s="484" t="str">
        <f>IF(【2】見・謝金!H15="","",【2】見・謝金!H15)</f>
        <v/>
      </c>
      <c r="I15" s="1030" t="str">
        <f>IF(【2】見・謝金!I15="","",【2】見・謝金!I15)</f>
        <v/>
      </c>
      <c r="J15" s="1030"/>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256</v>
      </c>
      <c r="G16" s="483" t="str">
        <f>IF(【2】見・謝金!G16="","",【2】見・謝金!G16)</f>
        <v/>
      </c>
      <c r="H16" s="484" t="str">
        <f>IF(【2】見・謝金!H16="","",【2】見・謝金!H16)</f>
        <v/>
      </c>
      <c r="I16" s="1030" t="str">
        <f>IF(【2】見・謝金!I16="","",【2】見・謝金!I16)</f>
        <v/>
      </c>
      <c r="J16" s="1030"/>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257</v>
      </c>
      <c r="G17" s="483" t="str">
        <f>IF(【2】見・謝金!G17="","",【2】見・謝金!G17)</f>
        <v/>
      </c>
      <c r="H17" s="484" t="str">
        <f>IF(【2】見・謝金!H17="","",【2】見・謝金!H17)</f>
        <v/>
      </c>
      <c r="I17" s="1030" t="str">
        <f>IF(【2】見・謝金!I17="","",【2】見・謝金!I17)</f>
        <v/>
      </c>
      <c r="J17" s="1030"/>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256</v>
      </c>
      <c r="G18" s="483" t="str">
        <f>IF(【2】見・謝金!G18="","",【2】見・謝金!G18)</f>
        <v/>
      </c>
      <c r="H18" s="484" t="str">
        <f>IF(【2】見・謝金!H18="","",【2】見・謝金!H18)</f>
        <v/>
      </c>
      <c r="I18" s="1030" t="str">
        <f>IF(【2】見・謝金!I18="","",【2】見・謝金!I18)</f>
        <v/>
      </c>
      <c r="J18" s="1030"/>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257</v>
      </c>
      <c r="G19" s="483" t="str">
        <f>IF(【2】見・謝金!G19="","",【2】見・謝金!G19)</f>
        <v/>
      </c>
      <c r="H19" s="484" t="str">
        <f>IF(【2】見・謝金!H19="","",【2】見・謝金!H19)</f>
        <v/>
      </c>
      <c r="I19" s="1030" t="str">
        <f>IF(【2】見・謝金!I19="","",【2】見・謝金!I19)</f>
        <v/>
      </c>
      <c r="J19" s="1030"/>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256</v>
      </c>
      <c r="G20" s="483" t="str">
        <f>IF(【2】見・謝金!G20="","",【2】見・謝金!G20)</f>
        <v/>
      </c>
      <c r="H20" s="484" t="str">
        <f>IF(【2】見・謝金!H20="","",【2】見・謝金!H20)</f>
        <v/>
      </c>
      <c r="I20" s="1030" t="str">
        <f>IF(【2】見・謝金!I20="","",【2】見・謝金!I20)</f>
        <v/>
      </c>
      <c r="J20" s="1030"/>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257</v>
      </c>
      <c r="G21" s="483" t="str">
        <f>IF(【2】見・謝金!G21="","",【2】見・謝金!G21)</f>
        <v/>
      </c>
      <c r="H21" s="484" t="str">
        <f>IF(【2】見・謝金!H21="","",【2】見・謝金!H21)</f>
        <v/>
      </c>
      <c r="I21" s="1030" t="str">
        <f>IF(【2】見・謝金!I21="","",【2】見・謝金!I21)</f>
        <v/>
      </c>
      <c r="J21" s="1030"/>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256</v>
      </c>
      <c r="G22" s="483" t="str">
        <f>IF(【2】見・謝金!G22="","",【2】見・謝金!G22)</f>
        <v/>
      </c>
      <c r="H22" s="484" t="str">
        <f>IF(【2】見・謝金!H22="","",【2】見・謝金!H22)</f>
        <v/>
      </c>
      <c r="I22" s="1030" t="str">
        <f>IF(【2】見・謝金!I22="","",【2】見・謝金!I22)</f>
        <v/>
      </c>
      <c r="J22" s="1030"/>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257</v>
      </c>
      <c r="G23" s="483" t="str">
        <f>IF(【2】見・謝金!G23="","",【2】見・謝金!G23)</f>
        <v/>
      </c>
      <c r="H23" s="484" t="str">
        <f>IF(【2】見・謝金!H23="","",【2】見・謝金!H23)</f>
        <v/>
      </c>
      <c r="I23" s="1030" t="str">
        <f>IF(【2】見・謝金!I23="","",【2】見・謝金!I23)</f>
        <v/>
      </c>
      <c r="J23" s="1030"/>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256</v>
      </c>
      <c r="G24" s="483" t="str">
        <f>IF(【2】見・謝金!G24="","",【2】見・謝金!G24)</f>
        <v/>
      </c>
      <c r="H24" s="484" t="str">
        <f>IF(【2】見・謝金!H24="","",【2】見・謝金!H24)</f>
        <v/>
      </c>
      <c r="I24" s="1030" t="str">
        <f>IF(【2】見・謝金!I24="","",【2】見・謝金!I24)</f>
        <v/>
      </c>
      <c r="J24" s="1030"/>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257</v>
      </c>
      <c r="G25" s="483" t="str">
        <f>IF(【2】見・謝金!G25="","",【2】見・謝金!G25)</f>
        <v/>
      </c>
      <c r="H25" s="484" t="str">
        <f>IF(【2】見・謝金!H25="","",【2】見・謝金!H25)</f>
        <v/>
      </c>
      <c r="I25" s="1030" t="str">
        <f>IF(【2】見・謝金!I25="","",【2】見・謝金!I25)</f>
        <v/>
      </c>
      <c r="J25" s="1030"/>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256</v>
      </c>
      <c r="G26" s="483" t="str">
        <f>IF(【2】見・謝金!G26="","",【2】見・謝金!G26)</f>
        <v/>
      </c>
      <c r="H26" s="484" t="str">
        <f>IF(【2】見・謝金!H26="","",【2】見・謝金!H26)</f>
        <v/>
      </c>
      <c r="I26" s="1030" t="str">
        <f>IF(【2】見・謝金!I26="","",【2】見・謝金!I26)</f>
        <v/>
      </c>
      <c r="J26" s="1030"/>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257</v>
      </c>
      <c r="G27" s="483" t="str">
        <f>IF(【2】見・謝金!G27="","",【2】見・謝金!G27)</f>
        <v/>
      </c>
      <c r="H27" s="484" t="str">
        <f>IF(【2】見・謝金!H27="","",【2】見・謝金!H27)</f>
        <v/>
      </c>
      <c r="I27" s="1030" t="str">
        <f>IF(【2】見・謝金!I27="","",【2】見・謝金!I27)</f>
        <v/>
      </c>
      <c r="J27" s="1030"/>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256</v>
      </c>
      <c r="G28" s="483" t="str">
        <f>IF(【2】見・謝金!G28="","",【2】見・謝金!G28)</f>
        <v/>
      </c>
      <c r="H28" s="484" t="str">
        <f>IF(【2】見・謝金!H28="","",【2】見・謝金!H28)</f>
        <v/>
      </c>
      <c r="I28" s="1030" t="str">
        <f>IF(【2】見・謝金!I28="","",【2】見・謝金!I28)</f>
        <v/>
      </c>
      <c r="J28" s="1030"/>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257</v>
      </c>
      <c r="G29" s="483" t="str">
        <f>IF(【2】見・謝金!G29="","",【2】見・謝金!G29)</f>
        <v/>
      </c>
      <c r="H29" s="484" t="str">
        <f>IF(【2】見・謝金!H29="","",【2】見・謝金!H29)</f>
        <v/>
      </c>
      <c r="I29" s="1030" t="str">
        <f>IF(【2】見・謝金!I29="","",【2】見・謝金!I29)</f>
        <v/>
      </c>
      <c r="J29" s="1030"/>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256</v>
      </c>
      <c r="G30" s="483" t="str">
        <f>IF(【2】見・謝金!G30="","",【2】見・謝金!G30)</f>
        <v/>
      </c>
      <c r="H30" s="484" t="str">
        <f>IF(【2】見・謝金!H30="","",【2】見・謝金!H30)</f>
        <v/>
      </c>
      <c r="I30" s="1030" t="str">
        <f>IF(【2】見・謝金!I30="","",【2】見・謝金!I30)</f>
        <v/>
      </c>
      <c r="J30" s="1030"/>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257</v>
      </c>
      <c r="G31" s="483" t="str">
        <f>IF(【2】見・謝金!G31="","",【2】見・謝金!G31)</f>
        <v/>
      </c>
      <c r="H31" s="484" t="str">
        <f>IF(【2】見・謝金!H31="","",【2】見・謝金!H31)</f>
        <v/>
      </c>
      <c r="I31" s="1030" t="str">
        <f>IF(【2】見・謝金!I31="","",【2】見・謝金!I31)</f>
        <v/>
      </c>
      <c r="J31" s="1030"/>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256</v>
      </c>
      <c r="G32" s="483" t="str">
        <f>IF(【2】見・謝金!G32="","",【2】見・謝金!G32)</f>
        <v/>
      </c>
      <c r="H32" s="484" t="str">
        <f>IF(【2】見・謝金!H32="","",【2】見・謝金!H32)</f>
        <v/>
      </c>
      <c r="I32" s="1030" t="str">
        <f>IF(【2】見・謝金!I32="","",【2】見・謝金!I32)</f>
        <v/>
      </c>
      <c r="J32" s="1030"/>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257</v>
      </c>
      <c r="G33" s="483" t="str">
        <f>IF(【2】見・謝金!G33="","",【2】見・謝金!G33)</f>
        <v/>
      </c>
      <c r="H33" s="484" t="str">
        <f>IF(【2】見・謝金!H33="","",【2】見・謝金!H33)</f>
        <v/>
      </c>
      <c r="I33" s="1030" t="str">
        <f>IF(【2】見・謝金!I33="","",【2】見・謝金!I33)</f>
        <v/>
      </c>
      <c r="J33" s="1030"/>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256</v>
      </c>
      <c r="G34" s="483" t="str">
        <f>IF(【2】見・謝金!G34="","",【2】見・謝金!G34)</f>
        <v/>
      </c>
      <c r="H34" s="484" t="str">
        <f>IF(【2】見・謝金!H34="","",【2】見・謝金!H34)</f>
        <v/>
      </c>
      <c r="I34" s="1030" t="str">
        <f>IF(【2】見・謝金!I34="","",【2】見・謝金!I34)</f>
        <v/>
      </c>
      <c r="J34" s="1030"/>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257</v>
      </c>
      <c r="G35" s="483" t="str">
        <f>IF(【2】見・謝金!G35="","",【2】見・謝金!G35)</f>
        <v/>
      </c>
      <c r="H35" s="484" t="str">
        <f>IF(【2】見・謝金!H35="","",【2】見・謝金!H35)</f>
        <v/>
      </c>
      <c r="I35" s="1030" t="str">
        <f>IF(【2】見・謝金!I35="","",【2】見・謝金!I35)</f>
        <v/>
      </c>
      <c r="J35" s="1030"/>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256</v>
      </c>
      <c r="G36" s="483" t="str">
        <f>IF(【2】見・謝金!G36="","",【2】見・謝金!G36)</f>
        <v/>
      </c>
      <c r="H36" s="484" t="str">
        <f>IF(【2】見・謝金!H36="","",【2】見・謝金!H36)</f>
        <v/>
      </c>
      <c r="I36" s="1030" t="str">
        <f>IF(【2】見・謝金!I36="","",【2】見・謝金!I36)</f>
        <v/>
      </c>
      <c r="J36" s="1030"/>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257</v>
      </c>
      <c r="G37" s="483" t="str">
        <f>IF(【2】見・謝金!G37="","",【2】見・謝金!G37)</f>
        <v/>
      </c>
      <c r="H37" s="484" t="str">
        <f>IF(【2】見・謝金!H37="","",【2】見・謝金!H37)</f>
        <v/>
      </c>
      <c r="I37" s="1030" t="str">
        <f>IF(【2】見・謝金!I37="","",【2】見・謝金!I37)</f>
        <v/>
      </c>
      <c r="J37" s="1030"/>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256</v>
      </c>
      <c r="G38" s="483" t="str">
        <f>IF(【2】見・謝金!G38="","",【2】見・謝金!G38)</f>
        <v/>
      </c>
      <c r="H38" s="484" t="str">
        <f>IF(【2】見・謝金!H38="","",【2】見・謝金!H38)</f>
        <v/>
      </c>
      <c r="I38" s="1030" t="str">
        <f>IF(【2】見・謝金!I38="","",【2】見・謝金!I38)</f>
        <v/>
      </c>
      <c r="J38" s="1030"/>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257</v>
      </c>
      <c r="G39" s="483" t="str">
        <f>IF(【2】見・謝金!G39="","",【2】見・謝金!G39)</f>
        <v/>
      </c>
      <c r="H39" s="484" t="str">
        <f>IF(【2】見・謝金!H39="","",【2】見・謝金!H39)</f>
        <v/>
      </c>
      <c r="I39" s="1030" t="str">
        <f>IF(【2】見・謝金!I39="","",【2】見・謝金!I39)</f>
        <v/>
      </c>
      <c r="J39" s="1030"/>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256</v>
      </c>
      <c r="G40" s="483" t="str">
        <f>IF(【2】見・謝金!G40="","",【2】見・謝金!G40)</f>
        <v/>
      </c>
      <c r="H40" s="484" t="str">
        <f>IF(【2】見・謝金!H40="","",【2】見・謝金!H40)</f>
        <v/>
      </c>
      <c r="I40" s="1030" t="str">
        <f>IF(【2】見・謝金!I40="","",【2】見・謝金!I40)</f>
        <v/>
      </c>
      <c r="J40" s="1030"/>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257</v>
      </c>
      <c r="G41" s="483" t="str">
        <f>IF(【2】見・謝金!G41="","",【2】見・謝金!G41)</f>
        <v/>
      </c>
      <c r="H41" s="484" t="str">
        <f>IF(【2】見・謝金!H41="","",【2】見・謝金!H41)</f>
        <v/>
      </c>
      <c r="I41" s="1030" t="str">
        <f>IF(【2】見・謝金!I41="","",【2】見・謝金!I41)</f>
        <v/>
      </c>
      <c r="J41" s="1030"/>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256</v>
      </c>
      <c r="G42" s="483" t="str">
        <f>IF(【2】見・謝金!G42="","",【2】見・謝金!G42)</f>
        <v/>
      </c>
      <c r="H42" s="484" t="str">
        <f>IF(【2】見・謝金!H42="","",【2】見・謝金!H42)</f>
        <v/>
      </c>
      <c r="I42" s="1030" t="str">
        <f>IF(【2】見・謝金!I42="","",【2】見・謝金!I42)</f>
        <v/>
      </c>
      <c r="J42" s="1030"/>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257</v>
      </c>
      <c r="G43" s="483" t="str">
        <f>IF(【2】見・謝金!G43="","",【2】見・謝金!G43)</f>
        <v/>
      </c>
      <c r="H43" s="484" t="str">
        <f>IF(【2】見・謝金!H43="","",【2】見・謝金!H43)</f>
        <v/>
      </c>
      <c r="I43" s="1030" t="str">
        <f>IF(【2】見・謝金!I43="","",【2】見・謝金!I43)</f>
        <v/>
      </c>
      <c r="J43" s="1030"/>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256</v>
      </c>
      <c r="G44" s="483" t="str">
        <f>IF(【2】見・謝金!G44="","",【2】見・謝金!G44)</f>
        <v/>
      </c>
      <c r="H44" s="484" t="str">
        <f>IF(【2】見・謝金!H44="","",【2】見・謝金!H44)</f>
        <v/>
      </c>
      <c r="I44" s="1030" t="str">
        <f>IF(【2】見・謝金!I44="","",【2】見・謝金!I44)</f>
        <v/>
      </c>
      <c r="J44" s="1030"/>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257</v>
      </c>
      <c r="G45" s="483" t="str">
        <f>IF(【2】見・謝金!G45="","",【2】見・謝金!G45)</f>
        <v/>
      </c>
      <c r="H45" s="484" t="str">
        <f>IF(【2】見・謝金!H45="","",【2】見・謝金!H45)</f>
        <v/>
      </c>
      <c r="I45" s="1030" t="str">
        <f>IF(【2】見・謝金!I45="","",【2】見・謝金!I45)</f>
        <v/>
      </c>
      <c r="J45" s="1030"/>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256</v>
      </c>
      <c r="G46" s="483" t="str">
        <f>IF(【2】見・謝金!G46="","",【2】見・謝金!G46)</f>
        <v/>
      </c>
      <c r="H46" s="484" t="str">
        <f>IF(【2】見・謝金!H46="","",【2】見・謝金!H46)</f>
        <v/>
      </c>
      <c r="I46" s="1030" t="str">
        <f>IF(【2】見・謝金!I46="","",【2】見・謝金!I46)</f>
        <v/>
      </c>
      <c r="J46" s="1030"/>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257</v>
      </c>
      <c r="G47" s="483" t="str">
        <f>IF(【2】見・謝金!G47="","",【2】見・謝金!G47)</f>
        <v/>
      </c>
      <c r="H47" s="484" t="str">
        <f>IF(【2】見・謝金!H47="","",【2】見・謝金!H47)</f>
        <v/>
      </c>
      <c r="I47" s="1030" t="str">
        <f>IF(【2】見・謝金!I47="","",【2】見・謝金!I47)</f>
        <v/>
      </c>
      <c r="J47" s="1030"/>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256</v>
      </c>
      <c r="G48" s="483" t="str">
        <f>IF(【2】見・謝金!G48="","",【2】見・謝金!G48)</f>
        <v/>
      </c>
      <c r="H48" s="484" t="str">
        <f>IF(【2】見・謝金!H48="","",【2】見・謝金!H48)</f>
        <v/>
      </c>
      <c r="I48" s="1030" t="str">
        <f>IF(【2】見・謝金!I48="","",【2】見・謝金!I48)</f>
        <v/>
      </c>
      <c r="J48" s="1030"/>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257</v>
      </c>
      <c r="G49" s="483" t="str">
        <f>IF(【2】見・謝金!G49="","",【2】見・謝金!G49)</f>
        <v/>
      </c>
      <c r="H49" s="484" t="str">
        <f>IF(【2】見・謝金!H49="","",【2】見・謝金!H49)</f>
        <v/>
      </c>
      <c r="I49" s="1030" t="str">
        <f>IF(【2】見・謝金!I49="","",【2】見・謝金!I49)</f>
        <v/>
      </c>
      <c r="J49" s="1030"/>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256</v>
      </c>
      <c r="G50" s="483" t="str">
        <f>IF(【2】見・謝金!G50="","",【2】見・謝金!G50)</f>
        <v/>
      </c>
      <c r="H50" s="484" t="str">
        <f>IF(【2】見・謝金!H50="","",【2】見・謝金!H50)</f>
        <v/>
      </c>
      <c r="I50" s="1030" t="str">
        <f>IF(【2】見・謝金!I50="","",【2】見・謝金!I50)</f>
        <v/>
      </c>
      <c r="J50" s="1030"/>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257</v>
      </c>
      <c r="G51" s="483" t="str">
        <f>IF(【2】見・謝金!G51="","",【2】見・謝金!G51)</f>
        <v/>
      </c>
      <c r="H51" s="484" t="str">
        <f>IF(【2】見・謝金!H51="","",【2】見・謝金!H51)</f>
        <v/>
      </c>
      <c r="I51" s="1030" t="str">
        <f>IF(【2】見・謝金!I51="","",【2】見・謝金!I51)</f>
        <v/>
      </c>
      <c r="J51" s="1030"/>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256</v>
      </c>
      <c r="G52" s="483" t="str">
        <f>IF(【2】見・謝金!G52="","",【2】見・謝金!G52)</f>
        <v/>
      </c>
      <c r="H52" s="484" t="str">
        <f>IF(【2】見・謝金!H52="","",【2】見・謝金!H52)</f>
        <v/>
      </c>
      <c r="I52" s="1030" t="str">
        <f>IF(【2】見・謝金!I52="","",【2】見・謝金!I52)</f>
        <v/>
      </c>
      <c r="J52" s="1030"/>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257</v>
      </c>
      <c r="G53" s="483" t="str">
        <f>IF(【2】見・謝金!G53="","",【2】見・謝金!G53)</f>
        <v/>
      </c>
      <c r="H53" s="484" t="str">
        <f>IF(【2】見・謝金!H53="","",【2】見・謝金!H53)</f>
        <v/>
      </c>
      <c r="I53" s="1030" t="str">
        <f>IF(【2】見・謝金!I53="","",【2】見・謝金!I53)</f>
        <v/>
      </c>
      <c r="J53" s="1030"/>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256</v>
      </c>
      <c r="G54" s="483" t="str">
        <f>IF(【2】見・謝金!G54="","",【2】見・謝金!G54)</f>
        <v/>
      </c>
      <c r="H54" s="484" t="str">
        <f>IF(【2】見・謝金!H54="","",【2】見・謝金!H54)</f>
        <v/>
      </c>
      <c r="I54" s="1030" t="str">
        <f>IF(【2】見・謝金!I54="","",【2】見・謝金!I54)</f>
        <v/>
      </c>
      <c r="J54" s="1030"/>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257</v>
      </c>
      <c r="G55" s="483" t="str">
        <f>IF(【2】見・謝金!G55="","",【2】見・謝金!G55)</f>
        <v/>
      </c>
      <c r="H55" s="484" t="str">
        <f>IF(【2】見・謝金!H55="","",【2】見・謝金!H55)</f>
        <v/>
      </c>
      <c r="I55" s="1030" t="str">
        <f>IF(【2】見・謝金!I55="","",【2】見・謝金!I55)</f>
        <v/>
      </c>
      <c r="J55" s="1030"/>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256</v>
      </c>
      <c r="G56" s="483" t="str">
        <f>IF(【2】見・謝金!G56="","",【2】見・謝金!G56)</f>
        <v/>
      </c>
      <c r="H56" s="484" t="str">
        <f>IF(【2】見・謝金!H56="","",【2】見・謝金!H56)</f>
        <v/>
      </c>
      <c r="I56" s="1030" t="str">
        <f>IF(【2】見・謝金!I56="","",【2】見・謝金!I56)</f>
        <v/>
      </c>
      <c r="J56" s="1030"/>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257</v>
      </c>
      <c r="G57" s="483" t="str">
        <f>IF(【2】見・謝金!G57="","",【2】見・謝金!G57)</f>
        <v/>
      </c>
      <c r="H57" s="484" t="str">
        <f>IF(【2】見・謝金!H57="","",【2】見・謝金!H57)</f>
        <v/>
      </c>
      <c r="I57" s="1030" t="str">
        <f>IF(【2】見・謝金!I57="","",【2】見・謝金!I57)</f>
        <v/>
      </c>
      <c r="J57" s="1030"/>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256</v>
      </c>
      <c r="G58" s="483" t="str">
        <f>IF(【2】見・謝金!G58="","",【2】見・謝金!G58)</f>
        <v/>
      </c>
      <c r="H58" s="484" t="str">
        <f>IF(【2】見・謝金!H58="","",【2】見・謝金!H58)</f>
        <v/>
      </c>
      <c r="I58" s="1030" t="str">
        <f>IF(【2】見・謝金!I58="","",【2】見・謝金!I58)</f>
        <v/>
      </c>
      <c r="J58" s="1030"/>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257</v>
      </c>
      <c r="G59" s="483" t="str">
        <f>IF(【2】見・謝金!G59="","",【2】見・謝金!G59)</f>
        <v/>
      </c>
      <c r="H59" s="484" t="str">
        <f>IF(【2】見・謝金!H59="","",【2】見・謝金!H59)</f>
        <v/>
      </c>
      <c r="I59" s="1030" t="str">
        <f>IF(【2】見・謝金!I59="","",【2】見・謝金!I59)</f>
        <v/>
      </c>
      <c r="J59" s="1030"/>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256</v>
      </c>
      <c r="G60" s="483" t="str">
        <f>IF(【2】見・謝金!G60="","",【2】見・謝金!G60)</f>
        <v/>
      </c>
      <c r="H60" s="484" t="str">
        <f>IF(【2】見・謝金!H60="","",【2】見・謝金!H60)</f>
        <v/>
      </c>
      <c r="I60" s="1030" t="str">
        <f>IF(【2】見・謝金!I60="","",【2】見・謝金!I60)</f>
        <v/>
      </c>
      <c r="J60" s="1030"/>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257</v>
      </c>
      <c r="G61" s="483" t="str">
        <f>IF(【2】見・謝金!G61="","",【2】見・謝金!G61)</f>
        <v/>
      </c>
      <c r="H61" s="484" t="str">
        <f>IF(【2】見・謝金!H61="","",【2】見・謝金!H61)</f>
        <v/>
      </c>
      <c r="I61" s="1030" t="str">
        <f>IF(【2】見・謝金!I61="","",【2】見・謝金!I61)</f>
        <v/>
      </c>
      <c r="J61" s="1030"/>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256</v>
      </c>
      <c r="G62" s="483" t="str">
        <f>IF(【2】見・謝金!G62="","",【2】見・謝金!G62)</f>
        <v/>
      </c>
      <c r="H62" s="484" t="str">
        <f>IF(【2】見・謝金!H62="","",【2】見・謝金!H62)</f>
        <v/>
      </c>
      <c r="I62" s="1030" t="str">
        <f>IF(【2】見・謝金!I62="","",【2】見・謝金!I62)</f>
        <v/>
      </c>
      <c r="J62" s="1030"/>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257</v>
      </c>
      <c r="G63" s="483" t="str">
        <f>IF(【2】見・謝金!G63="","",【2】見・謝金!G63)</f>
        <v/>
      </c>
      <c r="H63" s="484" t="str">
        <f>IF(【2】見・謝金!H63="","",【2】見・謝金!H63)</f>
        <v/>
      </c>
      <c r="I63" s="1030" t="str">
        <f>IF(【2】見・謝金!I63="","",【2】見・謝金!I63)</f>
        <v/>
      </c>
      <c r="J63" s="1030"/>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256</v>
      </c>
      <c r="G64" s="483" t="str">
        <f>IF(【2】見・謝金!G64="","",【2】見・謝金!G64)</f>
        <v/>
      </c>
      <c r="H64" s="484" t="str">
        <f>IF(【2】見・謝金!H64="","",【2】見・謝金!H64)</f>
        <v/>
      </c>
      <c r="I64" s="1030" t="str">
        <f>IF(【2】見・謝金!I64="","",【2】見・謝金!I64)</f>
        <v/>
      </c>
      <c r="J64" s="1030"/>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257</v>
      </c>
      <c r="G65" s="483" t="str">
        <f>IF(【2】見・謝金!G65="","",【2】見・謝金!G65)</f>
        <v/>
      </c>
      <c r="H65" s="484" t="str">
        <f>IF(【2】見・謝金!H65="","",【2】見・謝金!H65)</f>
        <v/>
      </c>
      <c r="I65" s="1030" t="str">
        <f>IF(【2】見・謝金!I65="","",【2】見・謝金!I65)</f>
        <v/>
      </c>
      <c r="J65" s="1030"/>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256</v>
      </c>
      <c r="G66" s="483" t="str">
        <f>IF(【2】見・謝金!G66="","",【2】見・謝金!G66)</f>
        <v/>
      </c>
      <c r="H66" s="484" t="str">
        <f>IF(【2】見・謝金!H66="","",【2】見・謝金!H66)</f>
        <v/>
      </c>
      <c r="I66" s="1030" t="str">
        <f>IF(【2】見・謝金!I66="","",【2】見・謝金!I66)</f>
        <v/>
      </c>
      <c r="J66" s="1030"/>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257</v>
      </c>
      <c r="G67" s="483" t="str">
        <f>IF(【2】見・謝金!G67="","",【2】見・謝金!G67)</f>
        <v/>
      </c>
      <c r="H67" s="484" t="str">
        <f>IF(【2】見・謝金!H67="","",【2】見・謝金!H67)</f>
        <v/>
      </c>
      <c r="I67" s="1030" t="str">
        <f>IF(【2】見・謝金!I67="","",【2】見・謝金!I67)</f>
        <v/>
      </c>
      <c r="J67" s="1030"/>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256</v>
      </c>
      <c r="G68" s="483" t="str">
        <f>IF(【2】見・謝金!G68="","",【2】見・謝金!G68)</f>
        <v/>
      </c>
      <c r="H68" s="484" t="str">
        <f>IF(【2】見・謝金!H68="","",【2】見・謝金!H68)</f>
        <v/>
      </c>
      <c r="I68" s="1030" t="str">
        <f>IF(【2】見・謝金!I68="","",【2】見・謝金!I68)</f>
        <v/>
      </c>
      <c r="J68" s="1030"/>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257</v>
      </c>
      <c r="G69" s="483" t="str">
        <f>IF(【2】見・謝金!G69="","",【2】見・謝金!G69)</f>
        <v/>
      </c>
      <c r="H69" s="484" t="str">
        <f>IF(【2】見・謝金!H69="","",【2】見・謝金!H69)</f>
        <v/>
      </c>
      <c r="I69" s="1030" t="str">
        <f>IF(【2】見・謝金!I69="","",【2】見・謝金!I69)</f>
        <v/>
      </c>
      <c r="J69" s="1030"/>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256</v>
      </c>
      <c r="G70" s="483" t="str">
        <f>IF(【2】見・謝金!G70="","",【2】見・謝金!G70)</f>
        <v/>
      </c>
      <c r="H70" s="484" t="str">
        <f>IF(【2】見・謝金!H70="","",【2】見・謝金!H70)</f>
        <v/>
      </c>
      <c r="I70" s="1030" t="str">
        <f>IF(【2】見・謝金!I70="","",【2】見・謝金!I70)</f>
        <v/>
      </c>
      <c r="J70" s="1030"/>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257</v>
      </c>
      <c r="G71" s="483" t="str">
        <f>IF(【2】見・謝金!G71="","",【2】見・謝金!G71)</f>
        <v/>
      </c>
      <c r="H71" s="484" t="str">
        <f>IF(【2】見・謝金!H71="","",【2】見・謝金!H71)</f>
        <v/>
      </c>
      <c r="I71" s="1030" t="str">
        <f>IF(【2】見・謝金!I71="","",【2】見・謝金!I71)</f>
        <v/>
      </c>
      <c r="J71" s="1030"/>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256</v>
      </c>
      <c r="G72" s="483" t="str">
        <f>IF(【2】見・謝金!G72="","",【2】見・謝金!G72)</f>
        <v/>
      </c>
      <c r="H72" s="484" t="str">
        <f>IF(【2】見・謝金!H72="","",【2】見・謝金!H72)</f>
        <v/>
      </c>
      <c r="I72" s="1030" t="str">
        <f>IF(【2】見・謝金!I72="","",【2】見・謝金!I72)</f>
        <v/>
      </c>
      <c r="J72" s="1030"/>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257</v>
      </c>
      <c r="G73" s="483" t="str">
        <f>IF(【2】見・謝金!G73="","",【2】見・謝金!G73)</f>
        <v/>
      </c>
      <c r="H73" s="484" t="str">
        <f>IF(【2】見・謝金!H73="","",【2】見・謝金!H73)</f>
        <v/>
      </c>
      <c r="I73" s="1030" t="str">
        <f>IF(【2】見・謝金!I73="","",【2】見・謝金!I73)</f>
        <v/>
      </c>
      <c r="J73" s="1030"/>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256</v>
      </c>
      <c r="G74" s="483" t="str">
        <f>IF(【2】見・謝金!G74="","",【2】見・謝金!G74)</f>
        <v/>
      </c>
      <c r="H74" s="484" t="str">
        <f>IF(【2】見・謝金!H74="","",【2】見・謝金!H74)</f>
        <v/>
      </c>
      <c r="I74" s="1030" t="str">
        <f>IF(【2】見・謝金!I74="","",【2】見・謝金!I74)</f>
        <v/>
      </c>
      <c r="J74" s="1030"/>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257</v>
      </c>
      <c r="G75" s="483" t="str">
        <f>IF(【2】見・謝金!G75="","",【2】見・謝金!G75)</f>
        <v/>
      </c>
      <c r="H75" s="484" t="str">
        <f>IF(【2】見・謝金!H75="","",【2】見・謝金!H75)</f>
        <v/>
      </c>
      <c r="I75" s="1030" t="str">
        <f>IF(【2】見・謝金!I75="","",【2】見・謝金!I75)</f>
        <v/>
      </c>
      <c r="J75" s="1030"/>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256</v>
      </c>
      <c r="G76" s="483" t="str">
        <f>IF(【2】見・謝金!G76="","",【2】見・謝金!G76)</f>
        <v/>
      </c>
      <c r="H76" s="484" t="str">
        <f>IF(【2】見・謝金!H76="","",【2】見・謝金!H76)</f>
        <v/>
      </c>
      <c r="I76" s="1030" t="str">
        <f>IF(【2】見・謝金!I76="","",【2】見・謝金!I76)</f>
        <v/>
      </c>
      <c r="J76" s="1030"/>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257</v>
      </c>
      <c r="G77" s="483" t="str">
        <f>IF(【2】見・謝金!G77="","",【2】見・謝金!G77)</f>
        <v/>
      </c>
      <c r="H77" s="484" t="str">
        <f>IF(【2】見・謝金!H77="","",【2】見・謝金!H77)</f>
        <v/>
      </c>
      <c r="I77" s="1030" t="str">
        <f>IF(【2】見・謝金!I77="","",【2】見・謝金!I77)</f>
        <v/>
      </c>
      <c r="J77" s="1030"/>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256</v>
      </c>
      <c r="G78" s="483" t="str">
        <f>IF(【2】見・謝金!G78="","",【2】見・謝金!G78)</f>
        <v/>
      </c>
      <c r="H78" s="484" t="str">
        <f>IF(【2】見・謝金!H78="","",【2】見・謝金!H78)</f>
        <v/>
      </c>
      <c r="I78" s="1030" t="str">
        <f>IF(【2】見・謝金!I78="","",【2】見・謝金!I78)</f>
        <v/>
      </c>
      <c r="J78" s="1030"/>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257</v>
      </c>
      <c r="G79" s="483" t="str">
        <f>IF(【2】見・謝金!G79="","",【2】見・謝金!G79)</f>
        <v/>
      </c>
      <c r="H79" s="484" t="str">
        <f>IF(【2】見・謝金!H79="","",【2】見・謝金!H79)</f>
        <v/>
      </c>
      <c r="I79" s="1030" t="str">
        <f>IF(【2】見・謝金!I79="","",【2】見・謝金!I79)</f>
        <v/>
      </c>
      <c r="J79" s="1030"/>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256</v>
      </c>
      <c r="G80" s="483" t="str">
        <f>IF(【2】見・謝金!G80="","",【2】見・謝金!G80)</f>
        <v/>
      </c>
      <c r="H80" s="484" t="str">
        <f>IF(【2】見・謝金!H80="","",【2】見・謝金!H80)</f>
        <v/>
      </c>
      <c r="I80" s="1030" t="str">
        <f>IF(【2】見・謝金!I80="","",【2】見・謝金!I80)</f>
        <v/>
      </c>
      <c r="J80" s="1030"/>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257</v>
      </c>
      <c r="G81" s="483" t="str">
        <f>IF(【2】見・謝金!G81="","",【2】見・謝金!G81)</f>
        <v/>
      </c>
      <c r="H81" s="484" t="str">
        <f>IF(【2】見・謝金!H81="","",【2】見・謝金!H81)</f>
        <v/>
      </c>
      <c r="I81" s="1030" t="str">
        <f>IF(【2】見・謝金!I81="","",【2】見・謝金!I81)</f>
        <v/>
      </c>
      <c r="J81" s="1030"/>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256</v>
      </c>
      <c r="G82" s="483" t="str">
        <f>IF(【2】見・謝金!G82="","",【2】見・謝金!G82)</f>
        <v/>
      </c>
      <c r="H82" s="484" t="str">
        <f>IF(【2】見・謝金!H82="","",【2】見・謝金!H82)</f>
        <v/>
      </c>
      <c r="I82" s="1030" t="str">
        <f>IF(【2】見・謝金!I82="","",【2】見・謝金!I82)</f>
        <v/>
      </c>
      <c r="J82" s="1030"/>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257</v>
      </c>
      <c r="G83" s="483" t="str">
        <f>IF(【2】見・謝金!G83="","",【2】見・謝金!G83)</f>
        <v/>
      </c>
      <c r="H83" s="484" t="str">
        <f>IF(【2】見・謝金!H83="","",【2】見・謝金!H83)</f>
        <v/>
      </c>
      <c r="I83" s="1030" t="str">
        <f>IF(【2】見・謝金!I83="","",【2】見・謝金!I83)</f>
        <v/>
      </c>
      <c r="J83" s="1030"/>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256</v>
      </c>
      <c r="G84" s="483" t="str">
        <f>IF(【2】見・謝金!G84="","",【2】見・謝金!G84)</f>
        <v/>
      </c>
      <c r="H84" s="484" t="str">
        <f>IF(【2】見・謝金!H84="","",【2】見・謝金!H84)</f>
        <v/>
      </c>
      <c r="I84" s="1030" t="str">
        <f>IF(【2】見・謝金!I84="","",【2】見・謝金!I84)</f>
        <v/>
      </c>
      <c r="J84" s="1030"/>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257</v>
      </c>
      <c r="G85" s="483" t="str">
        <f>IF(【2】見・謝金!G85="","",【2】見・謝金!G85)</f>
        <v/>
      </c>
      <c r="H85" s="484" t="str">
        <f>IF(【2】見・謝金!H85="","",【2】見・謝金!H85)</f>
        <v/>
      </c>
      <c r="I85" s="1030" t="str">
        <f>IF(【2】見・謝金!I85="","",【2】見・謝金!I85)</f>
        <v/>
      </c>
      <c r="J85" s="1030"/>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256</v>
      </c>
      <c r="G86" s="483" t="str">
        <f>IF(【2】見・謝金!G86="","",【2】見・謝金!G86)</f>
        <v/>
      </c>
      <c r="H86" s="484" t="str">
        <f>IF(【2】見・謝金!H86="","",【2】見・謝金!H86)</f>
        <v/>
      </c>
      <c r="I86" s="1030" t="str">
        <f>IF(【2】見・謝金!I86="","",【2】見・謝金!I86)</f>
        <v/>
      </c>
      <c r="J86" s="1030"/>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257</v>
      </c>
      <c r="G87" s="483" t="str">
        <f>IF(【2】見・謝金!G87="","",【2】見・謝金!G87)</f>
        <v/>
      </c>
      <c r="H87" s="484" t="str">
        <f>IF(【2】見・謝金!H87="","",【2】見・謝金!H87)</f>
        <v/>
      </c>
      <c r="I87" s="1030" t="str">
        <f>IF(【2】見・謝金!I87="","",【2】見・謝金!I87)</f>
        <v/>
      </c>
      <c r="J87" s="1030"/>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256</v>
      </c>
      <c r="G88" s="483" t="str">
        <f>IF(【2】見・謝金!G88="","",【2】見・謝金!G88)</f>
        <v/>
      </c>
      <c r="H88" s="484" t="str">
        <f>IF(【2】見・謝金!H88="","",【2】見・謝金!H88)</f>
        <v/>
      </c>
      <c r="I88" s="1030" t="str">
        <f>IF(【2】見・謝金!I88="","",【2】見・謝金!I88)</f>
        <v/>
      </c>
      <c r="J88" s="1030"/>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257</v>
      </c>
      <c r="G89" s="483" t="str">
        <f>IF(【2】見・謝金!G89="","",【2】見・謝金!G89)</f>
        <v/>
      </c>
      <c r="H89" s="484" t="str">
        <f>IF(【2】見・謝金!H89="","",【2】見・謝金!H89)</f>
        <v/>
      </c>
      <c r="I89" s="1030" t="str">
        <f>IF(【2】見・謝金!I89="","",【2】見・謝金!I89)</f>
        <v/>
      </c>
      <c r="J89" s="1030"/>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256</v>
      </c>
      <c r="G90" s="483" t="str">
        <f>IF(【2】見・謝金!G90="","",【2】見・謝金!G90)</f>
        <v/>
      </c>
      <c r="H90" s="484" t="str">
        <f>IF(【2】見・謝金!H90="","",【2】見・謝金!H90)</f>
        <v/>
      </c>
      <c r="I90" s="1030" t="str">
        <f>IF(【2】見・謝金!I90="","",【2】見・謝金!I90)</f>
        <v/>
      </c>
      <c r="J90" s="1030"/>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257</v>
      </c>
      <c r="G91" s="483" t="str">
        <f>IF(【2】見・謝金!G91="","",【2】見・謝金!G91)</f>
        <v/>
      </c>
      <c r="H91" s="484" t="str">
        <f>IF(【2】見・謝金!H91="","",【2】見・謝金!H91)</f>
        <v/>
      </c>
      <c r="I91" s="1030" t="str">
        <f>IF(【2】見・謝金!I91="","",【2】見・謝金!I91)</f>
        <v/>
      </c>
      <c r="J91" s="1030"/>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256</v>
      </c>
      <c r="G92" s="483" t="str">
        <f>IF(【2】見・謝金!G92="","",【2】見・謝金!G92)</f>
        <v/>
      </c>
      <c r="H92" s="484" t="str">
        <f>IF(【2】見・謝金!H92="","",【2】見・謝金!H92)</f>
        <v/>
      </c>
      <c r="I92" s="1030" t="str">
        <f>IF(【2】見・謝金!I92="","",【2】見・謝金!I92)</f>
        <v/>
      </c>
      <c r="J92" s="1030"/>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257</v>
      </c>
      <c r="G93" s="483" t="str">
        <f>IF(【2】見・謝金!G93="","",【2】見・謝金!G93)</f>
        <v/>
      </c>
      <c r="H93" s="484" t="str">
        <f>IF(【2】見・謝金!H93="","",【2】見・謝金!H93)</f>
        <v/>
      </c>
      <c r="I93" s="1030" t="str">
        <f>IF(【2】見・謝金!I93="","",【2】見・謝金!I93)</f>
        <v/>
      </c>
      <c r="J93" s="1030"/>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256</v>
      </c>
      <c r="G94" s="483" t="str">
        <f>IF(【2】見・謝金!G94="","",【2】見・謝金!G94)</f>
        <v/>
      </c>
      <c r="H94" s="484" t="str">
        <f>IF(【2】見・謝金!H94="","",【2】見・謝金!H94)</f>
        <v/>
      </c>
      <c r="I94" s="1030" t="str">
        <f>IF(【2】見・謝金!I94="","",【2】見・謝金!I94)</f>
        <v/>
      </c>
      <c r="J94" s="1030"/>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257</v>
      </c>
      <c r="G95" s="483" t="str">
        <f>IF(【2】見・謝金!G95="","",【2】見・謝金!G95)</f>
        <v/>
      </c>
      <c r="H95" s="484" t="str">
        <f>IF(【2】見・謝金!H95="","",【2】見・謝金!H95)</f>
        <v/>
      </c>
      <c r="I95" s="1030" t="str">
        <f>IF(【2】見・謝金!I95="","",【2】見・謝金!I95)</f>
        <v/>
      </c>
      <c r="J95" s="1030"/>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256</v>
      </c>
      <c r="G96" s="483" t="str">
        <f>IF(【2】見・謝金!G96="","",【2】見・謝金!G96)</f>
        <v/>
      </c>
      <c r="H96" s="484" t="str">
        <f>IF(【2】見・謝金!H96="","",【2】見・謝金!H96)</f>
        <v/>
      </c>
      <c r="I96" s="1030" t="str">
        <f>IF(【2】見・謝金!I96="","",【2】見・謝金!I96)</f>
        <v/>
      </c>
      <c r="J96" s="1030"/>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257</v>
      </c>
      <c r="G97" s="483" t="str">
        <f>IF(【2】見・謝金!G97="","",【2】見・謝金!G97)</f>
        <v/>
      </c>
      <c r="H97" s="484" t="str">
        <f>IF(【2】見・謝金!H97="","",【2】見・謝金!H97)</f>
        <v/>
      </c>
      <c r="I97" s="1030" t="str">
        <f>IF(【2】見・謝金!I97="","",【2】見・謝金!I97)</f>
        <v/>
      </c>
      <c r="J97" s="1030"/>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256</v>
      </c>
      <c r="G98" s="483" t="str">
        <f>IF(【2】見・謝金!G98="","",【2】見・謝金!G98)</f>
        <v/>
      </c>
      <c r="H98" s="484" t="str">
        <f>IF(【2】見・謝金!H98="","",【2】見・謝金!H98)</f>
        <v/>
      </c>
      <c r="I98" s="1030" t="str">
        <f>IF(【2】見・謝金!I98="","",【2】見・謝金!I98)</f>
        <v/>
      </c>
      <c r="J98" s="1030"/>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257</v>
      </c>
      <c r="G99" s="483" t="str">
        <f>IF(【2】見・謝金!G99="","",【2】見・謝金!G99)</f>
        <v/>
      </c>
      <c r="H99" s="484" t="str">
        <f>IF(【2】見・謝金!H99="","",【2】見・謝金!H99)</f>
        <v/>
      </c>
      <c r="I99" s="1030" t="str">
        <f>IF(【2】見・謝金!I99="","",【2】見・謝金!I99)</f>
        <v/>
      </c>
      <c r="J99" s="1030"/>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256</v>
      </c>
      <c r="G100" s="483" t="str">
        <f>IF(【2】見・謝金!G100="","",【2】見・謝金!G100)</f>
        <v/>
      </c>
      <c r="H100" s="484" t="str">
        <f>IF(【2】見・謝金!H100="","",【2】見・謝金!H100)</f>
        <v/>
      </c>
      <c r="I100" s="1030" t="str">
        <f>IF(【2】見・謝金!I100="","",【2】見・謝金!I100)</f>
        <v/>
      </c>
      <c r="J100" s="1030"/>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257</v>
      </c>
      <c r="G101" s="483" t="str">
        <f>IF(【2】見・謝金!G101="","",【2】見・謝金!G101)</f>
        <v/>
      </c>
      <c r="H101" s="484" t="str">
        <f>IF(【2】見・謝金!H101="","",【2】見・謝金!H101)</f>
        <v/>
      </c>
      <c r="I101" s="1030" t="str">
        <f>IF(【2】見・謝金!I101="","",【2】見・謝金!I101)</f>
        <v/>
      </c>
      <c r="J101" s="1030"/>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256</v>
      </c>
      <c r="G102" s="483" t="str">
        <f>IF(【2】見・謝金!G102="","",【2】見・謝金!G102)</f>
        <v/>
      </c>
      <c r="H102" s="484" t="str">
        <f>IF(【2】見・謝金!H102="","",【2】見・謝金!H102)</f>
        <v/>
      </c>
      <c r="I102" s="1030" t="str">
        <f>IF(【2】見・謝金!I102="","",【2】見・謝金!I102)</f>
        <v/>
      </c>
      <c r="J102" s="1030"/>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257</v>
      </c>
      <c r="G103" s="483" t="str">
        <f>IF(【2】見・謝金!G103="","",【2】見・謝金!G103)</f>
        <v/>
      </c>
      <c r="H103" s="484" t="str">
        <f>IF(【2】見・謝金!H103="","",【2】見・謝金!H103)</f>
        <v/>
      </c>
      <c r="I103" s="1030" t="str">
        <f>IF(【2】見・謝金!I103="","",【2】見・謝金!I103)</f>
        <v/>
      </c>
      <c r="J103" s="1030"/>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256</v>
      </c>
      <c r="G104" s="483" t="str">
        <f>IF(【2】見・謝金!G104="","",【2】見・謝金!G104)</f>
        <v/>
      </c>
      <c r="H104" s="484" t="str">
        <f>IF(【2】見・謝金!H104="","",【2】見・謝金!H104)</f>
        <v/>
      </c>
      <c r="I104" s="1030" t="str">
        <f>IF(【2】見・謝金!I104="","",【2】見・謝金!I104)</f>
        <v/>
      </c>
      <c r="J104" s="1030"/>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257</v>
      </c>
      <c r="G105" s="483" t="str">
        <f>IF(【2】見・謝金!G105="","",【2】見・謝金!G105)</f>
        <v/>
      </c>
      <c r="H105" s="484" t="str">
        <f>IF(【2】見・謝金!H105="","",【2】見・謝金!H105)</f>
        <v/>
      </c>
      <c r="I105" s="1030" t="str">
        <f>IF(【2】見・謝金!I105="","",【2】見・謝金!I105)</f>
        <v/>
      </c>
      <c r="J105" s="1030"/>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256</v>
      </c>
      <c r="G106" s="483" t="str">
        <f>IF(【2】見・謝金!G106="","",【2】見・謝金!G106)</f>
        <v/>
      </c>
      <c r="H106" s="484" t="str">
        <f>IF(【2】見・謝金!H106="","",【2】見・謝金!H106)</f>
        <v/>
      </c>
      <c r="I106" s="1030" t="str">
        <f>IF(【2】見・謝金!I106="","",【2】見・謝金!I106)</f>
        <v/>
      </c>
      <c r="J106" s="1030"/>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257</v>
      </c>
      <c r="G107" s="483" t="str">
        <f>IF(【2】見・謝金!G107="","",【2】見・謝金!G107)</f>
        <v/>
      </c>
      <c r="H107" s="484" t="str">
        <f>IF(【2】見・謝金!H107="","",【2】見・謝金!H107)</f>
        <v/>
      </c>
      <c r="I107" s="1030" t="str">
        <f>IF(【2】見・謝金!I107="","",【2】見・謝金!I107)</f>
        <v/>
      </c>
      <c r="J107" s="1030"/>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256</v>
      </c>
      <c r="G108" s="483" t="str">
        <f>IF(【2】見・謝金!G108="","",【2】見・謝金!G108)</f>
        <v/>
      </c>
      <c r="H108" s="484" t="str">
        <f>IF(【2】見・謝金!H108="","",【2】見・謝金!H108)</f>
        <v/>
      </c>
      <c r="I108" s="1030" t="str">
        <f>IF(【2】見・謝金!I108="","",【2】見・謝金!I108)</f>
        <v/>
      </c>
      <c r="J108" s="1030"/>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257</v>
      </c>
      <c r="G109" s="483" t="str">
        <f>IF(【2】見・謝金!G109="","",【2】見・謝金!G109)</f>
        <v/>
      </c>
      <c r="H109" s="484" t="str">
        <f>IF(【2】見・謝金!H109="","",【2】見・謝金!H109)</f>
        <v/>
      </c>
      <c r="I109" s="1030" t="str">
        <f>IF(【2】見・謝金!I109="","",【2】見・謝金!I109)</f>
        <v/>
      </c>
      <c r="J109" s="1030"/>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256</v>
      </c>
      <c r="G110" s="483" t="str">
        <f>IF(【2】見・謝金!G110="","",【2】見・謝金!G110)</f>
        <v/>
      </c>
      <c r="H110" s="484" t="str">
        <f>IF(【2】見・謝金!H110="","",【2】見・謝金!H110)</f>
        <v/>
      </c>
      <c r="I110" s="1030" t="str">
        <f>IF(【2】見・謝金!I110="","",【2】見・謝金!I110)</f>
        <v/>
      </c>
      <c r="J110" s="1030"/>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257</v>
      </c>
      <c r="G111" s="483" t="str">
        <f>IF(【2】見・謝金!G111="","",【2】見・謝金!G111)</f>
        <v/>
      </c>
      <c r="H111" s="484" t="str">
        <f>IF(【2】見・謝金!H111="","",【2】見・謝金!H111)</f>
        <v/>
      </c>
      <c r="I111" s="1030" t="str">
        <f>IF(【2】見・謝金!I111="","",【2】見・謝金!I111)</f>
        <v/>
      </c>
      <c r="J111" s="1030"/>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256</v>
      </c>
      <c r="G112" s="483" t="str">
        <f>IF(【2】見・謝金!G112="","",【2】見・謝金!G112)</f>
        <v/>
      </c>
      <c r="H112" s="484" t="str">
        <f>IF(【2】見・謝金!H112="","",【2】見・謝金!H112)</f>
        <v/>
      </c>
      <c r="I112" s="1030" t="str">
        <f>IF(【2】見・謝金!I112="","",【2】見・謝金!I112)</f>
        <v/>
      </c>
      <c r="J112" s="1030"/>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257</v>
      </c>
      <c r="G113" s="483" t="str">
        <f>IF(【2】見・謝金!G113="","",【2】見・謝金!G113)</f>
        <v/>
      </c>
      <c r="H113" s="484" t="str">
        <f>IF(【2】見・謝金!H113="","",【2】見・謝金!H113)</f>
        <v/>
      </c>
      <c r="I113" s="1030" t="str">
        <f>IF(【2】見・謝金!I113="","",【2】見・謝金!I113)</f>
        <v/>
      </c>
      <c r="J113" s="1030"/>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256</v>
      </c>
      <c r="G114" s="483" t="str">
        <f>IF(【2】見・謝金!G114="","",【2】見・謝金!G114)</f>
        <v/>
      </c>
      <c r="H114" s="484" t="str">
        <f>IF(【2】見・謝金!H114="","",【2】見・謝金!H114)</f>
        <v/>
      </c>
      <c r="I114" s="1030" t="str">
        <f>IF(【2】見・謝金!I114="","",【2】見・謝金!I114)</f>
        <v/>
      </c>
      <c r="J114" s="1030"/>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257</v>
      </c>
      <c r="G115" s="483" t="str">
        <f>IF(【2】見・謝金!G115="","",【2】見・謝金!G115)</f>
        <v/>
      </c>
      <c r="H115" s="484" t="str">
        <f>IF(【2】見・謝金!H115="","",【2】見・謝金!H115)</f>
        <v/>
      </c>
      <c r="I115" s="1030" t="str">
        <f>IF(【2】見・謝金!I115="","",【2】見・謝金!I115)</f>
        <v/>
      </c>
      <c r="J115" s="1030"/>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256</v>
      </c>
      <c r="G116" s="483" t="str">
        <f>IF(【2】見・謝金!G116="","",【2】見・謝金!G116)</f>
        <v/>
      </c>
      <c r="H116" s="484" t="str">
        <f>IF(【2】見・謝金!H116="","",【2】見・謝金!H116)</f>
        <v/>
      </c>
      <c r="I116" s="1030" t="str">
        <f>IF(【2】見・謝金!I116="","",【2】見・謝金!I116)</f>
        <v/>
      </c>
      <c r="J116" s="1030"/>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257</v>
      </c>
      <c r="G117" s="483" t="str">
        <f>IF(【2】見・謝金!G117="","",【2】見・謝金!G117)</f>
        <v/>
      </c>
      <c r="H117" s="484" t="str">
        <f>IF(【2】見・謝金!H117="","",【2】見・謝金!H117)</f>
        <v/>
      </c>
      <c r="I117" s="1030" t="str">
        <f>IF(【2】見・謝金!I117="","",【2】見・謝金!I117)</f>
        <v/>
      </c>
      <c r="J117" s="1030"/>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256</v>
      </c>
      <c r="G118" s="483" t="str">
        <f>IF(【2】見・謝金!G118="","",【2】見・謝金!G118)</f>
        <v/>
      </c>
      <c r="H118" s="484" t="str">
        <f>IF(【2】見・謝金!H118="","",【2】見・謝金!H118)</f>
        <v/>
      </c>
      <c r="I118" s="1030" t="str">
        <f>IF(【2】見・謝金!I118="","",【2】見・謝金!I118)</f>
        <v/>
      </c>
      <c r="J118" s="1030"/>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257</v>
      </c>
      <c r="G119" s="483" t="str">
        <f>IF(【2】見・謝金!G119="","",【2】見・謝金!G119)</f>
        <v/>
      </c>
      <c r="H119" s="484" t="str">
        <f>IF(【2】見・謝金!H119="","",【2】見・謝金!H119)</f>
        <v/>
      </c>
      <c r="I119" s="1030" t="str">
        <f>IF(【2】見・謝金!I119="","",【2】見・謝金!I119)</f>
        <v/>
      </c>
      <c r="J119" s="1030"/>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256</v>
      </c>
      <c r="G120" s="483" t="str">
        <f>IF(【2】見・謝金!G120="","",【2】見・謝金!G120)</f>
        <v/>
      </c>
      <c r="H120" s="484" t="str">
        <f>IF(【2】見・謝金!H120="","",【2】見・謝金!H120)</f>
        <v/>
      </c>
      <c r="I120" s="1030" t="str">
        <f>IF(【2】見・謝金!I120="","",【2】見・謝金!I120)</f>
        <v/>
      </c>
      <c r="J120" s="1030"/>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257</v>
      </c>
      <c r="G121" s="483" t="str">
        <f>IF(【2】見・謝金!G121="","",【2】見・謝金!G121)</f>
        <v/>
      </c>
      <c r="H121" s="484" t="str">
        <f>IF(【2】見・謝金!H121="","",【2】見・謝金!H121)</f>
        <v/>
      </c>
      <c r="I121" s="1030" t="str">
        <f>IF(【2】見・謝金!I121="","",【2】見・謝金!I121)</f>
        <v/>
      </c>
      <c r="J121" s="1030"/>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256</v>
      </c>
      <c r="G122" s="483" t="str">
        <f>IF(【2】見・謝金!G122="","",【2】見・謝金!G122)</f>
        <v/>
      </c>
      <c r="H122" s="484" t="str">
        <f>IF(【2】見・謝金!H122="","",【2】見・謝金!H122)</f>
        <v/>
      </c>
      <c r="I122" s="1030" t="str">
        <f>IF(【2】見・謝金!I122="","",【2】見・謝金!I122)</f>
        <v/>
      </c>
      <c r="J122" s="1030"/>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257</v>
      </c>
      <c r="G123" s="483" t="str">
        <f>IF(【2】見・謝金!G123="","",【2】見・謝金!G123)</f>
        <v/>
      </c>
      <c r="H123" s="484" t="str">
        <f>IF(【2】見・謝金!H123="","",【2】見・謝金!H123)</f>
        <v/>
      </c>
      <c r="I123" s="1030" t="str">
        <f>IF(【2】見・謝金!I123="","",【2】見・謝金!I123)</f>
        <v/>
      </c>
      <c r="J123" s="1030"/>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256</v>
      </c>
      <c r="G124" s="483" t="str">
        <f>IF(【2】見・謝金!G124="","",【2】見・謝金!G124)</f>
        <v/>
      </c>
      <c r="H124" s="484" t="str">
        <f>IF(【2】見・謝金!H124="","",【2】見・謝金!H124)</f>
        <v/>
      </c>
      <c r="I124" s="1030" t="str">
        <f>IF(【2】見・謝金!I124="","",【2】見・謝金!I124)</f>
        <v/>
      </c>
      <c r="J124" s="1030"/>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257</v>
      </c>
      <c r="G125" s="483" t="str">
        <f>IF(【2】見・謝金!G125="","",【2】見・謝金!G125)</f>
        <v/>
      </c>
      <c r="H125" s="484" t="str">
        <f>IF(【2】見・謝金!H125="","",【2】見・謝金!H125)</f>
        <v/>
      </c>
      <c r="I125" s="1030" t="str">
        <f>IF(【2】見・謝金!I125="","",【2】見・謝金!I125)</f>
        <v/>
      </c>
      <c r="J125" s="1030"/>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256</v>
      </c>
      <c r="G126" s="483" t="str">
        <f>IF(【2】見・謝金!G126="","",【2】見・謝金!G126)</f>
        <v/>
      </c>
      <c r="H126" s="484" t="str">
        <f>IF(【2】見・謝金!H126="","",【2】見・謝金!H126)</f>
        <v/>
      </c>
      <c r="I126" s="1030" t="str">
        <f>IF(【2】見・謝金!I126="","",【2】見・謝金!I126)</f>
        <v/>
      </c>
      <c r="J126" s="1030"/>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257</v>
      </c>
      <c r="G127" s="483" t="str">
        <f>IF(【2】見・謝金!G127="","",【2】見・謝金!G127)</f>
        <v/>
      </c>
      <c r="H127" s="484" t="str">
        <f>IF(【2】見・謝金!H127="","",【2】見・謝金!H127)</f>
        <v/>
      </c>
      <c r="I127" s="1030" t="str">
        <f>IF(【2】見・謝金!I127="","",【2】見・謝金!I127)</f>
        <v/>
      </c>
      <c r="J127" s="1030"/>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256</v>
      </c>
      <c r="G128" s="483" t="str">
        <f>IF(【2】見・謝金!G128="","",【2】見・謝金!G128)</f>
        <v/>
      </c>
      <c r="H128" s="484" t="str">
        <f>IF(【2】見・謝金!H128="","",【2】見・謝金!H128)</f>
        <v/>
      </c>
      <c r="I128" s="1030" t="str">
        <f>IF(【2】見・謝金!I128="","",【2】見・謝金!I128)</f>
        <v/>
      </c>
      <c r="J128" s="1030"/>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257</v>
      </c>
      <c r="G129" s="483" t="str">
        <f>IF(【2】見・謝金!G129="","",【2】見・謝金!G129)</f>
        <v/>
      </c>
      <c r="H129" s="484" t="str">
        <f>IF(【2】見・謝金!H129="","",【2】見・謝金!H129)</f>
        <v/>
      </c>
      <c r="I129" s="1030" t="str">
        <f>IF(【2】見・謝金!I129="","",【2】見・謝金!I129)</f>
        <v/>
      </c>
      <c r="J129" s="1030"/>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256</v>
      </c>
      <c r="G130" s="483" t="str">
        <f>IF(【2】見・謝金!G130="","",【2】見・謝金!G130)</f>
        <v/>
      </c>
      <c r="H130" s="484" t="str">
        <f>IF(【2】見・謝金!H130="","",【2】見・謝金!H130)</f>
        <v/>
      </c>
      <c r="I130" s="1030" t="str">
        <f>IF(【2】見・謝金!I130="","",【2】見・謝金!I130)</f>
        <v/>
      </c>
      <c r="J130" s="1030"/>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257</v>
      </c>
      <c r="G131" s="483" t="str">
        <f>IF(【2】見・謝金!G131="","",【2】見・謝金!G131)</f>
        <v/>
      </c>
      <c r="H131" s="484" t="str">
        <f>IF(【2】見・謝金!H131="","",【2】見・謝金!H131)</f>
        <v/>
      </c>
      <c r="I131" s="1030" t="str">
        <f>IF(【2】見・謝金!I131="","",【2】見・謝金!I131)</f>
        <v/>
      </c>
      <c r="J131" s="1030"/>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256</v>
      </c>
      <c r="G132" s="483" t="str">
        <f>IF(【2】見・謝金!G132="","",【2】見・謝金!G132)</f>
        <v/>
      </c>
      <c r="H132" s="484" t="str">
        <f>IF(【2】見・謝金!H132="","",【2】見・謝金!H132)</f>
        <v/>
      </c>
      <c r="I132" s="1030" t="str">
        <f>IF(【2】見・謝金!I132="","",【2】見・謝金!I132)</f>
        <v/>
      </c>
      <c r="J132" s="1030"/>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257</v>
      </c>
      <c r="G133" s="483" t="str">
        <f>IF(【2】見・謝金!G133="","",【2】見・謝金!G133)</f>
        <v/>
      </c>
      <c r="H133" s="484" t="str">
        <f>IF(【2】見・謝金!H133="","",【2】見・謝金!H133)</f>
        <v/>
      </c>
      <c r="I133" s="1030" t="str">
        <f>IF(【2】見・謝金!I133="","",【2】見・謝金!I133)</f>
        <v/>
      </c>
      <c r="J133" s="1030"/>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256</v>
      </c>
      <c r="G134" s="483" t="str">
        <f>IF(【2】見・謝金!G134="","",【2】見・謝金!G134)</f>
        <v/>
      </c>
      <c r="H134" s="484" t="str">
        <f>IF(【2】見・謝金!H134="","",【2】見・謝金!H134)</f>
        <v/>
      </c>
      <c r="I134" s="1030" t="str">
        <f>IF(【2】見・謝金!I134="","",【2】見・謝金!I134)</f>
        <v/>
      </c>
      <c r="J134" s="1030"/>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257</v>
      </c>
      <c r="G135" s="483" t="str">
        <f>IF(【2】見・謝金!G135="","",【2】見・謝金!G135)</f>
        <v/>
      </c>
      <c r="H135" s="484" t="str">
        <f>IF(【2】見・謝金!H135="","",【2】見・謝金!H135)</f>
        <v/>
      </c>
      <c r="I135" s="1030" t="str">
        <f>IF(【2】見・謝金!I135="","",【2】見・謝金!I135)</f>
        <v/>
      </c>
      <c r="J135" s="1030"/>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256</v>
      </c>
      <c r="G136" s="483" t="str">
        <f>IF(【2】見・謝金!G136="","",【2】見・謝金!G136)</f>
        <v/>
      </c>
      <c r="H136" s="484" t="str">
        <f>IF(【2】見・謝金!H136="","",【2】見・謝金!H136)</f>
        <v/>
      </c>
      <c r="I136" s="1030" t="str">
        <f>IF(【2】見・謝金!I136="","",【2】見・謝金!I136)</f>
        <v/>
      </c>
      <c r="J136" s="1030"/>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257</v>
      </c>
      <c r="G137" s="483" t="str">
        <f>IF(【2】見・謝金!G137="","",【2】見・謝金!G137)</f>
        <v/>
      </c>
      <c r="H137" s="484" t="str">
        <f>IF(【2】見・謝金!H137="","",【2】見・謝金!H137)</f>
        <v/>
      </c>
      <c r="I137" s="1030" t="str">
        <f>IF(【2】見・謝金!I137="","",【2】見・謝金!I137)</f>
        <v/>
      </c>
      <c r="J137" s="1030"/>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256</v>
      </c>
      <c r="G138" s="483" t="str">
        <f>IF(【2】見・謝金!G138="","",【2】見・謝金!G138)</f>
        <v/>
      </c>
      <c r="H138" s="484" t="str">
        <f>IF(【2】見・謝金!H138="","",【2】見・謝金!H138)</f>
        <v/>
      </c>
      <c r="I138" s="1030" t="str">
        <f>IF(【2】見・謝金!I138="","",【2】見・謝金!I138)</f>
        <v/>
      </c>
      <c r="J138" s="1030"/>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257</v>
      </c>
      <c r="G139" s="483" t="str">
        <f>IF(【2】見・謝金!G139="","",【2】見・謝金!G139)</f>
        <v/>
      </c>
      <c r="H139" s="484" t="str">
        <f>IF(【2】見・謝金!H139="","",【2】見・謝金!H139)</f>
        <v/>
      </c>
      <c r="I139" s="1030" t="str">
        <f>IF(【2】見・謝金!I139="","",【2】見・謝金!I139)</f>
        <v/>
      </c>
      <c r="J139" s="1030"/>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256</v>
      </c>
      <c r="G140" s="483" t="str">
        <f>IF(【2】見・謝金!G140="","",【2】見・謝金!G140)</f>
        <v/>
      </c>
      <c r="H140" s="484" t="str">
        <f>IF(【2】見・謝金!H140="","",【2】見・謝金!H140)</f>
        <v/>
      </c>
      <c r="I140" s="1030" t="str">
        <f>IF(【2】見・謝金!I140="","",【2】見・謝金!I140)</f>
        <v/>
      </c>
      <c r="J140" s="1030"/>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257</v>
      </c>
      <c r="G141" s="483" t="str">
        <f>IF(【2】見・謝金!G141="","",【2】見・謝金!G141)</f>
        <v/>
      </c>
      <c r="H141" s="484" t="str">
        <f>IF(【2】見・謝金!H141="","",【2】見・謝金!H141)</f>
        <v/>
      </c>
      <c r="I141" s="1030" t="str">
        <f>IF(【2】見・謝金!I141="","",【2】見・謝金!I141)</f>
        <v/>
      </c>
      <c r="J141" s="1030"/>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256</v>
      </c>
      <c r="G142" s="483" t="str">
        <f>IF(【2】見・謝金!G142="","",【2】見・謝金!G142)</f>
        <v/>
      </c>
      <c r="H142" s="484" t="str">
        <f>IF(【2】見・謝金!H142="","",【2】見・謝金!H142)</f>
        <v/>
      </c>
      <c r="I142" s="1030" t="str">
        <f>IF(【2】見・謝金!I142="","",【2】見・謝金!I142)</f>
        <v/>
      </c>
      <c r="J142" s="1030"/>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257</v>
      </c>
      <c r="G143" s="483" t="str">
        <f>IF(【2】見・謝金!G143="","",【2】見・謝金!G143)</f>
        <v/>
      </c>
      <c r="H143" s="484" t="str">
        <f>IF(【2】見・謝金!H143="","",【2】見・謝金!H143)</f>
        <v/>
      </c>
      <c r="I143" s="1030" t="str">
        <f>IF(【2】見・謝金!I143="","",【2】見・謝金!I143)</f>
        <v/>
      </c>
      <c r="J143" s="1030"/>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256</v>
      </c>
      <c r="G144" s="483" t="str">
        <f>IF(【2】見・謝金!G144="","",【2】見・謝金!G144)</f>
        <v/>
      </c>
      <c r="H144" s="484" t="str">
        <f>IF(【2】見・謝金!H144="","",【2】見・謝金!H144)</f>
        <v/>
      </c>
      <c r="I144" s="1030" t="str">
        <f>IF(【2】見・謝金!I144="","",【2】見・謝金!I144)</f>
        <v/>
      </c>
      <c r="J144" s="1030"/>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257</v>
      </c>
      <c r="G145" s="483" t="str">
        <f>IF(【2】見・謝金!G145="","",【2】見・謝金!G145)</f>
        <v/>
      </c>
      <c r="H145" s="484" t="str">
        <f>IF(【2】見・謝金!H145="","",【2】見・謝金!H145)</f>
        <v/>
      </c>
      <c r="I145" s="1030" t="str">
        <f>IF(【2】見・謝金!I145="","",【2】見・謝金!I145)</f>
        <v/>
      </c>
      <c r="J145" s="1030"/>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256</v>
      </c>
      <c r="G146" s="483" t="str">
        <f>IF(【2】見・謝金!G146="","",【2】見・謝金!G146)</f>
        <v/>
      </c>
      <c r="H146" s="484" t="str">
        <f>IF(【2】見・謝金!H146="","",【2】見・謝金!H146)</f>
        <v/>
      </c>
      <c r="I146" s="1030" t="str">
        <f>IF(【2】見・謝金!I146="","",【2】見・謝金!I146)</f>
        <v/>
      </c>
      <c r="J146" s="1030"/>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257</v>
      </c>
      <c r="G147" s="483" t="str">
        <f>IF(【2】見・謝金!G147="","",【2】見・謝金!G147)</f>
        <v/>
      </c>
      <c r="H147" s="484" t="str">
        <f>IF(【2】見・謝金!H147="","",【2】見・謝金!H147)</f>
        <v/>
      </c>
      <c r="I147" s="1030" t="str">
        <f>IF(【2】見・謝金!I147="","",【2】見・謝金!I147)</f>
        <v/>
      </c>
      <c r="J147" s="1030"/>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256</v>
      </c>
      <c r="G148" s="483" t="str">
        <f>IF(【2】見・謝金!G148="","",【2】見・謝金!G148)</f>
        <v/>
      </c>
      <c r="H148" s="484" t="str">
        <f>IF(【2】見・謝金!H148="","",【2】見・謝金!H148)</f>
        <v/>
      </c>
      <c r="I148" s="1030" t="str">
        <f>IF(【2】見・謝金!I148="","",【2】見・謝金!I148)</f>
        <v/>
      </c>
      <c r="J148" s="1030"/>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257</v>
      </c>
      <c r="G149" s="483" t="str">
        <f>IF(【2】見・謝金!G149="","",【2】見・謝金!G149)</f>
        <v/>
      </c>
      <c r="H149" s="484" t="str">
        <f>IF(【2】見・謝金!H149="","",【2】見・謝金!H149)</f>
        <v/>
      </c>
      <c r="I149" s="1030" t="str">
        <f>IF(【2】見・謝金!I149="","",【2】見・謝金!I149)</f>
        <v/>
      </c>
      <c r="J149" s="1030"/>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256</v>
      </c>
      <c r="G150" s="483" t="str">
        <f>IF(【2】見・謝金!G150="","",【2】見・謝金!G150)</f>
        <v/>
      </c>
      <c r="H150" s="484" t="str">
        <f>IF(【2】見・謝金!H150="","",【2】見・謝金!H150)</f>
        <v/>
      </c>
      <c r="I150" s="1030" t="str">
        <f>IF(【2】見・謝金!I150="","",【2】見・謝金!I150)</f>
        <v/>
      </c>
      <c r="J150" s="1030"/>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257</v>
      </c>
      <c r="G151" s="483" t="str">
        <f>IF(【2】見・謝金!G151="","",【2】見・謝金!G151)</f>
        <v/>
      </c>
      <c r="H151" s="484" t="str">
        <f>IF(【2】見・謝金!H151="","",【2】見・謝金!H151)</f>
        <v/>
      </c>
      <c r="I151" s="1030" t="str">
        <f>IF(【2】見・謝金!I151="","",【2】見・謝金!I151)</f>
        <v/>
      </c>
      <c r="J151" s="1030"/>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256</v>
      </c>
      <c r="G152" s="483" t="str">
        <f>IF(【2】見・謝金!G152="","",【2】見・謝金!G152)</f>
        <v/>
      </c>
      <c r="H152" s="484" t="str">
        <f>IF(【2】見・謝金!H152="","",【2】見・謝金!H152)</f>
        <v/>
      </c>
      <c r="I152" s="1030" t="str">
        <f>IF(【2】見・謝金!I152="","",【2】見・謝金!I152)</f>
        <v/>
      </c>
      <c r="J152" s="1030"/>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257</v>
      </c>
      <c r="G153" s="483" t="str">
        <f>IF(【2】見・謝金!G153="","",【2】見・謝金!G153)</f>
        <v/>
      </c>
      <c r="H153" s="484" t="str">
        <f>IF(【2】見・謝金!H153="","",【2】見・謝金!H153)</f>
        <v/>
      </c>
      <c r="I153" s="1030" t="str">
        <f>IF(【2】見・謝金!I153="","",【2】見・謝金!I153)</f>
        <v/>
      </c>
      <c r="J153" s="1030"/>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256</v>
      </c>
      <c r="G154" s="483" t="str">
        <f>IF(【2】見・謝金!G154="","",【2】見・謝金!G154)</f>
        <v/>
      </c>
      <c r="H154" s="484" t="str">
        <f>IF(【2】見・謝金!H154="","",【2】見・謝金!H154)</f>
        <v/>
      </c>
      <c r="I154" s="1030" t="str">
        <f>IF(【2】見・謝金!I154="","",【2】見・謝金!I154)</f>
        <v/>
      </c>
      <c r="J154" s="1030"/>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257</v>
      </c>
      <c r="G155" s="483" t="str">
        <f>IF(【2】見・謝金!G155="","",【2】見・謝金!G155)</f>
        <v/>
      </c>
      <c r="H155" s="484" t="str">
        <f>IF(【2】見・謝金!H155="","",【2】見・謝金!H155)</f>
        <v/>
      </c>
      <c r="I155" s="1030" t="str">
        <f>IF(【2】見・謝金!I155="","",【2】見・謝金!I155)</f>
        <v/>
      </c>
      <c r="J155" s="1030"/>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256</v>
      </c>
      <c r="G156" s="483" t="str">
        <f>IF(【2】見・謝金!G156="","",【2】見・謝金!G156)</f>
        <v/>
      </c>
      <c r="H156" s="484" t="str">
        <f>IF(【2】見・謝金!H156="","",【2】見・謝金!H156)</f>
        <v/>
      </c>
      <c r="I156" s="1030" t="str">
        <f>IF(【2】見・謝金!I156="","",【2】見・謝金!I156)</f>
        <v/>
      </c>
      <c r="J156" s="1030"/>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257</v>
      </c>
      <c r="G157" s="483" t="str">
        <f>IF(【2】見・謝金!G157="","",【2】見・謝金!G157)</f>
        <v/>
      </c>
      <c r="H157" s="484" t="str">
        <f>IF(【2】見・謝金!H157="","",【2】見・謝金!H157)</f>
        <v/>
      </c>
      <c r="I157" s="1030" t="str">
        <f>IF(【2】見・謝金!I157="","",【2】見・謝金!I157)</f>
        <v/>
      </c>
      <c r="J157" s="1030"/>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256</v>
      </c>
      <c r="G158" s="483" t="str">
        <f>IF(【2】見・謝金!G158="","",【2】見・謝金!G158)</f>
        <v/>
      </c>
      <c r="H158" s="484" t="str">
        <f>IF(【2】見・謝金!H158="","",【2】見・謝金!H158)</f>
        <v/>
      </c>
      <c r="I158" s="1030" t="str">
        <f>IF(【2】見・謝金!I158="","",【2】見・謝金!I158)</f>
        <v/>
      </c>
      <c r="J158" s="1030"/>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257</v>
      </c>
      <c r="G159" s="483" t="str">
        <f>IF(【2】見・謝金!G159="","",【2】見・謝金!G159)</f>
        <v/>
      </c>
      <c r="H159" s="484" t="str">
        <f>IF(【2】見・謝金!H159="","",【2】見・謝金!H159)</f>
        <v/>
      </c>
      <c r="I159" s="1030" t="str">
        <f>IF(【2】見・謝金!I159="","",【2】見・謝金!I159)</f>
        <v/>
      </c>
      <c r="J159" s="1030"/>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256</v>
      </c>
      <c r="G160" s="483" t="str">
        <f>IF(【2】見・謝金!G160="","",【2】見・謝金!G160)</f>
        <v/>
      </c>
      <c r="H160" s="484" t="str">
        <f>IF(【2】見・謝金!H160="","",【2】見・謝金!H160)</f>
        <v/>
      </c>
      <c r="I160" s="1030" t="str">
        <f>IF(【2】見・謝金!I160="","",【2】見・謝金!I160)</f>
        <v/>
      </c>
      <c r="J160" s="1030"/>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257</v>
      </c>
      <c r="G161" s="483" t="str">
        <f>IF(【2】見・謝金!G161="","",【2】見・謝金!G161)</f>
        <v/>
      </c>
      <c r="H161" s="484" t="str">
        <f>IF(【2】見・謝金!H161="","",【2】見・謝金!H161)</f>
        <v/>
      </c>
      <c r="I161" s="1030" t="str">
        <f>IF(【2】見・謝金!I161="","",【2】見・謝金!I161)</f>
        <v/>
      </c>
      <c r="J161" s="1030"/>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256</v>
      </c>
      <c r="G162" s="483" t="str">
        <f>IF(【2】見・謝金!G162="","",【2】見・謝金!G162)</f>
        <v/>
      </c>
      <c r="H162" s="484" t="str">
        <f>IF(【2】見・謝金!H162="","",【2】見・謝金!H162)</f>
        <v/>
      </c>
      <c r="I162" s="1030" t="str">
        <f>IF(【2】見・謝金!I162="","",【2】見・謝金!I162)</f>
        <v/>
      </c>
      <c r="J162" s="1030"/>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257</v>
      </c>
      <c r="G163" s="483" t="str">
        <f>IF(【2】見・謝金!G163="","",【2】見・謝金!G163)</f>
        <v/>
      </c>
      <c r="H163" s="484" t="str">
        <f>IF(【2】見・謝金!H163="","",【2】見・謝金!H163)</f>
        <v/>
      </c>
      <c r="I163" s="1030" t="str">
        <f>IF(【2】見・謝金!I163="","",【2】見・謝金!I163)</f>
        <v/>
      </c>
      <c r="J163" s="1030"/>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256</v>
      </c>
      <c r="G164" s="483" t="str">
        <f>IF(【2】見・謝金!G164="","",【2】見・謝金!G164)</f>
        <v/>
      </c>
      <c r="H164" s="484" t="str">
        <f>IF(【2】見・謝金!H164="","",【2】見・謝金!H164)</f>
        <v/>
      </c>
      <c r="I164" s="1030" t="str">
        <f>IF(【2】見・謝金!I164="","",【2】見・謝金!I164)</f>
        <v/>
      </c>
      <c r="J164" s="1030"/>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257</v>
      </c>
      <c r="G165" s="483" t="str">
        <f>IF(【2】見・謝金!G165="","",【2】見・謝金!G165)</f>
        <v/>
      </c>
      <c r="H165" s="484" t="str">
        <f>IF(【2】見・謝金!H165="","",【2】見・謝金!H165)</f>
        <v/>
      </c>
      <c r="I165" s="1030" t="str">
        <f>IF(【2】見・謝金!I165="","",【2】見・謝金!I165)</f>
        <v/>
      </c>
      <c r="J165" s="1030"/>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256</v>
      </c>
      <c r="G166" s="483" t="str">
        <f>IF(【2】見・謝金!G166="","",【2】見・謝金!G166)</f>
        <v/>
      </c>
      <c r="H166" s="484" t="str">
        <f>IF(【2】見・謝金!H166="","",【2】見・謝金!H166)</f>
        <v/>
      </c>
      <c r="I166" s="1030" t="str">
        <f>IF(【2】見・謝金!I166="","",【2】見・謝金!I166)</f>
        <v/>
      </c>
      <c r="J166" s="1030"/>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257</v>
      </c>
      <c r="G167" s="483" t="str">
        <f>IF(【2】見・謝金!G167="","",【2】見・謝金!G167)</f>
        <v/>
      </c>
      <c r="H167" s="484" t="str">
        <f>IF(【2】見・謝金!H167="","",【2】見・謝金!H167)</f>
        <v/>
      </c>
      <c r="I167" s="1030" t="str">
        <f>IF(【2】見・謝金!I167="","",【2】見・謝金!I167)</f>
        <v/>
      </c>
      <c r="J167" s="1030"/>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256</v>
      </c>
      <c r="G168" s="483" t="str">
        <f>IF(【2】見・謝金!G168="","",【2】見・謝金!G168)</f>
        <v/>
      </c>
      <c r="H168" s="484" t="str">
        <f>IF(【2】見・謝金!H168="","",【2】見・謝金!H168)</f>
        <v/>
      </c>
      <c r="I168" s="1030" t="str">
        <f>IF(【2】見・謝金!I168="","",【2】見・謝金!I168)</f>
        <v/>
      </c>
      <c r="J168" s="1030"/>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257</v>
      </c>
      <c r="G169" s="483" t="str">
        <f>IF(【2】見・謝金!G169="","",【2】見・謝金!G169)</f>
        <v/>
      </c>
      <c r="H169" s="484" t="str">
        <f>IF(【2】見・謝金!H169="","",【2】見・謝金!H169)</f>
        <v/>
      </c>
      <c r="I169" s="1030" t="str">
        <f>IF(【2】見・謝金!I169="","",【2】見・謝金!I169)</f>
        <v/>
      </c>
      <c r="J169" s="1030"/>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256</v>
      </c>
      <c r="G170" s="483" t="str">
        <f>IF(【2】見・謝金!G170="","",【2】見・謝金!G170)</f>
        <v/>
      </c>
      <c r="H170" s="484" t="str">
        <f>IF(【2】見・謝金!H170="","",【2】見・謝金!H170)</f>
        <v/>
      </c>
      <c r="I170" s="1030" t="str">
        <f>IF(【2】見・謝金!I170="","",【2】見・謝金!I170)</f>
        <v/>
      </c>
      <c r="J170" s="1030"/>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257</v>
      </c>
      <c r="G171" s="483" t="str">
        <f>IF(【2】見・謝金!G171="","",【2】見・謝金!G171)</f>
        <v/>
      </c>
      <c r="H171" s="484" t="str">
        <f>IF(【2】見・謝金!H171="","",【2】見・謝金!H171)</f>
        <v/>
      </c>
      <c r="I171" s="1030" t="str">
        <f>IF(【2】見・謝金!I171="","",【2】見・謝金!I171)</f>
        <v/>
      </c>
      <c r="J171" s="1030"/>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256</v>
      </c>
      <c r="G172" s="483" t="str">
        <f>IF(【2】見・謝金!G172="","",【2】見・謝金!G172)</f>
        <v/>
      </c>
      <c r="H172" s="484" t="str">
        <f>IF(【2】見・謝金!H172="","",【2】見・謝金!H172)</f>
        <v/>
      </c>
      <c r="I172" s="1030" t="str">
        <f>IF(【2】見・謝金!I172="","",【2】見・謝金!I172)</f>
        <v/>
      </c>
      <c r="J172" s="1030"/>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257</v>
      </c>
      <c r="G173" s="483" t="str">
        <f>IF(【2】見・謝金!G173="","",【2】見・謝金!G173)</f>
        <v/>
      </c>
      <c r="H173" s="484" t="str">
        <f>IF(【2】見・謝金!H173="","",【2】見・謝金!H173)</f>
        <v/>
      </c>
      <c r="I173" s="1030" t="str">
        <f>IF(【2】見・謝金!I173="","",【2】見・謝金!I173)</f>
        <v/>
      </c>
      <c r="J173" s="1030"/>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256</v>
      </c>
      <c r="G174" s="483" t="str">
        <f>IF(【2】見・謝金!G174="","",【2】見・謝金!G174)</f>
        <v/>
      </c>
      <c r="H174" s="484" t="str">
        <f>IF(【2】見・謝金!H174="","",【2】見・謝金!H174)</f>
        <v/>
      </c>
      <c r="I174" s="1030" t="str">
        <f>IF(【2】見・謝金!I174="","",【2】見・謝金!I174)</f>
        <v/>
      </c>
      <c r="J174" s="1030"/>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257</v>
      </c>
      <c r="G175" s="483" t="str">
        <f>IF(【2】見・謝金!G175="","",【2】見・謝金!G175)</f>
        <v/>
      </c>
      <c r="H175" s="484" t="str">
        <f>IF(【2】見・謝金!H175="","",【2】見・謝金!H175)</f>
        <v/>
      </c>
      <c r="I175" s="1030" t="str">
        <f>IF(【2】見・謝金!I175="","",【2】見・謝金!I175)</f>
        <v/>
      </c>
      <c r="J175" s="1030"/>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256</v>
      </c>
      <c r="G176" s="483" t="str">
        <f>IF(【2】見・謝金!G176="","",【2】見・謝金!G176)</f>
        <v/>
      </c>
      <c r="H176" s="484" t="str">
        <f>IF(【2】見・謝金!H176="","",【2】見・謝金!H176)</f>
        <v/>
      </c>
      <c r="I176" s="1030" t="str">
        <f>IF(【2】見・謝金!I176="","",【2】見・謝金!I176)</f>
        <v/>
      </c>
      <c r="J176" s="1030"/>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257</v>
      </c>
      <c r="G177" s="483" t="str">
        <f>IF(【2】見・謝金!G177="","",【2】見・謝金!G177)</f>
        <v/>
      </c>
      <c r="H177" s="484" t="str">
        <f>IF(【2】見・謝金!H177="","",【2】見・謝金!H177)</f>
        <v/>
      </c>
      <c r="I177" s="1030" t="str">
        <f>IF(【2】見・謝金!I177="","",【2】見・謝金!I177)</f>
        <v/>
      </c>
      <c r="J177" s="1030"/>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256</v>
      </c>
      <c r="G178" s="483" t="str">
        <f>IF(【2】見・謝金!G178="","",【2】見・謝金!G178)</f>
        <v/>
      </c>
      <c r="H178" s="484" t="str">
        <f>IF(【2】見・謝金!H178="","",【2】見・謝金!H178)</f>
        <v/>
      </c>
      <c r="I178" s="1030" t="str">
        <f>IF(【2】見・謝金!I178="","",【2】見・謝金!I178)</f>
        <v/>
      </c>
      <c r="J178" s="1030"/>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257</v>
      </c>
      <c r="G179" s="483" t="str">
        <f>IF(【2】見・謝金!G179="","",【2】見・謝金!G179)</f>
        <v/>
      </c>
      <c r="H179" s="484" t="str">
        <f>IF(【2】見・謝金!H179="","",【2】見・謝金!H179)</f>
        <v/>
      </c>
      <c r="I179" s="1030" t="str">
        <f>IF(【2】見・謝金!I179="","",【2】見・謝金!I179)</f>
        <v/>
      </c>
      <c r="J179" s="1030"/>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256</v>
      </c>
      <c r="G180" s="483" t="str">
        <f>IF(【2】見・謝金!G180="","",【2】見・謝金!G180)</f>
        <v/>
      </c>
      <c r="H180" s="484" t="str">
        <f>IF(【2】見・謝金!H180="","",【2】見・謝金!H180)</f>
        <v/>
      </c>
      <c r="I180" s="1030" t="str">
        <f>IF(【2】見・謝金!I180="","",【2】見・謝金!I180)</f>
        <v/>
      </c>
      <c r="J180" s="1030"/>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257</v>
      </c>
      <c r="G181" s="483" t="str">
        <f>IF(【2】見・謝金!G181="","",【2】見・謝金!G181)</f>
        <v/>
      </c>
      <c r="H181" s="484" t="str">
        <f>IF(【2】見・謝金!H181="","",【2】見・謝金!H181)</f>
        <v/>
      </c>
      <c r="I181" s="1030" t="str">
        <f>IF(【2】見・謝金!I181="","",【2】見・謝金!I181)</f>
        <v/>
      </c>
      <c r="J181" s="1030"/>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256</v>
      </c>
      <c r="G182" s="483" t="str">
        <f>IF(【2】見・謝金!G182="","",【2】見・謝金!G182)</f>
        <v/>
      </c>
      <c r="H182" s="484" t="str">
        <f>IF(【2】見・謝金!H182="","",【2】見・謝金!H182)</f>
        <v/>
      </c>
      <c r="I182" s="1030" t="str">
        <f>IF(【2】見・謝金!I182="","",【2】見・謝金!I182)</f>
        <v/>
      </c>
      <c r="J182" s="1030"/>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257</v>
      </c>
      <c r="G183" s="483" t="str">
        <f>IF(【2】見・謝金!G183="","",【2】見・謝金!G183)</f>
        <v/>
      </c>
      <c r="H183" s="484" t="str">
        <f>IF(【2】見・謝金!H183="","",【2】見・謝金!H183)</f>
        <v/>
      </c>
      <c r="I183" s="1030" t="str">
        <f>IF(【2】見・謝金!I183="","",【2】見・謝金!I183)</f>
        <v/>
      </c>
      <c r="J183" s="1030"/>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256</v>
      </c>
      <c r="G184" s="483" t="str">
        <f>IF(【2】見・謝金!G184="","",【2】見・謝金!G184)</f>
        <v/>
      </c>
      <c r="H184" s="484" t="str">
        <f>IF(【2】見・謝金!H184="","",【2】見・謝金!H184)</f>
        <v/>
      </c>
      <c r="I184" s="1030" t="str">
        <f>IF(【2】見・謝金!I184="","",【2】見・謝金!I184)</f>
        <v/>
      </c>
      <c r="J184" s="1030"/>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257</v>
      </c>
      <c r="G185" s="483" t="str">
        <f>IF(【2】見・謝金!G185="","",【2】見・謝金!G185)</f>
        <v/>
      </c>
      <c r="H185" s="484" t="str">
        <f>IF(【2】見・謝金!H185="","",【2】見・謝金!H185)</f>
        <v/>
      </c>
      <c r="I185" s="1030" t="str">
        <f>IF(【2】見・謝金!I185="","",【2】見・謝金!I185)</f>
        <v/>
      </c>
      <c r="J185" s="1030"/>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256</v>
      </c>
      <c r="G186" s="483" t="str">
        <f>IF(【2】見・謝金!G186="","",【2】見・謝金!G186)</f>
        <v/>
      </c>
      <c r="H186" s="484" t="str">
        <f>IF(【2】見・謝金!H186="","",【2】見・謝金!H186)</f>
        <v/>
      </c>
      <c r="I186" s="1030" t="str">
        <f>IF(【2】見・謝金!I186="","",【2】見・謝金!I186)</f>
        <v/>
      </c>
      <c r="J186" s="1030"/>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257</v>
      </c>
      <c r="G187" s="483" t="str">
        <f>IF(【2】見・謝金!G187="","",【2】見・謝金!G187)</f>
        <v/>
      </c>
      <c r="H187" s="484" t="str">
        <f>IF(【2】見・謝金!H187="","",【2】見・謝金!H187)</f>
        <v/>
      </c>
      <c r="I187" s="1030" t="str">
        <f>IF(【2】見・謝金!I187="","",【2】見・謝金!I187)</f>
        <v/>
      </c>
      <c r="J187" s="1030"/>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256</v>
      </c>
      <c r="G188" s="483" t="str">
        <f>IF(【2】見・謝金!G188="","",【2】見・謝金!G188)</f>
        <v/>
      </c>
      <c r="H188" s="484" t="str">
        <f>IF(【2】見・謝金!H188="","",【2】見・謝金!H188)</f>
        <v/>
      </c>
      <c r="I188" s="1030" t="str">
        <f>IF(【2】見・謝金!I188="","",【2】見・謝金!I188)</f>
        <v/>
      </c>
      <c r="J188" s="1030"/>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257</v>
      </c>
      <c r="G189" s="483" t="str">
        <f>IF(【2】見・謝金!G189="","",【2】見・謝金!G189)</f>
        <v/>
      </c>
      <c r="H189" s="484" t="str">
        <f>IF(【2】見・謝金!H189="","",【2】見・謝金!H189)</f>
        <v/>
      </c>
      <c r="I189" s="1030" t="str">
        <f>IF(【2】見・謝金!I189="","",【2】見・謝金!I189)</f>
        <v/>
      </c>
      <c r="J189" s="1030"/>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256</v>
      </c>
      <c r="G190" s="483" t="str">
        <f>IF(【2】見・謝金!G190="","",【2】見・謝金!G190)</f>
        <v/>
      </c>
      <c r="H190" s="484" t="str">
        <f>IF(【2】見・謝金!H190="","",【2】見・謝金!H190)</f>
        <v/>
      </c>
      <c r="I190" s="1030" t="str">
        <f>IF(【2】見・謝金!I190="","",【2】見・謝金!I190)</f>
        <v/>
      </c>
      <c r="J190" s="1030"/>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5" t="s">
        <v>506</v>
      </c>
      <c r="R191" s="1036"/>
      <c r="S191" s="1037"/>
      <c r="T191" s="724">
        <f>SUM(T7:T190)</f>
        <v>0</v>
      </c>
      <c r="U191" s="1041" t="s">
        <v>262</v>
      </c>
      <c r="V191" s="1042"/>
      <c r="W191" s="724">
        <f>SUM(W7:W190)</f>
        <v>0</v>
      </c>
      <c r="X191" s="1043" t="s">
        <v>507</v>
      </c>
      <c r="Y191" s="1044"/>
      <c r="Z191" s="1044"/>
      <c r="AA191" s="1045"/>
      <c r="AB191" s="724">
        <f>SUM(AB7:AB190)</f>
        <v>0</v>
      </c>
      <c r="AC191" s="714"/>
      <c r="AD191" s="482"/>
      <c r="AE191" s="740"/>
      <c r="AF191" s="731"/>
      <c r="AG191" s="731"/>
      <c r="AH191" s="741"/>
      <c r="AI191" s="726"/>
      <c r="AJ191" s="731"/>
      <c r="AK191" s="727"/>
      <c r="AL191" s="728"/>
      <c r="AM191" s="729"/>
      <c r="AN191" s="732"/>
      <c r="AO191" s="730"/>
    </row>
    <row r="192" spans="3:41" ht="39.75" customHeight="1">
      <c r="Q192" s="1038" t="s">
        <v>261</v>
      </c>
      <c r="R192" s="1039"/>
      <c r="S192" s="1040"/>
      <c r="T192" s="532">
        <f>ROUND(T191/1.1,0)</f>
        <v>0</v>
      </c>
      <c r="U192" s="1031" t="s">
        <v>262</v>
      </c>
      <c r="V192" s="1031"/>
      <c r="W192" s="532">
        <f>ROUND(W191/1.1,0)</f>
        <v>0</v>
      </c>
      <c r="X192" s="1038" t="s">
        <v>263</v>
      </c>
      <c r="Y192" s="1039"/>
      <c r="Z192" s="1039"/>
      <c r="AA192" s="1040"/>
      <c r="AB192" s="533">
        <f>ROUND(AB191/1.1,0)</f>
        <v>0</v>
      </c>
      <c r="AC192" s="1038" t="s">
        <v>264</v>
      </c>
      <c r="AD192" s="1039"/>
      <c r="AE192" s="1039"/>
      <c r="AF192" s="1040"/>
      <c r="AG192" s="533">
        <f>SUM(AG7:AG190)</f>
        <v>0</v>
      </c>
      <c r="AH192" s="1046" t="s">
        <v>265</v>
      </c>
      <c r="AI192" s="1047"/>
      <c r="AJ192" s="725">
        <f>SUM(AJ7:AJ190)+SUM(AM7:AM190)</f>
        <v>0</v>
      </c>
      <c r="AK192" s="145" t="s">
        <v>266</v>
      </c>
      <c r="AL192" s="212"/>
      <c r="AM192" s="456"/>
    </row>
  </sheetData>
  <mergeCells count="235">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V5:V6"/>
    <mergeCell ref="R4:T4"/>
    <mergeCell ref="I11:J11"/>
    <mergeCell ref="I12:J12"/>
    <mergeCell ref="I13:J13"/>
    <mergeCell ref="I14:J14"/>
    <mergeCell ref="I7:J7"/>
    <mergeCell ref="I8:J8"/>
    <mergeCell ref="I9:J9"/>
    <mergeCell ref="I10:J10"/>
    <mergeCell ref="I23:J23"/>
    <mergeCell ref="I24:J24"/>
    <mergeCell ref="I25:J25"/>
    <mergeCell ref="I26:J26"/>
    <mergeCell ref="I19:J19"/>
    <mergeCell ref="I20:J20"/>
    <mergeCell ref="I21:J21"/>
    <mergeCell ref="I22:J22"/>
    <mergeCell ref="I15:J15"/>
    <mergeCell ref="I16:J16"/>
    <mergeCell ref="I17:J17"/>
    <mergeCell ref="I18:J18"/>
    <mergeCell ref="I35:J35"/>
    <mergeCell ref="I36:J36"/>
    <mergeCell ref="I37:J37"/>
    <mergeCell ref="I38:J38"/>
    <mergeCell ref="I31:J31"/>
    <mergeCell ref="I32:J32"/>
    <mergeCell ref="I33:J33"/>
    <mergeCell ref="I34:J34"/>
    <mergeCell ref="I27:J27"/>
    <mergeCell ref="I28:J28"/>
    <mergeCell ref="I29:J29"/>
    <mergeCell ref="I30:J30"/>
    <mergeCell ref="I47:J47"/>
    <mergeCell ref="I48:J48"/>
    <mergeCell ref="I49:J49"/>
    <mergeCell ref="I50:J50"/>
    <mergeCell ref="I43:J43"/>
    <mergeCell ref="I44:J44"/>
    <mergeCell ref="I45:J45"/>
    <mergeCell ref="I46:J46"/>
    <mergeCell ref="I39:J39"/>
    <mergeCell ref="I40:J40"/>
    <mergeCell ref="I41:J41"/>
    <mergeCell ref="I42:J42"/>
    <mergeCell ref="I59:J59"/>
    <mergeCell ref="I60:J60"/>
    <mergeCell ref="I61:J61"/>
    <mergeCell ref="I62:J62"/>
    <mergeCell ref="I55:J55"/>
    <mergeCell ref="I56:J56"/>
    <mergeCell ref="I57:J57"/>
    <mergeCell ref="I58:J58"/>
    <mergeCell ref="I51:J51"/>
    <mergeCell ref="I52:J52"/>
    <mergeCell ref="I53:J53"/>
    <mergeCell ref="I54:J54"/>
    <mergeCell ref="I71:J71"/>
    <mergeCell ref="I72:J72"/>
    <mergeCell ref="I73:J73"/>
    <mergeCell ref="I74:J74"/>
    <mergeCell ref="I67:J67"/>
    <mergeCell ref="I68:J68"/>
    <mergeCell ref="I69:J69"/>
    <mergeCell ref="I70:J70"/>
    <mergeCell ref="I63:J63"/>
    <mergeCell ref="I64:J64"/>
    <mergeCell ref="I65:J65"/>
    <mergeCell ref="I66:J66"/>
    <mergeCell ref="I83:J83"/>
    <mergeCell ref="I84:J84"/>
    <mergeCell ref="I85:J85"/>
    <mergeCell ref="I86:J86"/>
    <mergeCell ref="I79:J79"/>
    <mergeCell ref="I80:J80"/>
    <mergeCell ref="I81:J81"/>
    <mergeCell ref="I82:J82"/>
    <mergeCell ref="I75:J75"/>
    <mergeCell ref="I76:J76"/>
    <mergeCell ref="I77:J77"/>
    <mergeCell ref="I78:J78"/>
    <mergeCell ref="I95:J95"/>
    <mergeCell ref="I96:J96"/>
    <mergeCell ref="I97:J97"/>
    <mergeCell ref="I98:J98"/>
    <mergeCell ref="I91:J91"/>
    <mergeCell ref="I92:J92"/>
    <mergeCell ref="I93:J93"/>
    <mergeCell ref="I94:J94"/>
    <mergeCell ref="I87:J87"/>
    <mergeCell ref="I88:J88"/>
    <mergeCell ref="I89:J89"/>
    <mergeCell ref="I90:J90"/>
    <mergeCell ref="I107:J107"/>
    <mergeCell ref="I108:J108"/>
    <mergeCell ref="I109:J109"/>
    <mergeCell ref="I110:J110"/>
    <mergeCell ref="I103:J103"/>
    <mergeCell ref="I104:J104"/>
    <mergeCell ref="I105:J105"/>
    <mergeCell ref="I106:J106"/>
    <mergeCell ref="I99:J99"/>
    <mergeCell ref="I100:J100"/>
    <mergeCell ref="I101:J101"/>
    <mergeCell ref="I102:J102"/>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508</v>
      </c>
    </row>
    <row r="2" spans="3:27" ht="21.75" customHeight="1">
      <c r="C2" s="2" t="s">
        <v>268</v>
      </c>
      <c r="G2" s="330"/>
    </row>
    <row r="3" spans="3:27" ht="24.75" customHeight="1">
      <c r="C3" s="43" t="s">
        <v>269</v>
      </c>
      <c r="E3" s="824" t="s">
        <v>270</v>
      </c>
      <c r="F3" s="824"/>
      <c r="G3" s="823">
        <f>SUM(V118,V234,V345,V461)</f>
        <v>0</v>
      </c>
      <c r="H3" s="823"/>
    </row>
    <row r="4" spans="3:27" ht="20.25" customHeight="1">
      <c r="C4" s="43" t="s">
        <v>271</v>
      </c>
      <c r="X4" s="108" t="s">
        <v>223</v>
      </c>
    </row>
    <row r="5" spans="3:27"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500"/>
      <c r="U5" s="500" t="s">
        <v>282</v>
      </c>
      <c r="V5" s="332" t="s">
        <v>286</v>
      </c>
      <c r="W5" s="875" t="s">
        <v>509</v>
      </c>
      <c r="X5" s="874" t="s">
        <v>288</v>
      </c>
    </row>
    <row r="6" spans="3:27"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row>
    <row r="7" spans="3:27" ht="19.5" customHeight="1">
      <c r="C7" s="1048" t="str">
        <f>IF(【3】見・旅費!C7="","",【3】見・旅費!C7)</f>
        <v/>
      </c>
      <c r="D7" s="1051" t="str">
        <f>IF(【3】見・旅費!D7="","",【3】見・旅費!D7)</f>
        <v/>
      </c>
      <c r="E7" s="1051" t="str">
        <f>IF(【3】見・旅費!E7="","",【3】見・旅費!E7)</f>
        <v/>
      </c>
      <c r="F7" s="1051" t="str">
        <f>IF(【3】見・旅費!F7="","",【3】見・旅費!F7)</f>
        <v/>
      </c>
      <c r="G7" s="1054" t="str">
        <f>IF(【3】見・旅費!G7="","",【3】見・旅費!G7)</f>
        <v/>
      </c>
      <c r="H7" s="1057"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25"/>
      <c r="R7" s="831"/>
      <c r="S7" s="828"/>
      <c r="T7" s="831"/>
      <c r="U7" s="828"/>
      <c r="V7" s="828"/>
      <c r="W7" s="1065"/>
      <c r="X7" s="1051" t="str">
        <f>IF(【3】見・旅費!X7="","",【3】見・旅費!X7)</f>
        <v/>
      </c>
    </row>
    <row r="8" spans="3:27" ht="19.5" customHeight="1">
      <c r="C8" s="1049"/>
      <c r="D8" s="1052"/>
      <c r="E8" s="1052"/>
      <c r="F8" s="1052"/>
      <c r="G8" s="1055"/>
      <c r="H8" s="1058"/>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26"/>
      <c r="R8" s="832"/>
      <c r="S8" s="829"/>
      <c r="T8" s="832"/>
      <c r="U8" s="829"/>
      <c r="V8" s="829"/>
      <c r="W8" s="1066"/>
      <c r="X8" s="1052"/>
    </row>
    <row r="9" spans="3:27" ht="19.5" customHeight="1">
      <c r="C9" s="1049"/>
      <c r="D9" s="1052"/>
      <c r="E9" s="1052"/>
      <c r="F9" s="1052"/>
      <c r="G9" s="1055"/>
      <c r="H9" s="1058"/>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26"/>
      <c r="R9" s="832"/>
      <c r="S9" s="829"/>
      <c r="T9" s="832"/>
      <c r="U9" s="829"/>
      <c r="V9" s="829"/>
      <c r="W9" s="1066"/>
      <c r="X9" s="1052"/>
    </row>
    <row r="10" spans="3:27" ht="19.5" customHeight="1">
      <c r="C10" s="1049"/>
      <c r="D10" s="1052"/>
      <c r="E10" s="1052"/>
      <c r="F10" s="1052"/>
      <c r="G10" s="1055"/>
      <c r="H10" s="1058"/>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27"/>
      <c r="R10" s="833"/>
      <c r="S10" s="830"/>
      <c r="T10" s="833"/>
      <c r="U10" s="830"/>
      <c r="V10" s="830"/>
      <c r="W10" s="1066"/>
      <c r="X10" s="1052"/>
    </row>
    <row r="11" spans="3:27" ht="19.5" customHeight="1">
      <c r="C11" s="1050"/>
      <c r="D11" s="1053"/>
      <c r="E11" s="1053"/>
      <c r="F11" s="1053"/>
      <c r="G11" s="1056"/>
      <c r="H11" s="1059"/>
      <c r="I11" s="608"/>
      <c r="J11" s="608"/>
      <c r="K11" s="610"/>
      <c r="L11" s="633"/>
      <c r="M11" s="634"/>
      <c r="N11" s="612"/>
      <c r="O11" s="696" t="s">
        <v>456</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67"/>
      <c r="X11" s="1053"/>
    </row>
    <row r="12" spans="3:27" ht="19.5" customHeight="1">
      <c r="C12" s="1048" t="str">
        <f>IF(【3】見・旅費!C12="","",【3】見・旅費!C12)</f>
        <v/>
      </c>
      <c r="D12" s="1051" t="str">
        <f>IF(【3】見・旅費!D12="","",【3】見・旅費!D12)</f>
        <v/>
      </c>
      <c r="E12" s="1051" t="str">
        <f>IF(【3】見・旅費!E12="","",【3】見・旅費!E12)</f>
        <v/>
      </c>
      <c r="F12" s="1051" t="str">
        <f>IF(【3】見・旅費!F12="","",【3】見・旅費!F12)</f>
        <v/>
      </c>
      <c r="G12" s="1054" t="str">
        <f>IF(【3】見・旅費!G12="","",【3】見・旅費!G12)</f>
        <v/>
      </c>
      <c r="H12" s="1057"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25"/>
      <c r="R12" s="831"/>
      <c r="S12" s="828"/>
      <c r="T12" s="831"/>
      <c r="U12" s="828"/>
      <c r="V12" s="828"/>
      <c r="W12" s="1065"/>
      <c r="X12" s="1051" t="str">
        <f>IF(【3】見・旅費!X12="","",【3】見・旅費!X12)</f>
        <v/>
      </c>
    </row>
    <row r="13" spans="3:27" ht="19.5" customHeight="1">
      <c r="C13" s="1049"/>
      <c r="D13" s="1052"/>
      <c r="E13" s="1052"/>
      <c r="F13" s="1052"/>
      <c r="G13" s="1055"/>
      <c r="H13" s="1058"/>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26"/>
      <c r="R13" s="832"/>
      <c r="S13" s="829"/>
      <c r="T13" s="832"/>
      <c r="U13" s="829"/>
      <c r="V13" s="829"/>
      <c r="W13" s="1066"/>
      <c r="X13" s="1052"/>
    </row>
    <row r="14" spans="3:27" ht="19.5" customHeight="1">
      <c r="C14" s="1049"/>
      <c r="D14" s="1052"/>
      <c r="E14" s="1052"/>
      <c r="F14" s="1052"/>
      <c r="G14" s="1055"/>
      <c r="H14" s="1058"/>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26"/>
      <c r="R14" s="832"/>
      <c r="S14" s="829"/>
      <c r="T14" s="832"/>
      <c r="U14" s="829"/>
      <c r="V14" s="829"/>
      <c r="W14" s="1066"/>
      <c r="X14" s="1052"/>
    </row>
    <row r="15" spans="3:27" ht="19.5" customHeight="1">
      <c r="C15" s="1049"/>
      <c r="D15" s="1052"/>
      <c r="E15" s="1052"/>
      <c r="F15" s="1052"/>
      <c r="G15" s="1055"/>
      <c r="H15" s="1058"/>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27"/>
      <c r="R15" s="833"/>
      <c r="S15" s="830"/>
      <c r="T15" s="833"/>
      <c r="U15" s="830"/>
      <c r="V15" s="830"/>
      <c r="W15" s="1066"/>
      <c r="X15" s="1052"/>
    </row>
    <row r="16" spans="3:27" ht="19.5" customHeight="1">
      <c r="C16" s="1050"/>
      <c r="D16" s="1053"/>
      <c r="E16" s="1053"/>
      <c r="F16" s="1053"/>
      <c r="G16" s="1056"/>
      <c r="H16" s="1059"/>
      <c r="I16" s="608"/>
      <c r="J16" s="608"/>
      <c r="K16" s="610"/>
      <c r="L16" s="633"/>
      <c r="M16" s="634"/>
      <c r="N16" s="612"/>
      <c r="O16" s="696" t="s">
        <v>456</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67"/>
      <c r="X16" s="1053"/>
      <c r="AA16" s="314"/>
    </row>
    <row r="17" spans="3:24" ht="19.5" customHeight="1">
      <c r="C17" s="1048" t="str">
        <f>IF(【3】見・旅費!C17="","",【3】見・旅費!C17)</f>
        <v/>
      </c>
      <c r="D17" s="1051" t="str">
        <f>IF(【3】見・旅費!D17="","",【3】見・旅費!D17)</f>
        <v/>
      </c>
      <c r="E17" s="1051" t="str">
        <f>IF(【3】見・旅費!E17="","",【3】見・旅費!E17)</f>
        <v/>
      </c>
      <c r="F17" s="1051" t="str">
        <f>IF(【3】見・旅費!F17="","",【3】見・旅費!F17)</f>
        <v/>
      </c>
      <c r="G17" s="1054" t="str">
        <f>IF(【3】見・旅費!G17="","",【3】見・旅費!G17)</f>
        <v/>
      </c>
      <c r="H17" s="1057"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25"/>
      <c r="R17" s="831"/>
      <c r="S17" s="828"/>
      <c r="T17" s="831"/>
      <c r="U17" s="828"/>
      <c r="V17" s="828"/>
      <c r="W17" s="1065"/>
      <c r="X17" s="1051" t="str">
        <f>IF(【3】見・旅費!X17="","",【3】見・旅費!X17)</f>
        <v/>
      </c>
    </row>
    <row r="18" spans="3:24" ht="19.5" customHeight="1">
      <c r="C18" s="1049"/>
      <c r="D18" s="1052"/>
      <c r="E18" s="1052"/>
      <c r="F18" s="1052"/>
      <c r="G18" s="1055"/>
      <c r="H18" s="1058"/>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26"/>
      <c r="R18" s="832"/>
      <c r="S18" s="829"/>
      <c r="T18" s="832"/>
      <c r="U18" s="829"/>
      <c r="V18" s="829"/>
      <c r="W18" s="1066"/>
      <c r="X18" s="1052"/>
    </row>
    <row r="19" spans="3:24" ht="19.5" customHeight="1">
      <c r="C19" s="1049"/>
      <c r="D19" s="1052"/>
      <c r="E19" s="1052"/>
      <c r="F19" s="1052"/>
      <c r="G19" s="1055"/>
      <c r="H19" s="1058"/>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26"/>
      <c r="R19" s="832"/>
      <c r="S19" s="829"/>
      <c r="T19" s="832"/>
      <c r="U19" s="829"/>
      <c r="V19" s="829"/>
      <c r="W19" s="1066"/>
      <c r="X19" s="1052"/>
    </row>
    <row r="20" spans="3:24" ht="19.5" customHeight="1">
      <c r="C20" s="1049"/>
      <c r="D20" s="1052"/>
      <c r="E20" s="1052"/>
      <c r="F20" s="1052"/>
      <c r="G20" s="1055"/>
      <c r="H20" s="1058"/>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27"/>
      <c r="R20" s="833"/>
      <c r="S20" s="830"/>
      <c r="T20" s="833"/>
      <c r="U20" s="830"/>
      <c r="V20" s="830"/>
      <c r="W20" s="1066"/>
      <c r="X20" s="1052"/>
    </row>
    <row r="21" spans="3:24" ht="19.5" customHeight="1">
      <c r="C21" s="1050"/>
      <c r="D21" s="1053"/>
      <c r="E21" s="1053"/>
      <c r="F21" s="1053"/>
      <c r="G21" s="1056"/>
      <c r="H21" s="1059"/>
      <c r="I21" s="608"/>
      <c r="J21" s="608"/>
      <c r="K21" s="610"/>
      <c r="L21" s="633"/>
      <c r="M21" s="634"/>
      <c r="N21" s="612"/>
      <c r="O21" s="696" t="s">
        <v>456</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67"/>
      <c r="X21" s="1053"/>
    </row>
    <row r="22" spans="3:24" ht="19.5" customHeight="1">
      <c r="C22" s="1048" t="str">
        <f>IF(【3】見・旅費!C22="","",【3】見・旅費!C22)</f>
        <v/>
      </c>
      <c r="D22" s="1051" t="str">
        <f>IF(【3】見・旅費!D22="","",【3】見・旅費!D22)</f>
        <v/>
      </c>
      <c r="E22" s="1051" t="str">
        <f>IF(【3】見・旅費!E22="","",【3】見・旅費!E22)</f>
        <v/>
      </c>
      <c r="F22" s="1051" t="str">
        <f>IF(【3】見・旅費!F22="","",【3】見・旅費!F22)</f>
        <v/>
      </c>
      <c r="G22" s="1054" t="str">
        <f>IF(【3】見・旅費!G22="","",【3】見・旅費!G22)</f>
        <v/>
      </c>
      <c r="H22" s="1057"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25"/>
      <c r="R22" s="831"/>
      <c r="S22" s="828"/>
      <c r="T22" s="831"/>
      <c r="U22" s="828"/>
      <c r="V22" s="828"/>
      <c r="W22" s="1065"/>
      <c r="X22" s="1051" t="str">
        <f>IF(【3】見・旅費!X22="","",【3】見・旅費!X22)</f>
        <v/>
      </c>
    </row>
    <row r="23" spans="3:24" ht="19.5" customHeight="1">
      <c r="C23" s="1049"/>
      <c r="D23" s="1052"/>
      <c r="E23" s="1052"/>
      <c r="F23" s="1052"/>
      <c r="G23" s="1055"/>
      <c r="H23" s="1058"/>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26"/>
      <c r="R23" s="832"/>
      <c r="S23" s="829"/>
      <c r="T23" s="832"/>
      <c r="U23" s="829"/>
      <c r="V23" s="829"/>
      <c r="W23" s="1066"/>
      <c r="X23" s="1052"/>
    </row>
    <row r="24" spans="3:24" ht="19.5" customHeight="1">
      <c r="C24" s="1049"/>
      <c r="D24" s="1052"/>
      <c r="E24" s="1052"/>
      <c r="F24" s="1052"/>
      <c r="G24" s="1055"/>
      <c r="H24" s="1058"/>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26"/>
      <c r="R24" s="832"/>
      <c r="S24" s="829"/>
      <c r="T24" s="832"/>
      <c r="U24" s="829"/>
      <c r="V24" s="829"/>
      <c r="W24" s="1066"/>
      <c r="X24" s="1052"/>
    </row>
    <row r="25" spans="3:24" ht="19.5" customHeight="1">
      <c r="C25" s="1049"/>
      <c r="D25" s="1052"/>
      <c r="E25" s="1052"/>
      <c r="F25" s="1052"/>
      <c r="G25" s="1055"/>
      <c r="H25" s="1058"/>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27"/>
      <c r="R25" s="833"/>
      <c r="S25" s="830"/>
      <c r="T25" s="833"/>
      <c r="U25" s="830"/>
      <c r="V25" s="830"/>
      <c r="W25" s="1066"/>
      <c r="X25" s="1052"/>
    </row>
    <row r="26" spans="3:24" ht="19.5" customHeight="1">
      <c r="C26" s="1050"/>
      <c r="D26" s="1053"/>
      <c r="E26" s="1053"/>
      <c r="F26" s="1053"/>
      <c r="G26" s="1056"/>
      <c r="H26" s="1059"/>
      <c r="I26" s="608"/>
      <c r="J26" s="608"/>
      <c r="K26" s="610"/>
      <c r="L26" s="633"/>
      <c r="M26" s="634"/>
      <c r="N26" s="612"/>
      <c r="O26" s="696" t="s">
        <v>456</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67"/>
      <c r="X26" s="1053"/>
    </row>
    <row r="27" spans="3:24" ht="19.5" customHeight="1">
      <c r="C27" s="1048" t="str">
        <f>IF(【3】見・旅費!C27="","",【3】見・旅費!C27)</f>
        <v/>
      </c>
      <c r="D27" s="1051" t="str">
        <f>IF(【3】見・旅費!D27="","",【3】見・旅費!D27)</f>
        <v/>
      </c>
      <c r="E27" s="1051" t="str">
        <f>IF(【3】見・旅費!E27="","",【3】見・旅費!E27)</f>
        <v/>
      </c>
      <c r="F27" s="1051" t="str">
        <f>IF(【3】見・旅費!F27="","",【3】見・旅費!F27)</f>
        <v/>
      </c>
      <c r="G27" s="1054" t="str">
        <f>IF(【3】見・旅費!G27="","",【3】見・旅費!G27)</f>
        <v/>
      </c>
      <c r="H27" s="1057"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25"/>
      <c r="R27" s="831"/>
      <c r="S27" s="828"/>
      <c r="T27" s="831"/>
      <c r="U27" s="828"/>
      <c r="V27" s="828"/>
      <c r="W27" s="1065"/>
      <c r="X27" s="1051" t="str">
        <f>IF(【3】見・旅費!X27="","",【3】見・旅費!X27)</f>
        <v/>
      </c>
    </row>
    <row r="28" spans="3:24" ht="19.5" customHeight="1">
      <c r="C28" s="1049"/>
      <c r="D28" s="1052"/>
      <c r="E28" s="1052"/>
      <c r="F28" s="1052"/>
      <c r="G28" s="1055"/>
      <c r="H28" s="1058"/>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26"/>
      <c r="R28" s="832"/>
      <c r="S28" s="829"/>
      <c r="T28" s="832"/>
      <c r="U28" s="829"/>
      <c r="V28" s="829"/>
      <c r="W28" s="1066"/>
      <c r="X28" s="1052"/>
    </row>
    <row r="29" spans="3:24" ht="19.5" customHeight="1">
      <c r="C29" s="1049"/>
      <c r="D29" s="1052"/>
      <c r="E29" s="1052"/>
      <c r="F29" s="1052"/>
      <c r="G29" s="1055"/>
      <c r="H29" s="1058"/>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26"/>
      <c r="R29" s="832"/>
      <c r="S29" s="829"/>
      <c r="T29" s="832"/>
      <c r="U29" s="829"/>
      <c r="V29" s="829"/>
      <c r="W29" s="1066"/>
      <c r="X29" s="1052"/>
    </row>
    <row r="30" spans="3:24" ht="19.5" customHeight="1">
      <c r="C30" s="1049"/>
      <c r="D30" s="1052"/>
      <c r="E30" s="1052"/>
      <c r="F30" s="1052"/>
      <c r="G30" s="1055"/>
      <c r="H30" s="1058"/>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27"/>
      <c r="R30" s="833"/>
      <c r="S30" s="830"/>
      <c r="T30" s="833"/>
      <c r="U30" s="830"/>
      <c r="V30" s="830"/>
      <c r="W30" s="1066"/>
      <c r="X30" s="1052"/>
    </row>
    <row r="31" spans="3:24" ht="19.5" customHeight="1">
      <c r="C31" s="1050"/>
      <c r="D31" s="1053"/>
      <c r="E31" s="1053"/>
      <c r="F31" s="1053"/>
      <c r="G31" s="1056"/>
      <c r="H31" s="1059"/>
      <c r="I31" s="608"/>
      <c r="J31" s="608"/>
      <c r="K31" s="610"/>
      <c r="L31" s="633"/>
      <c r="M31" s="634"/>
      <c r="N31" s="612"/>
      <c r="O31" s="696" t="s">
        <v>456</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67"/>
      <c r="X31" s="1053"/>
    </row>
    <row r="32" spans="3:24" ht="19.5" customHeight="1">
      <c r="C32" s="1048" t="str">
        <f>IF(【3】見・旅費!C32="","",【3】見・旅費!C32)</f>
        <v/>
      </c>
      <c r="D32" s="1051" t="str">
        <f>IF(【3】見・旅費!D32="","",【3】見・旅費!D32)</f>
        <v/>
      </c>
      <c r="E32" s="1051" t="str">
        <f>IF(【3】見・旅費!E32="","",【3】見・旅費!E32)</f>
        <v/>
      </c>
      <c r="F32" s="1051" t="str">
        <f>IF(【3】見・旅費!F32="","",【3】見・旅費!F32)</f>
        <v/>
      </c>
      <c r="G32" s="1054" t="str">
        <f>IF(【3】見・旅費!G32="","",【3】見・旅費!G32)</f>
        <v/>
      </c>
      <c r="H32" s="1057"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25"/>
      <c r="R32" s="831"/>
      <c r="S32" s="828"/>
      <c r="T32" s="831"/>
      <c r="U32" s="828"/>
      <c r="V32" s="828"/>
      <c r="W32" s="1065"/>
      <c r="X32" s="1051" t="str">
        <f>IF(【3】見・旅費!X32="","",【3】見・旅費!X32)</f>
        <v/>
      </c>
    </row>
    <row r="33" spans="3:24" ht="19.5" customHeight="1">
      <c r="C33" s="1049"/>
      <c r="D33" s="1052"/>
      <c r="E33" s="1052"/>
      <c r="F33" s="1052"/>
      <c r="G33" s="1055"/>
      <c r="H33" s="1058"/>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26"/>
      <c r="R33" s="832"/>
      <c r="S33" s="829"/>
      <c r="T33" s="832"/>
      <c r="U33" s="829"/>
      <c r="V33" s="829"/>
      <c r="W33" s="1066"/>
      <c r="X33" s="1052"/>
    </row>
    <row r="34" spans="3:24" ht="19.5" customHeight="1">
      <c r="C34" s="1049"/>
      <c r="D34" s="1052"/>
      <c r="E34" s="1052"/>
      <c r="F34" s="1052"/>
      <c r="G34" s="1055"/>
      <c r="H34" s="1058"/>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26"/>
      <c r="R34" s="832"/>
      <c r="S34" s="829"/>
      <c r="T34" s="832"/>
      <c r="U34" s="829"/>
      <c r="V34" s="829"/>
      <c r="W34" s="1066"/>
      <c r="X34" s="1052"/>
    </row>
    <row r="35" spans="3:24" ht="19.5" customHeight="1">
      <c r="C35" s="1049"/>
      <c r="D35" s="1052"/>
      <c r="E35" s="1052"/>
      <c r="F35" s="1052"/>
      <c r="G35" s="1055"/>
      <c r="H35" s="1058"/>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27"/>
      <c r="R35" s="833"/>
      <c r="S35" s="830"/>
      <c r="T35" s="833"/>
      <c r="U35" s="830"/>
      <c r="V35" s="830"/>
      <c r="W35" s="1066"/>
      <c r="X35" s="1052"/>
    </row>
    <row r="36" spans="3:24" ht="19.5" customHeight="1">
      <c r="C36" s="1050"/>
      <c r="D36" s="1053"/>
      <c r="E36" s="1053"/>
      <c r="F36" s="1053"/>
      <c r="G36" s="1056"/>
      <c r="H36" s="1059"/>
      <c r="I36" s="608"/>
      <c r="J36" s="608"/>
      <c r="K36" s="610"/>
      <c r="L36" s="633"/>
      <c r="M36" s="634"/>
      <c r="N36" s="612"/>
      <c r="O36" s="696" t="s">
        <v>456</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67"/>
      <c r="X36" s="1053"/>
    </row>
    <row r="37" spans="3:24" ht="19.5" customHeight="1">
      <c r="C37" s="1048" t="str">
        <f>IF(【3】見・旅費!C37="","",【3】見・旅費!C37)</f>
        <v/>
      </c>
      <c r="D37" s="1051" t="str">
        <f>IF(【3】見・旅費!D37="","",【3】見・旅費!D37)</f>
        <v/>
      </c>
      <c r="E37" s="1051" t="str">
        <f>IF(【3】見・旅費!E37="","",【3】見・旅費!E37)</f>
        <v/>
      </c>
      <c r="F37" s="1051" t="str">
        <f>IF(【3】見・旅費!F37="","",【3】見・旅費!F37)</f>
        <v/>
      </c>
      <c r="G37" s="1054" t="str">
        <f>IF(【3】見・旅費!G37="","",【3】見・旅費!G37)</f>
        <v/>
      </c>
      <c r="H37" s="1057"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25"/>
      <c r="R37" s="831"/>
      <c r="S37" s="828"/>
      <c r="T37" s="831"/>
      <c r="U37" s="828"/>
      <c r="V37" s="828"/>
      <c r="W37" s="1065"/>
      <c r="X37" s="1051" t="str">
        <f>IF(【3】見・旅費!X37="","",【3】見・旅費!X37)</f>
        <v/>
      </c>
    </row>
    <row r="38" spans="3:24" ht="19.5" customHeight="1">
      <c r="C38" s="1049"/>
      <c r="D38" s="1052"/>
      <c r="E38" s="1052"/>
      <c r="F38" s="1052"/>
      <c r="G38" s="1055"/>
      <c r="H38" s="1058"/>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26"/>
      <c r="R38" s="832"/>
      <c r="S38" s="829"/>
      <c r="T38" s="832"/>
      <c r="U38" s="829"/>
      <c r="V38" s="829"/>
      <c r="W38" s="1066"/>
      <c r="X38" s="1052"/>
    </row>
    <row r="39" spans="3:24" ht="19.5" customHeight="1">
      <c r="C39" s="1049"/>
      <c r="D39" s="1052"/>
      <c r="E39" s="1052"/>
      <c r="F39" s="1052"/>
      <c r="G39" s="1055"/>
      <c r="H39" s="1058"/>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26"/>
      <c r="R39" s="832"/>
      <c r="S39" s="829"/>
      <c r="T39" s="832"/>
      <c r="U39" s="829"/>
      <c r="V39" s="829"/>
      <c r="W39" s="1066"/>
      <c r="X39" s="1052"/>
    </row>
    <row r="40" spans="3:24" ht="19.5" customHeight="1">
      <c r="C40" s="1049"/>
      <c r="D40" s="1052"/>
      <c r="E40" s="1052"/>
      <c r="F40" s="1052"/>
      <c r="G40" s="1055"/>
      <c r="H40" s="1058"/>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27"/>
      <c r="R40" s="833"/>
      <c r="S40" s="830"/>
      <c r="T40" s="833"/>
      <c r="U40" s="830"/>
      <c r="V40" s="830"/>
      <c r="W40" s="1066"/>
      <c r="X40" s="1052"/>
    </row>
    <row r="41" spans="3:24" ht="19.5" customHeight="1">
      <c r="C41" s="1050"/>
      <c r="D41" s="1053"/>
      <c r="E41" s="1053"/>
      <c r="F41" s="1053"/>
      <c r="G41" s="1056"/>
      <c r="H41" s="1059"/>
      <c r="I41" s="608"/>
      <c r="J41" s="608"/>
      <c r="K41" s="610"/>
      <c r="L41" s="633"/>
      <c r="M41" s="634"/>
      <c r="N41" s="612"/>
      <c r="O41" s="696" t="s">
        <v>456</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67"/>
      <c r="X41" s="1053"/>
    </row>
    <row r="42" spans="3:24" ht="19.5" customHeight="1">
      <c r="C42" s="1048" t="str">
        <f>IF(【3】見・旅費!C42="","",【3】見・旅費!C42)</f>
        <v/>
      </c>
      <c r="D42" s="1051" t="str">
        <f>IF(【3】見・旅費!D42="","",【3】見・旅費!D42)</f>
        <v/>
      </c>
      <c r="E42" s="1051" t="str">
        <f>IF(【3】見・旅費!E42="","",【3】見・旅費!E42)</f>
        <v/>
      </c>
      <c r="F42" s="1051" t="str">
        <f>IF(【3】見・旅費!F42="","",【3】見・旅費!F42)</f>
        <v/>
      </c>
      <c r="G42" s="1054" t="str">
        <f>IF(【3】見・旅費!G42="","",【3】見・旅費!G42)</f>
        <v/>
      </c>
      <c r="H42" s="1057"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25"/>
      <c r="R42" s="831"/>
      <c r="S42" s="828"/>
      <c r="T42" s="831"/>
      <c r="U42" s="828"/>
      <c r="V42" s="828"/>
      <c r="W42" s="1065"/>
      <c r="X42" s="1051" t="str">
        <f>IF(【3】見・旅費!X42="","",【3】見・旅費!X42)</f>
        <v/>
      </c>
    </row>
    <row r="43" spans="3:24" ht="19.5" customHeight="1">
      <c r="C43" s="1049"/>
      <c r="D43" s="1052"/>
      <c r="E43" s="1052"/>
      <c r="F43" s="1052"/>
      <c r="G43" s="1055"/>
      <c r="H43" s="1058"/>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26"/>
      <c r="R43" s="832"/>
      <c r="S43" s="829"/>
      <c r="T43" s="832"/>
      <c r="U43" s="829"/>
      <c r="V43" s="829"/>
      <c r="W43" s="1066"/>
      <c r="X43" s="1052"/>
    </row>
    <row r="44" spans="3:24" ht="19.5" customHeight="1">
      <c r="C44" s="1049"/>
      <c r="D44" s="1052"/>
      <c r="E44" s="1052"/>
      <c r="F44" s="1052"/>
      <c r="G44" s="1055"/>
      <c r="H44" s="1058"/>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26"/>
      <c r="R44" s="832"/>
      <c r="S44" s="829"/>
      <c r="T44" s="832"/>
      <c r="U44" s="829"/>
      <c r="V44" s="829"/>
      <c r="W44" s="1066"/>
      <c r="X44" s="1052"/>
    </row>
    <row r="45" spans="3:24" ht="19.5" customHeight="1">
      <c r="C45" s="1049"/>
      <c r="D45" s="1052"/>
      <c r="E45" s="1052"/>
      <c r="F45" s="1052"/>
      <c r="G45" s="1055"/>
      <c r="H45" s="1058"/>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27"/>
      <c r="R45" s="833"/>
      <c r="S45" s="830"/>
      <c r="T45" s="833"/>
      <c r="U45" s="830"/>
      <c r="V45" s="830"/>
      <c r="W45" s="1066"/>
      <c r="X45" s="1052"/>
    </row>
    <row r="46" spans="3:24" ht="19.5" customHeight="1">
      <c r="C46" s="1050"/>
      <c r="D46" s="1053"/>
      <c r="E46" s="1053"/>
      <c r="F46" s="1053"/>
      <c r="G46" s="1056"/>
      <c r="H46" s="1059"/>
      <c r="I46" s="608"/>
      <c r="J46" s="608"/>
      <c r="K46" s="610"/>
      <c r="L46" s="633"/>
      <c r="M46" s="634"/>
      <c r="N46" s="612"/>
      <c r="O46" s="696" t="s">
        <v>456</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67"/>
      <c r="X46" s="1053"/>
    </row>
    <row r="47" spans="3:24" ht="19.5" customHeight="1">
      <c r="C47" s="1048" t="str">
        <f>IF(【3】見・旅費!C47="","",【3】見・旅費!C47)</f>
        <v/>
      </c>
      <c r="D47" s="1051" t="str">
        <f>IF(【3】見・旅費!D47="","",【3】見・旅費!D47)</f>
        <v/>
      </c>
      <c r="E47" s="1051" t="str">
        <f>IF(【3】見・旅費!E47="","",【3】見・旅費!E47)</f>
        <v/>
      </c>
      <c r="F47" s="1051" t="str">
        <f>IF(【3】見・旅費!F47="","",【3】見・旅費!F47)</f>
        <v/>
      </c>
      <c r="G47" s="1054" t="str">
        <f>IF(【3】見・旅費!G47="","",【3】見・旅費!G47)</f>
        <v/>
      </c>
      <c r="H47" s="1057"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25"/>
      <c r="R47" s="831"/>
      <c r="S47" s="828"/>
      <c r="T47" s="831"/>
      <c r="U47" s="828"/>
      <c r="V47" s="828"/>
      <c r="W47" s="1065"/>
      <c r="X47" s="1051" t="str">
        <f>IF(【3】見・旅費!X47="","",【3】見・旅費!X47)</f>
        <v/>
      </c>
    </row>
    <row r="48" spans="3:24" ht="19.5" customHeight="1">
      <c r="C48" s="1049"/>
      <c r="D48" s="1052"/>
      <c r="E48" s="1052"/>
      <c r="F48" s="1052"/>
      <c r="G48" s="1055"/>
      <c r="H48" s="1058"/>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26"/>
      <c r="R48" s="832"/>
      <c r="S48" s="829"/>
      <c r="T48" s="832"/>
      <c r="U48" s="829"/>
      <c r="V48" s="829"/>
      <c r="W48" s="1066"/>
      <c r="X48" s="1052"/>
    </row>
    <row r="49" spans="3:24" ht="19.5" customHeight="1">
      <c r="C49" s="1049"/>
      <c r="D49" s="1052"/>
      <c r="E49" s="1052"/>
      <c r="F49" s="1052"/>
      <c r="G49" s="1055"/>
      <c r="H49" s="1058"/>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26"/>
      <c r="R49" s="832"/>
      <c r="S49" s="829"/>
      <c r="T49" s="832"/>
      <c r="U49" s="829"/>
      <c r="V49" s="829"/>
      <c r="W49" s="1066"/>
      <c r="X49" s="1052"/>
    </row>
    <row r="50" spans="3:24" ht="19.5" customHeight="1">
      <c r="C50" s="1049"/>
      <c r="D50" s="1052"/>
      <c r="E50" s="1052"/>
      <c r="F50" s="1052"/>
      <c r="G50" s="1055"/>
      <c r="H50" s="1058"/>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27"/>
      <c r="R50" s="833"/>
      <c r="S50" s="830"/>
      <c r="T50" s="833"/>
      <c r="U50" s="830"/>
      <c r="V50" s="830"/>
      <c r="W50" s="1066"/>
      <c r="X50" s="1052"/>
    </row>
    <row r="51" spans="3:24" ht="19.5" customHeight="1">
      <c r="C51" s="1050"/>
      <c r="D51" s="1053"/>
      <c r="E51" s="1053"/>
      <c r="F51" s="1053"/>
      <c r="G51" s="1056"/>
      <c r="H51" s="1059"/>
      <c r="I51" s="608"/>
      <c r="J51" s="608"/>
      <c r="K51" s="610"/>
      <c r="L51" s="633"/>
      <c r="M51" s="634"/>
      <c r="N51" s="612"/>
      <c r="O51" s="696" t="s">
        <v>456</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67"/>
      <c r="X51" s="1053"/>
    </row>
    <row r="52" spans="3:24" ht="19.5" customHeight="1">
      <c r="C52" s="1048" t="str">
        <f>IF(【3】見・旅費!C52="","",【3】見・旅費!C52)</f>
        <v/>
      </c>
      <c r="D52" s="1051" t="str">
        <f>IF(【3】見・旅費!D52="","",【3】見・旅費!D52)</f>
        <v/>
      </c>
      <c r="E52" s="1051" t="str">
        <f>IF(【3】見・旅費!E52="","",【3】見・旅費!E52)</f>
        <v/>
      </c>
      <c r="F52" s="1051" t="str">
        <f>IF(【3】見・旅費!F52="","",【3】見・旅費!F52)</f>
        <v/>
      </c>
      <c r="G52" s="1054" t="str">
        <f>IF(【3】見・旅費!G52="","",【3】見・旅費!G52)</f>
        <v/>
      </c>
      <c r="H52" s="1057"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25"/>
      <c r="R52" s="831"/>
      <c r="S52" s="828"/>
      <c r="T52" s="831"/>
      <c r="U52" s="828"/>
      <c r="V52" s="828"/>
      <c r="W52" s="1065"/>
      <c r="X52" s="1051" t="str">
        <f>IF(【3】見・旅費!X52="","",【3】見・旅費!X52)</f>
        <v/>
      </c>
    </row>
    <row r="53" spans="3:24" ht="19.5" customHeight="1">
      <c r="C53" s="1049"/>
      <c r="D53" s="1052"/>
      <c r="E53" s="1052"/>
      <c r="F53" s="1052"/>
      <c r="G53" s="1055"/>
      <c r="H53" s="1058"/>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26"/>
      <c r="R53" s="832"/>
      <c r="S53" s="829"/>
      <c r="T53" s="832"/>
      <c r="U53" s="829"/>
      <c r="V53" s="829"/>
      <c r="W53" s="1066"/>
      <c r="X53" s="1052"/>
    </row>
    <row r="54" spans="3:24" ht="19.5" customHeight="1">
      <c r="C54" s="1049"/>
      <c r="D54" s="1052"/>
      <c r="E54" s="1052"/>
      <c r="F54" s="1052"/>
      <c r="G54" s="1055"/>
      <c r="H54" s="1058"/>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26"/>
      <c r="R54" s="832"/>
      <c r="S54" s="829"/>
      <c r="T54" s="832"/>
      <c r="U54" s="829"/>
      <c r="V54" s="829"/>
      <c r="W54" s="1066"/>
      <c r="X54" s="1052"/>
    </row>
    <row r="55" spans="3:24" ht="19.5" customHeight="1">
      <c r="C55" s="1049"/>
      <c r="D55" s="1052"/>
      <c r="E55" s="1052"/>
      <c r="F55" s="1052"/>
      <c r="G55" s="1055"/>
      <c r="H55" s="1058"/>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27"/>
      <c r="R55" s="833"/>
      <c r="S55" s="830"/>
      <c r="T55" s="833"/>
      <c r="U55" s="830"/>
      <c r="V55" s="830"/>
      <c r="W55" s="1066"/>
      <c r="X55" s="1052"/>
    </row>
    <row r="56" spans="3:24" ht="19.5" customHeight="1">
      <c r="C56" s="1050"/>
      <c r="D56" s="1053"/>
      <c r="E56" s="1053"/>
      <c r="F56" s="1053"/>
      <c r="G56" s="1056"/>
      <c r="H56" s="1059"/>
      <c r="I56" s="608"/>
      <c r="J56" s="608"/>
      <c r="K56" s="610"/>
      <c r="L56" s="633"/>
      <c r="M56" s="634"/>
      <c r="N56" s="612"/>
      <c r="O56" s="696" t="s">
        <v>456</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67"/>
      <c r="X56" s="1053"/>
    </row>
    <row r="57" spans="3:24" ht="19.5" customHeight="1">
      <c r="C57" s="1048" t="str">
        <f>IF(【3】見・旅費!C57="","",【3】見・旅費!C57)</f>
        <v/>
      </c>
      <c r="D57" s="1051" t="str">
        <f>IF(【3】見・旅費!D57="","",【3】見・旅費!D57)</f>
        <v/>
      </c>
      <c r="E57" s="1051" t="str">
        <f>IF(【3】見・旅費!E57="","",【3】見・旅費!E57)</f>
        <v/>
      </c>
      <c r="F57" s="1051" t="str">
        <f>IF(【3】見・旅費!F57="","",【3】見・旅費!F57)</f>
        <v/>
      </c>
      <c r="G57" s="1054" t="str">
        <f>IF(【3】見・旅費!G57="","",【3】見・旅費!G57)</f>
        <v/>
      </c>
      <c r="H57" s="1057"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25"/>
      <c r="R57" s="831"/>
      <c r="S57" s="828"/>
      <c r="T57" s="831"/>
      <c r="U57" s="828"/>
      <c r="V57" s="828"/>
      <c r="W57" s="1065"/>
      <c r="X57" s="1051" t="str">
        <f>IF(【3】見・旅費!X57="","",【3】見・旅費!X57)</f>
        <v/>
      </c>
    </row>
    <row r="58" spans="3:24" ht="19.5" customHeight="1">
      <c r="C58" s="1049"/>
      <c r="D58" s="1052"/>
      <c r="E58" s="1052"/>
      <c r="F58" s="1052"/>
      <c r="G58" s="1055"/>
      <c r="H58" s="1058"/>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26"/>
      <c r="R58" s="832"/>
      <c r="S58" s="829"/>
      <c r="T58" s="832"/>
      <c r="U58" s="829"/>
      <c r="V58" s="829"/>
      <c r="W58" s="1066"/>
      <c r="X58" s="1052"/>
    </row>
    <row r="59" spans="3:24" ht="19.5" customHeight="1">
      <c r="C59" s="1049"/>
      <c r="D59" s="1052"/>
      <c r="E59" s="1052"/>
      <c r="F59" s="1052"/>
      <c r="G59" s="1055"/>
      <c r="H59" s="1058"/>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26"/>
      <c r="R59" s="832"/>
      <c r="S59" s="829"/>
      <c r="T59" s="832"/>
      <c r="U59" s="829"/>
      <c r="V59" s="829"/>
      <c r="W59" s="1066"/>
      <c r="X59" s="1052"/>
    </row>
    <row r="60" spans="3:24" ht="19.5" customHeight="1">
      <c r="C60" s="1049"/>
      <c r="D60" s="1052"/>
      <c r="E60" s="1052"/>
      <c r="F60" s="1052"/>
      <c r="G60" s="1055"/>
      <c r="H60" s="1058"/>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27"/>
      <c r="R60" s="833"/>
      <c r="S60" s="830"/>
      <c r="T60" s="833"/>
      <c r="U60" s="830"/>
      <c r="V60" s="830"/>
      <c r="W60" s="1066"/>
      <c r="X60" s="1052"/>
    </row>
    <row r="61" spans="3:24" ht="19.5" customHeight="1">
      <c r="C61" s="1050"/>
      <c r="D61" s="1053"/>
      <c r="E61" s="1053"/>
      <c r="F61" s="1053"/>
      <c r="G61" s="1056"/>
      <c r="H61" s="1059"/>
      <c r="I61" s="608"/>
      <c r="J61" s="608"/>
      <c r="K61" s="610"/>
      <c r="L61" s="633"/>
      <c r="M61" s="634"/>
      <c r="N61" s="612"/>
      <c r="O61" s="696" t="s">
        <v>456</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67"/>
      <c r="X61" s="1053"/>
    </row>
    <row r="62" spans="3:24" ht="19.5" customHeight="1">
      <c r="C62" s="1048" t="str">
        <f>IF(【3】見・旅費!C62="","",【3】見・旅費!C62)</f>
        <v/>
      </c>
      <c r="D62" s="1051" t="str">
        <f>IF(【3】見・旅費!D62="","",【3】見・旅費!D62)</f>
        <v/>
      </c>
      <c r="E62" s="1051" t="str">
        <f>IF(【3】見・旅費!E62="","",【3】見・旅費!E62)</f>
        <v/>
      </c>
      <c r="F62" s="1051" t="str">
        <f>IF(【3】見・旅費!F62="","",【3】見・旅費!F62)</f>
        <v/>
      </c>
      <c r="G62" s="1054" t="str">
        <f>IF(【3】見・旅費!G62="","",【3】見・旅費!G62)</f>
        <v/>
      </c>
      <c r="H62" s="1057"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25"/>
      <c r="R62" s="831"/>
      <c r="S62" s="828"/>
      <c r="T62" s="831"/>
      <c r="U62" s="828"/>
      <c r="V62" s="828"/>
      <c r="W62" s="1065"/>
      <c r="X62" s="1051" t="str">
        <f>IF(【3】見・旅費!X62="","",【3】見・旅費!X62)</f>
        <v/>
      </c>
    </row>
    <row r="63" spans="3:24" ht="19.5" customHeight="1">
      <c r="C63" s="1049"/>
      <c r="D63" s="1052"/>
      <c r="E63" s="1052"/>
      <c r="F63" s="1052"/>
      <c r="G63" s="1055"/>
      <c r="H63" s="1058"/>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26"/>
      <c r="R63" s="832"/>
      <c r="S63" s="829"/>
      <c r="T63" s="832"/>
      <c r="U63" s="829"/>
      <c r="V63" s="829"/>
      <c r="W63" s="1066"/>
      <c r="X63" s="1052"/>
    </row>
    <row r="64" spans="3:24" ht="19.5" customHeight="1">
      <c r="C64" s="1049"/>
      <c r="D64" s="1052"/>
      <c r="E64" s="1052"/>
      <c r="F64" s="1052"/>
      <c r="G64" s="1055"/>
      <c r="H64" s="1058"/>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26"/>
      <c r="R64" s="832"/>
      <c r="S64" s="829"/>
      <c r="T64" s="832"/>
      <c r="U64" s="829"/>
      <c r="V64" s="829"/>
      <c r="W64" s="1066"/>
      <c r="X64" s="1052"/>
    </row>
    <row r="65" spans="3:24" ht="19.5" customHeight="1">
      <c r="C65" s="1049"/>
      <c r="D65" s="1052"/>
      <c r="E65" s="1052"/>
      <c r="F65" s="1052"/>
      <c r="G65" s="1055"/>
      <c r="H65" s="1058"/>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27"/>
      <c r="R65" s="833"/>
      <c r="S65" s="830"/>
      <c r="T65" s="833"/>
      <c r="U65" s="830"/>
      <c r="V65" s="830"/>
      <c r="W65" s="1066"/>
      <c r="X65" s="1052"/>
    </row>
    <row r="66" spans="3:24" ht="19.5" customHeight="1">
      <c r="C66" s="1050"/>
      <c r="D66" s="1053"/>
      <c r="E66" s="1053"/>
      <c r="F66" s="1053"/>
      <c r="G66" s="1056"/>
      <c r="H66" s="1059"/>
      <c r="I66" s="608"/>
      <c r="J66" s="608"/>
      <c r="K66" s="610"/>
      <c r="L66" s="633"/>
      <c r="M66" s="634"/>
      <c r="N66" s="612"/>
      <c r="O66" s="696" t="s">
        <v>456</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67"/>
      <c r="X66" s="1053"/>
    </row>
    <row r="67" spans="3:24" ht="19.5" customHeight="1">
      <c r="C67" s="1048" t="str">
        <f>IF(【3】見・旅費!C67="","",【3】見・旅費!C67)</f>
        <v/>
      </c>
      <c r="D67" s="1051" t="str">
        <f>IF(【3】見・旅費!D67="","",【3】見・旅費!D67)</f>
        <v/>
      </c>
      <c r="E67" s="1051" t="str">
        <f>IF(【3】見・旅費!E67="","",【3】見・旅費!E67)</f>
        <v/>
      </c>
      <c r="F67" s="1051" t="str">
        <f>IF(【3】見・旅費!F67="","",【3】見・旅費!F67)</f>
        <v/>
      </c>
      <c r="G67" s="1054" t="str">
        <f>IF(【3】見・旅費!G67="","",【3】見・旅費!G67)</f>
        <v/>
      </c>
      <c r="H67" s="1057"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25"/>
      <c r="R67" s="831"/>
      <c r="S67" s="828"/>
      <c r="T67" s="831"/>
      <c r="U67" s="828"/>
      <c r="V67" s="828"/>
      <c r="W67" s="1065"/>
      <c r="X67" s="1051" t="str">
        <f>IF(【3】見・旅費!X67="","",【3】見・旅費!X67)</f>
        <v/>
      </c>
    </row>
    <row r="68" spans="3:24" ht="19.5" customHeight="1">
      <c r="C68" s="1049"/>
      <c r="D68" s="1052"/>
      <c r="E68" s="1052"/>
      <c r="F68" s="1052"/>
      <c r="G68" s="1055"/>
      <c r="H68" s="1058"/>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26"/>
      <c r="R68" s="832"/>
      <c r="S68" s="829"/>
      <c r="T68" s="832"/>
      <c r="U68" s="829"/>
      <c r="V68" s="829"/>
      <c r="W68" s="1066"/>
      <c r="X68" s="1052"/>
    </row>
    <row r="69" spans="3:24" ht="19.5" customHeight="1">
      <c r="C69" s="1049"/>
      <c r="D69" s="1052"/>
      <c r="E69" s="1052"/>
      <c r="F69" s="1052"/>
      <c r="G69" s="1055"/>
      <c r="H69" s="1058"/>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26"/>
      <c r="R69" s="832"/>
      <c r="S69" s="829"/>
      <c r="T69" s="832"/>
      <c r="U69" s="829"/>
      <c r="V69" s="829"/>
      <c r="W69" s="1066"/>
      <c r="X69" s="1052"/>
    </row>
    <row r="70" spans="3:24" ht="19.5" customHeight="1">
      <c r="C70" s="1049"/>
      <c r="D70" s="1052"/>
      <c r="E70" s="1052"/>
      <c r="F70" s="1052"/>
      <c r="G70" s="1055"/>
      <c r="H70" s="1058"/>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27"/>
      <c r="R70" s="833"/>
      <c r="S70" s="830"/>
      <c r="T70" s="833"/>
      <c r="U70" s="830"/>
      <c r="V70" s="830"/>
      <c r="W70" s="1066"/>
      <c r="X70" s="1052"/>
    </row>
    <row r="71" spans="3:24" ht="19.5" customHeight="1">
      <c r="C71" s="1050"/>
      <c r="D71" s="1053"/>
      <c r="E71" s="1053"/>
      <c r="F71" s="1053"/>
      <c r="G71" s="1056"/>
      <c r="H71" s="1059"/>
      <c r="I71" s="608"/>
      <c r="J71" s="608"/>
      <c r="K71" s="610"/>
      <c r="L71" s="633"/>
      <c r="M71" s="634"/>
      <c r="N71" s="612"/>
      <c r="O71" s="696" t="s">
        <v>456</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67"/>
      <c r="X71" s="1053"/>
    </row>
    <row r="72" spans="3:24" ht="19.5" customHeight="1">
      <c r="C72" s="1048" t="str">
        <f>IF(【3】見・旅費!C72="","",【3】見・旅費!C72)</f>
        <v/>
      </c>
      <c r="D72" s="1051" t="str">
        <f>IF(【3】見・旅費!D72="","",【3】見・旅費!D72)</f>
        <v/>
      </c>
      <c r="E72" s="1051" t="str">
        <f>IF(【3】見・旅費!E72="","",【3】見・旅費!E72)</f>
        <v/>
      </c>
      <c r="F72" s="1051" t="str">
        <f>IF(【3】見・旅費!F72="","",【3】見・旅費!F72)</f>
        <v/>
      </c>
      <c r="G72" s="1054" t="str">
        <f>IF(【3】見・旅費!G72="","",【3】見・旅費!G72)</f>
        <v/>
      </c>
      <c r="H72" s="1057"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25"/>
      <c r="R72" s="831"/>
      <c r="S72" s="828"/>
      <c r="T72" s="831"/>
      <c r="U72" s="828"/>
      <c r="V72" s="828"/>
      <c r="W72" s="1065"/>
      <c r="X72" s="1051" t="str">
        <f>IF(【3】見・旅費!X72="","",【3】見・旅費!X72)</f>
        <v/>
      </c>
    </row>
    <row r="73" spans="3:24" ht="19.5" customHeight="1">
      <c r="C73" s="1049"/>
      <c r="D73" s="1052"/>
      <c r="E73" s="1052"/>
      <c r="F73" s="1052"/>
      <c r="G73" s="1055"/>
      <c r="H73" s="1058"/>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26"/>
      <c r="R73" s="832"/>
      <c r="S73" s="829"/>
      <c r="T73" s="832"/>
      <c r="U73" s="829"/>
      <c r="V73" s="829"/>
      <c r="W73" s="1066"/>
      <c r="X73" s="1052"/>
    </row>
    <row r="74" spans="3:24" ht="19.5" customHeight="1">
      <c r="C74" s="1049"/>
      <c r="D74" s="1052"/>
      <c r="E74" s="1052"/>
      <c r="F74" s="1052"/>
      <c r="G74" s="1055"/>
      <c r="H74" s="1058"/>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26"/>
      <c r="R74" s="832"/>
      <c r="S74" s="829"/>
      <c r="T74" s="832"/>
      <c r="U74" s="829"/>
      <c r="V74" s="829"/>
      <c r="W74" s="1066"/>
      <c r="X74" s="1052"/>
    </row>
    <row r="75" spans="3:24" ht="19.5" customHeight="1">
      <c r="C75" s="1049"/>
      <c r="D75" s="1052"/>
      <c r="E75" s="1052"/>
      <c r="F75" s="1052"/>
      <c r="G75" s="1055"/>
      <c r="H75" s="1058"/>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27"/>
      <c r="R75" s="833"/>
      <c r="S75" s="830"/>
      <c r="T75" s="833"/>
      <c r="U75" s="830"/>
      <c r="V75" s="830"/>
      <c r="W75" s="1066"/>
      <c r="X75" s="1052"/>
    </row>
    <row r="76" spans="3:24" ht="19.5" customHeight="1">
      <c r="C76" s="1050"/>
      <c r="D76" s="1053"/>
      <c r="E76" s="1053"/>
      <c r="F76" s="1053"/>
      <c r="G76" s="1056"/>
      <c r="H76" s="1059"/>
      <c r="I76" s="608"/>
      <c r="J76" s="608"/>
      <c r="K76" s="610"/>
      <c r="L76" s="633"/>
      <c r="M76" s="634"/>
      <c r="N76" s="612"/>
      <c r="O76" s="696" t="s">
        <v>456</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67"/>
      <c r="X76" s="1053"/>
    </row>
    <row r="77" spans="3:24" ht="19.5" customHeight="1">
      <c r="C77" s="1048" t="str">
        <f>IF(【3】見・旅費!C77="","",【3】見・旅費!C77)</f>
        <v/>
      </c>
      <c r="D77" s="1051" t="str">
        <f>IF(【3】見・旅費!D77="","",【3】見・旅費!D77)</f>
        <v/>
      </c>
      <c r="E77" s="1051" t="str">
        <f>IF(【3】見・旅費!E77="","",【3】見・旅費!E77)</f>
        <v/>
      </c>
      <c r="F77" s="1051" t="str">
        <f>IF(【3】見・旅費!F77="","",【3】見・旅費!F77)</f>
        <v/>
      </c>
      <c r="G77" s="1054" t="str">
        <f>IF(【3】見・旅費!G77="","",【3】見・旅費!G77)</f>
        <v/>
      </c>
      <c r="H77" s="1057"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25"/>
      <c r="R77" s="831"/>
      <c r="S77" s="828"/>
      <c r="T77" s="831"/>
      <c r="U77" s="828"/>
      <c r="V77" s="828"/>
      <c r="W77" s="1065"/>
      <c r="X77" s="1051" t="str">
        <f>IF(【3】見・旅費!X77="","",【3】見・旅費!X77)</f>
        <v/>
      </c>
    </row>
    <row r="78" spans="3:24" ht="19.5" customHeight="1">
      <c r="C78" s="1049"/>
      <c r="D78" s="1052"/>
      <c r="E78" s="1052"/>
      <c r="F78" s="1052"/>
      <c r="G78" s="1055"/>
      <c r="H78" s="1058"/>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26"/>
      <c r="R78" s="832"/>
      <c r="S78" s="829"/>
      <c r="T78" s="832"/>
      <c r="U78" s="829"/>
      <c r="V78" s="829"/>
      <c r="W78" s="1066"/>
      <c r="X78" s="1052"/>
    </row>
    <row r="79" spans="3:24" ht="19.5" customHeight="1">
      <c r="C79" s="1049"/>
      <c r="D79" s="1052"/>
      <c r="E79" s="1052"/>
      <c r="F79" s="1052"/>
      <c r="G79" s="1055"/>
      <c r="H79" s="1058"/>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26"/>
      <c r="R79" s="832"/>
      <c r="S79" s="829"/>
      <c r="T79" s="832"/>
      <c r="U79" s="829"/>
      <c r="V79" s="829"/>
      <c r="W79" s="1066"/>
      <c r="X79" s="1052"/>
    </row>
    <row r="80" spans="3:24" ht="19.5" customHeight="1">
      <c r="C80" s="1049"/>
      <c r="D80" s="1052"/>
      <c r="E80" s="1052"/>
      <c r="F80" s="1052"/>
      <c r="G80" s="1055"/>
      <c r="H80" s="1058"/>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27"/>
      <c r="R80" s="833"/>
      <c r="S80" s="830"/>
      <c r="T80" s="833"/>
      <c r="U80" s="830"/>
      <c r="V80" s="830"/>
      <c r="W80" s="1066"/>
      <c r="X80" s="1052"/>
    </row>
    <row r="81" spans="3:24" ht="19.5" customHeight="1">
      <c r="C81" s="1050"/>
      <c r="D81" s="1053"/>
      <c r="E81" s="1053"/>
      <c r="F81" s="1053"/>
      <c r="G81" s="1056"/>
      <c r="H81" s="1059"/>
      <c r="I81" s="608"/>
      <c r="J81" s="608"/>
      <c r="K81" s="610"/>
      <c r="L81" s="633"/>
      <c r="M81" s="634"/>
      <c r="N81" s="612"/>
      <c r="O81" s="696" t="s">
        <v>456</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67"/>
      <c r="X81" s="1053"/>
    </row>
    <row r="82" spans="3:24" ht="19.5" customHeight="1">
      <c r="C82" s="1048" t="str">
        <f>IF(【3】見・旅費!C82="","",【3】見・旅費!C82)</f>
        <v/>
      </c>
      <c r="D82" s="1051" t="str">
        <f>IF(【3】見・旅費!D82="","",【3】見・旅費!D82)</f>
        <v/>
      </c>
      <c r="E82" s="1051" t="str">
        <f>IF(【3】見・旅費!E82="","",【3】見・旅費!E82)</f>
        <v/>
      </c>
      <c r="F82" s="1051" t="str">
        <f>IF(【3】見・旅費!F82="","",【3】見・旅費!F82)</f>
        <v/>
      </c>
      <c r="G82" s="1054" t="str">
        <f>IF(【3】見・旅費!G82="","",【3】見・旅費!G82)</f>
        <v/>
      </c>
      <c r="H82" s="1057"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25"/>
      <c r="R82" s="831"/>
      <c r="S82" s="828"/>
      <c r="T82" s="831"/>
      <c r="U82" s="828"/>
      <c r="V82" s="828"/>
      <c r="W82" s="1065"/>
      <c r="X82" s="1051" t="str">
        <f>IF(【3】見・旅費!X82="","",【3】見・旅費!X82)</f>
        <v/>
      </c>
    </row>
    <row r="83" spans="3:24" ht="19.5" customHeight="1">
      <c r="C83" s="1049"/>
      <c r="D83" s="1052"/>
      <c r="E83" s="1052"/>
      <c r="F83" s="1052"/>
      <c r="G83" s="1055"/>
      <c r="H83" s="1058"/>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26"/>
      <c r="R83" s="832"/>
      <c r="S83" s="829"/>
      <c r="T83" s="832"/>
      <c r="U83" s="829"/>
      <c r="V83" s="829"/>
      <c r="W83" s="1066"/>
      <c r="X83" s="1052"/>
    </row>
    <row r="84" spans="3:24" ht="19.5" customHeight="1">
      <c r="C84" s="1049"/>
      <c r="D84" s="1052"/>
      <c r="E84" s="1052"/>
      <c r="F84" s="1052"/>
      <c r="G84" s="1055"/>
      <c r="H84" s="1058"/>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26"/>
      <c r="R84" s="832"/>
      <c r="S84" s="829"/>
      <c r="T84" s="832"/>
      <c r="U84" s="829"/>
      <c r="V84" s="829"/>
      <c r="W84" s="1066"/>
      <c r="X84" s="1052"/>
    </row>
    <row r="85" spans="3:24" ht="19.5" customHeight="1">
      <c r="C85" s="1049"/>
      <c r="D85" s="1052"/>
      <c r="E85" s="1052"/>
      <c r="F85" s="1052"/>
      <c r="G85" s="1055"/>
      <c r="H85" s="1058"/>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27"/>
      <c r="R85" s="833"/>
      <c r="S85" s="830"/>
      <c r="T85" s="833"/>
      <c r="U85" s="830"/>
      <c r="V85" s="830"/>
      <c r="W85" s="1066"/>
      <c r="X85" s="1052"/>
    </row>
    <row r="86" spans="3:24" ht="19.5" customHeight="1">
      <c r="C86" s="1050"/>
      <c r="D86" s="1053"/>
      <c r="E86" s="1053"/>
      <c r="F86" s="1053"/>
      <c r="G86" s="1056"/>
      <c r="H86" s="1059"/>
      <c r="I86" s="608"/>
      <c r="J86" s="608"/>
      <c r="K86" s="610"/>
      <c r="L86" s="633"/>
      <c r="M86" s="634"/>
      <c r="N86" s="612"/>
      <c r="O86" s="696" t="s">
        <v>456</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67"/>
      <c r="X86" s="1053"/>
    </row>
    <row r="87" spans="3:24" ht="19.5" customHeight="1">
      <c r="C87" s="1048" t="str">
        <f>IF(【3】見・旅費!C87="","",【3】見・旅費!C87)</f>
        <v/>
      </c>
      <c r="D87" s="1051" t="str">
        <f>IF(【3】見・旅費!D87="","",【3】見・旅費!D87)</f>
        <v/>
      </c>
      <c r="E87" s="1051" t="str">
        <f>IF(【3】見・旅費!E87="","",【3】見・旅費!E87)</f>
        <v/>
      </c>
      <c r="F87" s="1051" t="str">
        <f>IF(【3】見・旅費!F87="","",【3】見・旅費!F87)</f>
        <v/>
      </c>
      <c r="G87" s="1054" t="str">
        <f>IF(【3】見・旅費!G87="","",【3】見・旅費!G87)</f>
        <v/>
      </c>
      <c r="H87" s="1057"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25"/>
      <c r="R87" s="831"/>
      <c r="S87" s="828"/>
      <c r="T87" s="831"/>
      <c r="U87" s="828"/>
      <c r="V87" s="828"/>
      <c r="W87" s="1065"/>
      <c r="X87" s="1051" t="str">
        <f>IF(【3】見・旅費!X87="","",【3】見・旅費!X87)</f>
        <v/>
      </c>
    </row>
    <row r="88" spans="3:24" ht="19.5" customHeight="1">
      <c r="C88" s="1049"/>
      <c r="D88" s="1052"/>
      <c r="E88" s="1052"/>
      <c r="F88" s="1052"/>
      <c r="G88" s="1055"/>
      <c r="H88" s="1058"/>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26"/>
      <c r="R88" s="832"/>
      <c r="S88" s="829"/>
      <c r="T88" s="832"/>
      <c r="U88" s="829"/>
      <c r="V88" s="829"/>
      <c r="W88" s="1066"/>
      <c r="X88" s="1052"/>
    </row>
    <row r="89" spans="3:24" ht="19.5" customHeight="1">
      <c r="C89" s="1049"/>
      <c r="D89" s="1052"/>
      <c r="E89" s="1052"/>
      <c r="F89" s="1052"/>
      <c r="G89" s="1055"/>
      <c r="H89" s="1058"/>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26"/>
      <c r="R89" s="832"/>
      <c r="S89" s="829"/>
      <c r="T89" s="832"/>
      <c r="U89" s="829"/>
      <c r="V89" s="829"/>
      <c r="W89" s="1066"/>
      <c r="X89" s="1052"/>
    </row>
    <row r="90" spans="3:24" ht="19.5" customHeight="1">
      <c r="C90" s="1049"/>
      <c r="D90" s="1052"/>
      <c r="E90" s="1052"/>
      <c r="F90" s="1052"/>
      <c r="G90" s="1055"/>
      <c r="H90" s="1058"/>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27"/>
      <c r="R90" s="833"/>
      <c r="S90" s="830"/>
      <c r="T90" s="833"/>
      <c r="U90" s="830"/>
      <c r="V90" s="830"/>
      <c r="W90" s="1066"/>
      <c r="X90" s="1052"/>
    </row>
    <row r="91" spans="3:24" ht="19.5" customHeight="1">
      <c r="C91" s="1050"/>
      <c r="D91" s="1053"/>
      <c r="E91" s="1053"/>
      <c r="F91" s="1053"/>
      <c r="G91" s="1056"/>
      <c r="H91" s="1059"/>
      <c r="I91" s="608"/>
      <c r="J91" s="608"/>
      <c r="K91" s="610"/>
      <c r="L91" s="633"/>
      <c r="M91" s="634"/>
      <c r="N91" s="612"/>
      <c r="O91" s="696" t="s">
        <v>456</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67"/>
      <c r="X91" s="1053"/>
    </row>
    <row r="92" spans="3:24" ht="19.5" customHeight="1">
      <c r="C92" s="1048" t="str">
        <f>IF(【3】見・旅費!C92="","",【3】見・旅費!C92)</f>
        <v/>
      </c>
      <c r="D92" s="1051" t="str">
        <f>IF(【3】見・旅費!D92="","",【3】見・旅費!D92)</f>
        <v/>
      </c>
      <c r="E92" s="1051" t="str">
        <f>IF(【3】見・旅費!E92="","",【3】見・旅費!E92)</f>
        <v/>
      </c>
      <c r="F92" s="1051" t="str">
        <f>IF(【3】見・旅費!F92="","",【3】見・旅費!F92)</f>
        <v/>
      </c>
      <c r="G92" s="1054" t="str">
        <f>IF(【3】見・旅費!G92="","",【3】見・旅費!G92)</f>
        <v/>
      </c>
      <c r="H92" s="1057"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25"/>
      <c r="R92" s="831"/>
      <c r="S92" s="828"/>
      <c r="T92" s="831"/>
      <c r="U92" s="828"/>
      <c r="V92" s="828"/>
      <c r="W92" s="1065"/>
      <c r="X92" s="1051" t="str">
        <f>IF(【3】見・旅費!X92="","",【3】見・旅費!X92)</f>
        <v/>
      </c>
    </row>
    <row r="93" spans="3:24" ht="19.5" customHeight="1">
      <c r="C93" s="1049"/>
      <c r="D93" s="1052"/>
      <c r="E93" s="1052"/>
      <c r="F93" s="1052"/>
      <c r="G93" s="1055"/>
      <c r="H93" s="1058"/>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26"/>
      <c r="R93" s="832"/>
      <c r="S93" s="829"/>
      <c r="T93" s="832"/>
      <c r="U93" s="829"/>
      <c r="V93" s="829"/>
      <c r="W93" s="1066"/>
      <c r="X93" s="1052"/>
    </row>
    <row r="94" spans="3:24" ht="19.5" customHeight="1">
      <c r="C94" s="1049"/>
      <c r="D94" s="1052"/>
      <c r="E94" s="1052"/>
      <c r="F94" s="1052"/>
      <c r="G94" s="1055"/>
      <c r="H94" s="1058"/>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26"/>
      <c r="R94" s="832"/>
      <c r="S94" s="829"/>
      <c r="T94" s="832"/>
      <c r="U94" s="829"/>
      <c r="V94" s="829"/>
      <c r="W94" s="1066"/>
      <c r="X94" s="1052"/>
    </row>
    <row r="95" spans="3:24" ht="19.5" customHeight="1">
      <c r="C95" s="1049"/>
      <c r="D95" s="1052"/>
      <c r="E95" s="1052"/>
      <c r="F95" s="1052"/>
      <c r="G95" s="1055"/>
      <c r="H95" s="1058"/>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27"/>
      <c r="R95" s="833"/>
      <c r="S95" s="830"/>
      <c r="T95" s="833"/>
      <c r="U95" s="830"/>
      <c r="V95" s="830"/>
      <c r="W95" s="1066"/>
      <c r="X95" s="1052"/>
    </row>
    <row r="96" spans="3:24" ht="19.5" customHeight="1">
      <c r="C96" s="1050"/>
      <c r="D96" s="1053"/>
      <c r="E96" s="1053"/>
      <c r="F96" s="1053"/>
      <c r="G96" s="1056"/>
      <c r="H96" s="1059"/>
      <c r="I96" s="608"/>
      <c r="J96" s="608"/>
      <c r="K96" s="610"/>
      <c r="L96" s="633"/>
      <c r="M96" s="634"/>
      <c r="N96" s="612"/>
      <c r="O96" s="696" t="s">
        <v>456</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67"/>
      <c r="X96" s="1053"/>
    </row>
    <row r="97" spans="3:24" ht="19.5" customHeight="1">
      <c r="C97" s="1048" t="str">
        <f>IF(【3】見・旅費!C97="","",【3】見・旅費!C97)</f>
        <v/>
      </c>
      <c r="D97" s="1051" t="str">
        <f>IF(【3】見・旅費!D97="","",【3】見・旅費!D97)</f>
        <v/>
      </c>
      <c r="E97" s="1051" t="str">
        <f>IF(【3】見・旅費!E97="","",【3】見・旅費!E97)</f>
        <v/>
      </c>
      <c r="F97" s="1051" t="str">
        <f>IF(【3】見・旅費!F97="","",【3】見・旅費!F97)</f>
        <v/>
      </c>
      <c r="G97" s="1054" t="str">
        <f>IF(【3】見・旅費!G97="","",【3】見・旅費!G97)</f>
        <v/>
      </c>
      <c r="H97" s="1057"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25"/>
      <c r="R97" s="831"/>
      <c r="S97" s="828"/>
      <c r="T97" s="831"/>
      <c r="U97" s="828"/>
      <c r="V97" s="828"/>
      <c r="W97" s="1065"/>
      <c r="X97" s="1051" t="str">
        <f>IF(【3】見・旅費!X97="","",【3】見・旅費!X97)</f>
        <v/>
      </c>
    </row>
    <row r="98" spans="3:24" ht="19.5" customHeight="1">
      <c r="C98" s="1049"/>
      <c r="D98" s="1052"/>
      <c r="E98" s="1052"/>
      <c r="F98" s="1052"/>
      <c r="G98" s="1055"/>
      <c r="H98" s="1058"/>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26"/>
      <c r="R98" s="832"/>
      <c r="S98" s="829"/>
      <c r="T98" s="832"/>
      <c r="U98" s="829"/>
      <c r="V98" s="829"/>
      <c r="W98" s="1066"/>
      <c r="X98" s="1052"/>
    </row>
    <row r="99" spans="3:24" ht="19.5" customHeight="1">
      <c r="C99" s="1049"/>
      <c r="D99" s="1052"/>
      <c r="E99" s="1052"/>
      <c r="F99" s="1052"/>
      <c r="G99" s="1055"/>
      <c r="H99" s="1058"/>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26"/>
      <c r="R99" s="832"/>
      <c r="S99" s="829"/>
      <c r="T99" s="832"/>
      <c r="U99" s="829"/>
      <c r="V99" s="829"/>
      <c r="W99" s="1066"/>
      <c r="X99" s="1052"/>
    </row>
    <row r="100" spans="3:24" ht="19.5" customHeight="1">
      <c r="C100" s="1049"/>
      <c r="D100" s="1052"/>
      <c r="E100" s="1052"/>
      <c r="F100" s="1052"/>
      <c r="G100" s="1055"/>
      <c r="H100" s="1058"/>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27"/>
      <c r="R100" s="833"/>
      <c r="S100" s="830"/>
      <c r="T100" s="833"/>
      <c r="U100" s="830"/>
      <c r="V100" s="830"/>
      <c r="W100" s="1066"/>
      <c r="X100" s="1052"/>
    </row>
    <row r="101" spans="3:24" ht="19.5" customHeight="1">
      <c r="C101" s="1050"/>
      <c r="D101" s="1053"/>
      <c r="E101" s="1053"/>
      <c r="F101" s="1053"/>
      <c r="G101" s="1056"/>
      <c r="H101" s="1059"/>
      <c r="I101" s="608"/>
      <c r="J101" s="608"/>
      <c r="K101" s="610"/>
      <c r="L101" s="633"/>
      <c r="M101" s="634"/>
      <c r="N101" s="612"/>
      <c r="O101" s="696" t="s">
        <v>456</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67"/>
      <c r="X101" s="1053"/>
    </row>
    <row r="102" spans="3:24" ht="19.5" customHeight="1">
      <c r="C102" s="1048" t="str">
        <f>IF(【3】見・旅費!C102="","",【3】見・旅費!C102)</f>
        <v/>
      </c>
      <c r="D102" s="1051" t="str">
        <f>IF(【3】見・旅費!D102="","",【3】見・旅費!D102)</f>
        <v/>
      </c>
      <c r="E102" s="1051" t="str">
        <f>IF(【3】見・旅費!E102="","",【3】見・旅費!E102)</f>
        <v/>
      </c>
      <c r="F102" s="1051" t="str">
        <f>IF(【3】見・旅費!F102="","",【3】見・旅費!F102)</f>
        <v/>
      </c>
      <c r="G102" s="1054" t="str">
        <f>IF(【3】見・旅費!G102="","",【3】見・旅費!G102)</f>
        <v/>
      </c>
      <c r="H102" s="1057"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25"/>
      <c r="R102" s="831"/>
      <c r="S102" s="828"/>
      <c r="T102" s="831"/>
      <c r="U102" s="828"/>
      <c r="V102" s="828"/>
      <c r="W102" s="1065"/>
      <c r="X102" s="1051" t="str">
        <f>IF(【3】見・旅費!X102="","",【3】見・旅費!X102)</f>
        <v/>
      </c>
    </row>
    <row r="103" spans="3:24" ht="19.5" customHeight="1">
      <c r="C103" s="1049"/>
      <c r="D103" s="1052"/>
      <c r="E103" s="1052"/>
      <c r="F103" s="1052"/>
      <c r="G103" s="1055"/>
      <c r="H103" s="1058"/>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26"/>
      <c r="R103" s="832"/>
      <c r="S103" s="829"/>
      <c r="T103" s="832"/>
      <c r="U103" s="829"/>
      <c r="V103" s="829"/>
      <c r="W103" s="1066"/>
      <c r="X103" s="1052"/>
    </row>
    <row r="104" spans="3:24" ht="19.5" customHeight="1">
      <c r="C104" s="1049"/>
      <c r="D104" s="1052"/>
      <c r="E104" s="1052"/>
      <c r="F104" s="1052"/>
      <c r="G104" s="1055"/>
      <c r="H104" s="1058"/>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26"/>
      <c r="R104" s="832"/>
      <c r="S104" s="829"/>
      <c r="T104" s="832"/>
      <c r="U104" s="829"/>
      <c r="V104" s="829"/>
      <c r="W104" s="1066"/>
      <c r="X104" s="1052"/>
    </row>
    <row r="105" spans="3:24" ht="19.5" customHeight="1">
      <c r="C105" s="1049"/>
      <c r="D105" s="1052"/>
      <c r="E105" s="1052"/>
      <c r="F105" s="1052"/>
      <c r="G105" s="1055"/>
      <c r="H105" s="1058"/>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27"/>
      <c r="R105" s="833"/>
      <c r="S105" s="830"/>
      <c r="T105" s="833"/>
      <c r="U105" s="830"/>
      <c r="V105" s="830"/>
      <c r="W105" s="1066"/>
      <c r="X105" s="1052"/>
    </row>
    <row r="106" spans="3:24" ht="19.5" customHeight="1">
      <c r="C106" s="1050"/>
      <c r="D106" s="1053"/>
      <c r="E106" s="1053"/>
      <c r="F106" s="1053"/>
      <c r="G106" s="1056"/>
      <c r="H106" s="1059"/>
      <c r="I106" s="608"/>
      <c r="J106" s="608"/>
      <c r="K106" s="610"/>
      <c r="L106" s="633"/>
      <c r="M106" s="634"/>
      <c r="N106" s="612"/>
      <c r="O106" s="696" t="s">
        <v>456</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67"/>
      <c r="X106" s="1053"/>
    </row>
    <row r="107" spans="3:24" ht="19.5" customHeight="1">
      <c r="C107" s="1048" t="str">
        <f>IF(【3】見・旅費!C107="","",【3】見・旅費!C107)</f>
        <v/>
      </c>
      <c r="D107" s="1051" t="str">
        <f>IF(【3】見・旅費!D107="","",【3】見・旅費!D107)</f>
        <v/>
      </c>
      <c r="E107" s="1051" t="str">
        <f>IF(【3】見・旅費!E107="","",【3】見・旅費!E107)</f>
        <v/>
      </c>
      <c r="F107" s="1051" t="str">
        <f>IF(【3】見・旅費!F107="","",【3】見・旅費!F107)</f>
        <v/>
      </c>
      <c r="G107" s="1054" t="str">
        <f>IF(【3】見・旅費!G107="","",【3】見・旅費!G107)</f>
        <v/>
      </c>
      <c r="H107" s="1057"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25"/>
      <c r="R107" s="831"/>
      <c r="S107" s="828"/>
      <c r="T107" s="831"/>
      <c r="U107" s="828"/>
      <c r="V107" s="828"/>
      <c r="W107" s="1065"/>
      <c r="X107" s="1051" t="str">
        <f>IF(【3】見・旅費!X107="","",【3】見・旅費!X107)</f>
        <v/>
      </c>
    </row>
    <row r="108" spans="3:24" ht="19.5" customHeight="1">
      <c r="C108" s="1049"/>
      <c r="D108" s="1052"/>
      <c r="E108" s="1052"/>
      <c r="F108" s="1052"/>
      <c r="G108" s="1055"/>
      <c r="H108" s="1058"/>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26"/>
      <c r="R108" s="832"/>
      <c r="S108" s="829"/>
      <c r="T108" s="832"/>
      <c r="U108" s="829"/>
      <c r="V108" s="829"/>
      <c r="W108" s="1066"/>
      <c r="X108" s="1052"/>
    </row>
    <row r="109" spans="3:24" ht="19.5" customHeight="1">
      <c r="C109" s="1049"/>
      <c r="D109" s="1052"/>
      <c r="E109" s="1052"/>
      <c r="F109" s="1052"/>
      <c r="G109" s="1055"/>
      <c r="H109" s="1058"/>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26"/>
      <c r="R109" s="832"/>
      <c r="S109" s="829"/>
      <c r="T109" s="832"/>
      <c r="U109" s="829"/>
      <c r="V109" s="829"/>
      <c r="W109" s="1066"/>
      <c r="X109" s="1052"/>
    </row>
    <row r="110" spans="3:24" ht="19.5" customHeight="1">
      <c r="C110" s="1049"/>
      <c r="D110" s="1052"/>
      <c r="E110" s="1052"/>
      <c r="F110" s="1052"/>
      <c r="G110" s="1055"/>
      <c r="H110" s="1058"/>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27"/>
      <c r="R110" s="833"/>
      <c r="S110" s="830"/>
      <c r="T110" s="833"/>
      <c r="U110" s="830"/>
      <c r="V110" s="830"/>
      <c r="W110" s="1066"/>
      <c r="X110" s="1052"/>
    </row>
    <row r="111" spans="3:24" ht="19.5" customHeight="1">
      <c r="C111" s="1050"/>
      <c r="D111" s="1053"/>
      <c r="E111" s="1053"/>
      <c r="F111" s="1053"/>
      <c r="G111" s="1056"/>
      <c r="H111" s="1059"/>
      <c r="I111" s="608"/>
      <c r="J111" s="608"/>
      <c r="K111" s="610"/>
      <c r="L111" s="633"/>
      <c r="M111" s="634"/>
      <c r="N111" s="612"/>
      <c r="O111" s="696" t="s">
        <v>456</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67"/>
      <c r="X111" s="1053"/>
    </row>
    <row r="112" spans="3:24" ht="19.5" customHeight="1">
      <c r="C112" s="1048" t="str">
        <f>IF(【3】見・旅費!C112="","",【3】見・旅費!C112)</f>
        <v/>
      </c>
      <c r="D112" s="1051" t="str">
        <f>IF(【3】見・旅費!D112="","",【3】見・旅費!D112)</f>
        <v/>
      </c>
      <c r="E112" s="1051" t="str">
        <f>IF(【3】見・旅費!E112="","",【3】見・旅費!E112)</f>
        <v/>
      </c>
      <c r="F112" s="1051" t="str">
        <f>IF(【3】見・旅費!F112="","",【3】見・旅費!F112)</f>
        <v/>
      </c>
      <c r="G112" s="1054" t="str">
        <f>IF(【3】見・旅費!G112="","",【3】見・旅費!G112)</f>
        <v/>
      </c>
      <c r="H112" s="1057"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25"/>
      <c r="R112" s="831"/>
      <c r="S112" s="828"/>
      <c r="T112" s="831"/>
      <c r="U112" s="828"/>
      <c r="V112" s="828"/>
      <c r="W112" s="1065"/>
      <c r="X112" s="1051" t="str">
        <f>IF(【3】見・旅費!X112="","",【3】見・旅費!X112)</f>
        <v/>
      </c>
    </row>
    <row r="113" spans="3:24" ht="19.5" customHeight="1">
      <c r="C113" s="1049"/>
      <c r="D113" s="1052"/>
      <c r="E113" s="1052"/>
      <c r="F113" s="1052"/>
      <c r="G113" s="1055"/>
      <c r="H113" s="1058"/>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26"/>
      <c r="R113" s="832"/>
      <c r="S113" s="829"/>
      <c r="T113" s="832"/>
      <c r="U113" s="829"/>
      <c r="V113" s="829"/>
      <c r="W113" s="1066"/>
      <c r="X113" s="1052"/>
    </row>
    <row r="114" spans="3:24" ht="19.5" customHeight="1">
      <c r="C114" s="1049"/>
      <c r="D114" s="1052"/>
      <c r="E114" s="1052"/>
      <c r="F114" s="1052"/>
      <c r="G114" s="1055"/>
      <c r="H114" s="1058"/>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26"/>
      <c r="R114" s="832"/>
      <c r="S114" s="829"/>
      <c r="T114" s="832"/>
      <c r="U114" s="829"/>
      <c r="V114" s="829"/>
      <c r="W114" s="1066"/>
      <c r="X114" s="1052"/>
    </row>
    <row r="115" spans="3:24" ht="19.5" customHeight="1">
      <c r="C115" s="1049"/>
      <c r="D115" s="1052"/>
      <c r="E115" s="1052"/>
      <c r="F115" s="1052"/>
      <c r="G115" s="1055"/>
      <c r="H115" s="1058"/>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27"/>
      <c r="R115" s="833"/>
      <c r="S115" s="830"/>
      <c r="T115" s="833"/>
      <c r="U115" s="830"/>
      <c r="V115" s="830"/>
      <c r="W115" s="1066"/>
      <c r="X115" s="1052"/>
    </row>
    <row r="116" spans="3:24" ht="19.5" customHeight="1">
      <c r="C116" s="1050"/>
      <c r="D116" s="1053"/>
      <c r="E116" s="1053"/>
      <c r="F116" s="1053"/>
      <c r="G116" s="1056"/>
      <c r="H116" s="1059"/>
      <c r="I116" s="608"/>
      <c r="J116" s="608"/>
      <c r="K116" s="610"/>
      <c r="L116" s="633"/>
      <c r="M116" s="634"/>
      <c r="N116" s="612"/>
      <c r="O116" s="696" t="s">
        <v>456</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67"/>
      <c r="X116" s="1053"/>
    </row>
    <row r="117" spans="3:24" ht="22.5" customHeight="1">
      <c r="T117" s="877" t="s">
        <v>302</v>
      </c>
      <c r="U117" s="878"/>
      <c r="V117" s="117">
        <f>SUM(V7:V116)</f>
        <v>0</v>
      </c>
    </row>
    <row r="118" spans="3:24" ht="22.5" customHeight="1">
      <c r="T118" s="877" t="s">
        <v>303</v>
      </c>
      <c r="U118" s="878"/>
      <c r="V118" s="117">
        <f>SUM(V7:V116)/1.1</f>
        <v>0</v>
      </c>
    </row>
    <row r="119" spans="3:24" ht="20.25" customHeight="1">
      <c r="T119" s="54"/>
      <c r="U119" s="54"/>
      <c r="V119" s="119"/>
      <c r="X119" s="66"/>
    </row>
    <row r="120" spans="3:24" ht="20.25" customHeight="1">
      <c r="C120" s="43" t="s">
        <v>304</v>
      </c>
      <c r="X120" s="108" t="s">
        <v>223</v>
      </c>
    </row>
    <row r="121" spans="3:24"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500"/>
      <c r="U121" s="500" t="s">
        <v>282</v>
      </c>
      <c r="V121" s="332" t="s">
        <v>286</v>
      </c>
      <c r="W121" s="875" t="s">
        <v>509</v>
      </c>
      <c r="X121" s="874" t="s">
        <v>288</v>
      </c>
    </row>
    <row r="122" spans="3:24"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row>
    <row r="123" spans="3:24" ht="18.75" customHeight="1">
      <c r="C123" s="1048" t="str">
        <f>IF(【3】見・旅費!C123="","",【3】見・旅費!C123)</f>
        <v/>
      </c>
      <c r="D123" s="1051" t="str">
        <f>IF(【3】見・旅費!D123="","",【3】見・旅費!D123)</f>
        <v/>
      </c>
      <c r="E123" s="1051" t="str">
        <f>IF(【3】見・旅費!E123="","",【3】見・旅費!E123)</f>
        <v/>
      </c>
      <c r="F123" s="1051" t="str">
        <f>IF(【3】見・旅費!F123="","",【3】見・旅費!F123)</f>
        <v/>
      </c>
      <c r="G123" s="1054" t="str">
        <f>IF(【3】見・旅費!G123="","",【3】見・旅費!G123)</f>
        <v/>
      </c>
      <c r="H123" s="1057"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25"/>
      <c r="R123" s="831"/>
      <c r="S123" s="828"/>
      <c r="T123" s="831"/>
      <c r="U123" s="828"/>
      <c r="V123" s="828"/>
      <c r="W123" s="1065"/>
      <c r="X123" s="1051" t="str">
        <f>IF(【3】見・旅費!X123="","",【3】見・旅費!X123)</f>
        <v/>
      </c>
    </row>
    <row r="124" spans="3:24" ht="18.75" customHeight="1">
      <c r="C124" s="1049"/>
      <c r="D124" s="1052"/>
      <c r="E124" s="1052"/>
      <c r="F124" s="1052"/>
      <c r="G124" s="1055"/>
      <c r="H124" s="1058"/>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26"/>
      <c r="R124" s="832"/>
      <c r="S124" s="829"/>
      <c r="T124" s="832"/>
      <c r="U124" s="829"/>
      <c r="V124" s="829"/>
      <c r="W124" s="1066"/>
      <c r="X124" s="1052"/>
    </row>
    <row r="125" spans="3:24" ht="18.75" customHeight="1">
      <c r="C125" s="1049"/>
      <c r="D125" s="1052"/>
      <c r="E125" s="1052"/>
      <c r="F125" s="1052"/>
      <c r="G125" s="1055"/>
      <c r="H125" s="1058"/>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26"/>
      <c r="R125" s="832"/>
      <c r="S125" s="829"/>
      <c r="T125" s="832"/>
      <c r="U125" s="829"/>
      <c r="V125" s="829"/>
      <c r="W125" s="1066"/>
      <c r="X125" s="1052"/>
    </row>
    <row r="126" spans="3:24" ht="18.75" customHeight="1">
      <c r="C126" s="1049"/>
      <c r="D126" s="1052"/>
      <c r="E126" s="1052"/>
      <c r="F126" s="1052"/>
      <c r="G126" s="1055"/>
      <c r="H126" s="1058"/>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27"/>
      <c r="R126" s="833"/>
      <c r="S126" s="830"/>
      <c r="T126" s="833"/>
      <c r="U126" s="830"/>
      <c r="V126" s="830"/>
      <c r="W126" s="1066"/>
      <c r="X126" s="1052"/>
    </row>
    <row r="127" spans="3:24" ht="18.75" customHeight="1">
      <c r="C127" s="1050"/>
      <c r="D127" s="1053"/>
      <c r="E127" s="1053"/>
      <c r="F127" s="1053"/>
      <c r="G127" s="1056"/>
      <c r="H127" s="1059"/>
      <c r="I127" s="608"/>
      <c r="J127" s="608"/>
      <c r="K127" s="610"/>
      <c r="L127" s="633"/>
      <c r="M127" s="634"/>
      <c r="N127" s="612"/>
      <c r="O127" s="696" t="s">
        <v>456</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67"/>
      <c r="X127" s="1053"/>
    </row>
    <row r="128" spans="3:24" ht="18.75" customHeight="1">
      <c r="C128" s="1048" t="str">
        <f>IF(【3】見・旅費!C128="","",【3】見・旅費!C128)</f>
        <v/>
      </c>
      <c r="D128" s="1051" t="str">
        <f>IF(【3】見・旅費!D128="","",【3】見・旅費!D128)</f>
        <v/>
      </c>
      <c r="E128" s="1051" t="str">
        <f>IF(【3】見・旅費!E128="","",【3】見・旅費!E128)</f>
        <v/>
      </c>
      <c r="F128" s="1051" t="str">
        <f>IF(【3】見・旅費!F128="","",【3】見・旅費!F128)</f>
        <v/>
      </c>
      <c r="G128" s="1054" t="str">
        <f>IF(【3】見・旅費!G128="","",【3】見・旅費!G128)</f>
        <v/>
      </c>
      <c r="H128" s="1057"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25"/>
      <c r="R128" s="831"/>
      <c r="S128" s="828"/>
      <c r="T128" s="831"/>
      <c r="U128" s="828"/>
      <c r="V128" s="828"/>
      <c r="W128" s="1065"/>
      <c r="X128" s="1051" t="str">
        <f>IF(【3】見・旅費!X128="","",【3】見・旅費!X128)</f>
        <v/>
      </c>
    </row>
    <row r="129" spans="3:24" ht="18.75" customHeight="1">
      <c r="C129" s="1049"/>
      <c r="D129" s="1052"/>
      <c r="E129" s="1052"/>
      <c r="F129" s="1052"/>
      <c r="G129" s="1055"/>
      <c r="H129" s="1058"/>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26"/>
      <c r="R129" s="832"/>
      <c r="S129" s="829"/>
      <c r="T129" s="832"/>
      <c r="U129" s="829"/>
      <c r="V129" s="829"/>
      <c r="W129" s="1066"/>
      <c r="X129" s="1052"/>
    </row>
    <row r="130" spans="3:24" ht="18.75" customHeight="1">
      <c r="C130" s="1049"/>
      <c r="D130" s="1052"/>
      <c r="E130" s="1052"/>
      <c r="F130" s="1052"/>
      <c r="G130" s="1055"/>
      <c r="H130" s="1058"/>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26"/>
      <c r="R130" s="832"/>
      <c r="S130" s="829"/>
      <c r="T130" s="832"/>
      <c r="U130" s="829"/>
      <c r="V130" s="829"/>
      <c r="W130" s="1066"/>
      <c r="X130" s="1052"/>
    </row>
    <row r="131" spans="3:24" ht="18.75" customHeight="1">
      <c r="C131" s="1049"/>
      <c r="D131" s="1052"/>
      <c r="E131" s="1052"/>
      <c r="F131" s="1052"/>
      <c r="G131" s="1055"/>
      <c r="H131" s="1058"/>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27"/>
      <c r="R131" s="833"/>
      <c r="S131" s="830"/>
      <c r="T131" s="833"/>
      <c r="U131" s="830"/>
      <c r="V131" s="830"/>
      <c r="W131" s="1066"/>
      <c r="X131" s="1052"/>
    </row>
    <row r="132" spans="3:24" ht="18.75" customHeight="1">
      <c r="C132" s="1050"/>
      <c r="D132" s="1053"/>
      <c r="E132" s="1053"/>
      <c r="F132" s="1053"/>
      <c r="G132" s="1056"/>
      <c r="H132" s="1059"/>
      <c r="I132" s="608"/>
      <c r="J132" s="608"/>
      <c r="K132" s="610"/>
      <c r="L132" s="633"/>
      <c r="M132" s="634"/>
      <c r="N132" s="612"/>
      <c r="O132" s="696" t="s">
        <v>456</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67"/>
      <c r="X132" s="1053"/>
    </row>
    <row r="133" spans="3:24" ht="18.75" customHeight="1">
      <c r="C133" s="1048" t="str">
        <f>IF(【3】見・旅費!C133="","",【3】見・旅費!C133)</f>
        <v/>
      </c>
      <c r="D133" s="1051" t="str">
        <f>IF(【3】見・旅費!D133="","",【3】見・旅費!D133)</f>
        <v/>
      </c>
      <c r="E133" s="1051" t="str">
        <f>IF(【3】見・旅費!E133="","",【3】見・旅費!E133)</f>
        <v/>
      </c>
      <c r="F133" s="1051" t="str">
        <f>IF(【3】見・旅費!F133="","",【3】見・旅費!F133)</f>
        <v/>
      </c>
      <c r="G133" s="1054" t="str">
        <f>IF(【3】見・旅費!G133="","",【3】見・旅費!G133)</f>
        <v/>
      </c>
      <c r="H133" s="1057"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25"/>
      <c r="R133" s="831"/>
      <c r="S133" s="828"/>
      <c r="T133" s="831"/>
      <c r="U133" s="828"/>
      <c r="V133" s="828"/>
      <c r="W133" s="1065"/>
      <c r="X133" s="1051" t="str">
        <f>IF(【3】見・旅費!X133="","",【3】見・旅費!X133)</f>
        <v/>
      </c>
    </row>
    <row r="134" spans="3:24" ht="18.75" customHeight="1">
      <c r="C134" s="1049"/>
      <c r="D134" s="1052"/>
      <c r="E134" s="1052"/>
      <c r="F134" s="1052"/>
      <c r="G134" s="1055"/>
      <c r="H134" s="1058"/>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26"/>
      <c r="R134" s="832"/>
      <c r="S134" s="829"/>
      <c r="T134" s="832"/>
      <c r="U134" s="829"/>
      <c r="V134" s="829"/>
      <c r="W134" s="1066"/>
      <c r="X134" s="1052"/>
    </row>
    <row r="135" spans="3:24" ht="18.75" customHeight="1">
      <c r="C135" s="1049"/>
      <c r="D135" s="1052"/>
      <c r="E135" s="1052"/>
      <c r="F135" s="1052"/>
      <c r="G135" s="1055"/>
      <c r="H135" s="1058"/>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26"/>
      <c r="R135" s="832"/>
      <c r="S135" s="829"/>
      <c r="T135" s="832"/>
      <c r="U135" s="829"/>
      <c r="V135" s="829"/>
      <c r="W135" s="1066"/>
      <c r="X135" s="1052"/>
    </row>
    <row r="136" spans="3:24" ht="18.75" customHeight="1">
      <c r="C136" s="1049"/>
      <c r="D136" s="1052"/>
      <c r="E136" s="1052"/>
      <c r="F136" s="1052"/>
      <c r="G136" s="1055"/>
      <c r="H136" s="1058"/>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27"/>
      <c r="R136" s="833"/>
      <c r="S136" s="830"/>
      <c r="T136" s="833"/>
      <c r="U136" s="830"/>
      <c r="V136" s="830"/>
      <c r="W136" s="1066"/>
      <c r="X136" s="1052"/>
    </row>
    <row r="137" spans="3:24" ht="18.75" customHeight="1">
      <c r="C137" s="1050"/>
      <c r="D137" s="1053"/>
      <c r="E137" s="1053"/>
      <c r="F137" s="1053"/>
      <c r="G137" s="1056"/>
      <c r="H137" s="1059"/>
      <c r="I137" s="608"/>
      <c r="J137" s="608"/>
      <c r="K137" s="610"/>
      <c r="L137" s="633"/>
      <c r="M137" s="634"/>
      <c r="N137" s="612"/>
      <c r="O137" s="696" t="s">
        <v>456</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67"/>
      <c r="X137" s="1053"/>
    </row>
    <row r="138" spans="3:24" ht="18.75" customHeight="1">
      <c r="C138" s="1048" t="str">
        <f>IF(【3】見・旅費!C138="","",【3】見・旅費!C138)</f>
        <v/>
      </c>
      <c r="D138" s="1051" t="str">
        <f>IF(【3】見・旅費!D138="","",【3】見・旅費!D138)</f>
        <v/>
      </c>
      <c r="E138" s="1051" t="str">
        <f>IF(【3】見・旅費!E138="","",【3】見・旅費!E138)</f>
        <v/>
      </c>
      <c r="F138" s="1051" t="str">
        <f>IF(【3】見・旅費!F138="","",【3】見・旅費!F138)</f>
        <v/>
      </c>
      <c r="G138" s="1054" t="str">
        <f>IF(【3】見・旅費!G138="","",【3】見・旅費!G138)</f>
        <v/>
      </c>
      <c r="H138" s="1057"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25"/>
      <c r="R138" s="831"/>
      <c r="S138" s="828"/>
      <c r="T138" s="831"/>
      <c r="U138" s="828"/>
      <c r="V138" s="828"/>
      <c r="W138" s="1065"/>
      <c r="X138" s="1051" t="str">
        <f>IF(【3】見・旅費!X138="","",【3】見・旅費!X138)</f>
        <v/>
      </c>
    </row>
    <row r="139" spans="3:24" ht="18.75" customHeight="1">
      <c r="C139" s="1049"/>
      <c r="D139" s="1052"/>
      <c r="E139" s="1052"/>
      <c r="F139" s="1052"/>
      <c r="G139" s="1055"/>
      <c r="H139" s="1058"/>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26"/>
      <c r="R139" s="832"/>
      <c r="S139" s="829"/>
      <c r="T139" s="832"/>
      <c r="U139" s="829"/>
      <c r="V139" s="829"/>
      <c r="W139" s="1066"/>
      <c r="X139" s="1052"/>
    </row>
    <row r="140" spans="3:24" ht="18.75" customHeight="1">
      <c r="C140" s="1049"/>
      <c r="D140" s="1052"/>
      <c r="E140" s="1052"/>
      <c r="F140" s="1052"/>
      <c r="G140" s="1055"/>
      <c r="H140" s="1058"/>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26"/>
      <c r="R140" s="832"/>
      <c r="S140" s="829"/>
      <c r="T140" s="832"/>
      <c r="U140" s="829"/>
      <c r="V140" s="829"/>
      <c r="W140" s="1066"/>
      <c r="X140" s="1052"/>
    </row>
    <row r="141" spans="3:24" ht="18.75" customHeight="1">
      <c r="C141" s="1049"/>
      <c r="D141" s="1052"/>
      <c r="E141" s="1052"/>
      <c r="F141" s="1052"/>
      <c r="G141" s="1055"/>
      <c r="H141" s="1058"/>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27"/>
      <c r="R141" s="833"/>
      <c r="S141" s="830"/>
      <c r="T141" s="833"/>
      <c r="U141" s="830"/>
      <c r="V141" s="830"/>
      <c r="W141" s="1066"/>
      <c r="X141" s="1052"/>
    </row>
    <row r="142" spans="3:24" ht="18.75" customHeight="1">
      <c r="C142" s="1050"/>
      <c r="D142" s="1053"/>
      <c r="E142" s="1053"/>
      <c r="F142" s="1053"/>
      <c r="G142" s="1056"/>
      <c r="H142" s="1059"/>
      <c r="I142" s="608"/>
      <c r="J142" s="608"/>
      <c r="K142" s="610"/>
      <c r="L142" s="633"/>
      <c r="M142" s="634"/>
      <c r="N142" s="612"/>
      <c r="O142" s="696" t="s">
        <v>456</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67"/>
      <c r="X142" s="1053"/>
    </row>
    <row r="143" spans="3:24" ht="18.75" customHeight="1">
      <c r="C143" s="1048" t="str">
        <f>IF(【3】見・旅費!C143="","",【3】見・旅費!C143)</f>
        <v/>
      </c>
      <c r="D143" s="1051" t="str">
        <f>IF(【3】見・旅費!D143="","",【3】見・旅費!D143)</f>
        <v/>
      </c>
      <c r="E143" s="1051" t="str">
        <f>IF(【3】見・旅費!E143="","",【3】見・旅費!E143)</f>
        <v/>
      </c>
      <c r="F143" s="1051" t="str">
        <f>IF(【3】見・旅費!F143="","",【3】見・旅費!F143)</f>
        <v/>
      </c>
      <c r="G143" s="1054" t="str">
        <f>IF(【3】見・旅費!G143="","",【3】見・旅費!G143)</f>
        <v/>
      </c>
      <c r="H143" s="1057"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25"/>
      <c r="R143" s="831"/>
      <c r="S143" s="828"/>
      <c r="T143" s="831"/>
      <c r="U143" s="828"/>
      <c r="V143" s="828"/>
      <c r="W143" s="1065"/>
      <c r="X143" s="1051" t="str">
        <f>IF(【3】見・旅費!X143="","",【3】見・旅費!X143)</f>
        <v/>
      </c>
    </row>
    <row r="144" spans="3:24" ht="18.75" customHeight="1">
      <c r="C144" s="1049"/>
      <c r="D144" s="1052"/>
      <c r="E144" s="1052"/>
      <c r="F144" s="1052"/>
      <c r="G144" s="1055"/>
      <c r="H144" s="1058"/>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26"/>
      <c r="R144" s="832"/>
      <c r="S144" s="829"/>
      <c r="T144" s="832"/>
      <c r="U144" s="829"/>
      <c r="V144" s="829"/>
      <c r="W144" s="1066"/>
      <c r="X144" s="1052"/>
    </row>
    <row r="145" spans="3:24" ht="18.75" customHeight="1">
      <c r="C145" s="1049"/>
      <c r="D145" s="1052"/>
      <c r="E145" s="1052"/>
      <c r="F145" s="1052"/>
      <c r="G145" s="1055"/>
      <c r="H145" s="1058"/>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26"/>
      <c r="R145" s="832"/>
      <c r="S145" s="829"/>
      <c r="T145" s="832"/>
      <c r="U145" s="829"/>
      <c r="V145" s="829"/>
      <c r="W145" s="1066"/>
      <c r="X145" s="1052"/>
    </row>
    <row r="146" spans="3:24" ht="18.75" customHeight="1">
      <c r="C146" s="1049"/>
      <c r="D146" s="1052"/>
      <c r="E146" s="1052"/>
      <c r="F146" s="1052"/>
      <c r="G146" s="1055"/>
      <c r="H146" s="1058"/>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27"/>
      <c r="R146" s="833"/>
      <c r="S146" s="830"/>
      <c r="T146" s="833"/>
      <c r="U146" s="830"/>
      <c r="V146" s="830"/>
      <c r="W146" s="1066"/>
      <c r="X146" s="1052"/>
    </row>
    <row r="147" spans="3:24" ht="18.75" customHeight="1">
      <c r="C147" s="1050"/>
      <c r="D147" s="1053"/>
      <c r="E147" s="1053"/>
      <c r="F147" s="1053"/>
      <c r="G147" s="1056"/>
      <c r="H147" s="1059"/>
      <c r="I147" s="608"/>
      <c r="J147" s="608"/>
      <c r="K147" s="610"/>
      <c r="L147" s="633"/>
      <c r="M147" s="634"/>
      <c r="N147" s="612"/>
      <c r="O147" s="696" t="s">
        <v>456</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67"/>
      <c r="X147" s="1053"/>
    </row>
    <row r="148" spans="3:24" ht="18.75" customHeight="1">
      <c r="C148" s="1048" t="str">
        <f>IF(【3】見・旅費!C148="","",【3】見・旅費!C148)</f>
        <v/>
      </c>
      <c r="D148" s="1051" t="str">
        <f>IF(【3】見・旅費!D148="","",【3】見・旅費!D148)</f>
        <v/>
      </c>
      <c r="E148" s="1051" t="str">
        <f>IF(【3】見・旅費!E148="","",【3】見・旅費!E148)</f>
        <v/>
      </c>
      <c r="F148" s="1051" t="str">
        <f>IF(【3】見・旅費!F148="","",【3】見・旅費!F148)</f>
        <v/>
      </c>
      <c r="G148" s="1054" t="str">
        <f>IF(【3】見・旅費!G148="","",【3】見・旅費!G148)</f>
        <v/>
      </c>
      <c r="H148" s="1057"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25"/>
      <c r="R148" s="831"/>
      <c r="S148" s="828"/>
      <c r="T148" s="831"/>
      <c r="U148" s="828"/>
      <c r="V148" s="828"/>
      <c r="W148" s="1065"/>
      <c r="X148" s="1051" t="str">
        <f>IF(【3】見・旅費!X148="","",【3】見・旅費!X148)</f>
        <v/>
      </c>
    </row>
    <row r="149" spans="3:24" ht="18.75" customHeight="1">
      <c r="C149" s="1049"/>
      <c r="D149" s="1052"/>
      <c r="E149" s="1052"/>
      <c r="F149" s="1052"/>
      <c r="G149" s="1055"/>
      <c r="H149" s="1058"/>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26"/>
      <c r="R149" s="832"/>
      <c r="S149" s="829"/>
      <c r="T149" s="832"/>
      <c r="U149" s="829"/>
      <c r="V149" s="829"/>
      <c r="W149" s="1066"/>
      <c r="X149" s="1052"/>
    </row>
    <row r="150" spans="3:24" ht="18.75" customHeight="1">
      <c r="C150" s="1049"/>
      <c r="D150" s="1052"/>
      <c r="E150" s="1052"/>
      <c r="F150" s="1052"/>
      <c r="G150" s="1055"/>
      <c r="H150" s="1058"/>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26"/>
      <c r="R150" s="832"/>
      <c r="S150" s="829"/>
      <c r="T150" s="832"/>
      <c r="U150" s="829"/>
      <c r="V150" s="829"/>
      <c r="W150" s="1066"/>
      <c r="X150" s="1052"/>
    </row>
    <row r="151" spans="3:24" ht="18.75" customHeight="1">
      <c r="C151" s="1049"/>
      <c r="D151" s="1052"/>
      <c r="E151" s="1052"/>
      <c r="F151" s="1052"/>
      <c r="G151" s="1055"/>
      <c r="H151" s="1058"/>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27"/>
      <c r="R151" s="833"/>
      <c r="S151" s="830"/>
      <c r="T151" s="833"/>
      <c r="U151" s="830"/>
      <c r="V151" s="830"/>
      <c r="W151" s="1066"/>
      <c r="X151" s="1052"/>
    </row>
    <row r="152" spans="3:24" ht="18.75" customHeight="1">
      <c r="C152" s="1050"/>
      <c r="D152" s="1053"/>
      <c r="E152" s="1053"/>
      <c r="F152" s="1053"/>
      <c r="G152" s="1056"/>
      <c r="H152" s="1059"/>
      <c r="I152" s="608"/>
      <c r="J152" s="608"/>
      <c r="K152" s="610"/>
      <c r="L152" s="633"/>
      <c r="M152" s="634"/>
      <c r="N152" s="612"/>
      <c r="O152" s="696" t="s">
        <v>456</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67"/>
      <c r="X152" s="1053"/>
    </row>
    <row r="153" spans="3:24" ht="18.75" customHeight="1">
      <c r="C153" s="1048" t="str">
        <f>IF(【3】見・旅費!C153="","",【3】見・旅費!C153)</f>
        <v/>
      </c>
      <c r="D153" s="1051" t="str">
        <f>IF(【3】見・旅費!D153="","",【3】見・旅費!D153)</f>
        <v/>
      </c>
      <c r="E153" s="1051" t="str">
        <f>IF(【3】見・旅費!E153="","",【3】見・旅費!E153)</f>
        <v/>
      </c>
      <c r="F153" s="1051" t="str">
        <f>IF(【3】見・旅費!F153="","",【3】見・旅費!F153)</f>
        <v/>
      </c>
      <c r="G153" s="1054" t="str">
        <f>IF(【3】見・旅費!G153="","",【3】見・旅費!G153)</f>
        <v/>
      </c>
      <c r="H153" s="1057"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25"/>
      <c r="R153" s="831"/>
      <c r="S153" s="828"/>
      <c r="T153" s="831"/>
      <c r="U153" s="828"/>
      <c r="V153" s="828"/>
      <c r="W153" s="1065"/>
      <c r="X153" s="1051" t="str">
        <f>IF(【3】見・旅費!X153="","",【3】見・旅費!X153)</f>
        <v/>
      </c>
    </row>
    <row r="154" spans="3:24" ht="18.75" customHeight="1">
      <c r="C154" s="1049"/>
      <c r="D154" s="1052"/>
      <c r="E154" s="1052"/>
      <c r="F154" s="1052"/>
      <c r="G154" s="1055"/>
      <c r="H154" s="1058"/>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26"/>
      <c r="R154" s="832"/>
      <c r="S154" s="829"/>
      <c r="T154" s="832"/>
      <c r="U154" s="829"/>
      <c r="V154" s="829"/>
      <c r="W154" s="1066"/>
      <c r="X154" s="1052"/>
    </row>
    <row r="155" spans="3:24" ht="18.75" customHeight="1">
      <c r="C155" s="1049"/>
      <c r="D155" s="1052"/>
      <c r="E155" s="1052"/>
      <c r="F155" s="1052"/>
      <c r="G155" s="1055"/>
      <c r="H155" s="1058"/>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26"/>
      <c r="R155" s="832"/>
      <c r="S155" s="829"/>
      <c r="T155" s="832"/>
      <c r="U155" s="829"/>
      <c r="V155" s="829"/>
      <c r="W155" s="1066"/>
      <c r="X155" s="1052"/>
    </row>
    <row r="156" spans="3:24" ht="18.75" customHeight="1">
      <c r="C156" s="1049"/>
      <c r="D156" s="1052"/>
      <c r="E156" s="1052"/>
      <c r="F156" s="1052"/>
      <c r="G156" s="1055"/>
      <c r="H156" s="1058"/>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27"/>
      <c r="R156" s="833"/>
      <c r="S156" s="830"/>
      <c r="T156" s="833"/>
      <c r="U156" s="830"/>
      <c r="V156" s="830"/>
      <c r="W156" s="1066"/>
      <c r="X156" s="1052"/>
    </row>
    <row r="157" spans="3:24" ht="18.75" customHeight="1">
      <c r="C157" s="1050"/>
      <c r="D157" s="1053"/>
      <c r="E157" s="1053"/>
      <c r="F157" s="1053"/>
      <c r="G157" s="1056"/>
      <c r="H157" s="1059"/>
      <c r="I157" s="608"/>
      <c r="J157" s="608"/>
      <c r="K157" s="610"/>
      <c r="L157" s="633"/>
      <c r="M157" s="634"/>
      <c r="N157" s="612"/>
      <c r="O157" s="696" t="s">
        <v>456</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67"/>
      <c r="X157" s="1053"/>
    </row>
    <row r="158" spans="3:24" ht="18.75" customHeight="1">
      <c r="C158" s="1048" t="str">
        <f>IF(【3】見・旅費!C158="","",【3】見・旅費!C158)</f>
        <v/>
      </c>
      <c r="D158" s="1051" t="str">
        <f>IF(【3】見・旅費!D158="","",【3】見・旅費!D158)</f>
        <v/>
      </c>
      <c r="E158" s="1051" t="str">
        <f>IF(【3】見・旅費!E158="","",【3】見・旅費!E158)</f>
        <v/>
      </c>
      <c r="F158" s="1051" t="str">
        <f>IF(【3】見・旅費!F158="","",【3】見・旅費!F158)</f>
        <v/>
      </c>
      <c r="G158" s="1054" t="str">
        <f>IF(【3】見・旅費!G158="","",【3】見・旅費!G158)</f>
        <v/>
      </c>
      <c r="H158" s="1057"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25"/>
      <c r="R158" s="831"/>
      <c r="S158" s="828"/>
      <c r="T158" s="831"/>
      <c r="U158" s="828"/>
      <c r="V158" s="828"/>
      <c r="W158" s="1065"/>
      <c r="X158" s="1051" t="str">
        <f>IF(【3】見・旅費!X158="","",【3】見・旅費!X158)</f>
        <v/>
      </c>
    </row>
    <row r="159" spans="3:24" ht="18.75" customHeight="1">
      <c r="C159" s="1049"/>
      <c r="D159" s="1052"/>
      <c r="E159" s="1052"/>
      <c r="F159" s="1052"/>
      <c r="G159" s="1055"/>
      <c r="H159" s="1058"/>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26"/>
      <c r="R159" s="832"/>
      <c r="S159" s="829"/>
      <c r="T159" s="832"/>
      <c r="U159" s="829"/>
      <c r="V159" s="829"/>
      <c r="W159" s="1066"/>
      <c r="X159" s="1052"/>
    </row>
    <row r="160" spans="3:24" ht="18.75" customHeight="1">
      <c r="C160" s="1049"/>
      <c r="D160" s="1052"/>
      <c r="E160" s="1052"/>
      <c r="F160" s="1052"/>
      <c r="G160" s="1055"/>
      <c r="H160" s="1058"/>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26"/>
      <c r="R160" s="832"/>
      <c r="S160" s="829"/>
      <c r="T160" s="832"/>
      <c r="U160" s="829"/>
      <c r="V160" s="829"/>
      <c r="W160" s="1066"/>
      <c r="X160" s="1052"/>
    </row>
    <row r="161" spans="3:24" ht="18.75" customHeight="1">
      <c r="C161" s="1049"/>
      <c r="D161" s="1052"/>
      <c r="E161" s="1052"/>
      <c r="F161" s="1052"/>
      <c r="G161" s="1055"/>
      <c r="H161" s="1058"/>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27"/>
      <c r="R161" s="833"/>
      <c r="S161" s="830"/>
      <c r="T161" s="833"/>
      <c r="U161" s="830"/>
      <c r="V161" s="830"/>
      <c r="W161" s="1066"/>
      <c r="X161" s="1052"/>
    </row>
    <row r="162" spans="3:24" ht="18.75" customHeight="1">
      <c r="C162" s="1050"/>
      <c r="D162" s="1053"/>
      <c r="E162" s="1053"/>
      <c r="F162" s="1053"/>
      <c r="G162" s="1056"/>
      <c r="H162" s="1059"/>
      <c r="I162" s="608"/>
      <c r="J162" s="608"/>
      <c r="K162" s="610"/>
      <c r="L162" s="633"/>
      <c r="M162" s="634"/>
      <c r="N162" s="612"/>
      <c r="O162" s="696" t="s">
        <v>456</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67"/>
      <c r="X162" s="1053"/>
    </row>
    <row r="163" spans="3:24" ht="18.75" customHeight="1">
      <c r="C163" s="1048" t="str">
        <f>IF(【3】見・旅費!C163="","",【3】見・旅費!C163)</f>
        <v/>
      </c>
      <c r="D163" s="1051" t="str">
        <f>IF(【3】見・旅費!D163="","",【3】見・旅費!D163)</f>
        <v/>
      </c>
      <c r="E163" s="1051" t="str">
        <f>IF(【3】見・旅費!E163="","",【3】見・旅費!E163)</f>
        <v/>
      </c>
      <c r="F163" s="1051" t="str">
        <f>IF(【3】見・旅費!F163="","",【3】見・旅費!F163)</f>
        <v/>
      </c>
      <c r="G163" s="1054" t="str">
        <f>IF(【3】見・旅費!G163="","",【3】見・旅費!G163)</f>
        <v/>
      </c>
      <c r="H163" s="1057"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25"/>
      <c r="R163" s="831"/>
      <c r="S163" s="828"/>
      <c r="T163" s="831"/>
      <c r="U163" s="828"/>
      <c r="V163" s="828"/>
      <c r="W163" s="1065"/>
      <c r="X163" s="1051" t="str">
        <f>IF(【3】見・旅費!X163="","",【3】見・旅費!X163)</f>
        <v/>
      </c>
    </row>
    <row r="164" spans="3:24" ht="18.75" customHeight="1">
      <c r="C164" s="1049"/>
      <c r="D164" s="1052"/>
      <c r="E164" s="1052"/>
      <c r="F164" s="1052"/>
      <c r="G164" s="1055"/>
      <c r="H164" s="1058"/>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26"/>
      <c r="R164" s="832"/>
      <c r="S164" s="829"/>
      <c r="T164" s="832"/>
      <c r="U164" s="829"/>
      <c r="V164" s="829"/>
      <c r="W164" s="1066"/>
      <c r="X164" s="1052"/>
    </row>
    <row r="165" spans="3:24" ht="18.75" customHeight="1">
      <c r="C165" s="1049"/>
      <c r="D165" s="1052"/>
      <c r="E165" s="1052"/>
      <c r="F165" s="1052"/>
      <c r="G165" s="1055"/>
      <c r="H165" s="1058"/>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26"/>
      <c r="R165" s="832"/>
      <c r="S165" s="829"/>
      <c r="T165" s="832"/>
      <c r="U165" s="829"/>
      <c r="V165" s="829"/>
      <c r="W165" s="1066"/>
      <c r="X165" s="1052"/>
    </row>
    <row r="166" spans="3:24" ht="18.75" customHeight="1">
      <c r="C166" s="1049"/>
      <c r="D166" s="1052"/>
      <c r="E166" s="1052"/>
      <c r="F166" s="1052"/>
      <c r="G166" s="1055"/>
      <c r="H166" s="1058"/>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27"/>
      <c r="R166" s="833"/>
      <c r="S166" s="830"/>
      <c r="T166" s="833"/>
      <c r="U166" s="830"/>
      <c r="V166" s="830"/>
      <c r="W166" s="1066"/>
      <c r="X166" s="1052"/>
    </row>
    <row r="167" spans="3:24" ht="18.75" customHeight="1">
      <c r="C167" s="1050"/>
      <c r="D167" s="1053"/>
      <c r="E167" s="1053"/>
      <c r="F167" s="1053"/>
      <c r="G167" s="1056"/>
      <c r="H167" s="1059"/>
      <c r="I167" s="608"/>
      <c r="J167" s="608"/>
      <c r="K167" s="610"/>
      <c r="L167" s="633"/>
      <c r="M167" s="634"/>
      <c r="N167" s="612"/>
      <c r="O167" s="696" t="s">
        <v>456</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67"/>
      <c r="X167" s="1053"/>
    </row>
    <row r="168" spans="3:24" ht="18.75" customHeight="1">
      <c r="C168" s="1048" t="str">
        <f>IF(【3】見・旅費!C168="","",【3】見・旅費!C168)</f>
        <v/>
      </c>
      <c r="D168" s="1051" t="str">
        <f>IF(【3】見・旅費!D168="","",【3】見・旅費!D168)</f>
        <v/>
      </c>
      <c r="E168" s="1051" t="str">
        <f>IF(【3】見・旅費!E168="","",【3】見・旅費!E168)</f>
        <v/>
      </c>
      <c r="F168" s="1051" t="str">
        <f>IF(【3】見・旅費!F168="","",【3】見・旅費!F168)</f>
        <v/>
      </c>
      <c r="G168" s="1054" t="str">
        <f>IF(【3】見・旅費!G168="","",【3】見・旅費!G168)</f>
        <v/>
      </c>
      <c r="H168" s="1057"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25"/>
      <c r="R168" s="831"/>
      <c r="S168" s="828"/>
      <c r="T168" s="831"/>
      <c r="U168" s="828"/>
      <c r="V168" s="828"/>
      <c r="W168" s="1065"/>
      <c r="X168" s="1051" t="str">
        <f>IF(【3】見・旅費!X168="","",【3】見・旅費!X168)</f>
        <v/>
      </c>
    </row>
    <row r="169" spans="3:24" ht="18.75" customHeight="1">
      <c r="C169" s="1049"/>
      <c r="D169" s="1052"/>
      <c r="E169" s="1052"/>
      <c r="F169" s="1052"/>
      <c r="G169" s="1055"/>
      <c r="H169" s="1058"/>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26"/>
      <c r="R169" s="832"/>
      <c r="S169" s="829"/>
      <c r="T169" s="832"/>
      <c r="U169" s="829"/>
      <c r="V169" s="829"/>
      <c r="W169" s="1066"/>
      <c r="X169" s="1052"/>
    </row>
    <row r="170" spans="3:24" ht="18.75" customHeight="1">
      <c r="C170" s="1049"/>
      <c r="D170" s="1052"/>
      <c r="E170" s="1052"/>
      <c r="F170" s="1052"/>
      <c r="G170" s="1055"/>
      <c r="H170" s="1058"/>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26"/>
      <c r="R170" s="832"/>
      <c r="S170" s="829"/>
      <c r="T170" s="832"/>
      <c r="U170" s="829"/>
      <c r="V170" s="829"/>
      <c r="W170" s="1066"/>
      <c r="X170" s="1052"/>
    </row>
    <row r="171" spans="3:24" ht="18.75" customHeight="1">
      <c r="C171" s="1049"/>
      <c r="D171" s="1052"/>
      <c r="E171" s="1052"/>
      <c r="F171" s="1052"/>
      <c r="G171" s="1055"/>
      <c r="H171" s="1058"/>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27"/>
      <c r="R171" s="833"/>
      <c r="S171" s="830"/>
      <c r="T171" s="833"/>
      <c r="U171" s="830"/>
      <c r="V171" s="830"/>
      <c r="W171" s="1066"/>
      <c r="X171" s="1052"/>
    </row>
    <row r="172" spans="3:24" ht="18.75" customHeight="1">
      <c r="C172" s="1050"/>
      <c r="D172" s="1053"/>
      <c r="E172" s="1053"/>
      <c r="F172" s="1053"/>
      <c r="G172" s="1056"/>
      <c r="H172" s="1059"/>
      <c r="I172" s="608"/>
      <c r="J172" s="608"/>
      <c r="K172" s="610"/>
      <c r="L172" s="633"/>
      <c r="M172" s="634"/>
      <c r="N172" s="612"/>
      <c r="O172" s="696" t="s">
        <v>456</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67"/>
      <c r="X172" s="1053"/>
    </row>
    <row r="173" spans="3:24" ht="18.75" customHeight="1">
      <c r="C173" s="1048" t="str">
        <f>IF(【3】見・旅費!C173="","",【3】見・旅費!C173)</f>
        <v/>
      </c>
      <c r="D173" s="1051" t="str">
        <f>IF(【3】見・旅費!D173="","",【3】見・旅費!D173)</f>
        <v/>
      </c>
      <c r="E173" s="1051" t="str">
        <f>IF(【3】見・旅費!E173="","",【3】見・旅費!E173)</f>
        <v/>
      </c>
      <c r="F173" s="1051" t="str">
        <f>IF(【3】見・旅費!F173="","",【3】見・旅費!F173)</f>
        <v/>
      </c>
      <c r="G173" s="1054" t="str">
        <f>IF(【3】見・旅費!G173="","",【3】見・旅費!G173)</f>
        <v/>
      </c>
      <c r="H173" s="1057"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25"/>
      <c r="R173" s="831"/>
      <c r="S173" s="828"/>
      <c r="T173" s="831"/>
      <c r="U173" s="828"/>
      <c r="V173" s="828"/>
      <c r="W173" s="1065"/>
      <c r="X173" s="1051" t="str">
        <f>IF(【3】見・旅費!X173="","",【3】見・旅費!X173)</f>
        <v/>
      </c>
    </row>
    <row r="174" spans="3:24" ht="18.75" customHeight="1">
      <c r="C174" s="1049"/>
      <c r="D174" s="1052"/>
      <c r="E174" s="1052"/>
      <c r="F174" s="1052"/>
      <c r="G174" s="1055"/>
      <c r="H174" s="1058"/>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26"/>
      <c r="R174" s="832"/>
      <c r="S174" s="829"/>
      <c r="T174" s="832"/>
      <c r="U174" s="829"/>
      <c r="V174" s="829"/>
      <c r="W174" s="1066"/>
      <c r="X174" s="1052"/>
    </row>
    <row r="175" spans="3:24" ht="18.75" customHeight="1">
      <c r="C175" s="1049"/>
      <c r="D175" s="1052"/>
      <c r="E175" s="1052"/>
      <c r="F175" s="1052"/>
      <c r="G175" s="1055"/>
      <c r="H175" s="1058"/>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26"/>
      <c r="R175" s="832"/>
      <c r="S175" s="829"/>
      <c r="T175" s="832"/>
      <c r="U175" s="829"/>
      <c r="V175" s="829"/>
      <c r="W175" s="1066"/>
      <c r="X175" s="1052"/>
    </row>
    <row r="176" spans="3:24" ht="18.75" customHeight="1">
      <c r="C176" s="1049"/>
      <c r="D176" s="1052"/>
      <c r="E176" s="1052"/>
      <c r="F176" s="1052"/>
      <c r="G176" s="1055"/>
      <c r="H176" s="1058"/>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27"/>
      <c r="R176" s="833"/>
      <c r="S176" s="830"/>
      <c r="T176" s="833"/>
      <c r="U176" s="830"/>
      <c r="V176" s="830"/>
      <c r="W176" s="1066"/>
      <c r="X176" s="1052"/>
    </row>
    <row r="177" spans="3:24" ht="18.75" customHeight="1">
      <c r="C177" s="1050"/>
      <c r="D177" s="1053"/>
      <c r="E177" s="1053"/>
      <c r="F177" s="1053"/>
      <c r="G177" s="1056"/>
      <c r="H177" s="1059"/>
      <c r="I177" s="608"/>
      <c r="J177" s="608"/>
      <c r="K177" s="610"/>
      <c r="L177" s="633"/>
      <c r="M177" s="634"/>
      <c r="N177" s="612"/>
      <c r="O177" s="696" t="s">
        <v>456</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67"/>
      <c r="X177" s="1053"/>
    </row>
    <row r="178" spans="3:24" ht="19.5" customHeight="1">
      <c r="C178" s="1048" t="str">
        <f>IF(【3】見・旅費!C178="","",【3】見・旅費!C178)</f>
        <v/>
      </c>
      <c r="D178" s="1051" t="str">
        <f>IF(【3】見・旅費!D178="","",【3】見・旅費!D178)</f>
        <v/>
      </c>
      <c r="E178" s="1051" t="str">
        <f>IF(【3】見・旅費!E178="","",【3】見・旅費!E178)</f>
        <v/>
      </c>
      <c r="F178" s="1051" t="str">
        <f>IF(【3】見・旅費!F178="","",【3】見・旅費!F178)</f>
        <v/>
      </c>
      <c r="G178" s="1054" t="str">
        <f>IF(【3】見・旅費!G178="","",【3】見・旅費!G178)</f>
        <v/>
      </c>
      <c r="H178" s="1057"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25"/>
      <c r="R178" s="831"/>
      <c r="S178" s="828"/>
      <c r="T178" s="831"/>
      <c r="U178" s="828"/>
      <c r="V178" s="828"/>
      <c r="W178" s="1065"/>
      <c r="X178" s="1051" t="str">
        <f>IF(【3】見・旅費!X178="","",【3】見・旅費!X178)</f>
        <v/>
      </c>
    </row>
    <row r="179" spans="3:24" ht="19.5" customHeight="1">
      <c r="C179" s="1049"/>
      <c r="D179" s="1052"/>
      <c r="E179" s="1052"/>
      <c r="F179" s="1052"/>
      <c r="G179" s="1055"/>
      <c r="H179" s="1058"/>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26"/>
      <c r="R179" s="832"/>
      <c r="S179" s="829"/>
      <c r="T179" s="832"/>
      <c r="U179" s="829"/>
      <c r="V179" s="829"/>
      <c r="W179" s="1066"/>
      <c r="X179" s="1052"/>
    </row>
    <row r="180" spans="3:24" ht="19.5" customHeight="1">
      <c r="C180" s="1049"/>
      <c r="D180" s="1052"/>
      <c r="E180" s="1052"/>
      <c r="F180" s="1052"/>
      <c r="G180" s="1055"/>
      <c r="H180" s="1058"/>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26"/>
      <c r="R180" s="832"/>
      <c r="S180" s="829"/>
      <c r="T180" s="832"/>
      <c r="U180" s="829"/>
      <c r="V180" s="829"/>
      <c r="W180" s="1066"/>
      <c r="X180" s="1052"/>
    </row>
    <row r="181" spans="3:24" ht="19.5" customHeight="1">
      <c r="C181" s="1049"/>
      <c r="D181" s="1052"/>
      <c r="E181" s="1052"/>
      <c r="F181" s="1052"/>
      <c r="G181" s="1055"/>
      <c r="H181" s="1058"/>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27"/>
      <c r="R181" s="833"/>
      <c r="S181" s="830"/>
      <c r="T181" s="833"/>
      <c r="U181" s="830"/>
      <c r="V181" s="830"/>
      <c r="W181" s="1066"/>
      <c r="X181" s="1052"/>
    </row>
    <row r="182" spans="3:24" ht="19.5" customHeight="1">
      <c r="C182" s="1050"/>
      <c r="D182" s="1053"/>
      <c r="E182" s="1053"/>
      <c r="F182" s="1053"/>
      <c r="G182" s="1056"/>
      <c r="H182" s="1059"/>
      <c r="I182" s="608"/>
      <c r="J182" s="608"/>
      <c r="K182" s="610"/>
      <c r="L182" s="633"/>
      <c r="M182" s="634"/>
      <c r="N182" s="612"/>
      <c r="O182" s="696" t="s">
        <v>456</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67"/>
      <c r="X182" s="1053"/>
    </row>
    <row r="183" spans="3:24" ht="19.5" customHeight="1">
      <c r="C183" s="1048" t="str">
        <f>IF(【3】見・旅費!C183="","",【3】見・旅費!C183)</f>
        <v/>
      </c>
      <c r="D183" s="1051" t="str">
        <f>IF(【3】見・旅費!D183="","",【3】見・旅費!D183)</f>
        <v/>
      </c>
      <c r="E183" s="1051" t="str">
        <f>IF(【3】見・旅費!E183="","",【3】見・旅費!E183)</f>
        <v/>
      </c>
      <c r="F183" s="1051" t="str">
        <f>IF(【3】見・旅費!F183="","",【3】見・旅費!F183)</f>
        <v/>
      </c>
      <c r="G183" s="1054" t="str">
        <f>IF(【3】見・旅費!G183="","",【3】見・旅費!G183)</f>
        <v/>
      </c>
      <c r="H183" s="1057"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25"/>
      <c r="R183" s="831"/>
      <c r="S183" s="828"/>
      <c r="T183" s="831"/>
      <c r="U183" s="828"/>
      <c r="V183" s="828"/>
      <c r="W183" s="1065"/>
      <c r="X183" s="1051" t="str">
        <f>IF(【3】見・旅費!X183="","",【3】見・旅費!X183)</f>
        <v/>
      </c>
    </row>
    <row r="184" spans="3:24" ht="19.5" customHeight="1">
      <c r="C184" s="1049"/>
      <c r="D184" s="1052"/>
      <c r="E184" s="1052"/>
      <c r="F184" s="1052"/>
      <c r="G184" s="1055"/>
      <c r="H184" s="1058"/>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26"/>
      <c r="R184" s="832"/>
      <c r="S184" s="829"/>
      <c r="T184" s="832"/>
      <c r="U184" s="829"/>
      <c r="V184" s="829"/>
      <c r="W184" s="1066"/>
      <c r="X184" s="1052"/>
    </row>
    <row r="185" spans="3:24" ht="19.5" customHeight="1">
      <c r="C185" s="1049"/>
      <c r="D185" s="1052"/>
      <c r="E185" s="1052"/>
      <c r="F185" s="1052"/>
      <c r="G185" s="1055"/>
      <c r="H185" s="1058"/>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26"/>
      <c r="R185" s="832"/>
      <c r="S185" s="829"/>
      <c r="T185" s="832"/>
      <c r="U185" s="829"/>
      <c r="V185" s="829"/>
      <c r="W185" s="1066"/>
      <c r="X185" s="1052"/>
    </row>
    <row r="186" spans="3:24" ht="19.5" customHeight="1">
      <c r="C186" s="1049"/>
      <c r="D186" s="1052"/>
      <c r="E186" s="1052"/>
      <c r="F186" s="1052"/>
      <c r="G186" s="1055"/>
      <c r="H186" s="1058"/>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27"/>
      <c r="R186" s="833"/>
      <c r="S186" s="830"/>
      <c r="T186" s="833"/>
      <c r="U186" s="830"/>
      <c r="V186" s="830"/>
      <c r="W186" s="1066"/>
      <c r="X186" s="1052"/>
    </row>
    <row r="187" spans="3:24" ht="19.5" customHeight="1">
      <c r="C187" s="1050"/>
      <c r="D187" s="1053"/>
      <c r="E187" s="1053"/>
      <c r="F187" s="1053"/>
      <c r="G187" s="1056"/>
      <c r="H187" s="1059"/>
      <c r="I187" s="608"/>
      <c r="J187" s="608"/>
      <c r="K187" s="610"/>
      <c r="L187" s="633"/>
      <c r="M187" s="634"/>
      <c r="N187" s="612"/>
      <c r="O187" s="696" t="s">
        <v>456</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67"/>
      <c r="X187" s="1053"/>
    </row>
    <row r="188" spans="3:24" ht="19.5" customHeight="1">
      <c r="C188" s="1048" t="str">
        <f>IF(【3】見・旅費!C188="","",【3】見・旅費!C188)</f>
        <v/>
      </c>
      <c r="D188" s="1051" t="str">
        <f>IF(【3】見・旅費!D188="","",【3】見・旅費!D188)</f>
        <v/>
      </c>
      <c r="E188" s="1051" t="str">
        <f>IF(【3】見・旅費!E188="","",【3】見・旅費!E188)</f>
        <v/>
      </c>
      <c r="F188" s="1051" t="str">
        <f>IF(【3】見・旅費!F188="","",【3】見・旅費!F188)</f>
        <v/>
      </c>
      <c r="G188" s="1054" t="str">
        <f>IF(【3】見・旅費!G188="","",【3】見・旅費!G188)</f>
        <v/>
      </c>
      <c r="H188" s="1057"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25"/>
      <c r="R188" s="831"/>
      <c r="S188" s="828"/>
      <c r="T188" s="831"/>
      <c r="U188" s="828"/>
      <c r="V188" s="828"/>
      <c r="W188" s="1065"/>
      <c r="X188" s="1051" t="str">
        <f>IF(【3】見・旅費!X188="","",【3】見・旅費!X188)</f>
        <v/>
      </c>
    </row>
    <row r="189" spans="3:24" ht="19.5" customHeight="1">
      <c r="C189" s="1049"/>
      <c r="D189" s="1052"/>
      <c r="E189" s="1052"/>
      <c r="F189" s="1052"/>
      <c r="G189" s="1055"/>
      <c r="H189" s="1058"/>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26"/>
      <c r="R189" s="832"/>
      <c r="S189" s="829"/>
      <c r="T189" s="832"/>
      <c r="U189" s="829"/>
      <c r="V189" s="829"/>
      <c r="W189" s="1066"/>
      <c r="X189" s="1052"/>
    </row>
    <row r="190" spans="3:24" ht="19.5" customHeight="1">
      <c r="C190" s="1049"/>
      <c r="D190" s="1052"/>
      <c r="E190" s="1052"/>
      <c r="F190" s="1052"/>
      <c r="G190" s="1055"/>
      <c r="H190" s="1058"/>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26"/>
      <c r="R190" s="832"/>
      <c r="S190" s="829"/>
      <c r="T190" s="832"/>
      <c r="U190" s="829"/>
      <c r="V190" s="829"/>
      <c r="W190" s="1066"/>
      <c r="X190" s="1052"/>
    </row>
    <row r="191" spans="3:24" ht="19.5" customHeight="1">
      <c r="C191" s="1049"/>
      <c r="D191" s="1052"/>
      <c r="E191" s="1052"/>
      <c r="F191" s="1052"/>
      <c r="G191" s="1055"/>
      <c r="H191" s="1058"/>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27"/>
      <c r="R191" s="833"/>
      <c r="S191" s="830"/>
      <c r="T191" s="833"/>
      <c r="U191" s="830"/>
      <c r="V191" s="830"/>
      <c r="W191" s="1066"/>
      <c r="X191" s="1052"/>
    </row>
    <row r="192" spans="3:24" ht="19.5" customHeight="1">
      <c r="C192" s="1050"/>
      <c r="D192" s="1053"/>
      <c r="E192" s="1053"/>
      <c r="F192" s="1053"/>
      <c r="G192" s="1056"/>
      <c r="H192" s="1059"/>
      <c r="I192" s="608"/>
      <c r="J192" s="608"/>
      <c r="K192" s="610"/>
      <c r="L192" s="633"/>
      <c r="M192" s="634"/>
      <c r="N192" s="612"/>
      <c r="O192" s="696" t="s">
        <v>456</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67"/>
      <c r="X192" s="1053"/>
    </row>
    <row r="193" spans="3:24" ht="19.5" customHeight="1">
      <c r="C193" s="1048" t="str">
        <f>IF(【3】見・旅費!C193="","",【3】見・旅費!C193)</f>
        <v/>
      </c>
      <c r="D193" s="1051" t="str">
        <f>IF(【3】見・旅費!D193="","",【3】見・旅費!D193)</f>
        <v/>
      </c>
      <c r="E193" s="1051" t="str">
        <f>IF(【3】見・旅費!E193="","",【3】見・旅費!E193)</f>
        <v/>
      </c>
      <c r="F193" s="1051" t="str">
        <f>IF(【3】見・旅費!F193="","",【3】見・旅費!F193)</f>
        <v/>
      </c>
      <c r="G193" s="1054" t="str">
        <f>IF(【3】見・旅費!G193="","",【3】見・旅費!G193)</f>
        <v/>
      </c>
      <c r="H193" s="1057"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25"/>
      <c r="R193" s="831"/>
      <c r="S193" s="828"/>
      <c r="T193" s="831"/>
      <c r="U193" s="828"/>
      <c r="V193" s="828"/>
      <c r="W193" s="1065"/>
      <c r="X193" s="1051" t="str">
        <f>IF(【3】見・旅費!X193="","",【3】見・旅費!X193)</f>
        <v/>
      </c>
    </row>
    <row r="194" spans="3:24" ht="19.5" customHeight="1">
      <c r="C194" s="1049"/>
      <c r="D194" s="1052"/>
      <c r="E194" s="1052"/>
      <c r="F194" s="1052"/>
      <c r="G194" s="1055"/>
      <c r="H194" s="1058"/>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26"/>
      <c r="R194" s="832"/>
      <c r="S194" s="829"/>
      <c r="T194" s="832"/>
      <c r="U194" s="829"/>
      <c r="V194" s="829"/>
      <c r="W194" s="1066"/>
      <c r="X194" s="1052"/>
    </row>
    <row r="195" spans="3:24" ht="19.5" customHeight="1">
      <c r="C195" s="1049"/>
      <c r="D195" s="1052"/>
      <c r="E195" s="1052"/>
      <c r="F195" s="1052"/>
      <c r="G195" s="1055"/>
      <c r="H195" s="1058"/>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26"/>
      <c r="R195" s="832"/>
      <c r="S195" s="829"/>
      <c r="T195" s="832"/>
      <c r="U195" s="829"/>
      <c r="V195" s="829"/>
      <c r="W195" s="1066"/>
      <c r="X195" s="1052"/>
    </row>
    <row r="196" spans="3:24" ht="19.5" customHeight="1">
      <c r="C196" s="1049"/>
      <c r="D196" s="1052"/>
      <c r="E196" s="1052"/>
      <c r="F196" s="1052"/>
      <c r="G196" s="1055"/>
      <c r="H196" s="1058"/>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27"/>
      <c r="R196" s="833"/>
      <c r="S196" s="830"/>
      <c r="T196" s="833"/>
      <c r="U196" s="830"/>
      <c r="V196" s="830"/>
      <c r="W196" s="1066"/>
      <c r="X196" s="1052"/>
    </row>
    <row r="197" spans="3:24" ht="19.5" customHeight="1">
      <c r="C197" s="1050"/>
      <c r="D197" s="1053"/>
      <c r="E197" s="1053"/>
      <c r="F197" s="1053"/>
      <c r="G197" s="1056"/>
      <c r="H197" s="1059"/>
      <c r="I197" s="608"/>
      <c r="J197" s="608"/>
      <c r="K197" s="610"/>
      <c r="L197" s="633"/>
      <c r="M197" s="634"/>
      <c r="N197" s="612"/>
      <c r="O197" s="696" t="s">
        <v>456</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67"/>
      <c r="X197" s="1053"/>
    </row>
    <row r="198" spans="3:24" ht="19.5" customHeight="1">
      <c r="C198" s="1048" t="str">
        <f>IF(【3】見・旅費!C198="","",【3】見・旅費!C198)</f>
        <v/>
      </c>
      <c r="D198" s="1051" t="str">
        <f>IF(【3】見・旅費!D198="","",【3】見・旅費!D198)</f>
        <v/>
      </c>
      <c r="E198" s="1051" t="str">
        <f>IF(【3】見・旅費!E198="","",【3】見・旅費!E198)</f>
        <v/>
      </c>
      <c r="F198" s="1051" t="str">
        <f>IF(【3】見・旅費!F198="","",【3】見・旅費!F198)</f>
        <v/>
      </c>
      <c r="G198" s="1054" t="str">
        <f>IF(【3】見・旅費!G198="","",【3】見・旅費!G198)</f>
        <v/>
      </c>
      <c r="H198" s="1057"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25"/>
      <c r="R198" s="831"/>
      <c r="S198" s="828"/>
      <c r="T198" s="831"/>
      <c r="U198" s="828"/>
      <c r="V198" s="828"/>
      <c r="W198" s="1065"/>
      <c r="X198" s="1051" t="str">
        <f>IF(【3】見・旅費!X198="","",【3】見・旅費!X198)</f>
        <v/>
      </c>
    </row>
    <row r="199" spans="3:24" ht="19.5" customHeight="1">
      <c r="C199" s="1049"/>
      <c r="D199" s="1052"/>
      <c r="E199" s="1052"/>
      <c r="F199" s="1052"/>
      <c r="G199" s="1055"/>
      <c r="H199" s="1058"/>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26"/>
      <c r="R199" s="832"/>
      <c r="S199" s="829"/>
      <c r="T199" s="832"/>
      <c r="U199" s="829"/>
      <c r="V199" s="829"/>
      <c r="W199" s="1066"/>
      <c r="X199" s="1052"/>
    </row>
    <row r="200" spans="3:24" ht="19.5" customHeight="1">
      <c r="C200" s="1049"/>
      <c r="D200" s="1052"/>
      <c r="E200" s="1052"/>
      <c r="F200" s="1052"/>
      <c r="G200" s="1055"/>
      <c r="H200" s="1058"/>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26"/>
      <c r="R200" s="832"/>
      <c r="S200" s="829"/>
      <c r="T200" s="832"/>
      <c r="U200" s="829"/>
      <c r="V200" s="829"/>
      <c r="W200" s="1066"/>
      <c r="X200" s="1052"/>
    </row>
    <row r="201" spans="3:24" ht="19.5" customHeight="1">
      <c r="C201" s="1049"/>
      <c r="D201" s="1052"/>
      <c r="E201" s="1052"/>
      <c r="F201" s="1052"/>
      <c r="G201" s="1055"/>
      <c r="H201" s="1058"/>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27"/>
      <c r="R201" s="833"/>
      <c r="S201" s="830"/>
      <c r="T201" s="833"/>
      <c r="U201" s="830"/>
      <c r="V201" s="830"/>
      <c r="W201" s="1066"/>
      <c r="X201" s="1052"/>
    </row>
    <row r="202" spans="3:24" ht="19.5" customHeight="1">
      <c r="C202" s="1050"/>
      <c r="D202" s="1053"/>
      <c r="E202" s="1053"/>
      <c r="F202" s="1053"/>
      <c r="G202" s="1056"/>
      <c r="H202" s="1059"/>
      <c r="I202" s="608"/>
      <c r="J202" s="608"/>
      <c r="K202" s="610"/>
      <c r="L202" s="633"/>
      <c r="M202" s="634"/>
      <c r="N202" s="612"/>
      <c r="O202" s="696" t="s">
        <v>456</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67"/>
      <c r="X202" s="1053"/>
    </row>
    <row r="203" spans="3:24" ht="19.5" customHeight="1">
      <c r="C203" s="1048" t="str">
        <f>IF(【3】見・旅費!C203="","",【3】見・旅費!C203)</f>
        <v/>
      </c>
      <c r="D203" s="1051" t="str">
        <f>IF(【3】見・旅費!D203="","",【3】見・旅費!D203)</f>
        <v/>
      </c>
      <c r="E203" s="1051" t="str">
        <f>IF(【3】見・旅費!E203="","",【3】見・旅費!E203)</f>
        <v/>
      </c>
      <c r="F203" s="1051" t="str">
        <f>IF(【3】見・旅費!F203="","",【3】見・旅費!F203)</f>
        <v/>
      </c>
      <c r="G203" s="1054" t="str">
        <f>IF(【3】見・旅費!G203="","",【3】見・旅費!G203)</f>
        <v/>
      </c>
      <c r="H203" s="1057"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25"/>
      <c r="R203" s="831"/>
      <c r="S203" s="828"/>
      <c r="T203" s="831"/>
      <c r="U203" s="828"/>
      <c r="V203" s="828"/>
      <c r="W203" s="1065"/>
      <c r="X203" s="1051" t="str">
        <f>IF(【3】見・旅費!X203="","",【3】見・旅費!X203)</f>
        <v/>
      </c>
    </row>
    <row r="204" spans="3:24" ht="19.5" customHeight="1">
      <c r="C204" s="1049"/>
      <c r="D204" s="1052"/>
      <c r="E204" s="1052"/>
      <c r="F204" s="1052"/>
      <c r="G204" s="1055"/>
      <c r="H204" s="1058"/>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26"/>
      <c r="R204" s="832"/>
      <c r="S204" s="829"/>
      <c r="T204" s="832"/>
      <c r="U204" s="829"/>
      <c r="V204" s="829"/>
      <c r="W204" s="1066"/>
      <c r="X204" s="1052"/>
    </row>
    <row r="205" spans="3:24" ht="19.5" customHeight="1">
      <c r="C205" s="1049"/>
      <c r="D205" s="1052"/>
      <c r="E205" s="1052"/>
      <c r="F205" s="1052"/>
      <c r="G205" s="1055"/>
      <c r="H205" s="1058"/>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26"/>
      <c r="R205" s="832"/>
      <c r="S205" s="829"/>
      <c r="T205" s="832"/>
      <c r="U205" s="829"/>
      <c r="V205" s="829"/>
      <c r="W205" s="1066"/>
      <c r="X205" s="1052"/>
    </row>
    <row r="206" spans="3:24" ht="19.5" customHeight="1">
      <c r="C206" s="1049"/>
      <c r="D206" s="1052"/>
      <c r="E206" s="1052"/>
      <c r="F206" s="1052"/>
      <c r="G206" s="1055"/>
      <c r="H206" s="1058"/>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27"/>
      <c r="R206" s="833"/>
      <c r="S206" s="830"/>
      <c r="T206" s="833"/>
      <c r="U206" s="830"/>
      <c r="V206" s="830"/>
      <c r="W206" s="1066"/>
      <c r="X206" s="1052"/>
    </row>
    <row r="207" spans="3:24" ht="19.5" customHeight="1">
      <c r="C207" s="1050"/>
      <c r="D207" s="1053"/>
      <c r="E207" s="1053"/>
      <c r="F207" s="1053"/>
      <c r="G207" s="1056"/>
      <c r="H207" s="1059"/>
      <c r="I207" s="608"/>
      <c r="J207" s="608"/>
      <c r="K207" s="610"/>
      <c r="L207" s="633"/>
      <c r="M207" s="634"/>
      <c r="N207" s="612"/>
      <c r="O207" s="696" t="s">
        <v>456</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67"/>
      <c r="X207" s="1053"/>
    </row>
    <row r="208" spans="3:24" ht="19.5" customHeight="1">
      <c r="C208" s="1048" t="str">
        <f>IF(【3】見・旅費!C208="","",【3】見・旅費!C208)</f>
        <v/>
      </c>
      <c r="D208" s="1051" t="str">
        <f>IF(【3】見・旅費!D208="","",【3】見・旅費!D208)</f>
        <v/>
      </c>
      <c r="E208" s="1051" t="str">
        <f>IF(【3】見・旅費!E208="","",【3】見・旅費!E208)</f>
        <v/>
      </c>
      <c r="F208" s="1051" t="str">
        <f>IF(【3】見・旅費!F208="","",【3】見・旅費!F208)</f>
        <v/>
      </c>
      <c r="G208" s="1054" t="str">
        <f>IF(【3】見・旅費!G208="","",【3】見・旅費!G208)</f>
        <v/>
      </c>
      <c r="H208" s="1057"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25"/>
      <c r="R208" s="831"/>
      <c r="S208" s="828"/>
      <c r="T208" s="831"/>
      <c r="U208" s="828"/>
      <c r="V208" s="828"/>
      <c r="W208" s="1065"/>
      <c r="X208" s="1051" t="str">
        <f>IF(【3】見・旅費!X208="","",【3】見・旅費!X208)</f>
        <v/>
      </c>
    </row>
    <row r="209" spans="3:24" ht="19.5" customHeight="1">
      <c r="C209" s="1049"/>
      <c r="D209" s="1052"/>
      <c r="E209" s="1052"/>
      <c r="F209" s="1052"/>
      <c r="G209" s="1055"/>
      <c r="H209" s="1058"/>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26"/>
      <c r="R209" s="832"/>
      <c r="S209" s="829"/>
      <c r="T209" s="832"/>
      <c r="U209" s="829"/>
      <c r="V209" s="829"/>
      <c r="W209" s="1066"/>
      <c r="X209" s="1052"/>
    </row>
    <row r="210" spans="3:24" ht="19.5" customHeight="1">
      <c r="C210" s="1049"/>
      <c r="D210" s="1052"/>
      <c r="E210" s="1052"/>
      <c r="F210" s="1052"/>
      <c r="G210" s="1055"/>
      <c r="H210" s="1058"/>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26"/>
      <c r="R210" s="832"/>
      <c r="S210" s="829"/>
      <c r="T210" s="832"/>
      <c r="U210" s="829"/>
      <c r="V210" s="829"/>
      <c r="W210" s="1066"/>
      <c r="X210" s="1052"/>
    </row>
    <row r="211" spans="3:24" ht="19.5" customHeight="1">
      <c r="C211" s="1049"/>
      <c r="D211" s="1052"/>
      <c r="E211" s="1052"/>
      <c r="F211" s="1052"/>
      <c r="G211" s="1055"/>
      <c r="H211" s="1058"/>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27"/>
      <c r="R211" s="833"/>
      <c r="S211" s="830"/>
      <c r="T211" s="833"/>
      <c r="U211" s="830"/>
      <c r="V211" s="830"/>
      <c r="W211" s="1066"/>
      <c r="X211" s="1052"/>
    </row>
    <row r="212" spans="3:24" ht="19.5" customHeight="1">
      <c r="C212" s="1050"/>
      <c r="D212" s="1053"/>
      <c r="E212" s="1053"/>
      <c r="F212" s="1053"/>
      <c r="G212" s="1056"/>
      <c r="H212" s="1059"/>
      <c r="I212" s="608"/>
      <c r="J212" s="608"/>
      <c r="K212" s="610"/>
      <c r="L212" s="633"/>
      <c r="M212" s="634"/>
      <c r="N212" s="612"/>
      <c r="O212" s="696" t="s">
        <v>456</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67"/>
      <c r="X212" s="1053"/>
    </row>
    <row r="213" spans="3:24" ht="19.5" customHeight="1">
      <c r="C213" s="1048" t="str">
        <f>IF(【3】見・旅費!C213="","",【3】見・旅費!C213)</f>
        <v/>
      </c>
      <c r="D213" s="1051" t="str">
        <f>IF(【3】見・旅費!D213="","",【3】見・旅費!D213)</f>
        <v/>
      </c>
      <c r="E213" s="1051" t="str">
        <f>IF(【3】見・旅費!E213="","",【3】見・旅費!E213)</f>
        <v/>
      </c>
      <c r="F213" s="1051" t="str">
        <f>IF(【3】見・旅費!F213="","",【3】見・旅費!F213)</f>
        <v/>
      </c>
      <c r="G213" s="1054" t="str">
        <f>IF(【3】見・旅費!G213="","",【3】見・旅費!G213)</f>
        <v/>
      </c>
      <c r="H213" s="1057"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25"/>
      <c r="R213" s="831"/>
      <c r="S213" s="828"/>
      <c r="T213" s="831"/>
      <c r="U213" s="828"/>
      <c r="V213" s="828"/>
      <c r="W213" s="1065"/>
      <c r="X213" s="1051" t="str">
        <f>IF(【3】見・旅費!X213="","",【3】見・旅費!X213)</f>
        <v/>
      </c>
    </row>
    <row r="214" spans="3:24" ht="19.5" customHeight="1">
      <c r="C214" s="1049"/>
      <c r="D214" s="1052"/>
      <c r="E214" s="1052"/>
      <c r="F214" s="1052"/>
      <c r="G214" s="1055"/>
      <c r="H214" s="1058"/>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26"/>
      <c r="R214" s="832"/>
      <c r="S214" s="829"/>
      <c r="T214" s="832"/>
      <c r="U214" s="829"/>
      <c r="V214" s="829"/>
      <c r="W214" s="1066"/>
      <c r="X214" s="1052"/>
    </row>
    <row r="215" spans="3:24" ht="19.5" customHeight="1">
      <c r="C215" s="1049"/>
      <c r="D215" s="1052"/>
      <c r="E215" s="1052"/>
      <c r="F215" s="1052"/>
      <c r="G215" s="1055"/>
      <c r="H215" s="1058"/>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26"/>
      <c r="R215" s="832"/>
      <c r="S215" s="829"/>
      <c r="T215" s="832"/>
      <c r="U215" s="829"/>
      <c r="V215" s="829"/>
      <c r="W215" s="1066"/>
      <c r="X215" s="1052"/>
    </row>
    <row r="216" spans="3:24" ht="19.5" customHeight="1">
      <c r="C216" s="1049"/>
      <c r="D216" s="1052"/>
      <c r="E216" s="1052"/>
      <c r="F216" s="1052"/>
      <c r="G216" s="1055"/>
      <c r="H216" s="1058"/>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27"/>
      <c r="R216" s="833"/>
      <c r="S216" s="830"/>
      <c r="T216" s="833"/>
      <c r="U216" s="830"/>
      <c r="V216" s="830"/>
      <c r="W216" s="1066"/>
      <c r="X216" s="1052"/>
    </row>
    <row r="217" spans="3:24" ht="19.5" customHeight="1">
      <c r="C217" s="1050"/>
      <c r="D217" s="1053"/>
      <c r="E217" s="1053"/>
      <c r="F217" s="1053"/>
      <c r="G217" s="1056"/>
      <c r="H217" s="1059"/>
      <c r="I217" s="608"/>
      <c r="J217" s="608"/>
      <c r="K217" s="610"/>
      <c r="L217" s="633"/>
      <c r="M217" s="634"/>
      <c r="N217" s="612"/>
      <c r="O217" s="696" t="s">
        <v>456</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67"/>
      <c r="X217" s="1053"/>
    </row>
    <row r="218" spans="3:24" ht="19.5" customHeight="1">
      <c r="C218" s="1048" t="str">
        <f>IF(【3】見・旅費!C218="","",【3】見・旅費!C218)</f>
        <v/>
      </c>
      <c r="D218" s="1051" t="str">
        <f>IF(【3】見・旅費!D218="","",【3】見・旅費!D218)</f>
        <v/>
      </c>
      <c r="E218" s="1051" t="str">
        <f>IF(【3】見・旅費!E218="","",【3】見・旅費!E218)</f>
        <v/>
      </c>
      <c r="F218" s="1051" t="str">
        <f>IF(【3】見・旅費!F218="","",【3】見・旅費!F218)</f>
        <v/>
      </c>
      <c r="G218" s="1054" t="str">
        <f>IF(【3】見・旅費!G218="","",【3】見・旅費!G218)</f>
        <v/>
      </c>
      <c r="H218" s="1057"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25"/>
      <c r="R218" s="831"/>
      <c r="S218" s="828"/>
      <c r="T218" s="831"/>
      <c r="U218" s="828"/>
      <c r="V218" s="828"/>
      <c r="W218" s="1065"/>
      <c r="X218" s="1051" t="str">
        <f>IF(【3】見・旅費!X218="","",【3】見・旅費!X218)</f>
        <v/>
      </c>
    </row>
    <row r="219" spans="3:24" ht="19.5" customHeight="1">
      <c r="C219" s="1049"/>
      <c r="D219" s="1052"/>
      <c r="E219" s="1052"/>
      <c r="F219" s="1052"/>
      <c r="G219" s="1055"/>
      <c r="H219" s="1058"/>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26"/>
      <c r="R219" s="832"/>
      <c r="S219" s="829"/>
      <c r="T219" s="832"/>
      <c r="U219" s="829"/>
      <c r="V219" s="829"/>
      <c r="W219" s="1066"/>
      <c r="X219" s="1052"/>
    </row>
    <row r="220" spans="3:24" ht="19.5" customHeight="1">
      <c r="C220" s="1049"/>
      <c r="D220" s="1052"/>
      <c r="E220" s="1052"/>
      <c r="F220" s="1052"/>
      <c r="G220" s="1055"/>
      <c r="H220" s="1058"/>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26"/>
      <c r="R220" s="832"/>
      <c r="S220" s="829"/>
      <c r="T220" s="832"/>
      <c r="U220" s="829"/>
      <c r="V220" s="829"/>
      <c r="W220" s="1066"/>
      <c r="X220" s="1052"/>
    </row>
    <row r="221" spans="3:24" ht="19.5" customHeight="1">
      <c r="C221" s="1049"/>
      <c r="D221" s="1052"/>
      <c r="E221" s="1052"/>
      <c r="F221" s="1052"/>
      <c r="G221" s="1055"/>
      <c r="H221" s="1058"/>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27"/>
      <c r="R221" s="833"/>
      <c r="S221" s="830"/>
      <c r="T221" s="833"/>
      <c r="U221" s="830"/>
      <c r="V221" s="830"/>
      <c r="W221" s="1066"/>
      <c r="X221" s="1052"/>
    </row>
    <row r="222" spans="3:24" ht="19.5" customHeight="1">
      <c r="C222" s="1050"/>
      <c r="D222" s="1053"/>
      <c r="E222" s="1053"/>
      <c r="F222" s="1053"/>
      <c r="G222" s="1056"/>
      <c r="H222" s="1059"/>
      <c r="I222" s="608"/>
      <c r="J222" s="608"/>
      <c r="K222" s="610"/>
      <c r="L222" s="633"/>
      <c r="M222" s="634"/>
      <c r="N222" s="612"/>
      <c r="O222" s="696" t="s">
        <v>456</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67"/>
      <c r="X222" s="1053"/>
    </row>
    <row r="223" spans="3:24" ht="19.5" customHeight="1">
      <c r="C223" s="1048" t="str">
        <f>IF(【3】見・旅費!C223="","",【3】見・旅費!C223)</f>
        <v/>
      </c>
      <c r="D223" s="1051" t="str">
        <f>IF(【3】見・旅費!D223="","",【3】見・旅費!D223)</f>
        <v/>
      </c>
      <c r="E223" s="1051" t="str">
        <f>IF(【3】見・旅費!E223="","",【3】見・旅費!E223)</f>
        <v/>
      </c>
      <c r="F223" s="1051" t="str">
        <f>IF(【3】見・旅費!F223="","",【3】見・旅費!F223)</f>
        <v/>
      </c>
      <c r="G223" s="1054" t="str">
        <f>IF(【3】見・旅費!G223="","",【3】見・旅費!G223)</f>
        <v/>
      </c>
      <c r="H223" s="1057"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25"/>
      <c r="R223" s="831"/>
      <c r="S223" s="828"/>
      <c r="T223" s="831"/>
      <c r="U223" s="828"/>
      <c r="V223" s="828"/>
      <c r="W223" s="1065"/>
      <c r="X223" s="1051" t="str">
        <f>IF(【3】見・旅費!X223="","",【3】見・旅費!X223)</f>
        <v/>
      </c>
    </row>
    <row r="224" spans="3:24" ht="19.5" customHeight="1">
      <c r="C224" s="1049"/>
      <c r="D224" s="1052"/>
      <c r="E224" s="1052"/>
      <c r="F224" s="1052"/>
      <c r="G224" s="1055"/>
      <c r="H224" s="1058"/>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26"/>
      <c r="R224" s="832"/>
      <c r="S224" s="829"/>
      <c r="T224" s="832"/>
      <c r="U224" s="829"/>
      <c r="V224" s="829"/>
      <c r="W224" s="1066"/>
      <c r="X224" s="1052"/>
    </row>
    <row r="225" spans="3:24" ht="19.5" customHeight="1">
      <c r="C225" s="1049"/>
      <c r="D225" s="1052"/>
      <c r="E225" s="1052"/>
      <c r="F225" s="1052"/>
      <c r="G225" s="1055"/>
      <c r="H225" s="1058"/>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26"/>
      <c r="R225" s="832"/>
      <c r="S225" s="829"/>
      <c r="T225" s="832"/>
      <c r="U225" s="829"/>
      <c r="V225" s="829"/>
      <c r="W225" s="1066"/>
      <c r="X225" s="1052"/>
    </row>
    <row r="226" spans="3:24" ht="19.5" customHeight="1">
      <c r="C226" s="1049"/>
      <c r="D226" s="1052"/>
      <c r="E226" s="1052"/>
      <c r="F226" s="1052"/>
      <c r="G226" s="1055"/>
      <c r="H226" s="1058"/>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27"/>
      <c r="R226" s="833"/>
      <c r="S226" s="830"/>
      <c r="T226" s="833"/>
      <c r="U226" s="830"/>
      <c r="V226" s="830"/>
      <c r="W226" s="1066"/>
      <c r="X226" s="1052"/>
    </row>
    <row r="227" spans="3:24" ht="19.5" customHeight="1">
      <c r="C227" s="1050"/>
      <c r="D227" s="1053"/>
      <c r="E227" s="1053"/>
      <c r="F227" s="1053"/>
      <c r="G227" s="1056"/>
      <c r="H227" s="1059"/>
      <c r="I227" s="608"/>
      <c r="J227" s="608"/>
      <c r="K227" s="610"/>
      <c r="L227" s="633"/>
      <c r="M227" s="634"/>
      <c r="N227" s="612"/>
      <c r="O227" s="696" t="s">
        <v>456</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67"/>
      <c r="X227" s="1053"/>
    </row>
    <row r="228" spans="3:24" ht="19.5" customHeight="1">
      <c r="C228" s="1048" t="str">
        <f>IF(【3】見・旅費!C228="","",【3】見・旅費!C228)</f>
        <v/>
      </c>
      <c r="D228" s="1051" t="str">
        <f>IF(【3】見・旅費!D228="","",【3】見・旅費!D228)</f>
        <v/>
      </c>
      <c r="E228" s="1051" t="str">
        <f>IF(【3】見・旅費!E228="","",【3】見・旅費!E228)</f>
        <v/>
      </c>
      <c r="F228" s="1051" t="str">
        <f>IF(【3】見・旅費!F228="","",【3】見・旅費!F228)</f>
        <v/>
      </c>
      <c r="G228" s="1054" t="str">
        <f>IF(【3】見・旅費!G228="","",【3】見・旅費!G228)</f>
        <v/>
      </c>
      <c r="H228" s="1057"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25"/>
      <c r="R228" s="831"/>
      <c r="S228" s="828"/>
      <c r="T228" s="831"/>
      <c r="U228" s="828"/>
      <c r="V228" s="828"/>
      <c r="W228" s="1065"/>
      <c r="X228" s="1051" t="str">
        <f>IF(【3】見・旅費!X228="","",【3】見・旅費!X228)</f>
        <v/>
      </c>
    </row>
    <row r="229" spans="3:24" ht="19.5" customHeight="1">
      <c r="C229" s="1049"/>
      <c r="D229" s="1052"/>
      <c r="E229" s="1052"/>
      <c r="F229" s="1052"/>
      <c r="G229" s="1055"/>
      <c r="H229" s="1058"/>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26"/>
      <c r="R229" s="832"/>
      <c r="S229" s="829"/>
      <c r="T229" s="832"/>
      <c r="U229" s="829"/>
      <c r="V229" s="829"/>
      <c r="W229" s="1066"/>
      <c r="X229" s="1052"/>
    </row>
    <row r="230" spans="3:24" ht="19.5" customHeight="1">
      <c r="C230" s="1049"/>
      <c r="D230" s="1052"/>
      <c r="E230" s="1052"/>
      <c r="F230" s="1052"/>
      <c r="G230" s="1055"/>
      <c r="H230" s="1058"/>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26"/>
      <c r="R230" s="832"/>
      <c r="S230" s="829"/>
      <c r="T230" s="832"/>
      <c r="U230" s="829"/>
      <c r="V230" s="829"/>
      <c r="W230" s="1066"/>
      <c r="X230" s="1052"/>
    </row>
    <row r="231" spans="3:24" ht="19.5" customHeight="1">
      <c r="C231" s="1049"/>
      <c r="D231" s="1052"/>
      <c r="E231" s="1052"/>
      <c r="F231" s="1052"/>
      <c r="G231" s="1055"/>
      <c r="H231" s="1058"/>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27"/>
      <c r="R231" s="833"/>
      <c r="S231" s="830"/>
      <c r="T231" s="833"/>
      <c r="U231" s="830"/>
      <c r="V231" s="830"/>
      <c r="W231" s="1066"/>
      <c r="X231" s="1052"/>
    </row>
    <row r="232" spans="3:24" ht="19.5" customHeight="1">
      <c r="C232" s="1050"/>
      <c r="D232" s="1053"/>
      <c r="E232" s="1053"/>
      <c r="F232" s="1053"/>
      <c r="G232" s="1056"/>
      <c r="H232" s="1059"/>
      <c r="I232" s="608"/>
      <c r="J232" s="608"/>
      <c r="K232" s="534"/>
      <c r="L232" s="534"/>
      <c r="M232" s="535"/>
      <c r="N232" s="612"/>
      <c r="O232" s="696" t="s">
        <v>456</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67"/>
      <c r="X232" s="1053"/>
    </row>
    <row r="233" spans="3:24" ht="21" customHeight="1">
      <c r="T233" s="877" t="s">
        <v>302</v>
      </c>
      <c r="U233" s="878"/>
      <c r="V233" s="117">
        <f>SUM(V123:V232)</f>
        <v>0</v>
      </c>
    </row>
    <row r="234" spans="3:24" ht="21" customHeight="1">
      <c r="T234" s="877" t="s">
        <v>303</v>
      </c>
      <c r="U234" s="878"/>
      <c r="V234" s="117">
        <f>SUM(V123:V232)/1.1</f>
        <v>0</v>
      </c>
    </row>
    <row r="235" spans="3:24" ht="19.5" customHeight="1">
      <c r="T235" s="54"/>
      <c r="U235" s="54"/>
      <c r="V235" s="119"/>
      <c r="X235" s="66"/>
    </row>
    <row r="236" spans="3:24" ht="19.5" customHeight="1">
      <c r="C236" s="43" t="s">
        <v>305</v>
      </c>
      <c r="X236" s="108" t="s">
        <v>223</v>
      </c>
    </row>
    <row r="237" spans="3:24"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349</v>
      </c>
      <c r="Q237" s="879"/>
      <c r="R237" s="831"/>
      <c r="S237" s="831"/>
      <c r="T237" s="831"/>
      <c r="U237" s="831"/>
      <c r="V237" s="332" t="s">
        <v>349</v>
      </c>
      <c r="W237" s="1069" t="s">
        <v>510</v>
      </c>
      <c r="X237" s="874" t="s">
        <v>288</v>
      </c>
    </row>
    <row r="238" spans="3:24"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1069"/>
      <c r="X238" s="874"/>
    </row>
    <row r="239" spans="3:24" ht="19.5" customHeight="1">
      <c r="C239" s="1048" t="str">
        <f>IF(【3】見・旅費!C239="","",【3】見・旅費!C239)</f>
        <v/>
      </c>
      <c r="D239" s="840"/>
      <c r="E239" s="1051" t="str">
        <f>IF(【3】見・旅費!E239="","",【3】見・旅費!E239)</f>
        <v/>
      </c>
      <c r="F239" s="840"/>
      <c r="G239" s="846"/>
      <c r="H239" s="1060"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25"/>
      <c r="R239" s="828"/>
      <c r="S239" s="828"/>
      <c r="T239" s="831"/>
      <c r="U239" s="828"/>
      <c r="V239" s="828"/>
      <c r="W239" s="1068"/>
      <c r="X239" s="1051" t="str">
        <f>IF(【3】見・旅費!X239="","",【3】見・旅費!X239)</f>
        <v/>
      </c>
    </row>
    <row r="240" spans="3:24" ht="19.5" customHeight="1">
      <c r="C240" s="1049"/>
      <c r="D240" s="841"/>
      <c r="E240" s="1052"/>
      <c r="F240" s="841"/>
      <c r="G240" s="847"/>
      <c r="H240" s="1062"/>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26"/>
      <c r="R240" s="829"/>
      <c r="S240" s="829"/>
      <c r="T240" s="832"/>
      <c r="U240" s="829"/>
      <c r="V240" s="829"/>
      <c r="W240" s="1068"/>
      <c r="X240" s="1052"/>
    </row>
    <row r="241" spans="3:24" ht="19.5" customHeight="1">
      <c r="C241" s="1049"/>
      <c r="D241" s="841"/>
      <c r="E241" s="1052"/>
      <c r="F241" s="841"/>
      <c r="G241" s="847"/>
      <c r="H241" s="1062"/>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26"/>
      <c r="R241" s="829"/>
      <c r="S241" s="829"/>
      <c r="T241" s="832"/>
      <c r="U241" s="829"/>
      <c r="V241" s="829"/>
      <c r="W241" s="1068"/>
      <c r="X241" s="1052"/>
    </row>
    <row r="242" spans="3:24" ht="19.5" customHeight="1">
      <c r="C242" s="1049"/>
      <c r="D242" s="841"/>
      <c r="E242" s="1052"/>
      <c r="F242" s="841"/>
      <c r="G242" s="847"/>
      <c r="H242" s="1062"/>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26"/>
      <c r="R242" s="829"/>
      <c r="S242" s="829"/>
      <c r="T242" s="832"/>
      <c r="U242" s="829"/>
      <c r="V242" s="830"/>
      <c r="W242" s="1068"/>
      <c r="X242" s="1052"/>
    </row>
    <row r="243" spans="3:24" ht="19.5" customHeight="1">
      <c r="C243" s="1050"/>
      <c r="D243" s="842"/>
      <c r="E243" s="1053"/>
      <c r="F243" s="842"/>
      <c r="G243" s="848"/>
      <c r="H243" s="1063"/>
      <c r="I243" s="608"/>
      <c r="J243" s="608"/>
      <c r="K243" s="610"/>
      <c r="L243" s="633"/>
      <c r="M243" s="634"/>
      <c r="N243" s="612"/>
      <c r="O243" s="696" t="s">
        <v>456</v>
      </c>
      <c r="P243" s="614">
        <f>SUM(P239:P242)</f>
        <v>0</v>
      </c>
      <c r="Q243" s="852"/>
      <c r="R243" s="853"/>
      <c r="S243" s="853"/>
      <c r="T243" s="854"/>
      <c r="U243" s="853"/>
      <c r="V243" s="619">
        <f>IF(P243="","",P243)</f>
        <v>0</v>
      </c>
      <c r="W243" s="1068"/>
      <c r="X243" s="1053"/>
    </row>
    <row r="244" spans="3:24" ht="19.5" customHeight="1">
      <c r="C244" s="1048" t="str">
        <f>IF(【3】見・旅費!C244="","",【3】見・旅費!C244)</f>
        <v/>
      </c>
      <c r="D244" s="840"/>
      <c r="E244" s="1051" t="str">
        <f>IF(【3】見・旅費!E244="","",【3】見・旅費!E244)</f>
        <v/>
      </c>
      <c r="F244" s="840"/>
      <c r="G244" s="846"/>
      <c r="H244" s="1060"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25"/>
      <c r="R244" s="828"/>
      <c r="S244" s="828"/>
      <c r="T244" s="831"/>
      <c r="U244" s="828"/>
      <c r="V244" s="828"/>
      <c r="W244" s="1068"/>
      <c r="X244" s="1051" t="str">
        <f>IF(【3】見・旅費!X244="","",【3】見・旅費!X244)</f>
        <v/>
      </c>
    </row>
    <row r="245" spans="3:24" ht="19.5" customHeight="1">
      <c r="C245" s="1049"/>
      <c r="D245" s="841"/>
      <c r="E245" s="1052"/>
      <c r="F245" s="841"/>
      <c r="G245" s="847"/>
      <c r="H245" s="1061"/>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26"/>
      <c r="R245" s="829"/>
      <c r="S245" s="829"/>
      <c r="T245" s="832"/>
      <c r="U245" s="829"/>
      <c r="V245" s="829"/>
      <c r="W245" s="1068"/>
      <c r="X245" s="1052"/>
    </row>
    <row r="246" spans="3:24" ht="19.5" customHeight="1">
      <c r="C246" s="1049"/>
      <c r="D246" s="841"/>
      <c r="E246" s="1052"/>
      <c r="F246" s="841"/>
      <c r="G246" s="847"/>
      <c r="H246" s="1062"/>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26"/>
      <c r="R246" s="829"/>
      <c r="S246" s="829"/>
      <c r="T246" s="832"/>
      <c r="U246" s="829"/>
      <c r="V246" s="829"/>
      <c r="W246" s="1068"/>
      <c r="X246" s="1052"/>
    </row>
    <row r="247" spans="3:24" ht="19.5" customHeight="1">
      <c r="C247" s="1049"/>
      <c r="D247" s="841"/>
      <c r="E247" s="1052"/>
      <c r="F247" s="841"/>
      <c r="G247" s="847"/>
      <c r="H247" s="1062"/>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26"/>
      <c r="R247" s="829"/>
      <c r="S247" s="829"/>
      <c r="T247" s="832"/>
      <c r="U247" s="829"/>
      <c r="V247" s="830"/>
      <c r="W247" s="1068"/>
      <c r="X247" s="1052"/>
    </row>
    <row r="248" spans="3:24" ht="19.5" customHeight="1">
      <c r="C248" s="1050"/>
      <c r="D248" s="842"/>
      <c r="E248" s="1053"/>
      <c r="F248" s="842"/>
      <c r="G248" s="848"/>
      <c r="H248" s="1063"/>
      <c r="I248" s="608"/>
      <c r="J248" s="608"/>
      <c r="K248" s="610"/>
      <c r="L248" s="633"/>
      <c r="M248" s="634"/>
      <c r="N248" s="612"/>
      <c r="O248" s="696" t="s">
        <v>456</v>
      </c>
      <c r="P248" s="614">
        <f>SUM(P244:P247)</f>
        <v>0</v>
      </c>
      <c r="Q248" s="852"/>
      <c r="R248" s="853"/>
      <c r="S248" s="853"/>
      <c r="T248" s="854"/>
      <c r="U248" s="853"/>
      <c r="V248" s="619">
        <f>IF(P248="","",P248)</f>
        <v>0</v>
      </c>
      <c r="W248" s="1068"/>
      <c r="X248" s="1053"/>
    </row>
    <row r="249" spans="3:24" ht="19.5" customHeight="1">
      <c r="C249" s="1048" t="str">
        <f>IF(【3】見・旅費!C249="","",【3】見・旅費!C249)</f>
        <v/>
      </c>
      <c r="D249" s="840"/>
      <c r="E249" s="1051" t="str">
        <f>IF(【3】見・旅費!E249="","",【3】見・旅費!E249)</f>
        <v/>
      </c>
      <c r="F249" s="840"/>
      <c r="G249" s="846"/>
      <c r="H249" s="1060"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25"/>
      <c r="R249" s="828"/>
      <c r="S249" s="828"/>
      <c r="T249" s="831"/>
      <c r="U249" s="828"/>
      <c r="V249" s="828"/>
      <c r="W249" s="1068"/>
      <c r="X249" s="1051" t="str">
        <f>IF(【3】見・旅費!X249="","",【3】見・旅費!X249)</f>
        <v/>
      </c>
    </row>
    <row r="250" spans="3:24" ht="19.5" customHeight="1">
      <c r="C250" s="1049"/>
      <c r="D250" s="841"/>
      <c r="E250" s="1052"/>
      <c r="F250" s="841"/>
      <c r="G250" s="847"/>
      <c r="H250" s="1061"/>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26"/>
      <c r="R250" s="829"/>
      <c r="S250" s="829"/>
      <c r="T250" s="832"/>
      <c r="U250" s="829"/>
      <c r="V250" s="829"/>
      <c r="W250" s="1068"/>
      <c r="X250" s="1052"/>
    </row>
    <row r="251" spans="3:24" ht="19.5" customHeight="1">
      <c r="C251" s="1049"/>
      <c r="D251" s="841"/>
      <c r="E251" s="1052"/>
      <c r="F251" s="841"/>
      <c r="G251" s="847"/>
      <c r="H251" s="1062"/>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26"/>
      <c r="R251" s="829"/>
      <c r="S251" s="829"/>
      <c r="T251" s="832"/>
      <c r="U251" s="829"/>
      <c r="V251" s="829"/>
      <c r="W251" s="1068"/>
      <c r="X251" s="1052"/>
    </row>
    <row r="252" spans="3:24" ht="19.5" customHeight="1">
      <c r="C252" s="1049"/>
      <c r="D252" s="841"/>
      <c r="E252" s="1052"/>
      <c r="F252" s="841"/>
      <c r="G252" s="847"/>
      <c r="H252" s="1062"/>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26"/>
      <c r="R252" s="829"/>
      <c r="S252" s="829"/>
      <c r="T252" s="832"/>
      <c r="U252" s="829"/>
      <c r="V252" s="830"/>
      <c r="W252" s="1068"/>
      <c r="X252" s="1052"/>
    </row>
    <row r="253" spans="3:24" ht="19.5" customHeight="1">
      <c r="C253" s="1050"/>
      <c r="D253" s="842"/>
      <c r="E253" s="1053"/>
      <c r="F253" s="842"/>
      <c r="G253" s="848"/>
      <c r="H253" s="1063"/>
      <c r="I253" s="608"/>
      <c r="J253" s="608"/>
      <c r="K253" s="610"/>
      <c r="L253" s="633"/>
      <c r="M253" s="634"/>
      <c r="N253" s="612"/>
      <c r="O253" s="696" t="s">
        <v>456</v>
      </c>
      <c r="P253" s="614">
        <f>SUM(P249:P252)</f>
        <v>0</v>
      </c>
      <c r="Q253" s="852"/>
      <c r="R253" s="853"/>
      <c r="S253" s="853"/>
      <c r="T253" s="854"/>
      <c r="U253" s="853"/>
      <c r="V253" s="619">
        <f>IF(P253="","",P253)</f>
        <v>0</v>
      </c>
      <c r="W253" s="1068"/>
      <c r="X253" s="1053"/>
    </row>
    <row r="254" spans="3:24" ht="19.5" customHeight="1">
      <c r="C254" s="1048" t="str">
        <f>IF(【3】見・旅費!C254="","",【3】見・旅費!C254)</f>
        <v/>
      </c>
      <c r="D254" s="840"/>
      <c r="E254" s="1051" t="str">
        <f>IF(【3】見・旅費!E254="","",【3】見・旅費!E254)</f>
        <v/>
      </c>
      <c r="F254" s="840"/>
      <c r="G254" s="846"/>
      <c r="H254" s="1060"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25"/>
      <c r="R254" s="828"/>
      <c r="S254" s="828"/>
      <c r="T254" s="831"/>
      <c r="U254" s="828"/>
      <c r="V254" s="828"/>
      <c r="W254" s="1068"/>
      <c r="X254" s="1051" t="str">
        <f>IF(【3】見・旅費!X254="","",【3】見・旅費!X254)</f>
        <v/>
      </c>
    </row>
    <row r="255" spans="3:24" ht="19.5" customHeight="1">
      <c r="C255" s="1049"/>
      <c r="D255" s="841"/>
      <c r="E255" s="1052"/>
      <c r="F255" s="841"/>
      <c r="G255" s="847"/>
      <c r="H255" s="1061"/>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26"/>
      <c r="R255" s="829"/>
      <c r="S255" s="829"/>
      <c r="T255" s="832"/>
      <c r="U255" s="829"/>
      <c r="V255" s="829"/>
      <c r="W255" s="1068"/>
      <c r="X255" s="1052"/>
    </row>
    <row r="256" spans="3:24" ht="19.5" customHeight="1">
      <c r="C256" s="1049"/>
      <c r="D256" s="841"/>
      <c r="E256" s="1052"/>
      <c r="F256" s="841"/>
      <c r="G256" s="847"/>
      <c r="H256" s="1062"/>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26"/>
      <c r="R256" s="829"/>
      <c r="S256" s="829"/>
      <c r="T256" s="832"/>
      <c r="U256" s="829"/>
      <c r="V256" s="829"/>
      <c r="W256" s="1068"/>
      <c r="X256" s="1052"/>
    </row>
    <row r="257" spans="3:24" ht="19.5" customHeight="1">
      <c r="C257" s="1049"/>
      <c r="D257" s="841"/>
      <c r="E257" s="1052"/>
      <c r="F257" s="841"/>
      <c r="G257" s="847"/>
      <c r="H257" s="1062"/>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26"/>
      <c r="R257" s="829"/>
      <c r="S257" s="829"/>
      <c r="T257" s="832"/>
      <c r="U257" s="829"/>
      <c r="V257" s="830"/>
      <c r="W257" s="1068"/>
      <c r="X257" s="1052"/>
    </row>
    <row r="258" spans="3:24" ht="19.5" customHeight="1">
      <c r="C258" s="1050"/>
      <c r="D258" s="842"/>
      <c r="E258" s="1053"/>
      <c r="F258" s="842"/>
      <c r="G258" s="848"/>
      <c r="H258" s="1063"/>
      <c r="I258" s="608"/>
      <c r="J258" s="608"/>
      <c r="K258" s="610"/>
      <c r="L258" s="633"/>
      <c r="M258" s="634"/>
      <c r="N258" s="612"/>
      <c r="O258" s="696" t="s">
        <v>456</v>
      </c>
      <c r="P258" s="614">
        <f>SUM(P254:P257)</f>
        <v>0</v>
      </c>
      <c r="Q258" s="852"/>
      <c r="R258" s="853"/>
      <c r="S258" s="853"/>
      <c r="T258" s="854"/>
      <c r="U258" s="853"/>
      <c r="V258" s="619">
        <f>IF(P258="","",P258)</f>
        <v>0</v>
      </c>
      <c r="W258" s="1068"/>
      <c r="X258" s="1053"/>
    </row>
    <row r="259" spans="3:24" ht="19.5" customHeight="1">
      <c r="C259" s="1048" t="str">
        <f>IF(【3】見・旅費!C259="","",【3】見・旅費!C259)</f>
        <v/>
      </c>
      <c r="D259" s="840"/>
      <c r="E259" s="1051" t="str">
        <f>IF(【3】見・旅費!E259="","",【3】見・旅費!E259)</f>
        <v/>
      </c>
      <c r="F259" s="840"/>
      <c r="G259" s="846"/>
      <c r="H259" s="1060"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25"/>
      <c r="R259" s="828"/>
      <c r="S259" s="828"/>
      <c r="T259" s="831"/>
      <c r="U259" s="828"/>
      <c r="V259" s="828"/>
      <c r="W259" s="1068"/>
      <c r="X259" s="1051" t="str">
        <f>IF(【3】見・旅費!X259="","",【3】見・旅費!X259)</f>
        <v/>
      </c>
    </row>
    <row r="260" spans="3:24" ht="19.5" customHeight="1">
      <c r="C260" s="1049"/>
      <c r="D260" s="841"/>
      <c r="E260" s="1052"/>
      <c r="F260" s="841"/>
      <c r="G260" s="847"/>
      <c r="H260" s="1061"/>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26"/>
      <c r="R260" s="829"/>
      <c r="S260" s="829"/>
      <c r="T260" s="832"/>
      <c r="U260" s="829"/>
      <c r="V260" s="829"/>
      <c r="W260" s="1068"/>
      <c r="X260" s="1052"/>
    </row>
    <row r="261" spans="3:24" ht="19.5" customHeight="1">
      <c r="C261" s="1049"/>
      <c r="D261" s="841"/>
      <c r="E261" s="1052"/>
      <c r="F261" s="841"/>
      <c r="G261" s="847"/>
      <c r="H261" s="1062"/>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26"/>
      <c r="R261" s="829"/>
      <c r="S261" s="829"/>
      <c r="T261" s="832"/>
      <c r="U261" s="829"/>
      <c r="V261" s="829"/>
      <c r="W261" s="1068"/>
      <c r="X261" s="1052"/>
    </row>
    <row r="262" spans="3:24" ht="19.5" customHeight="1">
      <c r="C262" s="1049"/>
      <c r="D262" s="841"/>
      <c r="E262" s="1052"/>
      <c r="F262" s="841"/>
      <c r="G262" s="847"/>
      <c r="H262" s="1062"/>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26"/>
      <c r="R262" s="829"/>
      <c r="S262" s="829"/>
      <c r="T262" s="832"/>
      <c r="U262" s="829"/>
      <c r="V262" s="830"/>
      <c r="W262" s="1068"/>
      <c r="X262" s="1052"/>
    </row>
    <row r="263" spans="3:24" ht="19.5" customHeight="1">
      <c r="C263" s="1050"/>
      <c r="D263" s="842"/>
      <c r="E263" s="1053"/>
      <c r="F263" s="842"/>
      <c r="G263" s="848"/>
      <c r="H263" s="1063"/>
      <c r="I263" s="608"/>
      <c r="J263" s="608"/>
      <c r="K263" s="610"/>
      <c r="L263" s="633"/>
      <c r="M263" s="634"/>
      <c r="N263" s="612"/>
      <c r="O263" s="696" t="s">
        <v>456</v>
      </c>
      <c r="P263" s="614">
        <f>SUM(P259:P262)</f>
        <v>0</v>
      </c>
      <c r="Q263" s="852"/>
      <c r="R263" s="853"/>
      <c r="S263" s="853"/>
      <c r="T263" s="854"/>
      <c r="U263" s="853"/>
      <c r="V263" s="619">
        <f>IF(P263="","",P263)</f>
        <v>0</v>
      </c>
      <c r="W263" s="1068"/>
      <c r="X263" s="1053"/>
    </row>
    <row r="264" spans="3:24" ht="19.5" customHeight="1">
      <c r="C264" s="1048" t="str">
        <f>IF(【3】見・旅費!C264="","",【3】見・旅費!C264)</f>
        <v/>
      </c>
      <c r="D264" s="840"/>
      <c r="E264" s="1051" t="str">
        <f>IF(【3】見・旅費!E264="","",【3】見・旅費!E264)</f>
        <v/>
      </c>
      <c r="F264" s="840"/>
      <c r="G264" s="846"/>
      <c r="H264" s="1060"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25"/>
      <c r="R264" s="828"/>
      <c r="S264" s="828"/>
      <c r="T264" s="831"/>
      <c r="U264" s="828"/>
      <c r="V264" s="828"/>
      <c r="W264" s="1068"/>
      <c r="X264" s="1051" t="str">
        <f>IF(【3】見・旅費!X264="","",【3】見・旅費!X264)</f>
        <v/>
      </c>
    </row>
    <row r="265" spans="3:24" ht="19.5" customHeight="1">
      <c r="C265" s="1049"/>
      <c r="D265" s="841"/>
      <c r="E265" s="1052"/>
      <c r="F265" s="841"/>
      <c r="G265" s="847"/>
      <c r="H265" s="1061"/>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26"/>
      <c r="R265" s="829"/>
      <c r="S265" s="829"/>
      <c r="T265" s="832"/>
      <c r="U265" s="829"/>
      <c r="V265" s="829"/>
      <c r="W265" s="1068"/>
      <c r="X265" s="1052"/>
    </row>
    <row r="266" spans="3:24" ht="19.5" customHeight="1">
      <c r="C266" s="1049"/>
      <c r="D266" s="841"/>
      <c r="E266" s="1052"/>
      <c r="F266" s="841"/>
      <c r="G266" s="847"/>
      <c r="H266" s="1062"/>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26"/>
      <c r="R266" s="829"/>
      <c r="S266" s="829"/>
      <c r="T266" s="832"/>
      <c r="U266" s="829"/>
      <c r="V266" s="829"/>
      <c r="W266" s="1068"/>
      <c r="X266" s="1052"/>
    </row>
    <row r="267" spans="3:24" ht="19.5" customHeight="1">
      <c r="C267" s="1049"/>
      <c r="D267" s="841"/>
      <c r="E267" s="1052"/>
      <c r="F267" s="841"/>
      <c r="G267" s="847"/>
      <c r="H267" s="1062"/>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26"/>
      <c r="R267" s="829"/>
      <c r="S267" s="829"/>
      <c r="T267" s="832"/>
      <c r="U267" s="829"/>
      <c r="V267" s="830"/>
      <c r="W267" s="1068"/>
      <c r="X267" s="1052"/>
    </row>
    <row r="268" spans="3:24" ht="19.5" customHeight="1">
      <c r="C268" s="1050"/>
      <c r="D268" s="842"/>
      <c r="E268" s="1053"/>
      <c r="F268" s="842"/>
      <c r="G268" s="848"/>
      <c r="H268" s="1063"/>
      <c r="I268" s="608"/>
      <c r="J268" s="608"/>
      <c r="K268" s="610"/>
      <c r="L268" s="633"/>
      <c r="M268" s="634"/>
      <c r="N268" s="612"/>
      <c r="O268" s="696" t="s">
        <v>456</v>
      </c>
      <c r="P268" s="614">
        <f>SUM(P264:P267)</f>
        <v>0</v>
      </c>
      <c r="Q268" s="852"/>
      <c r="R268" s="853"/>
      <c r="S268" s="853"/>
      <c r="T268" s="854"/>
      <c r="U268" s="853"/>
      <c r="V268" s="619">
        <f>IF(P268="","",P268)</f>
        <v>0</v>
      </c>
      <c r="W268" s="1068"/>
      <c r="X268" s="1053"/>
    </row>
    <row r="269" spans="3:24" ht="19.5" customHeight="1">
      <c r="C269" s="1048" t="str">
        <f>IF(【3】見・旅費!C269="","",【3】見・旅費!C269)</f>
        <v/>
      </c>
      <c r="D269" s="840"/>
      <c r="E269" s="1051" t="str">
        <f>IF(【3】見・旅費!E269="","",【3】見・旅費!E269)</f>
        <v/>
      </c>
      <c r="F269" s="840"/>
      <c r="G269" s="846"/>
      <c r="H269" s="1060"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25"/>
      <c r="R269" s="828"/>
      <c r="S269" s="828"/>
      <c r="T269" s="831"/>
      <c r="U269" s="828"/>
      <c r="V269" s="828"/>
      <c r="W269" s="1068"/>
      <c r="X269" s="1051" t="str">
        <f>IF(【3】見・旅費!X269="","",【3】見・旅費!X269)</f>
        <v/>
      </c>
    </row>
    <row r="270" spans="3:24" ht="19.5" customHeight="1">
      <c r="C270" s="1049"/>
      <c r="D270" s="841"/>
      <c r="E270" s="1052"/>
      <c r="F270" s="841"/>
      <c r="G270" s="847"/>
      <c r="H270" s="1061"/>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26"/>
      <c r="R270" s="829"/>
      <c r="S270" s="829"/>
      <c r="T270" s="832"/>
      <c r="U270" s="829"/>
      <c r="V270" s="829"/>
      <c r="W270" s="1068"/>
      <c r="X270" s="1052"/>
    </row>
    <row r="271" spans="3:24" ht="19.5" customHeight="1">
      <c r="C271" s="1049"/>
      <c r="D271" s="841"/>
      <c r="E271" s="1052"/>
      <c r="F271" s="841"/>
      <c r="G271" s="847"/>
      <c r="H271" s="1062"/>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26"/>
      <c r="R271" s="829"/>
      <c r="S271" s="829"/>
      <c r="T271" s="832"/>
      <c r="U271" s="829"/>
      <c r="V271" s="829"/>
      <c r="W271" s="1068"/>
      <c r="X271" s="1052"/>
    </row>
    <row r="272" spans="3:24" ht="19.5" customHeight="1">
      <c r="C272" s="1049"/>
      <c r="D272" s="841"/>
      <c r="E272" s="1052"/>
      <c r="F272" s="841"/>
      <c r="G272" s="847"/>
      <c r="H272" s="1062"/>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26"/>
      <c r="R272" s="829"/>
      <c r="S272" s="829"/>
      <c r="T272" s="832"/>
      <c r="U272" s="829"/>
      <c r="V272" s="830"/>
      <c r="W272" s="1068"/>
      <c r="X272" s="1052"/>
    </row>
    <row r="273" spans="3:24" ht="19.5" customHeight="1">
      <c r="C273" s="1050"/>
      <c r="D273" s="842"/>
      <c r="E273" s="1053"/>
      <c r="F273" s="842"/>
      <c r="G273" s="848"/>
      <c r="H273" s="1063"/>
      <c r="I273" s="608"/>
      <c r="J273" s="608"/>
      <c r="K273" s="610"/>
      <c r="L273" s="633"/>
      <c r="M273" s="634"/>
      <c r="N273" s="612"/>
      <c r="O273" s="696" t="s">
        <v>456</v>
      </c>
      <c r="P273" s="614">
        <f>SUM(P269:P272)</f>
        <v>0</v>
      </c>
      <c r="Q273" s="852"/>
      <c r="R273" s="853"/>
      <c r="S273" s="853"/>
      <c r="T273" s="854"/>
      <c r="U273" s="853"/>
      <c r="V273" s="619">
        <f>IF(P273="","",P273)</f>
        <v>0</v>
      </c>
      <c r="W273" s="1068"/>
      <c r="X273" s="1053"/>
    </row>
    <row r="274" spans="3:24" ht="19.5" customHeight="1">
      <c r="C274" s="1048" t="str">
        <f>IF(【3】見・旅費!C274="","",【3】見・旅費!C274)</f>
        <v/>
      </c>
      <c r="D274" s="840"/>
      <c r="E274" s="1051" t="str">
        <f>IF(【3】見・旅費!E274="","",【3】見・旅費!E274)</f>
        <v/>
      </c>
      <c r="F274" s="840"/>
      <c r="G274" s="846"/>
      <c r="H274" s="1060"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25"/>
      <c r="R274" s="828"/>
      <c r="S274" s="828"/>
      <c r="T274" s="831"/>
      <c r="U274" s="828"/>
      <c r="V274" s="828"/>
      <c r="W274" s="1068"/>
      <c r="X274" s="1051" t="str">
        <f>IF(【3】見・旅費!X274="","",【3】見・旅費!X274)</f>
        <v/>
      </c>
    </row>
    <row r="275" spans="3:24" ht="19.5" customHeight="1">
      <c r="C275" s="1049"/>
      <c r="D275" s="841"/>
      <c r="E275" s="1052"/>
      <c r="F275" s="841"/>
      <c r="G275" s="847"/>
      <c r="H275" s="1061"/>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26"/>
      <c r="R275" s="829"/>
      <c r="S275" s="829"/>
      <c r="T275" s="832"/>
      <c r="U275" s="829"/>
      <c r="V275" s="829"/>
      <c r="W275" s="1068"/>
      <c r="X275" s="1052"/>
    </row>
    <row r="276" spans="3:24" ht="19.5" customHeight="1">
      <c r="C276" s="1049"/>
      <c r="D276" s="841"/>
      <c r="E276" s="1052"/>
      <c r="F276" s="841"/>
      <c r="G276" s="847"/>
      <c r="H276" s="1062"/>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26"/>
      <c r="R276" s="829"/>
      <c r="S276" s="829"/>
      <c r="T276" s="832"/>
      <c r="U276" s="829"/>
      <c r="V276" s="829"/>
      <c r="W276" s="1068"/>
      <c r="X276" s="1052"/>
    </row>
    <row r="277" spans="3:24" ht="19.5" customHeight="1">
      <c r="C277" s="1049"/>
      <c r="D277" s="841"/>
      <c r="E277" s="1052"/>
      <c r="F277" s="841"/>
      <c r="G277" s="847"/>
      <c r="H277" s="1062"/>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26"/>
      <c r="R277" s="829"/>
      <c r="S277" s="829"/>
      <c r="T277" s="832"/>
      <c r="U277" s="829"/>
      <c r="V277" s="830"/>
      <c r="W277" s="1068"/>
      <c r="X277" s="1052"/>
    </row>
    <row r="278" spans="3:24" ht="19.5" customHeight="1">
      <c r="C278" s="1050"/>
      <c r="D278" s="842"/>
      <c r="E278" s="1053"/>
      <c r="F278" s="842"/>
      <c r="G278" s="848"/>
      <c r="H278" s="1063"/>
      <c r="I278" s="608"/>
      <c r="J278" s="608"/>
      <c r="K278" s="610"/>
      <c r="L278" s="633"/>
      <c r="M278" s="634"/>
      <c r="N278" s="612"/>
      <c r="O278" s="696" t="s">
        <v>456</v>
      </c>
      <c r="P278" s="614">
        <f>SUM(P274:P277)</f>
        <v>0</v>
      </c>
      <c r="Q278" s="852"/>
      <c r="R278" s="853"/>
      <c r="S278" s="853"/>
      <c r="T278" s="854"/>
      <c r="U278" s="853"/>
      <c r="V278" s="619">
        <f>IF(P278="","",P278)</f>
        <v>0</v>
      </c>
      <c r="W278" s="1068"/>
      <c r="X278" s="1053"/>
    </row>
    <row r="279" spans="3:24" ht="19.5" customHeight="1">
      <c r="C279" s="1048" t="str">
        <f>IF(【3】見・旅費!C279="","",【3】見・旅費!C279)</f>
        <v/>
      </c>
      <c r="D279" s="840"/>
      <c r="E279" s="1051" t="str">
        <f>IF(【3】見・旅費!E279="","",【3】見・旅費!E279)</f>
        <v/>
      </c>
      <c r="F279" s="840"/>
      <c r="G279" s="846"/>
      <c r="H279" s="1060"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25"/>
      <c r="R279" s="828"/>
      <c r="S279" s="828"/>
      <c r="T279" s="831"/>
      <c r="U279" s="828"/>
      <c r="V279" s="828"/>
      <c r="W279" s="1068"/>
      <c r="X279" s="1051" t="str">
        <f>IF(【3】見・旅費!X279="","",【3】見・旅費!X279)</f>
        <v/>
      </c>
    </row>
    <row r="280" spans="3:24" ht="19.5" customHeight="1">
      <c r="C280" s="1049"/>
      <c r="D280" s="841"/>
      <c r="E280" s="1052"/>
      <c r="F280" s="841"/>
      <c r="G280" s="847"/>
      <c r="H280" s="1061"/>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26"/>
      <c r="R280" s="829"/>
      <c r="S280" s="829"/>
      <c r="T280" s="832"/>
      <c r="U280" s="829"/>
      <c r="V280" s="829"/>
      <c r="W280" s="1068"/>
      <c r="X280" s="1052"/>
    </row>
    <row r="281" spans="3:24" ht="19.5" customHeight="1">
      <c r="C281" s="1049"/>
      <c r="D281" s="841"/>
      <c r="E281" s="1052"/>
      <c r="F281" s="841"/>
      <c r="G281" s="847"/>
      <c r="H281" s="1062"/>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26"/>
      <c r="R281" s="829"/>
      <c r="S281" s="829"/>
      <c r="T281" s="832"/>
      <c r="U281" s="829"/>
      <c r="V281" s="829"/>
      <c r="W281" s="1068"/>
      <c r="X281" s="1052"/>
    </row>
    <row r="282" spans="3:24" ht="19.5" customHeight="1">
      <c r="C282" s="1049"/>
      <c r="D282" s="841"/>
      <c r="E282" s="1052"/>
      <c r="F282" s="841"/>
      <c r="G282" s="847"/>
      <c r="H282" s="1062"/>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26"/>
      <c r="R282" s="829"/>
      <c r="S282" s="829"/>
      <c r="T282" s="832"/>
      <c r="U282" s="829"/>
      <c r="V282" s="830"/>
      <c r="W282" s="1068"/>
      <c r="X282" s="1052"/>
    </row>
    <row r="283" spans="3:24" ht="19.5" customHeight="1">
      <c r="C283" s="1050"/>
      <c r="D283" s="842"/>
      <c r="E283" s="1053"/>
      <c r="F283" s="842"/>
      <c r="G283" s="848"/>
      <c r="H283" s="1063"/>
      <c r="I283" s="608"/>
      <c r="J283" s="608"/>
      <c r="K283" s="610"/>
      <c r="L283" s="633"/>
      <c r="M283" s="634"/>
      <c r="N283" s="612"/>
      <c r="O283" s="696" t="s">
        <v>456</v>
      </c>
      <c r="P283" s="614">
        <f>SUM(P279:P282)</f>
        <v>0</v>
      </c>
      <c r="Q283" s="852"/>
      <c r="R283" s="853"/>
      <c r="S283" s="853"/>
      <c r="T283" s="854"/>
      <c r="U283" s="853"/>
      <c r="V283" s="619">
        <f>IF(P283="","",P283)</f>
        <v>0</v>
      </c>
      <c r="W283" s="1068"/>
      <c r="X283" s="1053"/>
    </row>
    <row r="284" spans="3:24" ht="19.5" customHeight="1">
      <c r="C284" s="1048" t="str">
        <f>IF(【3】見・旅費!C284="","",【3】見・旅費!C284)</f>
        <v/>
      </c>
      <c r="D284" s="840"/>
      <c r="E284" s="1051" t="str">
        <f>IF(【3】見・旅費!E284="","",【3】見・旅費!E284)</f>
        <v/>
      </c>
      <c r="F284" s="840"/>
      <c r="G284" s="846"/>
      <c r="H284" s="1060"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25"/>
      <c r="R284" s="828"/>
      <c r="S284" s="828"/>
      <c r="T284" s="831"/>
      <c r="U284" s="828"/>
      <c r="V284" s="828"/>
      <c r="W284" s="1068"/>
      <c r="X284" s="1051" t="str">
        <f>IF(【3】見・旅費!X284="","",【3】見・旅費!X284)</f>
        <v/>
      </c>
    </row>
    <row r="285" spans="3:24" ht="19.5" customHeight="1">
      <c r="C285" s="1049"/>
      <c r="D285" s="841"/>
      <c r="E285" s="1052"/>
      <c r="F285" s="841"/>
      <c r="G285" s="847"/>
      <c r="H285" s="1061"/>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26"/>
      <c r="R285" s="829"/>
      <c r="S285" s="829"/>
      <c r="T285" s="832"/>
      <c r="U285" s="829"/>
      <c r="V285" s="829"/>
      <c r="W285" s="1068"/>
      <c r="X285" s="1052"/>
    </row>
    <row r="286" spans="3:24" ht="19.5" customHeight="1">
      <c r="C286" s="1049"/>
      <c r="D286" s="841"/>
      <c r="E286" s="1052"/>
      <c r="F286" s="841"/>
      <c r="G286" s="847"/>
      <c r="H286" s="1062"/>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26"/>
      <c r="R286" s="829"/>
      <c r="S286" s="829"/>
      <c r="T286" s="832"/>
      <c r="U286" s="829"/>
      <c r="V286" s="829"/>
      <c r="W286" s="1068"/>
      <c r="X286" s="1052"/>
    </row>
    <row r="287" spans="3:24" ht="19.5" customHeight="1">
      <c r="C287" s="1049"/>
      <c r="D287" s="841"/>
      <c r="E287" s="1052"/>
      <c r="F287" s="841"/>
      <c r="G287" s="847"/>
      <c r="H287" s="1062"/>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26"/>
      <c r="R287" s="829"/>
      <c r="S287" s="829"/>
      <c r="T287" s="832"/>
      <c r="U287" s="829"/>
      <c r="V287" s="830"/>
      <c r="W287" s="1068"/>
      <c r="X287" s="1052"/>
    </row>
    <row r="288" spans="3:24" ht="19.5" customHeight="1">
      <c r="C288" s="1050"/>
      <c r="D288" s="842"/>
      <c r="E288" s="1053"/>
      <c r="F288" s="842"/>
      <c r="G288" s="848"/>
      <c r="H288" s="1063"/>
      <c r="I288" s="608"/>
      <c r="J288" s="608"/>
      <c r="K288" s="610"/>
      <c r="L288" s="633"/>
      <c r="M288" s="634"/>
      <c r="N288" s="612"/>
      <c r="O288" s="696" t="s">
        <v>456</v>
      </c>
      <c r="P288" s="614">
        <f>SUM(P284:P287)</f>
        <v>0</v>
      </c>
      <c r="Q288" s="852"/>
      <c r="R288" s="853"/>
      <c r="S288" s="853"/>
      <c r="T288" s="854"/>
      <c r="U288" s="853"/>
      <c r="V288" s="619">
        <f>IF(P288="","",P288)</f>
        <v>0</v>
      </c>
      <c r="W288" s="1068"/>
      <c r="X288" s="1053"/>
    </row>
    <row r="289" spans="3:24" ht="19.5" customHeight="1">
      <c r="C289" s="1048" t="str">
        <f>IF(【3】見・旅費!C289="","",【3】見・旅費!C289)</f>
        <v/>
      </c>
      <c r="D289" s="840"/>
      <c r="E289" s="1051" t="str">
        <f>IF(【3】見・旅費!E289="","",【3】見・旅費!E289)</f>
        <v/>
      </c>
      <c r="F289" s="840"/>
      <c r="G289" s="846"/>
      <c r="H289" s="1060"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25"/>
      <c r="R289" s="828"/>
      <c r="S289" s="828"/>
      <c r="T289" s="831"/>
      <c r="U289" s="828"/>
      <c r="V289" s="828"/>
      <c r="W289" s="1068"/>
      <c r="X289" s="1051" t="str">
        <f>IF(【3】見・旅費!X289="","",【3】見・旅費!X289)</f>
        <v/>
      </c>
    </row>
    <row r="290" spans="3:24" ht="19.5" customHeight="1">
      <c r="C290" s="1049"/>
      <c r="D290" s="841"/>
      <c r="E290" s="1052"/>
      <c r="F290" s="841"/>
      <c r="G290" s="847"/>
      <c r="H290" s="1061"/>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26"/>
      <c r="R290" s="829"/>
      <c r="S290" s="829"/>
      <c r="T290" s="832"/>
      <c r="U290" s="829"/>
      <c r="V290" s="829"/>
      <c r="W290" s="1068"/>
      <c r="X290" s="1052"/>
    </row>
    <row r="291" spans="3:24" ht="19.5" customHeight="1">
      <c r="C291" s="1049"/>
      <c r="D291" s="841"/>
      <c r="E291" s="1052"/>
      <c r="F291" s="841"/>
      <c r="G291" s="847"/>
      <c r="H291" s="1062"/>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26"/>
      <c r="R291" s="829"/>
      <c r="S291" s="829"/>
      <c r="T291" s="832"/>
      <c r="U291" s="829"/>
      <c r="V291" s="829"/>
      <c r="W291" s="1068"/>
      <c r="X291" s="1052"/>
    </row>
    <row r="292" spans="3:24" ht="19.5" customHeight="1">
      <c r="C292" s="1049"/>
      <c r="D292" s="841"/>
      <c r="E292" s="1052"/>
      <c r="F292" s="841"/>
      <c r="G292" s="847"/>
      <c r="H292" s="1062"/>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26"/>
      <c r="R292" s="829"/>
      <c r="S292" s="829"/>
      <c r="T292" s="832"/>
      <c r="U292" s="829"/>
      <c r="V292" s="830"/>
      <c r="W292" s="1068"/>
      <c r="X292" s="1052"/>
    </row>
    <row r="293" spans="3:24" ht="19.5" customHeight="1">
      <c r="C293" s="1050"/>
      <c r="D293" s="842"/>
      <c r="E293" s="1053"/>
      <c r="F293" s="842"/>
      <c r="G293" s="848"/>
      <c r="H293" s="1063"/>
      <c r="I293" s="608"/>
      <c r="J293" s="608"/>
      <c r="K293" s="610"/>
      <c r="L293" s="633"/>
      <c r="M293" s="634"/>
      <c r="N293" s="612"/>
      <c r="O293" s="696" t="s">
        <v>456</v>
      </c>
      <c r="P293" s="614">
        <f>SUM(P289:P292)</f>
        <v>0</v>
      </c>
      <c r="Q293" s="852"/>
      <c r="R293" s="853"/>
      <c r="S293" s="853"/>
      <c r="T293" s="854"/>
      <c r="U293" s="853"/>
      <c r="V293" s="619">
        <f>IF(P293="","",P293)</f>
        <v>0</v>
      </c>
      <c r="W293" s="1068"/>
      <c r="X293" s="1053"/>
    </row>
    <row r="294" spans="3:24" ht="19.5" customHeight="1">
      <c r="C294" s="1048" t="str">
        <f>IF(【3】見・旅費!C294="","",【3】見・旅費!C294)</f>
        <v/>
      </c>
      <c r="D294" s="840"/>
      <c r="E294" s="1051" t="str">
        <f>IF(【3】見・旅費!E294="","",【3】見・旅費!E294)</f>
        <v/>
      </c>
      <c r="F294" s="840"/>
      <c r="G294" s="846"/>
      <c r="H294" s="1060"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25"/>
      <c r="R294" s="828"/>
      <c r="S294" s="828"/>
      <c r="T294" s="831"/>
      <c r="U294" s="828"/>
      <c r="V294" s="828"/>
      <c r="W294" s="1068"/>
      <c r="X294" s="1051" t="str">
        <f>IF(【3】見・旅費!X294="","",【3】見・旅費!X294)</f>
        <v/>
      </c>
    </row>
    <row r="295" spans="3:24" ht="19.5" customHeight="1">
      <c r="C295" s="1049"/>
      <c r="D295" s="841"/>
      <c r="E295" s="1052"/>
      <c r="F295" s="841"/>
      <c r="G295" s="847"/>
      <c r="H295" s="1061"/>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26"/>
      <c r="R295" s="829"/>
      <c r="S295" s="829"/>
      <c r="T295" s="832"/>
      <c r="U295" s="829"/>
      <c r="V295" s="829"/>
      <c r="W295" s="1068"/>
      <c r="X295" s="1052"/>
    </row>
    <row r="296" spans="3:24" ht="19.5" customHeight="1">
      <c r="C296" s="1049"/>
      <c r="D296" s="841"/>
      <c r="E296" s="1052"/>
      <c r="F296" s="841"/>
      <c r="G296" s="847"/>
      <c r="H296" s="1062"/>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26"/>
      <c r="R296" s="829"/>
      <c r="S296" s="829"/>
      <c r="T296" s="832"/>
      <c r="U296" s="829"/>
      <c r="V296" s="829"/>
      <c r="W296" s="1068"/>
      <c r="X296" s="1052"/>
    </row>
    <row r="297" spans="3:24" ht="19.5" customHeight="1">
      <c r="C297" s="1049"/>
      <c r="D297" s="841"/>
      <c r="E297" s="1052"/>
      <c r="F297" s="841"/>
      <c r="G297" s="847"/>
      <c r="H297" s="1062"/>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26"/>
      <c r="R297" s="829"/>
      <c r="S297" s="829"/>
      <c r="T297" s="832"/>
      <c r="U297" s="829"/>
      <c r="V297" s="830"/>
      <c r="W297" s="1068"/>
      <c r="X297" s="1052"/>
    </row>
    <row r="298" spans="3:24" ht="19.5" customHeight="1">
      <c r="C298" s="1050"/>
      <c r="D298" s="842"/>
      <c r="E298" s="1053"/>
      <c r="F298" s="842"/>
      <c r="G298" s="848"/>
      <c r="H298" s="1063"/>
      <c r="I298" s="608"/>
      <c r="J298" s="608"/>
      <c r="K298" s="610"/>
      <c r="L298" s="633"/>
      <c r="M298" s="634"/>
      <c r="N298" s="612"/>
      <c r="O298" s="696" t="s">
        <v>456</v>
      </c>
      <c r="P298" s="614">
        <f>SUM(P294:P297)</f>
        <v>0</v>
      </c>
      <c r="Q298" s="852"/>
      <c r="R298" s="853"/>
      <c r="S298" s="853"/>
      <c r="T298" s="854"/>
      <c r="U298" s="853"/>
      <c r="V298" s="619">
        <f>IF(P298="","",P298)</f>
        <v>0</v>
      </c>
      <c r="W298" s="1068"/>
      <c r="X298" s="1053"/>
    </row>
    <row r="299" spans="3:24" ht="19.5" customHeight="1">
      <c r="C299" s="1048" t="str">
        <f>IF(【3】見・旅費!C299="","",【3】見・旅費!C299)</f>
        <v/>
      </c>
      <c r="D299" s="840"/>
      <c r="E299" s="1051" t="str">
        <f>IF(【3】見・旅費!E299="","",【3】見・旅費!E299)</f>
        <v/>
      </c>
      <c r="F299" s="840"/>
      <c r="G299" s="846"/>
      <c r="H299" s="1060"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25"/>
      <c r="R299" s="828"/>
      <c r="S299" s="828"/>
      <c r="T299" s="831"/>
      <c r="U299" s="828"/>
      <c r="V299" s="828"/>
      <c r="W299" s="1068"/>
      <c r="X299" s="1051" t="str">
        <f>IF(【3】見・旅費!X299="","",【3】見・旅費!X299)</f>
        <v/>
      </c>
    </row>
    <row r="300" spans="3:24" ht="19.5" customHeight="1">
      <c r="C300" s="1049"/>
      <c r="D300" s="841"/>
      <c r="E300" s="1052"/>
      <c r="F300" s="841"/>
      <c r="G300" s="847"/>
      <c r="H300" s="1061"/>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26"/>
      <c r="R300" s="829"/>
      <c r="S300" s="829"/>
      <c r="T300" s="832"/>
      <c r="U300" s="829"/>
      <c r="V300" s="829"/>
      <c r="W300" s="1068"/>
      <c r="X300" s="1052"/>
    </row>
    <row r="301" spans="3:24" ht="19.5" customHeight="1">
      <c r="C301" s="1049"/>
      <c r="D301" s="841"/>
      <c r="E301" s="1052"/>
      <c r="F301" s="841"/>
      <c r="G301" s="847"/>
      <c r="H301" s="1062"/>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26"/>
      <c r="R301" s="829"/>
      <c r="S301" s="829"/>
      <c r="T301" s="832"/>
      <c r="U301" s="829"/>
      <c r="V301" s="829"/>
      <c r="W301" s="1068"/>
      <c r="X301" s="1052"/>
    </row>
    <row r="302" spans="3:24" ht="19.5" customHeight="1">
      <c r="C302" s="1049"/>
      <c r="D302" s="841"/>
      <c r="E302" s="1052"/>
      <c r="F302" s="841"/>
      <c r="G302" s="847"/>
      <c r="H302" s="1062"/>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26"/>
      <c r="R302" s="829"/>
      <c r="S302" s="829"/>
      <c r="T302" s="832"/>
      <c r="U302" s="829"/>
      <c r="V302" s="830"/>
      <c r="W302" s="1068"/>
      <c r="X302" s="1052"/>
    </row>
    <row r="303" spans="3:24" ht="19.5" customHeight="1">
      <c r="C303" s="1050"/>
      <c r="D303" s="842"/>
      <c r="E303" s="1053"/>
      <c r="F303" s="842"/>
      <c r="G303" s="848"/>
      <c r="H303" s="1063"/>
      <c r="I303" s="608"/>
      <c r="J303" s="608"/>
      <c r="K303" s="610"/>
      <c r="L303" s="633"/>
      <c r="M303" s="634"/>
      <c r="N303" s="612"/>
      <c r="O303" s="696" t="s">
        <v>456</v>
      </c>
      <c r="P303" s="614">
        <f>SUM(P299:P302)</f>
        <v>0</v>
      </c>
      <c r="Q303" s="852"/>
      <c r="R303" s="853"/>
      <c r="S303" s="853"/>
      <c r="T303" s="854"/>
      <c r="U303" s="853"/>
      <c r="V303" s="619">
        <f>IF(P303="","",P303)</f>
        <v>0</v>
      </c>
      <c r="W303" s="1068"/>
      <c r="X303" s="1053"/>
    </row>
    <row r="304" spans="3:24" ht="19.5" customHeight="1">
      <c r="C304" s="1048" t="str">
        <f>IF(【3】見・旅費!C304="","",【3】見・旅費!C304)</f>
        <v/>
      </c>
      <c r="D304" s="840"/>
      <c r="E304" s="1051" t="str">
        <f>IF(【3】見・旅費!E304="","",【3】見・旅費!E304)</f>
        <v/>
      </c>
      <c r="F304" s="840"/>
      <c r="G304" s="846"/>
      <c r="H304" s="1060"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25"/>
      <c r="R304" s="828"/>
      <c r="S304" s="828"/>
      <c r="T304" s="831"/>
      <c r="U304" s="828"/>
      <c r="V304" s="828"/>
      <c r="W304" s="1068"/>
      <c r="X304" s="1051" t="str">
        <f>IF(【3】見・旅費!X304="","",【3】見・旅費!X304)</f>
        <v/>
      </c>
    </row>
    <row r="305" spans="3:24" ht="19.5" customHeight="1">
      <c r="C305" s="1049"/>
      <c r="D305" s="841"/>
      <c r="E305" s="1052"/>
      <c r="F305" s="841"/>
      <c r="G305" s="847"/>
      <c r="H305" s="1061"/>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26"/>
      <c r="R305" s="829"/>
      <c r="S305" s="829"/>
      <c r="T305" s="832"/>
      <c r="U305" s="829"/>
      <c r="V305" s="829"/>
      <c r="W305" s="1068"/>
      <c r="X305" s="1052"/>
    </row>
    <row r="306" spans="3:24" ht="19.5" customHeight="1">
      <c r="C306" s="1049"/>
      <c r="D306" s="841"/>
      <c r="E306" s="1052"/>
      <c r="F306" s="841"/>
      <c r="G306" s="847"/>
      <c r="H306" s="1062"/>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26"/>
      <c r="R306" s="829"/>
      <c r="S306" s="829"/>
      <c r="T306" s="832"/>
      <c r="U306" s="829"/>
      <c r="V306" s="829"/>
      <c r="W306" s="1068"/>
      <c r="X306" s="1052"/>
    </row>
    <row r="307" spans="3:24" ht="19.5" customHeight="1">
      <c r="C307" s="1049"/>
      <c r="D307" s="841"/>
      <c r="E307" s="1052"/>
      <c r="F307" s="841"/>
      <c r="G307" s="847"/>
      <c r="H307" s="1062"/>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26"/>
      <c r="R307" s="829"/>
      <c r="S307" s="829"/>
      <c r="T307" s="832"/>
      <c r="U307" s="829"/>
      <c r="V307" s="830"/>
      <c r="W307" s="1068"/>
      <c r="X307" s="1052"/>
    </row>
    <row r="308" spans="3:24" ht="19.5" customHeight="1">
      <c r="C308" s="1050"/>
      <c r="D308" s="842"/>
      <c r="E308" s="1053"/>
      <c r="F308" s="842"/>
      <c r="G308" s="848"/>
      <c r="H308" s="1063"/>
      <c r="I308" s="608"/>
      <c r="J308" s="608"/>
      <c r="K308" s="610"/>
      <c r="L308" s="633"/>
      <c r="M308" s="634"/>
      <c r="N308" s="612"/>
      <c r="O308" s="696" t="s">
        <v>456</v>
      </c>
      <c r="P308" s="614">
        <f>SUM(P304:P307)</f>
        <v>0</v>
      </c>
      <c r="Q308" s="852"/>
      <c r="R308" s="853"/>
      <c r="S308" s="853"/>
      <c r="T308" s="854"/>
      <c r="U308" s="853"/>
      <c r="V308" s="619">
        <f>IF(P308="","",P308)</f>
        <v>0</v>
      </c>
      <c r="W308" s="1068"/>
      <c r="X308" s="1053"/>
    </row>
    <row r="309" spans="3:24" ht="19.5" customHeight="1">
      <c r="C309" s="1048" t="str">
        <f>IF(【3】見・旅費!C309="","",【3】見・旅費!C309)</f>
        <v/>
      </c>
      <c r="D309" s="840"/>
      <c r="E309" s="1051" t="str">
        <f>IF(【3】見・旅費!E309="","",【3】見・旅費!E309)</f>
        <v/>
      </c>
      <c r="F309" s="840"/>
      <c r="G309" s="846"/>
      <c r="H309" s="1060"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25"/>
      <c r="R309" s="828"/>
      <c r="S309" s="828"/>
      <c r="T309" s="831"/>
      <c r="U309" s="828"/>
      <c r="V309" s="828"/>
      <c r="W309" s="1068"/>
      <c r="X309" s="1051" t="str">
        <f>IF(【3】見・旅費!X309="","",【3】見・旅費!X309)</f>
        <v/>
      </c>
    </row>
    <row r="310" spans="3:24" ht="19.5" customHeight="1">
      <c r="C310" s="1049"/>
      <c r="D310" s="841"/>
      <c r="E310" s="1052"/>
      <c r="F310" s="841"/>
      <c r="G310" s="847"/>
      <c r="H310" s="1061"/>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26"/>
      <c r="R310" s="829"/>
      <c r="S310" s="829"/>
      <c r="T310" s="832"/>
      <c r="U310" s="829"/>
      <c r="V310" s="829"/>
      <c r="W310" s="1068"/>
      <c r="X310" s="1052"/>
    </row>
    <row r="311" spans="3:24" ht="19.5" customHeight="1">
      <c r="C311" s="1049"/>
      <c r="D311" s="841"/>
      <c r="E311" s="1052"/>
      <c r="F311" s="841"/>
      <c r="G311" s="847"/>
      <c r="H311" s="1062"/>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26"/>
      <c r="R311" s="829"/>
      <c r="S311" s="829"/>
      <c r="T311" s="832"/>
      <c r="U311" s="829"/>
      <c r="V311" s="829"/>
      <c r="W311" s="1068"/>
      <c r="X311" s="1052"/>
    </row>
    <row r="312" spans="3:24" ht="19.5" customHeight="1">
      <c r="C312" s="1049"/>
      <c r="D312" s="841"/>
      <c r="E312" s="1052"/>
      <c r="F312" s="841"/>
      <c r="G312" s="847"/>
      <c r="H312" s="1062"/>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26"/>
      <c r="R312" s="829"/>
      <c r="S312" s="829"/>
      <c r="T312" s="832"/>
      <c r="U312" s="829"/>
      <c r="V312" s="830"/>
      <c r="W312" s="1068"/>
      <c r="X312" s="1052"/>
    </row>
    <row r="313" spans="3:24" ht="19.5" customHeight="1">
      <c r="C313" s="1050"/>
      <c r="D313" s="842"/>
      <c r="E313" s="1053"/>
      <c r="F313" s="842"/>
      <c r="G313" s="848"/>
      <c r="H313" s="1063"/>
      <c r="I313" s="608"/>
      <c r="J313" s="608"/>
      <c r="K313" s="610"/>
      <c r="L313" s="633"/>
      <c r="M313" s="634"/>
      <c r="N313" s="612"/>
      <c r="O313" s="696" t="s">
        <v>456</v>
      </c>
      <c r="P313" s="614">
        <f>SUM(P309:P312)</f>
        <v>0</v>
      </c>
      <c r="Q313" s="852"/>
      <c r="R313" s="853"/>
      <c r="S313" s="853"/>
      <c r="T313" s="854"/>
      <c r="U313" s="853"/>
      <c r="V313" s="619">
        <f>IF(P313="","",P313)</f>
        <v>0</v>
      </c>
      <c r="W313" s="1068"/>
      <c r="X313" s="1053"/>
    </row>
    <row r="314" spans="3:24" ht="19.5" customHeight="1">
      <c r="C314" s="1048" t="str">
        <f>IF(【3】見・旅費!C314="","",【3】見・旅費!C314)</f>
        <v/>
      </c>
      <c r="D314" s="840"/>
      <c r="E314" s="1051" t="str">
        <f>IF(【3】見・旅費!E314="","",【3】見・旅費!E314)</f>
        <v/>
      </c>
      <c r="F314" s="840"/>
      <c r="G314" s="846"/>
      <c r="H314" s="1060"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25"/>
      <c r="R314" s="828"/>
      <c r="S314" s="828"/>
      <c r="T314" s="831"/>
      <c r="U314" s="828"/>
      <c r="V314" s="828"/>
      <c r="W314" s="1068"/>
      <c r="X314" s="1051" t="str">
        <f>IF(【3】見・旅費!X314="","",【3】見・旅費!X314)</f>
        <v/>
      </c>
    </row>
    <row r="315" spans="3:24" ht="19.5" customHeight="1">
      <c r="C315" s="1049"/>
      <c r="D315" s="841"/>
      <c r="E315" s="1052"/>
      <c r="F315" s="841"/>
      <c r="G315" s="847"/>
      <c r="H315" s="1061"/>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26"/>
      <c r="R315" s="829"/>
      <c r="S315" s="829"/>
      <c r="T315" s="832"/>
      <c r="U315" s="829"/>
      <c r="V315" s="829"/>
      <c r="W315" s="1068"/>
      <c r="X315" s="1052"/>
    </row>
    <row r="316" spans="3:24" ht="19.5" customHeight="1">
      <c r="C316" s="1049"/>
      <c r="D316" s="841"/>
      <c r="E316" s="1052"/>
      <c r="F316" s="841"/>
      <c r="G316" s="847"/>
      <c r="H316" s="1062"/>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26"/>
      <c r="R316" s="829"/>
      <c r="S316" s="829"/>
      <c r="T316" s="832"/>
      <c r="U316" s="829"/>
      <c r="V316" s="829"/>
      <c r="W316" s="1068"/>
      <c r="X316" s="1052"/>
    </row>
    <row r="317" spans="3:24" ht="19.5" customHeight="1">
      <c r="C317" s="1049"/>
      <c r="D317" s="841"/>
      <c r="E317" s="1052"/>
      <c r="F317" s="841"/>
      <c r="G317" s="847"/>
      <c r="H317" s="1062"/>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26"/>
      <c r="R317" s="829"/>
      <c r="S317" s="829"/>
      <c r="T317" s="832"/>
      <c r="U317" s="829"/>
      <c r="V317" s="830"/>
      <c r="W317" s="1068"/>
      <c r="X317" s="1052"/>
    </row>
    <row r="318" spans="3:24" ht="19.5" customHeight="1">
      <c r="C318" s="1050"/>
      <c r="D318" s="842"/>
      <c r="E318" s="1053"/>
      <c r="F318" s="842"/>
      <c r="G318" s="848"/>
      <c r="H318" s="1063"/>
      <c r="I318" s="608"/>
      <c r="J318" s="608"/>
      <c r="K318" s="610"/>
      <c r="L318" s="633"/>
      <c r="M318" s="634"/>
      <c r="N318" s="612"/>
      <c r="O318" s="696" t="s">
        <v>456</v>
      </c>
      <c r="P318" s="614">
        <f>SUM(P314:P317)</f>
        <v>0</v>
      </c>
      <c r="Q318" s="852"/>
      <c r="R318" s="853"/>
      <c r="S318" s="853"/>
      <c r="T318" s="854"/>
      <c r="U318" s="853"/>
      <c r="V318" s="619">
        <f>IF(P318="","",P318)</f>
        <v>0</v>
      </c>
      <c r="W318" s="1068"/>
      <c r="X318" s="1053"/>
    </row>
    <row r="319" spans="3:24" ht="19.5" customHeight="1">
      <c r="C319" s="1048" t="str">
        <f>IF(【3】見・旅費!C319="","",【3】見・旅費!C319)</f>
        <v/>
      </c>
      <c r="D319" s="840"/>
      <c r="E319" s="1051" t="str">
        <f>IF(【3】見・旅費!E319="","",【3】見・旅費!E319)</f>
        <v/>
      </c>
      <c r="F319" s="840"/>
      <c r="G319" s="846"/>
      <c r="H319" s="1060"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25"/>
      <c r="R319" s="828"/>
      <c r="S319" s="828"/>
      <c r="T319" s="831"/>
      <c r="U319" s="828"/>
      <c r="V319" s="828"/>
      <c r="W319" s="1068"/>
      <c r="X319" s="1051" t="str">
        <f>IF(【3】見・旅費!X319="","",【3】見・旅費!X319)</f>
        <v/>
      </c>
    </row>
    <row r="320" spans="3:24" ht="19.5" customHeight="1">
      <c r="C320" s="1049"/>
      <c r="D320" s="841"/>
      <c r="E320" s="1052"/>
      <c r="F320" s="841"/>
      <c r="G320" s="847"/>
      <c r="H320" s="1061"/>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26"/>
      <c r="R320" s="829"/>
      <c r="S320" s="829"/>
      <c r="T320" s="832"/>
      <c r="U320" s="829"/>
      <c r="V320" s="829"/>
      <c r="W320" s="1068"/>
      <c r="X320" s="1052"/>
    </row>
    <row r="321" spans="3:24" ht="19.5" customHeight="1">
      <c r="C321" s="1049"/>
      <c r="D321" s="841"/>
      <c r="E321" s="1052"/>
      <c r="F321" s="841"/>
      <c r="G321" s="847"/>
      <c r="H321" s="1062"/>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26"/>
      <c r="R321" s="829"/>
      <c r="S321" s="829"/>
      <c r="T321" s="832"/>
      <c r="U321" s="829"/>
      <c r="V321" s="829"/>
      <c r="W321" s="1068"/>
      <c r="X321" s="1052"/>
    </row>
    <row r="322" spans="3:24" ht="19.5" customHeight="1">
      <c r="C322" s="1049"/>
      <c r="D322" s="841"/>
      <c r="E322" s="1052"/>
      <c r="F322" s="841"/>
      <c r="G322" s="847"/>
      <c r="H322" s="1062"/>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26"/>
      <c r="R322" s="829"/>
      <c r="S322" s="829"/>
      <c r="T322" s="832"/>
      <c r="U322" s="829"/>
      <c r="V322" s="830"/>
      <c r="W322" s="1068"/>
      <c r="X322" s="1052"/>
    </row>
    <row r="323" spans="3:24" ht="19.5" customHeight="1">
      <c r="C323" s="1050"/>
      <c r="D323" s="842"/>
      <c r="E323" s="1053"/>
      <c r="F323" s="842"/>
      <c r="G323" s="848"/>
      <c r="H323" s="1063"/>
      <c r="I323" s="608"/>
      <c r="J323" s="608"/>
      <c r="K323" s="610"/>
      <c r="L323" s="633"/>
      <c r="M323" s="634"/>
      <c r="N323" s="612"/>
      <c r="O323" s="696" t="s">
        <v>456</v>
      </c>
      <c r="P323" s="614">
        <f>SUM(P319:P322)</f>
        <v>0</v>
      </c>
      <c r="Q323" s="852"/>
      <c r="R323" s="853"/>
      <c r="S323" s="853"/>
      <c r="T323" s="854"/>
      <c r="U323" s="853"/>
      <c r="V323" s="619">
        <f>IF(P323="","",P323)</f>
        <v>0</v>
      </c>
      <c r="W323" s="1068"/>
      <c r="X323" s="1053"/>
    </row>
    <row r="324" spans="3:24" ht="19.5" customHeight="1">
      <c r="C324" s="1048" t="str">
        <f>IF(【3】見・旅費!C324="","",【3】見・旅費!C324)</f>
        <v/>
      </c>
      <c r="D324" s="840"/>
      <c r="E324" s="1051" t="str">
        <f>IF(【3】見・旅費!E324="","",【3】見・旅費!E324)</f>
        <v/>
      </c>
      <c r="F324" s="840"/>
      <c r="G324" s="846"/>
      <c r="H324" s="1060"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25"/>
      <c r="R324" s="828"/>
      <c r="S324" s="828"/>
      <c r="T324" s="831"/>
      <c r="U324" s="828"/>
      <c r="V324" s="828"/>
      <c r="W324" s="1068"/>
      <c r="X324" s="1051" t="str">
        <f>IF(【3】見・旅費!X324="","",【3】見・旅費!X324)</f>
        <v/>
      </c>
    </row>
    <row r="325" spans="3:24" ht="19.5" customHeight="1">
      <c r="C325" s="1049"/>
      <c r="D325" s="841"/>
      <c r="E325" s="1052"/>
      <c r="F325" s="841"/>
      <c r="G325" s="847"/>
      <c r="H325" s="1061"/>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26"/>
      <c r="R325" s="829"/>
      <c r="S325" s="829"/>
      <c r="T325" s="832"/>
      <c r="U325" s="829"/>
      <c r="V325" s="829"/>
      <c r="W325" s="1068"/>
      <c r="X325" s="1052"/>
    </row>
    <row r="326" spans="3:24" ht="19.5" customHeight="1">
      <c r="C326" s="1049"/>
      <c r="D326" s="841"/>
      <c r="E326" s="1052"/>
      <c r="F326" s="841"/>
      <c r="G326" s="847"/>
      <c r="H326" s="1062"/>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26"/>
      <c r="R326" s="829"/>
      <c r="S326" s="829"/>
      <c r="T326" s="832"/>
      <c r="U326" s="829"/>
      <c r="V326" s="829"/>
      <c r="W326" s="1068"/>
      <c r="X326" s="1052"/>
    </row>
    <row r="327" spans="3:24" ht="19.5" customHeight="1">
      <c r="C327" s="1049"/>
      <c r="D327" s="841"/>
      <c r="E327" s="1052"/>
      <c r="F327" s="841"/>
      <c r="G327" s="847"/>
      <c r="H327" s="1062"/>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26"/>
      <c r="R327" s="829"/>
      <c r="S327" s="829"/>
      <c r="T327" s="832"/>
      <c r="U327" s="829"/>
      <c r="V327" s="830"/>
      <c r="W327" s="1068"/>
      <c r="X327" s="1052"/>
    </row>
    <row r="328" spans="3:24" ht="19.5" customHeight="1">
      <c r="C328" s="1050"/>
      <c r="D328" s="842"/>
      <c r="E328" s="1053"/>
      <c r="F328" s="842"/>
      <c r="G328" s="848"/>
      <c r="H328" s="1063"/>
      <c r="I328" s="608"/>
      <c r="J328" s="608"/>
      <c r="K328" s="610"/>
      <c r="L328" s="633"/>
      <c r="M328" s="634"/>
      <c r="N328" s="612"/>
      <c r="O328" s="696" t="s">
        <v>456</v>
      </c>
      <c r="P328" s="614">
        <f>SUM(P324:P327)</f>
        <v>0</v>
      </c>
      <c r="Q328" s="852"/>
      <c r="R328" s="853"/>
      <c r="S328" s="853"/>
      <c r="T328" s="854"/>
      <c r="U328" s="853"/>
      <c r="V328" s="619">
        <f>IF(P328="","",P328)</f>
        <v>0</v>
      </c>
      <c r="W328" s="1068"/>
      <c r="X328" s="1053"/>
    </row>
    <row r="329" spans="3:24" ht="19.5" customHeight="1">
      <c r="C329" s="1048" t="str">
        <f>IF(【3】見・旅費!C329="","",【3】見・旅費!C329)</f>
        <v/>
      </c>
      <c r="D329" s="840"/>
      <c r="E329" s="1051" t="str">
        <f>IF(【3】見・旅費!E329="","",【3】見・旅費!E329)</f>
        <v/>
      </c>
      <c r="F329" s="840"/>
      <c r="G329" s="846"/>
      <c r="H329" s="1060"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25"/>
      <c r="R329" s="828"/>
      <c r="S329" s="828"/>
      <c r="T329" s="831"/>
      <c r="U329" s="828"/>
      <c r="V329" s="828"/>
      <c r="W329" s="1068"/>
      <c r="X329" s="1051" t="str">
        <f>IF(【3】見・旅費!X329="","",【3】見・旅費!X329)</f>
        <v/>
      </c>
    </row>
    <row r="330" spans="3:24" ht="19.5" customHeight="1">
      <c r="C330" s="1049"/>
      <c r="D330" s="841"/>
      <c r="E330" s="1052"/>
      <c r="F330" s="841"/>
      <c r="G330" s="847"/>
      <c r="H330" s="1061"/>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26"/>
      <c r="R330" s="829"/>
      <c r="S330" s="829"/>
      <c r="T330" s="832"/>
      <c r="U330" s="829"/>
      <c r="V330" s="829"/>
      <c r="W330" s="1068"/>
      <c r="X330" s="1052"/>
    </row>
    <row r="331" spans="3:24" ht="19.5" customHeight="1">
      <c r="C331" s="1049"/>
      <c r="D331" s="841"/>
      <c r="E331" s="1052"/>
      <c r="F331" s="841"/>
      <c r="G331" s="847"/>
      <c r="H331" s="1062"/>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26"/>
      <c r="R331" s="829"/>
      <c r="S331" s="829"/>
      <c r="T331" s="832"/>
      <c r="U331" s="829"/>
      <c r="V331" s="829"/>
      <c r="W331" s="1068"/>
      <c r="X331" s="1052"/>
    </row>
    <row r="332" spans="3:24" ht="19.5" customHeight="1">
      <c r="C332" s="1049"/>
      <c r="D332" s="841"/>
      <c r="E332" s="1052"/>
      <c r="F332" s="841"/>
      <c r="G332" s="847"/>
      <c r="H332" s="1062"/>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26"/>
      <c r="R332" s="829"/>
      <c r="S332" s="829"/>
      <c r="T332" s="832"/>
      <c r="U332" s="829"/>
      <c r="V332" s="830"/>
      <c r="W332" s="1068"/>
      <c r="X332" s="1052"/>
    </row>
    <row r="333" spans="3:24" ht="19.5" customHeight="1">
      <c r="C333" s="1050"/>
      <c r="D333" s="842"/>
      <c r="E333" s="1053"/>
      <c r="F333" s="842"/>
      <c r="G333" s="848"/>
      <c r="H333" s="1063"/>
      <c r="I333" s="608"/>
      <c r="J333" s="608"/>
      <c r="K333" s="610"/>
      <c r="L333" s="633"/>
      <c r="M333" s="634"/>
      <c r="N333" s="612"/>
      <c r="O333" s="696" t="s">
        <v>456</v>
      </c>
      <c r="P333" s="614">
        <f>SUM(P329:P332)</f>
        <v>0</v>
      </c>
      <c r="Q333" s="852"/>
      <c r="R333" s="853"/>
      <c r="S333" s="853"/>
      <c r="T333" s="854"/>
      <c r="U333" s="853"/>
      <c r="V333" s="619">
        <f>IF(P333="","",P333)</f>
        <v>0</v>
      </c>
      <c r="W333" s="1068"/>
      <c r="X333" s="1053"/>
    </row>
    <row r="334" spans="3:24" ht="19.5" customHeight="1">
      <c r="C334" s="1048" t="str">
        <f>IF(【3】見・旅費!C334="","",【3】見・旅費!C334)</f>
        <v/>
      </c>
      <c r="D334" s="840"/>
      <c r="E334" s="1051" t="str">
        <f>IF(【3】見・旅費!E334="","",【3】見・旅費!E334)</f>
        <v/>
      </c>
      <c r="F334" s="840"/>
      <c r="G334" s="846"/>
      <c r="H334" s="1060"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25"/>
      <c r="R334" s="828"/>
      <c r="S334" s="828"/>
      <c r="T334" s="831"/>
      <c r="U334" s="828"/>
      <c r="V334" s="828"/>
      <c r="W334" s="1068"/>
      <c r="X334" s="1051" t="str">
        <f>IF(【3】見・旅費!X334="","",【3】見・旅費!X334)</f>
        <v/>
      </c>
    </row>
    <row r="335" spans="3:24" ht="19.5" customHeight="1">
      <c r="C335" s="1049"/>
      <c r="D335" s="841"/>
      <c r="E335" s="1052"/>
      <c r="F335" s="841"/>
      <c r="G335" s="847"/>
      <c r="H335" s="1061"/>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26"/>
      <c r="R335" s="829"/>
      <c r="S335" s="829"/>
      <c r="T335" s="832"/>
      <c r="U335" s="829"/>
      <c r="V335" s="829"/>
      <c r="W335" s="1068"/>
      <c r="X335" s="1052"/>
    </row>
    <row r="336" spans="3:24" ht="19.5" customHeight="1">
      <c r="C336" s="1049"/>
      <c r="D336" s="841"/>
      <c r="E336" s="1052"/>
      <c r="F336" s="841"/>
      <c r="G336" s="847"/>
      <c r="H336" s="1062"/>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26"/>
      <c r="R336" s="829"/>
      <c r="S336" s="829"/>
      <c r="T336" s="832"/>
      <c r="U336" s="829"/>
      <c r="V336" s="829"/>
      <c r="W336" s="1068"/>
      <c r="X336" s="1052"/>
    </row>
    <row r="337" spans="3:24" ht="19.5" customHeight="1">
      <c r="C337" s="1049"/>
      <c r="D337" s="841"/>
      <c r="E337" s="1052"/>
      <c r="F337" s="841"/>
      <c r="G337" s="847"/>
      <c r="H337" s="1062"/>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26"/>
      <c r="R337" s="829"/>
      <c r="S337" s="829"/>
      <c r="T337" s="832"/>
      <c r="U337" s="829"/>
      <c r="V337" s="830"/>
      <c r="W337" s="1068"/>
      <c r="X337" s="1052"/>
    </row>
    <row r="338" spans="3:24" ht="19.5" customHeight="1">
      <c r="C338" s="1050"/>
      <c r="D338" s="842"/>
      <c r="E338" s="1053"/>
      <c r="F338" s="842"/>
      <c r="G338" s="848"/>
      <c r="H338" s="1063"/>
      <c r="I338" s="608"/>
      <c r="J338" s="608"/>
      <c r="K338" s="610"/>
      <c r="L338" s="633"/>
      <c r="M338" s="634"/>
      <c r="N338" s="612"/>
      <c r="O338" s="696" t="s">
        <v>456</v>
      </c>
      <c r="P338" s="614">
        <f>SUM(P334:P337)</f>
        <v>0</v>
      </c>
      <c r="Q338" s="852"/>
      <c r="R338" s="853"/>
      <c r="S338" s="853"/>
      <c r="T338" s="854"/>
      <c r="U338" s="853"/>
      <c r="V338" s="619">
        <f>IF(P338="","",P338)</f>
        <v>0</v>
      </c>
      <c r="W338" s="1068"/>
      <c r="X338" s="1053"/>
    </row>
    <row r="339" spans="3:24" ht="19.5" customHeight="1">
      <c r="C339" s="1048" t="str">
        <f>IF(【3】見・旅費!C339="","",【3】見・旅費!C339)</f>
        <v/>
      </c>
      <c r="D339" s="840"/>
      <c r="E339" s="1051" t="str">
        <f>IF(【3】見・旅費!E339="","",【3】見・旅費!E339)</f>
        <v/>
      </c>
      <c r="F339" s="840"/>
      <c r="G339" s="846"/>
      <c r="H339" s="1060"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25"/>
      <c r="R339" s="828"/>
      <c r="S339" s="828"/>
      <c r="T339" s="831"/>
      <c r="U339" s="828"/>
      <c r="V339" s="828"/>
      <c r="W339" s="1068"/>
      <c r="X339" s="1051" t="str">
        <f>IF(【3】見・旅費!X339="","",【3】見・旅費!X339)</f>
        <v/>
      </c>
    </row>
    <row r="340" spans="3:24" ht="19.5" customHeight="1">
      <c r="C340" s="1049"/>
      <c r="D340" s="841"/>
      <c r="E340" s="1052"/>
      <c r="F340" s="841"/>
      <c r="G340" s="847"/>
      <c r="H340" s="1062"/>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26"/>
      <c r="R340" s="829"/>
      <c r="S340" s="829"/>
      <c r="T340" s="832"/>
      <c r="U340" s="829"/>
      <c r="V340" s="829"/>
      <c r="W340" s="1068"/>
      <c r="X340" s="1052"/>
    </row>
    <row r="341" spans="3:24" ht="19.5" customHeight="1">
      <c r="C341" s="1049"/>
      <c r="D341" s="841"/>
      <c r="E341" s="1052"/>
      <c r="F341" s="841"/>
      <c r="G341" s="847"/>
      <c r="H341" s="1062"/>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26"/>
      <c r="R341" s="829"/>
      <c r="S341" s="829"/>
      <c r="T341" s="832"/>
      <c r="U341" s="829"/>
      <c r="V341" s="829"/>
      <c r="W341" s="1068"/>
      <c r="X341" s="1052"/>
    </row>
    <row r="342" spans="3:24" ht="19.5" customHeight="1">
      <c r="C342" s="1049"/>
      <c r="D342" s="841"/>
      <c r="E342" s="1052"/>
      <c r="F342" s="841"/>
      <c r="G342" s="847"/>
      <c r="H342" s="1062"/>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26"/>
      <c r="R342" s="829"/>
      <c r="S342" s="829"/>
      <c r="T342" s="832"/>
      <c r="U342" s="829"/>
      <c r="V342" s="830"/>
      <c r="W342" s="1068"/>
      <c r="X342" s="1052"/>
    </row>
    <row r="343" spans="3:24" ht="19.5" customHeight="1">
      <c r="C343" s="1050"/>
      <c r="D343" s="842"/>
      <c r="E343" s="1053"/>
      <c r="F343" s="842"/>
      <c r="G343" s="848"/>
      <c r="H343" s="1063"/>
      <c r="I343" s="608"/>
      <c r="J343" s="608"/>
      <c r="K343" s="534"/>
      <c r="L343" s="534"/>
      <c r="M343" s="535"/>
      <c r="N343" s="612"/>
      <c r="O343" s="696" t="s">
        <v>456</v>
      </c>
      <c r="P343" s="614">
        <f>SUM(P339:P342)</f>
        <v>0</v>
      </c>
      <c r="Q343" s="852"/>
      <c r="R343" s="853"/>
      <c r="S343" s="853"/>
      <c r="T343" s="854"/>
      <c r="U343" s="853"/>
      <c r="V343" s="619">
        <f>IF(P343="","",P343)</f>
        <v>0</v>
      </c>
      <c r="W343" s="1068"/>
      <c r="X343" s="1053"/>
    </row>
    <row r="344" spans="3:24" ht="22.5" customHeight="1">
      <c r="T344" s="877" t="s">
        <v>302</v>
      </c>
      <c r="U344" s="878"/>
      <c r="V344" s="117">
        <f>SUM(V239:V343)</f>
        <v>0</v>
      </c>
    </row>
    <row r="345" spans="3:24" ht="22.5" customHeight="1">
      <c r="T345" s="877" t="s">
        <v>303</v>
      </c>
      <c r="U345" s="878"/>
      <c r="V345" s="117">
        <f>SUM(V239:V343)/1.1</f>
        <v>0</v>
      </c>
    </row>
    <row r="346" spans="3:24" ht="19.5" customHeight="1">
      <c r="T346" s="54"/>
      <c r="U346" s="54"/>
      <c r="V346" s="119"/>
      <c r="X346" s="66"/>
    </row>
    <row r="347" spans="3:24" ht="19.5" customHeight="1">
      <c r="C347" s="43" t="s">
        <v>308</v>
      </c>
      <c r="X347" s="108" t="s">
        <v>223</v>
      </c>
    </row>
    <row r="348" spans="3:24" ht="19.5" customHeight="1">
      <c r="C348" s="870" t="s">
        <v>272</v>
      </c>
      <c r="D348" s="831"/>
      <c r="E348" s="870" t="s">
        <v>309</v>
      </c>
      <c r="F348" s="831"/>
      <c r="G348" s="831"/>
      <c r="H348" s="870" t="s">
        <v>277</v>
      </c>
      <c r="I348" s="867" t="s">
        <v>278</v>
      </c>
      <c r="J348" s="868"/>
      <c r="K348" s="499" t="s">
        <v>279</v>
      </c>
      <c r="L348" s="867" t="s">
        <v>511</v>
      </c>
      <c r="M348" s="869"/>
      <c r="N348" s="868"/>
      <c r="O348" s="872" t="s">
        <v>512</v>
      </c>
      <c r="P348" s="697" t="s">
        <v>282</v>
      </c>
      <c r="Q348" s="879"/>
      <c r="R348" s="831"/>
      <c r="S348" s="831"/>
      <c r="T348" s="831"/>
      <c r="U348" s="831"/>
      <c r="V348" s="332" t="s">
        <v>306</v>
      </c>
      <c r="W348" s="1069" t="s">
        <v>510</v>
      </c>
      <c r="X348" s="874" t="s">
        <v>288</v>
      </c>
    </row>
    <row r="349" spans="3:24" ht="19.5" customHeight="1">
      <c r="C349" s="871"/>
      <c r="D349" s="854"/>
      <c r="E349" s="871"/>
      <c r="F349" s="854"/>
      <c r="G349" s="854"/>
      <c r="H349" s="871"/>
      <c r="I349" s="112" t="s">
        <v>289</v>
      </c>
      <c r="J349" s="462" t="s">
        <v>290</v>
      </c>
      <c r="K349" s="112" t="s">
        <v>291</v>
      </c>
      <c r="L349" s="112" t="s">
        <v>292</v>
      </c>
      <c r="M349" s="112" t="s">
        <v>293</v>
      </c>
      <c r="N349" s="112" t="s">
        <v>294</v>
      </c>
      <c r="O349" s="873"/>
      <c r="P349" s="698" t="s">
        <v>513</v>
      </c>
      <c r="Q349" s="880"/>
      <c r="R349" s="854"/>
      <c r="S349" s="854"/>
      <c r="T349" s="854"/>
      <c r="U349" s="854"/>
      <c r="V349" s="462" t="s">
        <v>514</v>
      </c>
      <c r="W349" s="1069"/>
      <c r="X349" s="874"/>
    </row>
    <row r="350" spans="3:24" ht="18.75" customHeight="1">
      <c r="C350" s="1048" t="str">
        <f>IF(【3】見・旅費!C350="","",【3】見・旅費!C350)</f>
        <v/>
      </c>
      <c r="D350" s="840"/>
      <c r="E350" s="1064" t="str">
        <f>IF(【3】見・旅費!E350="","",【3】見・旅費!E350)</f>
        <v/>
      </c>
      <c r="F350" s="840"/>
      <c r="G350" s="846"/>
      <c r="H350" s="1060"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25"/>
      <c r="R350" s="828"/>
      <c r="S350" s="828"/>
      <c r="T350" s="831"/>
      <c r="U350" s="828"/>
      <c r="V350" s="828"/>
      <c r="W350" s="1068"/>
      <c r="X350" s="1051" t="str">
        <f>IF(【3】見・旅費!X350="","",【3】見・旅費!X350)</f>
        <v/>
      </c>
    </row>
    <row r="351" spans="3:24" ht="18.75" customHeight="1">
      <c r="C351" s="1049"/>
      <c r="D351" s="841"/>
      <c r="E351" s="975"/>
      <c r="F351" s="841"/>
      <c r="G351" s="847"/>
      <c r="H351" s="1061"/>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26"/>
      <c r="R351" s="829"/>
      <c r="S351" s="829"/>
      <c r="T351" s="832"/>
      <c r="U351" s="829"/>
      <c r="V351" s="829"/>
      <c r="W351" s="1068"/>
      <c r="X351" s="1052"/>
    </row>
    <row r="352" spans="3:24" ht="18.75" customHeight="1">
      <c r="C352" s="1049"/>
      <c r="D352" s="841"/>
      <c r="E352" s="975"/>
      <c r="F352" s="841"/>
      <c r="G352" s="847"/>
      <c r="H352" s="1062"/>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26"/>
      <c r="R352" s="829"/>
      <c r="S352" s="829"/>
      <c r="T352" s="832"/>
      <c r="U352" s="829"/>
      <c r="V352" s="829"/>
      <c r="W352" s="1068"/>
      <c r="X352" s="1052"/>
    </row>
    <row r="353" spans="3:24" ht="18.75" customHeight="1">
      <c r="C353" s="1049"/>
      <c r="D353" s="841"/>
      <c r="E353" s="975"/>
      <c r="F353" s="841"/>
      <c r="G353" s="847"/>
      <c r="H353" s="1062"/>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26"/>
      <c r="R353" s="829"/>
      <c r="S353" s="829"/>
      <c r="T353" s="832"/>
      <c r="U353" s="829"/>
      <c r="V353" s="830"/>
      <c r="W353" s="1068"/>
      <c r="X353" s="1052"/>
    </row>
    <row r="354" spans="3:24" ht="18.75" customHeight="1">
      <c r="C354" s="1050"/>
      <c r="D354" s="842"/>
      <c r="E354" s="976"/>
      <c r="F354" s="842"/>
      <c r="G354" s="848"/>
      <c r="H354" s="1063"/>
      <c r="I354" s="608"/>
      <c r="J354" s="608"/>
      <c r="K354" s="610"/>
      <c r="L354" s="633"/>
      <c r="M354" s="634"/>
      <c r="N354" s="612"/>
      <c r="O354" s="635"/>
      <c r="P354" s="614">
        <f>SUM(P350:P353)</f>
        <v>0</v>
      </c>
      <c r="Q354" s="852"/>
      <c r="R354" s="853"/>
      <c r="S354" s="853"/>
      <c r="T354" s="854"/>
      <c r="U354" s="853"/>
      <c r="V354" s="619">
        <f>IF(P354=0,0,P354*E350)</f>
        <v>0</v>
      </c>
      <c r="W354" s="1068"/>
      <c r="X354" s="1053"/>
    </row>
    <row r="355" spans="3:24" ht="18.75" customHeight="1">
      <c r="C355" s="1048" t="str">
        <f>IF(【3】見・旅費!C355="","",【3】見・旅費!C355)</f>
        <v/>
      </c>
      <c r="D355" s="840"/>
      <c r="E355" s="1064" t="str">
        <f>IF(【3】見・旅費!E355="","",【3】見・旅費!E355)</f>
        <v/>
      </c>
      <c r="F355" s="840"/>
      <c r="G355" s="846"/>
      <c r="H355" s="1060"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25"/>
      <c r="R355" s="828"/>
      <c r="S355" s="828"/>
      <c r="T355" s="831"/>
      <c r="U355" s="828"/>
      <c r="V355" s="828"/>
      <c r="W355" s="1068"/>
      <c r="X355" s="1051" t="str">
        <f>IF(【3】見・旅費!X355="","",【3】見・旅費!X355)</f>
        <v/>
      </c>
    </row>
    <row r="356" spans="3:24" ht="18.75" customHeight="1">
      <c r="C356" s="1049"/>
      <c r="D356" s="841"/>
      <c r="E356" s="975"/>
      <c r="F356" s="841"/>
      <c r="G356" s="847"/>
      <c r="H356" s="1062"/>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26"/>
      <c r="R356" s="829"/>
      <c r="S356" s="829"/>
      <c r="T356" s="832"/>
      <c r="U356" s="829"/>
      <c r="V356" s="829"/>
      <c r="W356" s="1068"/>
      <c r="X356" s="1052"/>
    </row>
    <row r="357" spans="3:24" ht="18.75" customHeight="1">
      <c r="C357" s="1049"/>
      <c r="D357" s="841"/>
      <c r="E357" s="975"/>
      <c r="F357" s="841"/>
      <c r="G357" s="847"/>
      <c r="H357" s="1062"/>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26"/>
      <c r="R357" s="829"/>
      <c r="S357" s="829"/>
      <c r="T357" s="832"/>
      <c r="U357" s="829"/>
      <c r="V357" s="829"/>
      <c r="W357" s="1068"/>
      <c r="X357" s="1052"/>
    </row>
    <row r="358" spans="3:24" ht="18.75" customHeight="1">
      <c r="C358" s="1049"/>
      <c r="D358" s="841"/>
      <c r="E358" s="975"/>
      <c r="F358" s="841"/>
      <c r="G358" s="847"/>
      <c r="H358" s="1062"/>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26"/>
      <c r="R358" s="829"/>
      <c r="S358" s="829"/>
      <c r="T358" s="832"/>
      <c r="U358" s="829"/>
      <c r="V358" s="830"/>
      <c r="W358" s="1068"/>
      <c r="X358" s="1052"/>
    </row>
    <row r="359" spans="3:24" ht="18.75" customHeight="1">
      <c r="C359" s="1050"/>
      <c r="D359" s="842"/>
      <c r="E359" s="976"/>
      <c r="F359" s="842"/>
      <c r="G359" s="848"/>
      <c r="H359" s="1063"/>
      <c r="I359" s="608"/>
      <c r="J359" s="608"/>
      <c r="K359" s="610"/>
      <c r="L359" s="633"/>
      <c r="M359" s="634"/>
      <c r="N359" s="612"/>
      <c r="O359" s="635"/>
      <c r="P359" s="614">
        <f>SUM(P355:P358)</f>
        <v>0</v>
      </c>
      <c r="Q359" s="852"/>
      <c r="R359" s="853"/>
      <c r="S359" s="853"/>
      <c r="T359" s="854"/>
      <c r="U359" s="853"/>
      <c r="V359" s="619">
        <f>IF(P359=0,0,P359*E355)</f>
        <v>0</v>
      </c>
      <c r="W359" s="1068"/>
      <c r="X359" s="1053"/>
    </row>
    <row r="360" spans="3:24" ht="18.75" customHeight="1">
      <c r="C360" s="1048" t="str">
        <f>IF(【3】見・旅費!C360="","",【3】見・旅費!C360)</f>
        <v/>
      </c>
      <c r="D360" s="840"/>
      <c r="E360" s="1064" t="str">
        <f>IF(【3】見・旅費!E360="","",【3】見・旅費!E360)</f>
        <v/>
      </c>
      <c r="F360" s="840"/>
      <c r="G360" s="846"/>
      <c r="H360" s="1060"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25"/>
      <c r="R360" s="828"/>
      <c r="S360" s="828"/>
      <c r="T360" s="831"/>
      <c r="U360" s="828"/>
      <c r="V360" s="828"/>
      <c r="W360" s="1068"/>
      <c r="X360" s="1051" t="str">
        <f>IF(【3】見・旅費!X360="","",【3】見・旅費!X360)</f>
        <v/>
      </c>
    </row>
    <row r="361" spans="3:24" ht="18.75" customHeight="1">
      <c r="C361" s="1049"/>
      <c r="D361" s="841"/>
      <c r="E361" s="975"/>
      <c r="F361" s="841"/>
      <c r="G361" s="847"/>
      <c r="H361" s="1062"/>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26"/>
      <c r="R361" s="829"/>
      <c r="S361" s="829"/>
      <c r="T361" s="832"/>
      <c r="U361" s="829"/>
      <c r="V361" s="829"/>
      <c r="W361" s="1068"/>
      <c r="X361" s="1052"/>
    </row>
    <row r="362" spans="3:24" ht="18.75" customHeight="1">
      <c r="C362" s="1049"/>
      <c r="D362" s="841"/>
      <c r="E362" s="975"/>
      <c r="F362" s="841"/>
      <c r="G362" s="847"/>
      <c r="H362" s="1062"/>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26"/>
      <c r="R362" s="829"/>
      <c r="S362" s="829"/>
      <c r="T362" s="832"/>
      <c r="U362" s="829"/>
      <c r="V362" s="829"/>
      <c r="W362" s="1068"/>
      <c r="X362" s="1052"/>
    </row>
    <row r="363" spans="3:24" ht="18.75" customHeight="1">
      <c r="C363" s="1049"/>
      <c r="D363" s="841"/>
      <c r="E363" s="975"/>
      <c r="F363" s="841"/>
      <c r="G363" s="847"/>
      <c r="H363" s="1062"/>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26"/>
      <c r="R363" s="829"/>
      <c r="S363" s="829"/>
      <c r="T363" s="832"/>
      <c r="U363" s="829"/>
      <c r="V363" s="830"/>
      <c r="W363" s="1068"/>
      <c r="X363" s="1052"/>
    </row>
    <row r="364" spans="3:24" ht="18.75" customHeight="1">
      <c r="C364" s="1050"/>
      <c r="D364" s="842"/>
      <c r="E364" s="976"/>
      <c r="F364" s="842"/>
      <c r="G364" s="848"/>
      <c r="H364" s="1063"/>
      <c r="I364" s="608"/>
      <c r="J364" s="608"/>
      <c r="K364" s="610"/>
      <c r="L364" s="633"/>
      <c r="M364" s="634"/>
      <c r="N364" s="612"/>
      <c r="O364" s="635"/>
      <c r="P364" s="614">
        <f>SUM(P360:P363)</f>
        <v>0</v>
      </c>
      <c r="Q364" s="852"/>
      <c r="R364" s="853"/>
      <c r="S364" s="853"/>
      <c r="T364" s="854"/>
      <c r="U364" s="853"/>
      <c r="V364" s="619">
        <f>IF(P364=0,0,P364*E360)</f>
        <v>0</v>
      </c>
      <c r="W364" s="1068"/>
      <c r="X364" s="1053"/>
    </row>
    <row r="365" spans="3:24" ht="18.75" customHeight="1">
      <c r="C365" s="1048" t="str">
        <f>IF(【3】見・旅費!C365="","",【3】見・旅費!C365)</f>
        <v/>
      </c>
      <c r="D365" s="840"/>
      <c r="E365" s="1064" t="str">
        <f>IF(【3】見・旅費!E365="","",【3】見・旅費!E365)</f>
        <v/>
      </c>
      <c r="F365" s="840"/>
      <c r="G365" s="846"/>
      <c r="H365" s="1060"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25"/>
      <c r="R365" s="828"/>
      <c r="S365" s="828"/>
      <c r="T365" s="831"/>
      <c r="U365" s="828"/>
      <c r="V365" s="828"/>
      <c r="W365" s="1068"/>
      <c r="X365" s="1051" t="str">
        <f>IF(【3】見・旅費!X365="","",【3】見・旅費!X365)</f>
        <v/>
      </c>
    </row>
    <row r="366" spans="3:24" ht="18.75" customHeight="1">
      <c r="C366" s="1049"/>
      <c r="D366" s="841"/>
      <c r="E366" s="975"/>
      <c r="F366" s="841"/>
      <c r="G366" s="847"/>
      <c r="H366" s="1062"/>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26"/>
      <c r="R366" s="829"/>
      <c r="S366" s="829"/>
      <c r="T366" s="832"/>
      <c r="U366" s="829"/>
      <c r="V366" s="829"/>
      <c r="W366" s="1068"/>
      <c r="X366" s="1052"/>
    </row>
    <row r="367" spans="3:24" ht="18.75" customHeight="1">
      <c r="C367" s="1049"/>
      <c r="D367" s="841"/>
      <c r="E367" s="975"/>
      <c r="F367" s="841"/>
      <c r="G367" s="847"/>
      <c r="H367" s="1062"/>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26"/>
      <c r="R367" s="829"/>
      <c r="S367" s="829"/>
      <c r="T367" s="832"/>
      <c r="U367" s="829"/>
      <c r="V367" s="829"/>
      <c r="W367" s="1068"/>
      <c r="X367" s="1052"/>
    </row>
    <row r="368" spans="3:24" ht="18.75" customHeight="1">
      <c r="C368" s="1049"/>
      <c r="D368" s="841"/>
      <c r="E368" s="975"/>
      <c r="F368" s="841"/>
      <c r="G368" s="847"/>
      <c r="H368" s="1062"/>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26"/>
      <c r="R368" s="829"/>
      <c r="S368" s="829"/>
      <c r="T368" s="832"/>
      <c r="U368" s="829"/>
      <c r="V368" s="830"/>
      <c r="W368" s="1068"/>
      <c r="X368" s="1052"/>
    </row>
    <row r="369" spans="3:24" ht="18.75" customHeight="1">
      <c r="C369" s="1050"/>
      <c r="D369" s="842"/>
      <c r="E369" s="976"/>
      <c r="F369" s="842"/>
      <c r="G369" s="848"/>
      <c r="H369" s="1063"/>
      <c r="I369" s="608"/>
      <c r="J369" s="608"/>
      <c r="K369" s="610"/>
      <c r="L369" s="633"/>
      <c r="M369" s="634"/>
      <c r="N369" s="612"/>
      <c r="O369" s="635"/>
      <c r="P369" s="614">
        <f>SUM(P365:P368)</f>
        <v>0</v>
      </c>
      <c r="Q369" s="852"/>
      <c r="R369" s="853"/>
      <c r="S369" s="853"/>
      <c r="T369" s="854"/>
      <c r="U369" s="853"/>
      <c r="V369" s="619">
        <f>IF(P369=0,0,P369*E365)</f>
        <v>0</v>
      </c>
      <c r="W369" s="1068"/>
      <c r="X369" s="1053"/>
    </row>
    <row r="370" spans="3:24" ht="18.75" customHeight="1">
      <c r="C370" s="1048" t="str">
        <f>IF(【3】見・旅費!C370="","",【3】見・旅費!C370)</f>
        <v/>
      </c>
      <c r="D370" s="840"/>
      <c r="E370" s="1064" t="str">
        <f>IF(【3】見・旅費!E370="","",【3】見・旅費!E370)</f>
        <v/>
      </c>
      <c r="F370" s="840"/>
      <c r="G370" s="846"/>
      <c r="H370" s="1060"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25"/>
      <c r="R370" s="828"/>
      <c r="S370" s="828"/>
      <c r="T370" s="831"/>
      <c r="U370" s="828"/>
      <c r="V370" s="828"/>
      <c r="W370" s="1068"/>
      <c r="X370" s="1051" t="str">
        <f>IF(【3】見・旅費!X370="","",【3】見・旅費!X370)</f>
        <v/>
      </c>
    </row>
    <row r="371" spans="3:24" ht="18.75" customHeight="1">
      <c r="C371" s="1049"/>
      <c r="D371" s="841"/>
      <c r="E371" s="975"/>
      <c r="F371" s="841"/>
      <c r="G371" s="847"/>
      <c r="H371" s="1062"/>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26"/>
      <c r="R371" s="829"/>
      <c r="S371" s="829"/>
      <c r="T371" s="832"/>
      <c r="U371" s="829"/>
      <c r="V371" s="829"/>
      <c r="W371" s="1068"/>
      <c r="X371" s="1052"/>
    </row>
    <row r="372" spans="3:24" ht="18.75" customHeight="1">
      <c r="C372" s="1049"/>
      <c r="D372" s="841"/>
      <c r="E372" s="975"/>
      <c r="F372" s="841"/>
      <c r="G372" s="847"/>
      <c r="H372" s="1062"/>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26"/>
      <c r="R372" s="829"/>
      <c r="S372" s="829"/>
      <c r="T372" s="832"/>
      <c r="U372" s="829"/>
      <c r="V372" s="829"/>
      <c r="W372" s="1068"/>
      <c r="X372" s="1052"/>
    </row>
    <row r="373" spans="3:24" ht="18.75" customHeight="1">
      <c r="C373" s="1049"/>
      <c r="D373" s="841"/>
      <c r="E373" s="975"/>
      <c r="F373" s="841"/>
      <c r="G373" s="847"/>
      <c r="H373" s="1062"/>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26"/>
      <c r="R373" s="829"/>
      <c r="S373" s="829"/>
      <c r="T373" s="832"/>
      <c r="U373" s="829"/>
      <c r="V373" s="830"/>
      <c r="W373" s="1068"/>
      <c r="X373" s="1052"/>
    </row>
    <row r="374" spans="3:24" ht="18.75" customHeight="1">
      <c r="C374" s="1050"/>
      <c r="D374" s="842"/>
      <c r="E374" s="976"/>
      <c r="F374" s="842"/>
      <c r="G374" s="848"/>
      <c r="H374" s="1063"/>
      <c r="I374" s="608"/>
      <c r="J374" s="608"/>
      <c r="K374" s="610"/>
      <c r="L374" s="633"/>
      <c r="M374" s="634"/>
      <c r="N374" s="612"/>
      <c r="O374" s="635"/>
      <c r="P374" s="614">
        <f>SUM(P370:P373)</f>
        <v>0</v>
      </c>
      <c r="Q374" s="852"/>
      <c r="R374" s="853"/>
      <c r="S374" s="853"/>
      <c r="T374" s="854"/>
      <c r="U374" s="853"/>
      <c r="V374" s="619">
        <f>IF(P374=0,0,P374*E370)</f>
        <v>0</v>
      </c>
      <c r="W374" s="1068"/>
      <c r="X374" s="1053"/>
    </row>
    <row r="375" spans="3:24" ht="18.75" customHeight="1">
      <c r="C375" s="1048" t="str">
        <f>IF(【3】見・旅費!C375="","",【3】見・旅費!C375)</f>
        <v/>
      </c>
      <c r="D375" s="840"/>
      <c r="E375" s="1064" t="str">
        <f>IF(【3】見・旅費!E375="","",【3】見・旅費!E375)</f>
        <v/>
      </c>
      <c r="F375" s="840"/>
      <c r="G375" s="846"/>
      <c r="H375" s="1060"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25"/>
      <c r="R375" s="828"/>
      <c r="S375" s="828"/>
      <c r="T375" s="831"/>
      <c r="U375" s="828"/>
      <c r="V375" s="828"/>
      <c r="W375" s="1068"/>
      <c r="X375" s="1051" t="str">
        <f>IF(【3】見・旅費!X375="","",【3】見・旅費!X375)</f>
        <v/>
      </c>
    </row>
    <row r="376" spans="3:24" ht="18.75" customHeight="1">
      <c r="C376" s="1049"/>
      <c r="D376" s="841"/>
      <c r="E376" s="975"/>
      <c r="F376" s="841"/>
      <c r="G376" s="847"/>
      <c r="H376" s="1062"/>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26"/>
      <c r="R376" s="829"/>
      <c r="S376" s="829"/>
      <c r="T376" s="832"/>
      <c r="U376" s="829"/>
      <c r="V376" s="829"/>
      <c r="W376" s="1068"/>
      <c r="X376" s="1052"/>
    </row>
    <row r="377" spans="3:24" ht="18.75" customHeight="1">
      <c r="C377" s="1049"/>
      <c r="D377" s="841"/>
      <c r="E377" s="975"/>
      <c r="F377" s="841"/>
      <c r="G377" s="847"/>
      <c r="H377" s="1062"/>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26"/>
      <c r="R377" s="829"/>
      <c r="S377" s="829"/>
      <c r="T377" s="832"/>
      <c r="U377" s="829"/>
      <c r="V377" s="829"/>
      <c r="W377" s="1068"/>
      <c r="X377" s="1052"/>
    </row>
    <row r="378" spans="3:24" ht="18.75" customHeight="1">
      <c r="C378" s="1049"/>
      <c r="D378" s="841"/>
      <c r="E378" s="975"/>
      <c r="F378" s="841"/>
      <c r="G378" s="847"/>
      <c r="H378" s="1062"/>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26"/>
      <c r="R378" s="829"/>
      <c r="S378" s="829"/>
      <c r="T378" s="832"/>
      <c r="U378" s="829"/>
      <c r="V378" s="830"/>
      <c r="W378" s="1068"/>
      <c r="X378" s="1052"/>
    </row>
    <row r="379" spans="3:24" ht="18.75" customHeight="1">
      <c r="C379" s="1050"/>
      <c r="D379" s="842"/>
      <c r="E379" s="976"/>
      <c r="F379" s="842"/>
      <c r="G379" s="848"/>
      <c r="H379" s="1063"/>
      <c r="I379" s="608"/>
      <c r="J379" s="608"/>
      <c r="K379" s="610"/>
      <c r="L379" s="633"/>
      <c r="M379" s="634"/>
      <c r="N379" s="612"/>
      <c r="O379" s="635"/>
      <c r="P379" s="614">
        <f>SUM(P375:P378)</f>
        <v>0</v>
      </c>
      <c r="Q379" s="852"/>
      <c r="R379" s="853"/>
      <c r="S379" s="853"/>
      <c r="T379" s="854"/>
      <c r="U379" s="853"/>
      <c r="V379" s="619">
        <f>IF(P379=0,0,P379*E375)</f>
        <v>0</v>
      </c>
      <c r="W379" s="1068"/>
      <c r="X379" s="1053"/>
    </row>
    <row r="380" spans="3:24" ht="18.75" customHeight="1">
      <c r="C380" s="1048" t="str">
        <f>IF(【3】見・旅費!C380="","",【3】見・旅費!C380)</f>
        <v/>
      </c>
      <c r="D380" s="840"/>
      <c r="E380" s="1064" t="str">
        <f>IF(【3】見・旅費!E380="","",【3】見・旅費!E380)</f>
        <v/>
      </c>
      <c r="F380" s="840"/>
      <c r="G380" s="846"/>
      <c r="H380" s="1060"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25"/>
      <c r="R380" s="828"/>
      <c r="S380" s="828"/>
      <c r="T380" s="831"/>
      <c r="U380" s="828"/>
      <c r="V380" s="828"/>
      <c r="W380" s="1068"/>
      <c r="X380" s="1051" t="str">
        <f>IF(【3】見・旅費!X380="","",【3】見・旅費!X380)</f>
        <v/>
      </c>
    </row>
    <row r="381" spans="3:24" ht="18.75" customHeight="1">
      <c r="C381" s="1049"/>
      <c r="D381" s="841"/>
      <c r="E381" s="975"/>
      <c r="F381" s="841"/>
      <c r="G381" s="847"/>
      <c r="H381" s="1062"/>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26"/>
      <c r="R381" s="829"/>
      <c r="S381" s="829"/>
      <c r="T381" s="832"/>
      <c r="U381" s="829"/>
      <c r="V381" s="829"/>
      <c r="W381" s="1068"/>
      <c r="X381" s="1052"/>
    </row>
    <row r="382" spans="3:24" ht="18.75" customHeight="1">
      <c r="C382" s="1049"/>
      <c r="D382" s="841"/>
      <c r="E382" s="975"/>
      <c r="F382" s="841"/>
      <c r="G382" s="847"/>
      <c r="H382" s="1062"/>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26"/>
      <c r="R382" s="829"/>
      <c r="S382" s="829"/>
      <c r="T382" s="832"/>
      <c r="U382" s="829"/>
      <c r="V382" s="829"/>
      <c r="W382" s="1068"/>
      <c r="X382" s="1052"/>
    </row>
    <row r="383" spans="3:24" ht="18.75" customHeight="1">
      <c r="C383" s="1049"/>
      <c r="D383" s="841"/>
      <c r="E383" s="975"/>
      <c r="F383" s="841"/>
      <c r="G383" s="847"/>
      <c r="H383" s="1062"/>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26"/>
      <c r="R383" s="829"/>
      <c r="S383" s="829"/>
      <c r="T383" s="832"/>
      <c r="U383" s="829"/>
      <c r="V383" s="830"/>
      <c r="W383" s="1068"/>
      <c r="X383" s="1052"/>
    </row>
    <row r="384" spans="3:24" ht="18.75" customHeight="1">
      <c r="C384" s="1050"/>
      <c r="D384" s="842"/>
      <c r="E384" s="976"/>
      <c r="F384" s="842"/>
      <c r="G384" s="848"/>
      <c r="H384" s="1063"/>
      <c r="I384" s="608"/>
      <c r="J384" s="608"/>
      <c r="K384" s="610"/>
      <c r="L384" s="633"/>
      <c r="M384" s="634"/>
      <c r="N384" s="612"/>
      <c r="O384" s="635"/>
      <c r="P384" s="614">
        <f>SUM(P380:P383)</f>
        <v>0</v>
      </c>
      <c r="Q384" s="852"/>
      <c r="R384" s="853"/>
      <c r="S384" s="853"/>
      <c r="T384" s="854"/>
      <c r="U384" s="853"/>
      <c r="V384" s="619">
        <f>IF(P384=0,0,P384*E380)</f>
        <v>0</v>
      </c>
      <c r="W384" s="1068"/>
      <c r="X384" s="1053"/>
    </row>
    <row r="385" spans="3:24" ht="18.75" customHeight="1">
      <c r="C385" s="1048" t="str">
        <f>IF(【3】見・旅費!C385="","",【3】見・旅費!C385)</f>
        <v/>
      </c>
      <c r="D385" s="840"/>
      <c r="E385" s="1064" t="str">
        <f>IF(【3】見・旅費!E385="","",【3】見・旅費!E385)</f>
        <v/>
      </c>
      <c r="F385" s="840"/>
      <c r="G385" s="846"/>
      <c r="H385" s="1060"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25"/>
      <c r="R385" s="828"/>
      <c r="S385" s="828"/>
      <c r="T385" s="831"/>
      <c r="U385" s="828"/>
      <c r="V385" s="828"/>
      <c r="W385" s="1068"/>
      <c r="X385" s="1051" t="str">
        <f>IF(【3】見・旅費!X385="","",【3】見・旅費!X385)</f>
        <v/>
      </c>
    </row>
    <row r="386" spans="3:24" ht="18.75" customHeight="1">
      <c r="C386" s="1049"/>
      <c r="D386" s="841"/>
      <c r="E386" s="975"/>
      <c r="F386" s="841"/>
      <c r="G386" s="847"/>
      <c r="H386" s="1062"/>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26"/>
      <c r="R386" s="829"/>
      <c r="S386" s="829"/>
      <c r="T386" s="832"/>
      <c r="U386" s="829"/>
      <c r="V386" s="829"/>
      <c r="W386" s="1068"/>
      <c r="X386" s="1052"/>
    </row>
    <row r="387" spans="3:24" ht="18.75" customHeight="1">
      <c r="C387" s="1049"/>
      <c r="D387" s="841"/>
      <c r="E387" s="975"/>
      <c r="F387" s="841"/>
      <c r="G387" s="847"/>
      <c r="H387" s="1062"/>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26"/>
      <c r="R387" s="829"/>
      <c r="S387" s="829"/>
      <c r="T387" s="832"/>
      <c r="U387" s="829"/>
      <c r="V387" s="829"/>
      <c r="W387" s="1068"/>
      <c r="X387" s="1052"/>
    </row>
    <row r="388" spans="3:24" ht="18.75" customHeight="1">
      <c r="C388" s="1049"/>
      <c r="D388" s="841"/>
      <c r="E388" s="975"/>
      <c r="F388" s="841"/>
      <c r="G388" s="847"/>
      <c r="H388" s="1062"/>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26"/>
      <c r="R388" s="829"/>
      <c r="S388" s="829"/>
      <c r="T388" s="832"/>
      <c r="U388" s="829"/>
      <c r="V388" s="830"/>
      <c r="W388" s="1068"/>
      <c r="X388" s="1052"/>
    </row>
    <row r="389" spans="3:24" ht="18.75" customHeight="1">
      <c r="C389" s="1050"/>
      <c r="D389" s="842"/>
      <c r="E389" s="976"/>
      <c r="F389" s="842"/>
      <c r="G389" s="848"/>
      <c r="H389" s="1063"/>
      <c r="I389" s="608"/>
      <c r="J389" s="608"/>
      <c r="K389" s="610"/>
      <c r="L389" s="633"/>
      <c r="M389" s="634"/>
      <c r="N389" s="612"/>
      <c r="O389" s="635"/>
      <c r="P389" s="614">
        <f>SUM(P385:P388)</f>
        <v>0</v>
      </c>
      <c r="Q389" s="852"/>
      <c r="R389" s="853"/>
      <c r="S389" s="853"/>
      <c r="T389" s="854"/>
      <c r="U389" s="853"/>
      <c r="V389" s="619">
        <f>IF(P389=0,0,P389*E385)</f>
        <v>0</v>
      </c>
      <c r="W389" s="1068"/>
      <c r="X389" s="1053"/>
    </row>
    <row r="390" spans="3:24" ht="18.75" customHeight="1">
      <c r="C390" s="1048" t="str">
        <f>IF(【3】見・旅費!C390="","",【3】見・旅費!C390)</f>
        <v/>
      </c>
      <c r="D390" s="840"/>
      <c r="E390" s="1064" t="str">
        <f>IF(【3】見・旅費!E390="","",【3】見・旅費!E390)</f>
        <v/>
      </c>
      <c r="F390" s="840"/>
      <c r="G390" s="846"/>
      <c r="H390" s="1060"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25"/>
      <c r="R390" s="828"/>
      <c r="S390" s="828"/>
      <c r="T390" s="831"/>
      <c r="U390" s="828"/>
      <c r="V390" s="828"/>
      <c r="W390" s="1068"/>
      <c r="X390" s="1051" t="str">
        <f>IF(【3】見・旅費!X390="","",【3】見・旅費!X390)</f>
        <v/>
      </c>
    </row>
    <row r="391" spans="3:24" ht="18.75" customHeight="1">
      <c r="C391" s="1049"/>
      <c r="D391" s="841"/>
      <c r="E391" s="975"/>
      <c r="F391" s="841"/>
      <c r="G391" s="847"/>
      <c r="H391" s="1062"/>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26"/>
      <c r="R391" s="829"/>
      <c r="S391" s="829"/>
      <c r="T391" s="832"/>
      <c r="U391" s="829"/>
      <c r="V391" s="829"/>
      <c r="W391" s="1068"/>
      <c r="X391" s="1052"/>
    </row>
    <row r="392" spans="3:24" ht="18.75" customHeight="1">
      <c r="C392" s="1049"/>
      <c r="D392" s="841"/>
      <c r="E392" s="975"/>
      <c r="F392" s="841"/>
      <c r="G392" s="847"/>
      <c r="H392" s="1062"/>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26"/>
      <c r="R392" s="829"/>
      <c r="S392" s="829"/>
      <c r="T392" s="832"/>
      <c r="U392" s="829"/>
      <c r="V392" s="829"/>
      <c r="W392" s="1068"/>
      <c r="X392" s="1052"/>
    </row>
    <row r="393" spans="3:24" ht="18.75" customHeight="1">
      <c r="C393" s="1049"/>
      <c r="D393" s="841"/>
      <c r="E393" s="975"/>
      <c r="F393" s="841"/>
      <c r="G393" s="847"/>
      <c r="H393" s="1062"/>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26"/>
      <c r="R393" s="829"/>
      <c r="S393" s="829"/>
      <c r="T393" s="832"/>
      <c r="U393" s="829"/>
      <c r="V393" s="830"/>
      <c r="W393" s="1068"/>
      <c r="X393" s="1052"/>
    </row>
    <row r="394" spans="3:24" ht="18.75" customHeight="1">
      <c r="C394" s="1050"/>
      <c r="D394" s="842"/>
      <c r="E394" s="976"/>
      <c r="F394" s="842"/>
      <c r="G394" s="848"/>
      <c r="H394" s="1063"/>
      <c r="I394" s="608"/>
      <c r="J394" s="608"/>
      <c r="K394" s="610"/>
      <c r="L394" s="633"/>
      <c r="M394" s="634"/>
      <c r="N394" s="612"/>
      <c r="O394" s="635"/>
      <c r="P394" s="614">
        <f>SUM(P390:P393)</f>
        <v>0</v>
      </c>
      <c r="Q394" s="852"/>
      <c r="R394" s="853"/>
      <c r="S394" s="853"/>
      <c r="T394" s="854"/>
      <c r="U394" s="853"/>
      <c r="V394" s="619">
        <f>IF(P394=0,0,P394*E390)</f>
        <v>0</v>
      </c>
      <c r="W394" s="1068"/>
      <c r="X394" s="1053"/>
    </row>
    <row r="395" spans="3:24" ht="18.75" customHeight="1">
      <c r="C395" s="1048" t="str">
        <f>IF(【3】見・旅費!C395="","",【3】見・旅費!C395)</f>
        <v/>
      </c>
      <c r="D395" s="840"/>
      <c r="E395" s="1064" t="str">
        <f>IF(【3】見・旅費!E395="","",【3】見・旅費!E395)</f>
        <v/>
      </c>
      <c r="F395" s="840"/>
      <c r="G395" s="846"/>
      <c r="H395" s="1060"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25"/>
      <c r="R395" s="828"/>
      <c r="S395" s="828"/>
      <c r="T395" s="831"/>
      <c r="U395" s="828"/>
      <c r="V395" s="828"/>
      <c r="W395" s="1068"/>
      <c r="X395" s="1051" t="str">
        <f>IF(【3】見・旅費!X395="","",【3】見・旅費!X395)</f>
        <v/>
      </c>
    </row>
    <row r="396" spans="3:24" ht="18.75" customHeight="1">
      <c r="C396" s="1049"/>
      <c r="D396" s="841"/>
      <c r="E396" s="975"/>
      <c r="F396" s="841"/>
      <c r="G396" s="847"/>
      <c r="H396" s="1062"/>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26"/>
      <c r="R396" s="829"/>
      <c r="S396" s="829"/>
      <c r="T396" s="832"/>
      <c r="U396" s="829"/>
      <c r="V396" s="829"/>
      <c r="W396" s="1068"/>
      <c r="X396" s="1052"/>
    </row>
    <row r="397" spans="3:24" ht="18.75" customHeight="1">
      <c r="C397" s="1049"/>
      <c r="D397" s="841"/>
      <c r="E397" s="975"/>
      <c r="F397" s="841"/>
      <c r="G397" s="847"/>
      <c r="H397" s="1062"/>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26"/>
      <c r="R397" s="829"/>
      <c r="S397" s="829"/>
      <c r="T397" s="832"/>
      <c r="U397" s="829"/>
      <c r="V397" s="829"/>
      <c r="W397" s="1068"/>
      <c r="X397" s="1052"/>
    </row>
    <row r="398" spans="3:24" ht="18.75" customHeight="1">
      <c r="C398" s="1049"/>
      <c r="D398" s="841"/>
      <c r="E398" s="975"/>
      <c r="F398" s="841"/>
      <c r="G398" s="847"/>
      <c r="H398" s="1062"/>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26"/>
      <c r="R398" s="829"/>
      <c r="S398" s="829"/>
      <c r="T398" s="832"/>
      <c r="U398" s="829"/>
      <c r="V398" s="830"/>
      <c r="W398" s="1068"/>
      <c r="X398" s="1052"/>
    </row>
    <row r="399" spans="3:24" ht="18.75" customHeight="1">
      <c r="C399" s="1050"/>
      <c r="D399" s="842"/>
      <c r="E399" s="976"/>
      <c r="F399" s="842"/>
      <c r="G399" s="848"/>
      <c r="H399" s="1063"/>
      <c r="I399" s="608"/>
      <c r="J399" s="608"/>
      <c r="K399" s="610"/>
      <c r="L399" s="633"/>
      <c r="M399" s="634"/>
      <c r="N399" s="612"/>
      <c r="O399" s="635"/>
      <c r="P399" s="614">
        <f>SUM(P395:P398)</f>
        <v>0</v>
      </c>
      <c r="Q399" s="852"/>
      <c r="R399" s="853"/>
      <c r="S399" s="853"/>
      <c r="T399" s="854"/>
      <c r="U399" s="853"/>
      <c r="V399" s="619">
        <f>IF(P399=0,0,P399*E395)</f>
        <v>0</v>
      </c>
      <c r="W399" s="1068"/>
      <c r="X399" s="1053"/>
    </row>
    <row r="400" spans="3:24" ht="19.5" customHeight="1">
      <c r="C400" s="1048" t="str">
        <f>IF(【3】見・旅費!C400="","",【3】見・旅費!C400)</f>
        <v/>
      </c>
      <c r="D400" s="840"/>
      <c r="E400" s="1064" t="str">
        <f>IF(【3】見・旅費!E400="","",【3】見・旅費!E400)</f>
        <v/>
      </c>
      <c r="F400" s="840"/>
      <c r="G400" s="846"/>
      <c r="H400" s="1060"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25"/>
      <c r="R400" s="828"/>
      <c r="S400" s="828"/>
      <c r="T400" s="831"/>
      <c r="U400" s="828"/>
      <c r="V400" s="828"/>
      <c r="W400" s="1068"/>
      <c r="X400" s="1051" t="str">
        <f>IF(【3】見・旅費!X400="","",【3】見・旅費!X400)</f>
        <v/>
      </c>
    </row>
    <row r="401" spans="3:24" ht="19.5" customHeight="1">
      <c r="C401" s="1049"/>
      <c r="D401" s="841"/>
      <c r="E401" s="975"/>
      <c r="F401" s="841"/>
      <c r="G401" s="847"/>
      <c r="H401" s="1062"/>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26"/>
      <c r="R401" s="829"/>
      <c r="S401" s="829"/>
      <c r="T401" s="832"/>
      <c r="U401" s="829"/>
      <c r="V401" s="829"/>
      <c r="W401" s="1068"/>
      <c r="X401" s="1052"/>
    </row>
    <row r="402" spans="3:24" ht="19.5" customHeight="1">
      <c r="C402" s="1049"/>
      <c r="D402" s="841"/>
      <c r="E402" s="975"/>
      <c r="F402" s="841"/>
      <c r="G402" s="847"/>
      <c r="H402" s="1062"/>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26"/>
      <c r="R402" s="829"/>
      <c r="S402" s="829"/>
      <c r="T402" s="832"/>
      <c r="U402" s="829"/>
      <c r="V402" s="829"/>
      <c r="W402" s="1068"/>
      <c r="X402" s="1052"/>
    </row>
    <row r="403" spans="3:24" ht="19.5" customHeight="1">
      <c r="C403" s="1049"/>
      <c r="D403" s="841"/>
      <c r="E403" s="975"/>
      <c r="F403" s="841"/>
      <c r="G403" s="847"/>
      <c r="H403" s="1062"/>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26"/>
      <c r="R403" s="829"/>
      <c r="S403" s="829"/>
      <c r="T403" s="832"/>
      <c r="U403" s="829"/>
      <c r="V403" s="830"/>
      <c r="W403" s="1068"/>
      <c r="X403" s="1052"/>
    </row>
    <row r="404" spans="3:24" ht="19.5" customHeight="1">
      <c r="C404" s="1050"/>
      <c r="D404" s="842"/>
      <c r="E404" s="976"/>
      <c r="F404" s="842"/>
      <c r="G404" s="848"/>
      <c r="H404" s="1063"/>
      <c r="I404" s="608"/>
      <c r="J404" s="608"/>
      <c r="K404" s="610"/>
      <c r="L404" s="633"/>
      <c r="M404" s="634"/>
      <c r="N404" s="612"/>
      <c r="O404" s="635"/>
      <c r="P404" s="614">
        <f>SUM(P400:P403)</f>
        <v>0</v>
      </c>
      <c r="Q404" s="852"/>
      <c r="R404" s="853"/>
      <c r="S404" s="853"/>
      <c r="T404" s="854"/>
      <c r="U404" s="853"/>
      <c r="V404" s="619">
        <f>IF(P404=0,0,P404*E400)</f>
        <v>0</v>
      </c>
      <c r="W404" s="1068"/>
      <c r="X404" s="1053"/>
    </row>
    <row r="405" spans="3:24" ht="19.5" customHeight="1">
      <c r="C405" s="1048" t="str">
        <f>IF(【3】見・旅費!C405="","",【3】見・旅費!C405)</f>
        <v/>
      </c>
      <c r="D405" s="840"/>
      <c r="E405" s="1064" t="str">
        <f>IF(【3】見・旅費!E405="","",【3】見・旅費!E405)</f>
        <v/>
      </c>
      <c r="F405" s="840"/>
      <c r="G405" s="846"/>
      <c r="H405" s="1060"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25"/>
      <c r="R405" s="828"/>
      <c r="S405" s="828"/>
      <c r="T405" s="831"/>
      <c r="U405" s="828"/>
      <c r="V405" s="828"/>
      <c r="W405" s="1068"/>
      <c r="X405" s="1051" t="str">
        <f>IF(【3】見・旅費!X405="","",【3】見・旅費!X405)</f>
        <v/>
      </c>
    </row>
    <row r="406" spans="3:24" ht="19.5" customHeight="1">
      <c r="C406" s="1049"/>
      <c r="D406" s="841"/>
      <c r="E406" s="975"/>
      <c r="F406" s="841"/>
      <c r="G406" s="847"/>
      <c r="H406" s="1062"/>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26"/>
      <c r="R406" s="829"/>
      <c r="S406" s="829"/>
      <c r="T406" s="832"/>
      <c r="U406" s="829"/>
      <c r="V406" s="829"/>
      <c r="W406" s="1068"/>
      <c r="X406" s="1052"/>
    </row>
    <row r="407" spans="3:24" ht="19.5" customHeight="1">
      <c r="C407" s="1049"/>
      <c r="D407" s="841"/>
      <c r="E407" s="975"/>
      <c r="F407" s="841"/>
      <c r="G407" s="847"/>
      <c r="H407" s="1062"/>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26"/>
      <c r="R407" s="829"/>
      <c r="S407" s="829"/>
      <c r="T407" s="832"/>
      <c r="U407" s="829"/>
      <c r="V407" s="829"/>
      <c r="W407" s="1068"/>
      <c r="X407" s="1052"/>
    </row>
    <row r="408" spans="3:24" ht="19.5" customHeight="1">
      <c r="C408" s="1049"/>
      <c r="D408" s="841"/>
      <c r="E408" s="975"/>
      <c r="F408" s="841"/>
      <c r="G408" s="847"/>
      <c r="H408" s="1062"/>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26"/>
      <c r="R408" s="829"/>
      <c r="S408" s="829"/>
      <c r="T408" s="832"/>
      <c r="U408" s="829"/>
      <c r="V408" s="830"/>
      <c r="W408" s="1068"/>
      <c r="X408" s="1052"/>
    </row>
    <row r="409" spans="3:24" ht="19.5" customHeight="1">
      <c r="C409" s="1050"/>
      <c r="D409" s="842"/>
      <c r="E409" s="976"/>
      <c r="F409" s="842"/>
      <c r="G409" s="848"/>
      <c r="H409" s="1063"/>
      <c r="I409" s="608"/>
      <c r="J409" s="608"/>
      <c r="K409" s="610"/>
      <c r="L409" s="633"/>
      <c r="M409" s="634"/>
      <c r="N409" s="612"/>
      <c r="O409" s="635"/>
      <c r="P409" s="614">
        <f>SUM(P405:P408)</f>
        <v>0</v>
      </c>
      <c r="Q409" s="852"/>
      <c r="R409" s="853"/>
      <c r="S409" s="853"/>
      <c r="T409" s="854"/>
      <c r="U409" s="853"/>
      <c r="V409" s="619">
        <f>IF(P409=0,0,P409*E405)</f>
        <v>0</v>
      </c>
      <c r="W409" s="1068"/>
      <c r="X409" s="1053"/>
    </row>
    <row r="410" spans="3:24" ht="19.5" customHeight="1">
      <c r="C410" s="1048" t="str">
        <f>IF(【3】見・旅費!C410="","",【3】見・旅費!C410)</f>
        <v/>
      </c>
      <c r="D410" s="840"/>
      <c r="E410" s="1064" t="str">
        <f>IF(【3】見・旅費!E410="","",【3】見・旅費!E410)</f>
        <v/>
      </c>
      <c r="F410" s="840"/>
      <c r="G410" s="846"/>
      <c r="H410" s="1060"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25"/>
      <c r="R410" s="828"/>
      <c r="S410" s="828"/>
      <c r="T410" s="831"/>
      <c r="U410" s="828"/>
      <c r="V410" s="828"/>
      <c r="W410" s="1068"/>
      <c r="X410" s="1051" t="str">
        <f>IF(【3】見・旅費!X410="","",【3】見・旅費!X410)</f>
        <v/>
      </c>
    </row>
    <row r="411" spans="3:24" ht="19.5" customHeight="1">
      <c r="C411" s="1049"/>
      <c r="D411" s="841"/>
      <c r="E411" s="975"/>
      <c r="F411" s="841"/>
      <c r="G411" s="847"/>
      <c r="H411" s="1062"/>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26"/>
      <c r="R411" s="829"/>
      <c r="S411" s="829"/>
      <c r="T411" s="832"/>
      <c r="U411" s="829"/>
      <c r="V411" s="829"/>
      <c r="W411" s="1068"/>
      <c r="X411" s="1052"/>
    </row>
    <row r="412" spans="3:24" ht="19.5" customHeight="1">
      <c r="C412" s="1049"/>
      <c r="D412" s="841"/>
      <c r="E412" s="975"/>
      <c r="F412" s="841"/>
      <c r="G412" s="847"/>
      <c r="H412" s="1062"/>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26"/>
      <c r="R412" s="829"/>
      <c r="S412" s="829"/>
      <c r="T412" s="832"/>
      <c r="U412" s="829"/>
      <c r="V412" s="829"/>
      <c r="W412" s="1068"/>
      <c r="X412" s="1052"/>
    </row>
    <row r="413" spans="3:24" ht="19.5" customHeight="1">
      <c r="C413" s="1049"/>
      <c r="D413" s="841"/>
      <c r="E413" s="975"/>
      <c r="F413" s="841"/>
      <c r="G413" s="847"/>
      <c r="H413" s="1062"/>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26"/>
      <c r="R413" s="829"/>
      <c r="S413" s="829"/>
      <c r="T413" s="832"/>
      <c r="U413" s="829"/>
      <c r="V413" s="830"/>
      <c r="W413" s="1068"/>
      <c r="X413" s="1052"/>
    </row>
    <row r="414" spans="3:24" ht="19.5" customHeight="1">
      <c r="C414" s="1050"/>
      <c r="D414" s="842"/>
      <c r="E414" s="976"/>
      <c r="F414" s="842"/>
      <c r="G414" s="848"/>
      <c r="H414" s="1063"/>
      <c r="I414" s="608"/>
      <c r="J414" s="608"/>
      <c r="K414" s="610"/>
      <c r="L414" s="633"/>
      <c r="M414" s="634"/>
      <c r="N414" s="612"/>
      <c r="O414" s="635"/>
      <c r="P414" s="614">
        <f>SUM(P410:P413)</f>
        <v>0</v>
      </c>
      <c r="Q414" s="852"/>
      <c r="R414" s="853"/>
      <c r="S414" s="853"/>
      <c r="T414" s="854"/>
      <c r="U414" s="853"/>
      <c r="V414" s="619">
        <f>IF(P414=0,0,P414*E410)</f>
        <v>0</v>
      </c>
      <c r="W414" s="1068"/>
      <c r="X414" s="1053"/>
    </row>
    <row r="415" spans="3:24" ht="19.5" customHeight="1">
      <c r="C415" s="1048" t="str">
        <f>IF(【3】見・旅費!C415="","",【3】見・旅費!C415)</f>
        <v/>
      </c>
      <c r="D415" s="840"/>
      <c r="E415" s="1064" t="str">
        <f>IF(【3】見・旅費!E415="","",【3】見・旅費!E415)</f>
        <v/>
      </c>
      <c r="F415" s="840"/>
      <c r="G415" s="846"/>
      <c r="H415" s="1060"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25"/>
      <c r="R415" s="828"/>
      <c r="S415" s="828"/>
      <c r="T415" s="831"/>
      <c r="U415" s="828"/>
      <c r="V415" s="828"/>
      <c r="W415" s="1068"/>
      <c r="X415" s="1051" t="str">
        <f>IF(【3】見・旅費!X415="","",【3】見・旅費!X415)</f>
        <v/>
      </c>
    </row>
    <row r="416" spans="3:24" ht="19.5" customHeight="1">
      <c r="C416" s="1049"/>
      <c r="D416" s="841"/>
      <c r="E416" s="975"/>
      <c r="F416" s="841"/>
      <c r="G416" s="847"/>
      <c r="H416" s="1062"/>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26"/>
      <c r="R416" s="829"/>
      <c r="S416" s="829"/>
      <c r="T416" s="832"/>
      <c r="U416" s="829"/>
      <c r="V416" s="829"/>
      <c r="W416" s="1068"/>
      <c r="X416" s="1052"/>
    </row>
    <row r="417" spans="3:24" ht="19.5" customHeight="1">
      <c r="C417" s="1049"/>
      <c r="D417" s="841"/>
      <c r="E417" s="975"/>
      <c r="F417" s="841"/>
      <c r="G417" s="847"/>
      <c r="H417" s="1062"/>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26"/>
      <c r="R417" s="829"/>
      <c r="S417" s="829"/>
      <c r="T417" s="832"/>
      <c r="U417" s="829"/>
      <c r="V417" s="829"/>
      <c r="W417" s="1068"/>
      <c r="X417" s="1052"/>
    </row>
    <row r="418" spans="3:24" ht="19.5" customHeight="1">
      <c r="C418" s="1049"/>
      <c r="D418" s="841"/>
      <c r="E418" s="975"/>
      <c r="F418" s="841"/>
      <c r="G418" s="847"/>
      <c r="H418" s="1062"/>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26"/>
      <c r="R418" s="829"/>
      <c r="S418" s="829"/>
      <c r="T418" s="832"/>
      <c r="U418" s="829"/>
      <c r="V418" s="830"/>
      <c r="W418" s="1068"/>
      <c r="X418" s="1052"/>
    </row>
    <row r="419" spans="3:24" ht="19.5" customHeight="1">
      <c r="C419" s="1050"/>
      <c r="D419" s="842"/>
      <c r="E419" s="976"/>
      <c r="F419" s="842"/>
      <c r="G419" s="848"/>
      <c r="H419" s="1063"/>
      <c r="I419" s="608"/>
      <c r="J419" s="608"/>
      <c r="K419" s="610"/>
      <c r="L419" s="633"/>
      <c r="M419" s="634"/>
      <c r="N419" s="612"/>
      <c r="O419" s="635"/>
      <c r="P419" s="614">
        <f>SUM(P415:P418)</f>
        <v>0</v>
      </c>
      <c r="Q419" s="852"/>
      <c r="R419" s="853"/>
      <c r="S419" s="853"/>
      <c r="T419" s="854"/>
      <c r="U419" s="853"/>
      <c r="V419" s="619">
        <f>IF(P419=0,0,P419*E415)</f>
        <v>0</v>
      </c>
      <c r="W419" s="1068"/>
      <c r="X419" s="1053"/>
    </row>
    <row r="420" spans="3:24" ht="19.5" customHeight="1">
      <c r="C420" s="1048" t="str">
        <f>IF(【3】見・旅費!C420="","",【3】見・旅費!C420)</f>
        <v/>
      </c>
      <c r="D420" s="840"/>
      <c r="E420" s="1064" t="str">
        <f>IF(【3】見・旅費!E420="","",【3】見・旅費!E420)</f>
        <v/>
      </c>
      <c r="F420" s="840"/>
      <c r="G420" s="846"/>
      <c r="H420" s="1060"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25"/>
      <c r="R420" s="828"/>
      <c r="S420" s="828"/>
      <c r="T420" s="831"/>
      <c r="U420" s="828"/>
      <c r="V420" s="828"/>
      <c r="W420" s="1068"/>
      <c r="X420" s="1051" t="str">
        <f>IF(【3】見・旅費!X420="","",【3】見・旅費!X420)</f>
        <v/>
      </c>
    </row>
    <row r="421" spans="3:24" ht="19.5" customHeight="1">
      <c r="C421" s="1049"/>
      <c r="D421" s="841"/>
      <c r="E421" s="975"/>
      <c r="F421" s="841"/>
      <c r="G421" s="847"/>
      <c r="H421" s="1062"/>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26"/>
      <c r="R421" s="829"/>
      <c r="S421" s="829"/>
      <c r="T421" s="832"/>
      <c r="U421" s="829"/>
      <c r="V421" s="829"/>
      <c r="W421" s="1068"/>
      <c r="X421" s="1052"/>
    </row>
    <row r="422" spans="3:24" ht="19.5" customHeight="1">
      <c r="C422" s="1049"/>
      <c r="D422" s="841"/>
      <c r="E422" s="975"/>
      <c r="F422" s="841"/>
      <c r="G422" s="847"/>
      <c r="H422" s="1062"/>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26"/>
      <c r="R422" s="829"/>
      <c r="S422" s="829"/>
      <c r="T422" s="832"/>
      <c r="U422" s="829"/>
      <c r="V422" s="829"/>
      <c r="W422" s="1068"/>
      <c r="X422" s="1052"/>
    </row>
    <row r="423" spans="3:24" ht="19.5" customHeight="1">
      <c r="C423" s="1049"/>
      <c r="D423" s="841"/>
      <c r="E423" s="975"/>
      <c r="F423" s="841"/>
      <c r="G423" s="847"/>
      <c r="H423" s="1062"/>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26"/>
      <c r="R423" s="829"/>
      <c r="S423" s="829"/>
      <c r="T423" s="832"/>
      <c r="U423" s="829"/>
      <c r="V423" s="830"/>
      <c r="W423" s="1068"/>
      <c r="X423" s="1052"/>
    </row>
    <row r="424" spans="3:24" ht="19.5" customHeight="1">
      <c r="C424" s="1050"/>
      <c r="D424" s="842"/>
      <c r="E424" s="976"/>
      <c r="F424" s="842"/>
      <c r="G424" s="848"/>
      <c r="H424" s="1063"/>
      <c r="I424" s="608"/>
      <c r="J424" s="608"/>
      <c r="K424" s="610"/>
      <c r="L424" s="633"/>
      <c r="M424" s="634"/>
      <c r="N424" s="612"/>
      <c r="O424" s="635"/>
      <c r="P424" s="614">
        <f>SUM(P420:P423)</f>
        <v>0</v>
      </c>
      <c r="Q424" s="852"/>
      <c r="R424" s="853"/>
      <c r="S424" s="853"/>
      <c r="T424" s="854"/>
      <c r="U424" s="853"/>
      <c r="V424" s="619">
        <f>IF(P424=0,0,P424*E420)</f>
        <v>0</v>
      </c>
      <c r="W424" s="1068"/>
      <c r="X424" s="1053"/>
    </row>
    <row r="425" spans="3:24" ht="19.5" customHeight="1">
      <c r="C425" s="1048" t="str">
        <f>IF(【3】見・旅費!C425="","",【3】見・旅費!C425)</f>
        <v/>
      </c>
      <c r="D425" s="840"/>
      <c r="E425" s="1064" t="str">
        <f>IF(【3】見・旅費!E425="","",【3】見・旅費!E425)</f>
        <v/>
      </c>
      <c r="F425" s="840"/>
      <c r="G425" s="846"/>
      <c r="H425" s="1060"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25"/>
      <c r="R425" s="828"/>
      <c r="S425" s="828"/>
      <c r="T425" s="831"/>
      <c r="U425" s="828"/>
      <c r="V425" s="828"/>
      <c r="W425" s="1068"/>
      <c r="X425" s="1051" t="str">
        <f>IF(【3】見・旅費!X425="","",【3】見・旅費!X425)</f>
        <v/>
      </c>
    </row>
    <row r="426" spans="3:24" ht="19.5" customHeight="1">
      <c r="C426" s="1049"/>
      <c r="D426" s="841"/>
      <c r="E426" s="975"/>
      <c r="F426" s="841"/>
      <c r="G426" s="847"/>
      <c r="H426" s="1062"/>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26"/>
      <c r="R426" s="829"/>
      <c r="S426" s="829"/>
      <c r="T426" s="832"/>
      <c r="U426" s="829"/>
      <c r="V426" s="829"/>
      <c r="W426" s="1068"/>
      <c r="X426" s="1052"/>
    </row>
    <row r="427" spans="3:24" ht="19.5" customHeight="1">
      <c r="C427" s="1049"/>
      <c r="D427" s="841"/>
      <c r="E427" s="975"/>
      <c r="F427" s="841"/>
      <c r="G427" s="847"/>
      <c r="H427" s="1062"/>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26"/>
      <c r="R427" s="829"/>
      <c r="S427" s="829"/>
      <c r="T427" s="832"/>
      <c r="U427" s="829"/>
      <c r="V427" s="829"/>
      <c r="W427" s="1068"/>
      <c r="X427" s="1052"/>
    </row>
    <row r="428" spans="3:24" ht="19.5" customHeight="1">
      <c r="C428" s="1049"/>
      <c r="D428" s="841"/>
      <c r="E428" s="975"/>
      <c r="F428" s="841"/>
      <c r="G428" s="847"/>
      <c r="H428" s="1062"/>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26"/>
      <c r="R428" s="829"/>
      <c r="S428" s="829"/>
      <c r="T428" s="832"/>
      <c r="U428" s="829"/>
      <c r="V428" s="830"/>
      <c r="W428" s="1068"/>
      <c r="X428" s="1052"/>
    </row>
    <row r="429" spans="3:24" ht="19.5" customHeight="1">
      <c r="C429" s="1050"/>
      <c r="D429" s="842"/>
      <c r="E429" s="976"/>
      <c r="F429" s="842"/>
      <c r="G429" s="848"/>
      <c r="H429" s="1063"/>
      <c r="I429" s="608"/>
      <c r="J429" s="608"/>
      <c r="K429" s="610"/>
      <c r="L429" s="633"/>
      <c r="M429" s="634"/>
      <c r="N429" s="612"/>
      <c r="O429" s="635"/>
      <c r="P429" s="614">
        <f>SUM(P425:P428)</f>
        <v>0</v>
      </c>
      <c r="Q429" s="852"/>
      <c r="R429" s="853"/>
      <c r="S429" s="853"/>
      <c r="T429" s="854"/>
      <c r="U429" s="853"/>
      <c r="V429" s="619">
        <f>IF(P429=0,0,P429*E425)</f>
        <v>0</v>
      </c>
      <c r="W429" s="1068"/>
      <c r="X429" s="1053"/>
    </row>
    <row r="430" spans="3:24" ht="19.5" customHeight="1">
      <c r="C430" s="1048" t="str">
        <f>IF(【3】見・旅費!C430="","",【3】見・旅費!C430)</f>
        <v/>
      </c>
      <c r="D430" s="840"/>
      <c r="E430" s="1064" t="str">
        <f>IF(【3】見・旅費!E430="","",【3】見・旅費!E430)</f>
        <v/>
      </c>
      <c r="F430" s="840"/>
      <c r="G430" s="846"/>
      <c r="H430" s="1060"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25"/>
      <c r="R430" s="828"/>
      <c r="S430" s="828"/>
      <c r="T430" s="831"/>
      <c r="U430" s="828"/>
      <c r="V430" s="828"/>
      <c r="W430" s="1068"/>
      <c r="X430" s="1051" t="str">
        <f>IF(【3】見・旅費!X430="","",【3】見・旅費!X430)</f>
        <v/>
      </c>
    </row>
    <row r="431" spans="3:24" ht="19.5" customHeight="1">
      <c r="C431" s="1049"/>
      <c r="D431" s="841"/>
      <c r="E431" s="975"/>
      <c r="F431" s="841"/>
      <c r="G431" s="847"/>
      <c r="H431" s="1062"/>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26"/>
      <c r="R431" s="829"/>
      <c r="S431" s="829"/>
      <c r="T431" s="832"/>
      <c r="U431" s="829"/>
      <c r="V431" s="829"/>
      <c r="W431" s="1068"/>
      <c r="X431" s="1052"/>
    </row>
    <row r="432" spans="3:24" ht="19.5" customHeight="1">
      <c r="C432" s="1049"/>
      <c r="D432" s="841"/>
      <c r="E432" s="975"/>
      <c r="F432" s="841"/>
      <c r="G432" s="847"/>
      <c r="H432" s="1062"/>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26"/>
      <c r="R432" s="829"/>
      <c r="S432" s="829"/>
      <c r="T432" s="832"/>
      <c r="U432" s="829"/>
      <c r="V432" s="829"/>
      <c r="W432" s="1068"/>
      <c r="X432" s="1052"/>
    </row>
    <row r="433" spans="3:24" ht="19.5" customHeight="1">
      <c r="C433" s="1049"/>
      <c r="D433" s="841"/>
      <c r="E433" s="975"/>
      <c r="F433" s="841"/>
      <c r="G433" s="847"/>
      <c r="H433" s="1062"/>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26"/>
      <c r="R433" s="829"/>
      <c r="S433" s="829"/>
      <c r="T433" s="832"/>
      <c r="U433" s="829"/>
      <c r="V433" s="830"/>
      <c r="W433" s="1068"/>
      <c r="X433" s="1052"/>
    </row>
    <row r="434" spans="3:24" ht="19.5" customHeight="1">
      <c r="C434" s="1050"/>
      <c r="D434" s="842"/>
      <c r="E434" s="976"/>
      <c r="F434" s="842"/>
      <c r="G434" s="848"/>
      <c r="H434" s="1063"/>
      <c r="I434" s="608"/>
      <c r="J434" s="608"/>
      <c r="K434" s="610"/>
      <c r="L434" s="633"/>
      <c r="M434" s="634"/>
      <c r="N434" s="612"/>
      <c r="O434" s="635"/>
      <c r="P434" s="614">
        <f>SUM(P425:P428)</f>
        <v>0</v>
      </c>
      <c r="Q434" s="852"/>
      <c r="R434" s="853"/>
      <c r="S434" s="853"/>
      <c r="T434" s="854"/>
      <c r="U434" s="853"/>
      <c r="V434" s="619">
        <f>IF(P434=0,0,P434*E430)</f>
        <v>0</v>
      </c>
      <c r="W434" s="1068"/>
      <c r="X434" s="1053"/>
    </row>
    <row r="435" spans="3:24" ht="19.5" customHeight="1">
      <c r="C435" s="1048" t="str">
        <f>IF(【3】見・旅費!C435="","",【3】見・旅費!C435)</f>
        <v/>
      </c>
      <c r="D435" s="840"/>
      <c r="E435" s="1064" t="str">
        <f>IF(【3】見・旅費!E435="","",【3】見・旅費!E435)</f>
        <v/>
      </c>
      <c r="F435" s="840"/>
      <c r="G435" s="846"/>
      <c r="H435" s="1060"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25"/>
      <c r="R435" s="828"/>
      <c r="S435" s="828"/>
      <c r="T435" s="831"/>
      <c r="U435" s="828"/>
      <c r="V435" s="828"/>
      <c r="W435" s="1068"/>
      <c r="X435" s="1051" t="str">
        <f>IF(【3】見・旅費!X435="","",【3】見・旅費!X435)</f>
        <v/>
      </c>
    </row>
    <row r="436" spans="3:24" ht="19.5" customHeight="1">
      <c r="C436" s="1049"/>
      <c r="D436" s="841"/>
      <c r="E436" s="975"/>
      <c r="F436" s="841"/>
      <c r="G436" s="847"/>
      <c r="H436" s="1062"/>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26"/>
      <c r="R436" s="829"/>
      <c r="S436" s="829"/>
      <c r="T436" s="832"/>
      <c r="U436" s="829"/>
      <c r="V436" s="829"/>
      <c r="W436" s="1068"/>
      <c r="X436" s="1052"/>
    </row>
    <row r="437" spans="3:24" ht="19.5" customHeight="1">
      <c r="C437" s="1049"/>
      <c r="D437" s="841"/>
      <c r="E437" s="975"/>
      <c r="F437" s="841"/>
      <c r="G437" s="847"/>
      <c r="H437" s="1062"/>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26"/>
      <c r="R437" s="829"/>
      <c r="S437" s="829"/>
      <c r="T437" s="832"/>
      <c r="U437" s="829"/>
      <c r="V437" s="829"/>
      <c r="W437" s="1068"/>
      <c r="X437" s="1052"/>
    </row>
    <row r="438" spans="3:24" ht="19.5" customHeight="1">
      <c r="C438" s="1049"/>
      <c r="D438" s="841"/>
      <c r="E438" s="975"/>
      <c r="F438" s="841"/>
      <c r="G438" s="847"/>
      <c r="H438" s="1062"/>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26"/>
      <c r="R438" s="829"/>
      <c r="S438" s="829"/>
      <c r="T438" s="832"/>
      <c r="U438" s="829"/>
      <c r="V438" s="830"/>
      <c r="W438" s="1068"/>
      <c r="X438" s="1052"/>
    </row>
    <row r="439" spans="3:24" ht="19.5" customHeight="1">
      <c r="C439" s="1050"/>
      <c r="D439" s="842"/>
      <c r="E439" s="976"/>
      <c r="F439" s="842"/>
      <c r="G439" s="848"/>
      <c r="H439" s="1063"/>
      <c r="I439" s="608"/>
      <c r="J439" s="608"/>
      <c r="K439" s="610"/>
      <c r="L439" s="633"/>
      <c r="M439" s="634"/>
      <c r="N439" s="612"/>
      <c r="O439" s="635"/>
      <c r="P439" s="614">
        <f>SUM(P430:P433)</f>
        <v>0</v>
      </c>
      <c r="Q439" s="852"/>
      <c r="R439" s="853"/>
      <c r="S439" s="853"/>
      <c r="T439" s="854"/>
      <c r="U439" s="853"/>
      <c r="V439" s="619">
        <f>IF(P439=0,0,P439*E435)</f>
        <v>0</v>
      </c>
      <c r="W439" s="1068"/>
      <c r="X439" s="1053"/>
    </row>
    <row r="440" spans="3:24" ht="19.5" customHeight="1">
      <c r="C440" s="1048" t="str">
        <f>IF(【3】見・旅費!C440="","",【3】見・旅費!C440)</f>
        <v/>
      </c>
      <c r="D440" s="840"/>
      <c r="E440" s="1064" t="str">
        <f>IF(【3】見・旅費!E440="","",【3】見・旅費!E440)</f>
        <v/>
      </c>
      <c r="F440" s="840"/>
      <c r="G440" s="846"/>
      <c r="H440" s="1060"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25"/>
      <c r="R440" s="828"/>
      <c r="S440" s="828"/>
      <c r="T440" s="831"/>
      <c r="U440" s="828"/>
      <c r="V440" s="828"/>
      <c r="W440" s="1068"/>
      <c r="X440" s="1051" t="str">
        <f>IF(【3】見・旅費!X440="","",【3】見・旅費!X440)</f>
        <v/>
      </c>
    </row>
    <row r="441" spans="3:24" ht="19.5" customHeight="1">
      <c r="C441" s="1049"/>
      <c r="D441" s="841"/>
      <c r="E441" s="975"/>
      <c r="F441" s="841"/>
      <c r="G441" s="847"/>
      <c r="H441" s="1062"/>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26"/>
      <c r="R441" s="829"/>
      <c r="S441" s="829"/>
      <c r="T441" s="832"/>
      <c r="U441" s="829"/>
      <c r="V441" s="829"/>
      <c r="W441" s="1068"/>
      <c r="X441" s="1052"/>
    </row>
    <row r="442" spans="3:24" ht="19.5" customHeight="1">
      <c r="C442" s="1049"/>
      <c r="D442" s="841"/>
      <c r="E442" s="975"/>
      <c r="F442" s="841"/>
      <c r="G442" s="847"/>
      <c r="H442" s="1062"/>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26"/>
      <c r="R442" s="829"/>
      <c r="S442" s="829"/>
      <c r="T442" s="832"/>
      <c r="U442" s="829"/>
      <c r="V442" s="829"/>
      <c r="W442" s="1068"/>
      <c r="X442" s="1052"/>
    </row>
    <row r="443" spans="3:24" ht="19.5" customHeight="1">
      <c r="C443" s="1049"/>
      <c r="D443" s="841"/>
      <c r="E443" s="975"/>
      <c r="F443" s="841"/>
      <c r="G443" s="847"/>
      <c r="H443" s="1062"/>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26"/>
      <c r="R443" s="829"/>
      <c r="S443" s="829"/>
      <c r="T443" s="832"/>
      <c r="U443" s="829"/>
      <c r="V443" s="830"/>
      <c r="W443" s="1068"/>
      <c r="X443" s="1052"/>
    </row>
    <row r="444" spans="3:24" ht="19.5" customHeight="1">
      <c r="C444" s="1050"/>
      <c r="D444" s="842"/>
      <c r="E444" s="976"/>
      <c r="F444" s="842"/>
      <c r="G444" s="848"/>
      <c r="H444" s="1063"/>
      <c r="I444" s="608"/>
      <c r="J444" s="608"/>
      <c r="K444" s="610"/>
      <c r="L444" s="633"/>
      <c r="M444" s="634"/>
      <c r="N444" s="612"/>
      <c r="O444" s="635"/>
      <c r="P444" s="614">
        <f>SUM(P440:P443)</f>
        <v>0</v>
      </c>
      <c r="Q444" s="852"/>
      <c r="R444" s="853"/>
      <c r="S444" s="853"/>
      <c r="T444" s="854"/>
      <c r="U444" s="853"/>
      <c r="V444" s="619">
        <f>IF(P444=0,0,P444*E440)</f>
        <v>0</v>
      </c>
      <c r="W444" s="1068"/>
      <c r="X444" s="1053"/>
    </row>
    <row r="445" spans="3:24" ht="19.5" customHeight="1">
      <c r="C445" s="1048" t="str">
        <f>IF(【3】見・旅費!C445="","",【3】見・旅費!C445)</f>
        <v/>
      </c>
      <c r="D445" s="840"/>
      <c r="E445" s="1064" t="str">
        <f>IF(【3】見・旅費!E445="","",【3】見・旅費!E445)</f>
        <v/>
      </c>
      <c r="F445" s="840"/>
      <c r="G445" s="846"/>
      <c r="H445" s="1060"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25"/>
      <c r="R445" s="828"/>
      <c r="S445" s="828"/>
      <c r="T445" s="831"/>
      <c r="U445" s="828"/>
      <c r="V445" s="828"/>
      <c r="W445" s="1068"/>
      <c r="X445" s="1051" t="str">
        <f>IF(【3】見・旅費!X445="","",【3】見・旅費!X445)</f>
        <v/>
      </c>
    </row>
    <row r="446" spans="3:24" ht="19.5" customHeight="1">
      <c r="C446" s="1049"/>
      <c r="D446" s="841"/>
      <c r="E446" s="975"/>
      <c r="F446" s="841"/>
      <c r="G446" s="847"/>
      <c r="H446" s="1062"/>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26"/>
      <c r="R446" s="829"/>
      <c r="S446" s="829"/>
      <c r="T446" s="832"/>
      <c r="U446" s="829"/>
      <c r="V446" s="829"/>
      <c r="W446" s="1068"/>
      <c r="X446" s="1052"/>
    </row>
    <row r="447" spans="3:24" ht="19.5" customHeight="1">
      <c r="C447" s="1049"/>
      <c r="D447" s="841"/>
      <c r="E447" s="975"/>
      <c r="F447" s="841"/>
      <c r="G447" s="847"/>
      <c r="H447" s="1062"/>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26"/>
      <c r="R447" s="829"/>
      <c r="S447" s="829"/>
      <c r="T447" s="832"/>
      <c r="U447" s="829"/>
      <c r="V447" s="829"/>
      <c r="W447" s="1068"/>
      <c r="X447" s="1052"/>
    </row>
    <row r="448" spans="3:24" ht="19.5" customHeight="1">
      <c r="C448" s="1049"/>
      <c r="D448" s="841"/>
      <c r="E448" s="975"/>
      <c r="F448" s="841"/>
      <c r="G448" s="847"/>
      <c r="H448" s="1062"/>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26"/>
      <c r="R448" s="829"/>
      <c r="S448" s="829"/>
      <c r="T448" s="832"/>
      <c r="U448" s="829"/>
      <c r="V448" s="830"/>
      <c r="W448" s="1068"/>
      <c r="X448" s="1052"/>
    </row>
    <row r="449" spans="3:24" ht="19.5" customHeight="1">
      <c r="C449" s="1050"/>
      <c r="D449" s="842"/>
      <c r="E449" s="976"/>
      <c r="F449" s="842"/>
      <c r="G449" s="848"/>
      <c r="H449" s="1063"/>
      <c r="I449" s="608"/>
      <c r="J449" s="608"/>
      <c r="K449" s="610"/>
      <c r="L449" s="633"/>
      <c r="M449" s="634"/>
      <c r="N449" s="612"/>
      <c r="O449" s="635"/>
      <c r="P449" s="614">
        <f>SUM(P445:P448)</f>
        <v>0</v>
      </c>
      <c r="Q449" s="852"/>
      <c r="R449" s="853"/>
      <c r="S449" s="853"/>
      <c r="T449" s="854"/>
      <c r="U449" s="853"/>
      <c r="V449" s="619">
        <f>IF(P449=0,0,P449*E445)</f>
        <v>0</v>
      </c>
      <c r="W449" s="1068"/>
      <c r="X449" s="1053"/>
    </row>
    <row r="450" spans="3:24" ht="19.5" customHeight="1">
      <c r="C450" s="1048" t="str">
        <f>IF(【3】見・旅費!C450="","",【3】見・旅費!C450)</f>
        <v/>
      </c>
      <c r="D450" s="840"/>
      <c r="E450" s="1064" t="str">
        <f>IF(【3】見・旅費!E450="","",【3】見・旅費!E450)</f>
        <v/>
      </c>
      <c r="F450" s="840"/>
      <c r="G450" s="846"/>
      <c r="H450" s="1060"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25"/>
      <c r="R450" s="828"/>
      <c r="S450" s="828"/>
      <c r="T450" s="831"/>
      <c r="U450" s="828"/>
      <c r="V450" s="828"/>
      <c r="W450" s="1068"/>
      <c r="X450" s="1051" t="str">
        <f>IF(【3】見・旅費!X450="","",【3】見・旅費!X450)</f>
        <v/>
      </c>
    </row>
    <row r="451" spans="3:24" ht="19.5" customHeight="1">
      <c r="C451" s="1049"/>
      <c r="D451" s="841"/>
      <c r="E451" s="975"/>
      <c r="F451" s="841"/>
      <c r="G451" s="847"/>
      <c r="H451" s="1062"/>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26"/>
      <c r="R451" s="829"/>
      <c r="S451" s="829"/>
      <c r="T451" s="832"/>
      <c r="U451" s="829"/>
      <c r="V451" s="829"/>
      <c r="W451" s="1068"/>
      <c r="X451" s="1052"/>
    </row>
    <row r="452" spans="3:24" ht="19.5" customHeight="1">
      <c r="C452" s="1049"/>
      <c r="D452" s="841"/>
      <c r="E452" s="975"/>
      <c r="F452" s="841"/>
      <c r="G452" s="847"/>
      <c r="H452" s="1062"/>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26"/>
      <c r="R452" s="829"/>
      <c r="S452" s="829"/>
      <c r="T452" s="832"/>
      <c r="U452" s="829"/>
      <c r="V452" s="829"/>
      <c r="W452" s="1068"/>
      <c r="X452" s="1052"/>
    </row>
    <row r="453" spans="3:24" ht="19.5" customHeight="1">
      <c r="C453" s="1049"/>
      <c r="D453" s="841"/>
      <c r="E453" s="975"/>
      <c r="F453" s="841"/>
      <c r="G453" s="847"/>
      <c r="H453" s="1062"/>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26"/>
      <c r="R453" s="829"/>
      <c r="S453" s="829"/>
      <c r="T453" s="832"/>
      <c r="U453" s="829"/>
      <c r="V453" s="830"/>
      <c r="W453" s="1068"/>
      <c r="X453" s="1052"/>
    </row>
    <row r="454" spans="3:24" ht="19.5" customHeight="1">
      <c r="C454" s="1050"/>
      <c r="D454" s="842"/>
      <c r="E454" s="976"/>
      <c r="F454" s="842"/>
      <c r="G454" s="848"/>
      <c r="H454" s="1063"/>
      <c r="I454" s="608"/>
      <c r="J454" s="608"/>
      <c r="K454" s="610"/>
      <c r="L454" s="633"/>
      <c r="M454" s="634"/>
      <c r="N454" s="612"/>
      <c r="O454" s="635"/>
      <c r="P454" s="614">
        <f>SUM(P450:P453)</f>
        <v>0</v>
      </c>
      <c r="Q454" s="852"/>
      <c r="R454" s="853"/>
      <c r="S454" s="853"/>
      <c r="T454" s="854"/>
      <c r="U454" s="853"/>
      <c r="V454" s="619">
        <f>IF(P454=0,0,P454*E450)</f>
        <v>0</v>
      </c>
      <c r="W454" s="1068"/>
      <c r="X454" s="1053"/>
    </row>
    <row r="455" spans="3:24" ht="19.5" customHeight="1">
      <c r="C455" s="1048" t="str">
        <f>IF(【3】見・旅費!C455="","",【3】見・旅費!C455)</f>
        <v/>
      </c>
      <c r="D455" s="840"/>
      <c r="E455" s="1064" t="str">
        <f>IF(【3】見・旅費!E455="","",【3】見・旅費!E455)</f>
        <v/>
      </c>
      <c r="F455" s="840"/>
      <c r="G455" s="846"/>
      <c r="H455" s="1060"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25"/>
      <c r="R455" s="828"/>
      <c r="S455" s="828"/>
      <c r="T455" s="831"/>
      <c r="U455" s="828"/>
      <c r="V455" s="828"/>
      <c r="W455" s="1068"/>
      <c r="X455" s="1051" t="str">
        <f>IF(【3】見・旅費!X455="","",【3】見・旅費!X455)</f>
        <v/>
      </c>
    </row>
    <row r="456" spans="3:24" ht="19.5" customHeight="1">
      <c r="C456" s="1049"/>
      <c r="D456" s="841"/>
      <c r="E456" s="975"/>
      <c r="F456" s="841"/>
      <c r="G456" s="847"/>
      <c r="H456" s="1062"/>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26"/>
      <c r="R456" s="829"/>
      <c r="S456" s="829"/>
      <c r="T456" s="832"/>
      <c r="U456" s="829"/>
      <c r="V456" s="829"/>
      <c r="W456" s="1068"/>
      <c r="X456" s="1052"/>
    </row>
    <row r="457" spans="3:24" ht="19.5" customHeight="1">
      <c r="C457" s="1049"/>
      <c r="D457" s="841"/>
      <c r="E457" s="975"/>
      <c r="F457" s="841"/>
      <c r="G457" s="847"/>
      <c r="H457" s="1062"/>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26"/>
      <c r="R457" s="829"/>
      <c r="S457" s="829"/>
      <c r="T457" s="832"/>
      <c r="U457" s="829"/>
      <c r="V457" s="829"/>
      <c r="W457" s="1068"/>
      <c r="X457" s="1052"/>
    </row>
    <row r="458" spans="3:24" ht="19.5" customHeight="1">
      <c r="C458" s="1049"/>
      <c r="D458" s="841"/>
      <c r="E458" s="975"/>
      <c r="F458" s="841"/>
      <c r="G458" s="847"/>
      <c r="H458" s="1062"/>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26"/>
      <c r="R458" s="829"/>
      <c r="S458" s="829"/>
      <c r="T458" s="832"/>
      <c r="U458" s="829"/>
      <c r="V458" s="830"/>
      <c r="W458" s="1068"/>
      <c r="X458" s="1052"/>
    </row>
    <row r="459" spans="3:24" ht="19.5" customHeight="1">
      <c r="C459" s="1050"/>
      <c r="D459" s="842"/>
      <c r="E459" s="976"/>
      <c r="F459" s="842"/>
      <c r="G459" s="848"/>
      <c r="H459" s="1063"/>
      <c r="I459" s="608"/>
      <c r="J459" s="608"/>
      <c r="K459" s="610"/>
      <c r="L459" s="633"/>
      <c r="M459" s="634"/>
      <c r="N459" s="612"/>
      <c r="O459" s="635"/>
      <c r="P459" s="614">
        <f>SUM(P455:P458)</f>
        <v>0</v>
      </c>
      <c r="Q459" s="852"/>
      <c r="R459" s="853"/>
      <c r="S459" s="853"/>
      <c r="T459" s="854"/>
      <c r="U459" s="853"/>
      <c r="V459" s="619">
        <f>IF(P459="","",P459)</f>
        <v>0</v>
      </c>
      <c r="W459" s="1068"/>
      <c r="X459" s="1053"/>
    </row>
    <row r="460" spans="3:24" ht="22.5" customHeight="1">
      <c r="T460" s="877" t="s">
        <v>302</v>
      </c>
      <c r="U460" s="878"/>
      <c r="V460" s="117">
        <f>SUM(V350:V459)</f>
        <v>0</v>
      </c>
    </row>
    <row r="461" spans="3:24" ht="22.5" customHeight="1">
      <c r="T461" s="877" t="s">
        <v>303</v>
      </c>
      <c r="U461" s="878"/>
      <c r="V461" s="117">
        <f>SUM(V350:V459)/1.1</f>
        <v>0</v>
      </c>
    </row>
  </sheetData>
  <mergeCells count="1279">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515</v>
      </c>
    </row>
    <row r="2" spans="2:34" ht="19.5" customHeight="1">
      <c r="B2" s="2" t="s">
        <v>268</v>
      </c>
      <c r="I2" s="125"/>
    </row>
    <row r="3" spans="2:34" ht="24" customHeight="1">
      <c r="B3" s="43" t="s">
        <v>313</v>
      </c>
      <c r="E3" s="584" t="s">
        <v>314</v>
      </c>
      <c r="F3" s="129">
        <f>SUM(I62,I124,I185)</f>
        <v>0</v>
      </c>
      <c r="I3" s="407"/>
    </row>
    <row r="4" spans="2:34" s="43" customFormat="1" ht="19.5" customHeight="1">
      <c r="B4" s="43" t="s">
        <v>271</v>
      </c>
      <c r="J4" s="54"/>
      <c r="K4" s="108" t="s">
        <v>223</v>
      </c>
      <c r="AH4" s="54"/>
    </row>
    <row r="5" spans="2:34" s="132" customFormat="1" ht="19.5" customHeight="1">
      <c r="B5" s="903" t="s">
        <v>272</v>
      </c>
      <c r="C5" s="903"/>
      <c r="D5" s="903" t="s">
        <v>274</v>
      </c>
      <c r="E5" s="903" t="s">
        <v>315</v>
      </c>
      <c r="F5" s="906" t="s">
        <v>277</v>
      </c>
      <c r="G5" s="505" t="s">
        <v>316</v>
      </c>
      <c r="H5" s="903" t="s">
        <v>317</v>
      </c>
      <c r="I5" s="907" t="s">
        <v>306</v>
      </c>
      <c r="J5" s="910" t="s">
        <v>287</v>
      </c>
      <c r="K5" s="907" t="s">
        <v>288</v>
      </c>
    </row>
    <row r="6" spans="2:34" s="132" customFormat="1" ht="19.5" customHeight="1">
      <c r="B6" s="904"/>
      <c r="C6" s="904"/>
      <c r="D6" s="904"/>
      <c r="E6" s="904"/>
      <c r="F6" s="906"/>
      <c r="G6" s="133" t="s">
        <v>318</v>
      </c>
      <c r="H6" s="904"/>
      <c r="I6" s="907"/>
      <c r="J6" s="910"/>
      <c r="K6" s="907"/>
    </row>
    <row r="7" spans="2:34" ht="18.75" customHeight="1">
      <c r="B7" s="1078" t="str">
        <f>IF(【4】見・交通費!B7="","",【4】見・交通費!B7)</f>
        <v/>
      </c>
      <c r="C7" s="1078"/>
      <c r="D7" s="1080" t="str">
        <f>IF(【4】見・交通費!D7="","",【4】見・交通費!D7)</f>
        <v/>
      </c>
      <c r="E7" s="1076" t="str">
        <f>IF(【4】見・交通費!E7="","",【4】見・交通費!E7)</f>
        <v/>
      </c>
      <c r="F7" s="1076" t="str">
        <f>IF(【4】見・交通費!F7="","",【4】見・交通費!F7)</f>
        <v/>
      </c>
      <c r="G7" s="680" t="str">
        <f>IF(【4】見・交通費!G7="","",【4】見・交通費!G7)</f>
        <v/>
      </c>
      <c r="H7" s="1070" t="str">
        <f>IF(【4】見・交通費!H7="","",【4】見・交通費!H7)</f>
        <v/>
      </c>
      <c r="I7" s="889" t="str">
        <f>IF(H7="","",(IF(H7="往復",(G8*2),G8)))</f>
        <v/>
      </c>
      <c r="J7" s="1083"/>
      <c r="K7" s="1074" t="str">
        <f>IF(【4】見・交通費!K7="","",【4】見・交通費!K7)</f>
        <v/>
      </c>
    </row>
    <row r="8" spans="2:34" ht="18.75" customHeight="1">
      <c r="B8" s="1079"/>
      <c r="C8" s="1079"/>
      <c r="D8" s="1081"/>
      <c r="E8" s="1077"/>
      <c r="F8" s="1077"/>
      <c r="G8" s="408" t="str">
        <f>IF(【4】見・交通費!G8="","",【4】見・交通費!G8)</f>
        <v/>
      </c>
      <c r="H8" s="1071"/>
      <c r="I8" s="890"/>
      <c r="J8" s="1084"/>
      <c r="K8" s="1075"/>
    </row>
    <row r="9" spans="2:34" ht="18.75" customHeight="1">
      <c r="B9" s="1078" t="str">
        <f>IF(【4】見・交通費!B9="","",【4】見・交通費!B9)</f>
        <v/>
      </c>
      <c r="C9" s="1078"/>
      <c r="D9" s="1080" t="str">
        <f>IF(【4】見・交通費!D9="","",【4】見・交通費!D9)</f>
        <v/>
      </c>
      <c r="E9" s="1076" t="str">
        <f>IF(【4】見・交通費!E9="","",【4】見・交通費!E9)</f>
        <v/>
      </c>
      <c r="F9" s="1076" t="str">
        <f>IF(【4】見・交通費!F9="","",【4】見・交通費!F9)</f>
        <v/>
      </c>
      <c r="G9" s="680" t="str">
        <f>IF(【4】見・交通費!G9="","",【4】見・交通費!G9)</f>
        <v/>
      </c>
      <c r="H9" s="1070" t="str">
        <f>IF(【4】見・交通費!H9="","",【4】見・交通費!H9)</f>
        <v/>
      </c>
      <c r="I9" s="889" t="str">
        <f t="shared" ref="I9" si="0">IF(H9="","",(IF(H9="往復",(G10*2),G10)))</f>
        <v/>
      </c>
      <c r="J9" s="1083"/>
      <c r="K9" s="1074" t="str">
        <f>IF(【4】見・交通費!K9="","",【4】見・交通費!K9)</f>
        <v/>
      </c>
    </row>
    <row r="10" spans="2:34" ht="18.75" customHeight="1">
      <c r="B10" s="1079"/>
      <c r="C10" s="1079"/>
      <c r="D10" s="1081"/>
      <c r="E10" s="1077"/>
      <c r="F10" s="1077"/>
      <c r="G10" s="408" t="str">
        <f>IF(【4】見・交通費!G10="","",【4】見・交通費!G10)</f>
        <v/>
      </c>
      <c r="H10" s="1071"/>
      <c r="I10" s="890"/>
      <c r="J10" s="1084"/>
      <c r="K10" s="1075"/>
    </row>
    <row r="11" spans="2:34" ht="18.75" customHeight="1">
      <c r="B11" s="1078" t="str">
        <f>IF(【4】見・交通費!B11="","",【4】見・交通費!B11)</f>
        <v/>
      </c>
      <c r="C11" s="1078"/>
      <c r="D11" s="1080" t="str">
        <f>IF(【4】見・交通費!D11="","",【4】見・交通費!D11)</f>
        <v/>
      </c>
      <c r="E11" s="1076" t="str">
        <f>IF(【4】見・交通費!E11="","",【4】見・交通費!E11)</f>
        <v/>
      </c>
      <c r="F11" s="1076" t="str">
        <f>IF(【4】見・交通費!F11="","",【4】見・交通費!F11)</f>
        <v/>
      </c>
      <c r="G11" s="680" t="str">
        <f>IF(【4】見・交通費!G11="","",【4】見・交通費!G11)</f>
        <v/>
      </c>
      <c r="H11" s="1070" t="str">
        <f>IF(【4】見・交通費!H11="","",【4】見・交通費!H11)</f>
        <v/>
      </c>
      <c r="I11" s="889" t="str">
        <f t="shared" ref="I11" si="1">IF(H11="","",(IF(H11="往復",(G12*2),G12)))</f>
        <v/>
      </c>
      <c r="J11" s="1083"/>
      <c r="K11" s="1074" t="str">
        <f>IF(【4】見・交通費!K11="","",【4】見・交通費!K11)</f>
        <v/>
      </c>
    </row>
    <row r="12" spans="2:34" ht="18.75" customHeight="1">
      <c r="B12" s="1079"/>
      <c r="C12" s="1079"/>
      <c r="D12" s="1081"/>
      <c r="E12" s="1077"/>
      <c r="F12" s="1077"/>
      <c r="G12" s="408" t="str">
        <f>IF(【4】見・交通費!G12="","",【4】見・交通費!G12)</f>
        <v/>
      </c>
      <c r="H12" s="1071"/>
      <c r="I12" s="890"/>
      <c r="J12" s="1084"/>
      <c r="K12" s="1075"/>
    </row>
    <row r="13" spans="2:34" ht="18.75" customHeight="1">
      <c r="B13" s="1078" t="str">
        <f>IF(【4】見・交通費!B13="","",【4】見・交通費!B13)</f>
        <v/>
      </c>
      <c r="C13" s="1078"/>
      <c r="D13" s="1080" t="str">
        <f>IF(【4】見・交通費!D13="","",【4】見・交通費!D13)</f>
        <v/>
      </c>
      <c r="E13" s="1076" t="str">
        <f>IF(【4】見・交通費!E13="","",【4】見・交通費!E13)</f>
        <v/>
      </c>
      <c r="F13" s="1076" t="str">
        <f>IF(【4】見・交通費!F13="","",【4】見・交通費!F13)</f>
        <v/>
      </c>
      <c r="G13" s="680" t="str">
        <f>IF(【4】見・交通費!G13="","",【4】見・交通費!G13)</f>
        <v/>
      </c>
      <c r="H13" s="1070" t="str">
        <f>IF(【4】見・交通費!H13="","",【4】見・交通費!H13)</f>
        <v/>
      </c>
      <c r="I13" s="889" t="str">
        <f t="shared" ref="I13" si="2">IF(H13="","",(IF(H13="往復",(G14*2),G14)))</f>
        <v/>
      </c>
      <c r="J13" s="1083"/>
      <c r="K13" s="1074" t="str">
        <f>IF(【4】見・交通費!K13="","",【4】見・交通費!K13)</f>
        <v/>
      </c>
    </row>
    <row r="14" spans="2:34" ht="18.75" customHeight="1">
      <c r="B14" s="1079"/>
      <c r="C14" s="1079"/>
      <c r="D14" s="1081"/>
      <c r="E14" s="1077"/>
      <c r="F14" s="1077"/>
      <c r="G14" s="408" t="str">
        <f>IF(【4】見・交通費!G14="","",【4】見・交通費!G14)</f>
        <v/>
      </c>
      <c r="H14" s="1071"/>
      <c r="I14" s="890"/>
      <c r="J14" s="1084"/>
      <c r="K14" s="1075"/>
    </row>
    <row r="15" spans="2:34" ht="18.75" customHeight="1">
      <c r="B15" s="1078" t="str">
        <f>IF(【4】見・交通費!B15="","",【4】見・交通費!B15)</f>
        <v/>
      </c>
      <c r="C15" s="1078"/>
      <c r="D15" s="1080" t="str">
        <f>IF(【4】見・交通費!D15="","",【4】見・交通費!D15)</f>
        <v/>
      </c>
      <c r="E15" s="1076" t="str">
        <f>IF(【4】見・交通費!E15="","",【4】見・交通費!E15)</f>
        <v/>
      </c>
      <c r="F15" s="1076" t="str">
        <f>IF(【4】見・交通費!F15="","",【4】見・交通費!F15)</f>
        <v/>
      </c>
      <c r="G15" s="680" t="str">
        <f>IF(【4】見・交通費!G15="","",【4】見・交通費!G15)</f>
        <v/>
      </c>
      <c r="H15" s="1070" t="str">
        <f>IF(【4】見・交通費!H15="","",【4】見・交通費!H15)</f>
        <v/>
      </c>
      <c r="I15" s="889" t="str">
        <f t="shared" ref="I15" si="3">IF(H15="","",(IF(H15="往復",(G16*2),G16)))</f>
        <v/>
      </c>
      <c r="J15" s="1083"/>
      <c r="K15" s="1074" t="str">
        <f>IF(【4】見・交通費!K15="","",【4】見・交通費!K15)</f>
        <v/>
      </c>
    </row>
    <row r="16" spans="2:34" ht="18.75" customHeight="1">
      <c r="B16" s="1079"/>
      <c r="C16" s="1079"/>
      <c r="D16" s="1081"/>
      <c r="E16" s="1077"/>
      <c r="F16" s="1077"/>
      <c r="G16" s="408" t="str">
        <f>IF(【4】見・交通費!G16="","",【4】見・交通費!G16)</f>
        <v/>
      </c>
      <c r="H16" s="1071"/>
      <c r="I16" s="890"/>
      <c r="J16" s="1084"/>
      <c r="K16" s="1075"/>
      <c r="Z16" s="409"/>
    </row>
    <row r="17" spans="2:11" ht="18.75" customHeight="1">
      <c r="B17" s="1078" t="str">
        <f>IF(【4】見・交通費!B17="","",【4】見・交通費!B17)</f>
        <v/>
      </c>
      <c r="C17" s="1078"/>
      <c r="D17" s="1080" t="str">
        <f>IF(【4】見・交通費!D17="","",【4】見・交通費!D17)</f>
        <v/>
      </c>
      <c r="E17" s="1076" t="str">
        <f>IF(【4】見・交通費!E17="","",【4】見・交通費!E17)</f>
        <v/>
      </c>
      <c r="F17" s="1076" t="str">
        <f>IF(【4】見・交通費!F17="","",【4】見・交通費!F17)</f>
        <v/>
      </c>
      <c r="G17" s="680" t="str">
        <f>IF(【4】見・交通費!G17="","",【4】見・交通費!G17)</f>
        <v/>
      </c>
      <c r="H17" s="1070" t="str">
        <f>IF(【4】見・交通費!H17="","",【4】見・交通費!H17)</f>
        <v/>
      </c>
      <c r="I17" s="889" t="str">
        <f t="shared" ref="I17" si="4">IF(H17="","",(IF(H17="往復",(G18*2),G18)))</f>
        <v/>
      </c>
      <c r="J17" s="1083"/>
      <c r="K17" s="1074" t="str">
        <f>IF(【4】見・交通費!K17="","",【4】見・交通費!K17)</f>
        <v/>
      </c>
    </row>
    <row r="18" spans="2:11" ht="18.75" customHeight="1">
      <c r="B18" s="1079"/>
      <c r="C18" s="1079"/>
      <c r="D18" s="1081"/>
      <c r="E18" s="1077"/>
      <c r="F18" s="1077"/>
      <c r="G18" s="408" t="str">
        <f>IF(【4】見・交通費!G18="","",【4】見・交通費!G18)</f>
        <v/>
      </c>
      <c r="H18" s="1071"/>
      <c r="I18" s="890"/>
      <c r="J18" s="1084"/>
      <c r="K18" s="1075"/>
    </row>
    <row r="19" spans="2:11" ht="18.75" customHeight="1">
      <c r="B19" s="1078" t="str">
        <f>IF(【4】見・交通費!B19="","",【4】見・交通費!B19)</f>
        <v/>
      </c>
      <c r="C19" s="1078"/>
      <c r="D19" s="1080" t="str">
        <f>IF(【4】見・交通費!D19="","",【4】見・交通費!D19)</f>
        <v/>
      </c>
      <c r="E19" s="1076" t="str">
        <f>IF(【4】見・交通費!E19="","",【4】見・交通費!E19)</f>
        <v/>
      </c>
      <c r="F19" s="1076" t="str">
        <f>IF(【4】見・交通費!F19="","",【4】見・交通費!F19)</f>
        <v/>
      </c>
      <c r="G19" s="680" t="str">
        <f>IF(【4】見・交通費!G19="","",【4】見・交通費!G19)</f>
        <v/>
      </c>
      <c r="H19" s="1070" t="str">
        <f>IF(【4】見・交通費!H19="","",【4】見・交通費!H19)</f>
        <v/>
      </c>
      <c r="I19" s="889" t="str">
        <f t="shared" ref="I19" si="5">IF(H19="","",(IF(H19="往復",(G20*2),G20)))</f>
        <v/>
      </c>
      <c r="J19" s="1083"/>
      <c r="K19" s="1074" t="str">
        <f>IF(【4】見・交通費!K19="","",【4】見・交通費!K19)</f>
        <v/>
      </c>
    </row>
    <row r="20" spans="2:11" ht="18.75" customHeight="1">
      <c r="B20" s="1079"/>
      <c r="C20" s="1079"/>
      <c r="D20" s="1081"/>
      <c r="E20" s="1077"/>
      <c r="F20" s="1077"/>
      <c r="G20" s="408" t="str">
        <f>IF(【4】見・交通費!G20="","",【4】見・交通費!G20)</f>
        <v/>
      </c>
      <c r="H20" s="1071"/>
      <c r="I20" s="890"/>
      <c r="J20" s="1084"/>
      <c r="K20" s="1075"/>
    </row>
    <row r="21" spans="2:11" ht="18.75" customHeight="1">
      <c r="B21" s="1078" t="str">
        <f>IF(【4】見・交通費!B21="","",【4】見・交通費!B21)</f>
        <v/>
      </c>
      <c r="C21" s="1078"/>
      <c r="D21" s="1080" t="str">
        <f>IF(【4】見・交通費!D21="","",【4】見・交通費!D21)</f>
        <v/>
      </c>
      <c r="E21" s="1076" t="str">
        <f>IF(【4】見・交通費!E21="","",【4】見・交通費!E21)</f>
        <v/>
      </c>
      <c r="F21" s="1076" t="str">
        <f>IF(【4】見・交通費!F21="","",【4】見・交通費!F21)</f>
        <v/>
      </c>
      <c r="G21" s="680" t="str">
        <f>IF(【4】見・交通費!G21="","",【4】見・交通費!G21)</f>
        <v/>
      </c>
      <c r="H21" s="1070" t="str">
        <f>IF(【4】見・交通費!H21="","",【4】見・交通費!H21)</f>
        <v/>
      </c>
      <c r="I21" s="889" t="str">
        <f t="shared" ref="I21" si="6">IF(H21="","",(IF(H21="往復",(G22*2),G22)))</f>
        <v/>
      </c>
      <c r="J21" s="1083"/>
      <c r="K21" s="1074" t="str">
        <f>IF(【4】見・交通費!K21="","",【4】見・交通費!K21)</f>
        <v/>
      </c>
    </row>
    <row r="22" spans="2:11" ht="18.75" customHeight="1">
      <c r="B22" s="1079"/>
      <c r="C22" s="1079"/>
      <c r="D22" s="1081"/>
      <c r="E22" s="1077"/>
      <c r="F22" s="1077"/>
      <c r="G22" s="408" t="str">
        <f>IF(【4】見・交通費!G22="","",【4】見・交通費!G22)</f>
        <v/>
      </c>
      <c r="H22" s="1071"/>
      <c r="I22" s="890"/>
      <c r="J22" s="1084"/>
      <c r="K22" s="1075"/>
    </row>
    <row r="23" spans="2:11" ht="18.75" customHeight="1">
      <c r="B23" s="1078" t="str">
        <f>IF(【4】見・交通費!B23="","",【4】見・交通費!B23)</f>
        <v/>
      </c>
      <c r="C23" s="1078"/>
      <c r="D23" s="1080" t="str">
        <f>IF(【4】見・交通費!D23="","",【4】見・交通費!D23)</f>
        <v/>
      </c>
      <c r="E23" s="1076" t="str">
        <f>IF(【4】見・交通費!E23="","",【4】見・交通費!E23)</f>
        <v/>
      </c>
      <c r="F23" s="1076" t="str">
        <f>IF(【4】見・交通費!F23="","",【4】見・交通費!F23)</f>
        <v/>
      </c>
      <c r="G23" s="680" t="str">
        <f>IF(【4】見・交通費!G23="","",【4】見・交通費!G23)</f>
        <v/>
      </c>
      <c r="H23" s="1070" t="str">
        <f>IF(【4】見・交通費!H23="","",【4】見・交通費!H23)</f>
        <v/>
      </c>
      <c r="I23" s="889" t="str">
        <f t="shared" ref="I23" si="7">IF(H23="","",(IF(H23="往復",(G24*2),G24)))</f>
        <v/>
      </c>
      <c r="J23" s="1083"/>
      <c r="K23" s="1074" t="str">
        <f>IF(【4】見・交通費!K23="","",【4】見・交通費!K23)</f>
        <v/>
      </c>
    </row>
    <row r="24" spans="2:11" ht="18.75" customHeight="1">
      <c r="B24" s="1079"/>
      <c r="C24" s="1079"/>
      <c r="D24" s="1081"/>
      <c r="E24" s="1077"/>
      <c r="F24" s="1077"/>
      <c r="G24" s="408" t="str">
        <f>IF(【4】見・交通費!G24="","",【4】見・交通費!G24)</f>
        <v/>
      </c>
      <c r="H24" s="1071"/>
      <c r="I24" s="890"/>
      <c r="J24" s="1084"/>
      <c r="K24" s="1075"/>
    </row>
    <row r="25" spans="2:11" ht="18.75" customHeight="1">
      <c r="B25" s="1078" t="str">
        <f>IF(【4】見・交通費!B25="","",【4】見・交通費!B25)</f>
        <v/>
      </c>
      <c r="C25" s="1078"/>
      <c r="D25" s="1080" t="str">
        <f>IF(【4】見・交通費!D25="","",【4】見・交通費!D25)</f>
        <v/>
      </c>
      <c r="E25" s="1076" t="str">
        <f>IF(【4】見・交通費!E25="","",【4】見・交通費!E25)</f>
        <v/>
      </c>
      <c r="F25" s="1076" t="str">
        <f>IF(【4】見・交通費!F25="","",【4】見・交通費!F25)</f>
        <v/>
      </c>
      <c r="G25" s="680" t="str">
        <f>IF(【4】見・交通費!G25="","",【4】見・交通費!G25)</f>
        <v/>
      </c>
      <c r="H25" s="1070" t="str">
        <f>IF(【4】見・交通費!H25="","",【4】見・交通費!H25)</f>
        <v/>
      </c>
      <c r="I25" s="889" t="str">
        <f t="shared" ref="I25" si="8">IF(H25="","",(IF(H25="往復",(G26*2),G26)))</f>
        <v/>
      </c>
      <c r="J25" s="1083"/>
      <c r="K25" s="1074" t="str">
        <f>IF(【4】見・交通費!K25="","",【4】見・交通費!K25)</f>
        <v/>
      </c>
    </row>
    <row r="26" spans="2:11" ht="18.75" customHeight="1">
      <c r="B26" s="1079"/>
      <c r="C26" s="1079"/>
      <c r="D26" s="1081"/>
      <c r="E26" s="1077"/>
      <c r="F26" s="1077"/>
      <c r="G26" s="408" t="str">
        <f>IF(【4】見・交通費!G26="","",【4】見・交通費!G26)</f>
        <v/>
      </c>
      <c r="H26" s="1071"/>
      <c r="I26" s="890"/>
      <c r="J26" s="1084"/>
      <c r="K26" s="1075"/>
    </row>
    <row r="27" spans="2:11" ht="18.75" customHeight="1">
      <c r="B27" s="1078" t="str">
        <f>IF(【4】見・交通費!B27="","",【4】見・交通費!B27)</f>
        <v/>
      </c>
      <c r="C27" s="1078"/>
      <c r="D27" s="1080" t="str">
        <f>IF(【4】見・交通費!D27="","",【4】見・交通費!D27)</f>
        <v/>
      </c>
      <c r="E27" s="1076" t="str">
        <f>IF(【4】見・交通費!E27="","",【4】見・交通費!E27)</f>
        <v/>
      </c>
      <c r="F27" s="1076" t="str">
        <f>IF(【4】見・交通費!F27="","",【4】見・交通費!F27)</f>
        <v/>
      </c>
      <c r="G27" s="680" t="str">
        <f>IF(【4】見・交通費!G27="","",【4】見・交通費!G27)</f>
        <v/>
      </c>
      <c r="H27" s="1070" t="str">
        <f>IF(【4】見・交通費!H27="","",【4】見・交通費!H27)</f>
        <v/>
      </c>
      <c r="I27" s="889" t="str">
        <f t="shared" ref="I27" si="9">IF(H27="","",(IF(H27="往復",(G28*2),G28)))</f>
        <v/>
      </c>
      <c r="J27" s="1083"/>
      <c r="K27" s="1074" t="str">
        <f>IF(【4】見・交通費!K27="","",【4】見・交通費!K27)</f>
        <v/>
      </c>
    </row>
    <row r="28" spans="2:11" ht="18.75" customHeight="1">
      <c r="B28" s="1079"/>
      <c r="C28" s="1079"/>
      <c r="D28" s="1081"/>
      <c r="E28" s="1077"/>
      <c r="F28" s="1077"/>
      <c r="G28" s="408" t="str">
        <f>IF(【4】見・交通費!G28="","",【4】見・交通費!G28)</f>
        <v/>
      </c>
      <c r="H28" s="1071"/>
      <c r="I28" s="890"/>
      <c r="J28" s="1084"/>
      <c r="K28" s="1075"/>
    </row>
    <row r="29" spans="2:11" ht="18.75" customHeight="1">
      <c r="B29" s="1078" t="str">
        <f>IF(【4】見・交通費!B29="","",【4】見・交通費!B29)</f>
        <v/>
      </c>
      <c r="C29" s="1078"/>
      <c r="D29" s="1080" t="str">
        <f>IF(【4】見・交通費!D29="","",【4】見・交通費!D29)</f>
        <v/>
      </c>
      <c r="E29" s="1076" t="str">
        <f>IF(【4】見・交通費!E29="","",【4】見・交通費!E29)</f>
        <v/>
      </c>
      <c r="F29" s="1076" t="str">
        <f>IF(【4】見・交通費!F29="","",【4】見・交通費!F29)</f>
        <v/>
      </c>
      <c r="G29" s="461" t="str">
        <f>IF(【4】見・交通費!G29="","",【4】見・交通費!G29)</f>
        <v/>
      </c>
      <c r="H29" s="1070" t="str">
        <f>IF(【4】見・交通費!H29="","",【4】見・交通費!H29)</f>
        <v/>
      </c>
      <c r="I29" s="889" t="str">
        <f t="shared" ref="I29" si="10">IF(H29="","",(IF(H29="往復",(G30*2),G30)))</f>
        <v/>
      </c>
      <c r="J29" s="1083"/>
      <c r="K29" s="1074" t="str">
        <f>IF(【4】見・交通費!K29="","",【4】見・交通費!K29)</f>
        <v/>
      </c>
    </row>
    <row r="30" spans="2:11" ht="18.75" customHeight="1">
      <c r="B30" s="1079"/>
      <c r="C30" s="1079"/>
      <c r="D30" s="1081"/>
      <c r="E30" s="1077"/>
      <c r="F30" s="1077"/>
      <c r="G30" s="408" t="str">
        <f>IF(【4】見・交通費!G30="","",【4】見・交通費!G30)</f>
        <v/>
      </c>
      <c r="H30" s="1071"/>
      <c r="I30" s="890"/>
      <c r="J30" s="1084"/>
      <c r="K30" s="1075"/>
    </row>
    <row r="31" spans="2:11" ht="18.75" customHeight="1">
      <c r="B31" s="1078" t="str">
        <f>IF(【4】見・交通費!B31="","",【4】見・交通費!B31)</f>
        <v/>
      </c>
      <c r="C31" s="1078"/>
      <c r="D31" s="1080" t="str">
        <f>IF(【4】見・交通費!D31="","",【4】見・交通費!D31)</f>
        <v/>
      </c>
      <c r="E31" s="1076" t="str">
        <f>IF(【4】見・交通費!E31="","",【4】見・交通費!E31)</f>
        <v/>
      </c>
      <c r="F31" s="1076" t="str">
        <f>IF(【4】見・交通費!F31="","",【4】見・交通費!F31)</f>
        <v/>
      </c>
      <c r="G31" s="680" t="str">
        <f>IF(【4】見・交通費!G31="","",【4】見・交通費!G31)</f>
        <v/>
      </c>
      <c r="H31" s="1070" t="str">
        <f>IF(【4】見・交通費!H31="","",【4】見・交通費!H31)</f>
        <v/>
      </c>
      <c r="I31" s="889" t="str">
        <f t="shared" ref="I31" si="11">IF(H31="","",(IF(H31="往復",(G32*2),G32)))</f>
        <v/>
      </c>
      <c r="J31" s="1083"/>
      <c r="K31" s="1074" t="str">
        <f>IF(【4】見・交通費!K31="","",【4】見・交通費!K31)</f>
        <v/>
      </c>
    </row>
    <row r="32" spans="2:11" ht="18.75" customHeight="1">
      <c r="B32" s="1079"/>
      <c r="C32" s="1079"/>
      <c r="D32" s="1081"/>
      <c r="E32" s="1077"/>
      <c r="F32" s="1077"/>
      <c r="G32" s="408" t="str">
        <f>IF(【4】見・交通費!G32="","",【4】見・交通費!G32)</f>
        <v/>
      </c>
      <c r="H32" s="1071"/>
      <c r="I32" s="890"/>
      <c r="J32" s="1084"/>
      <c r="K32" s="1075"/>
    </row>
    <row r="33" spans="2:11" ht="18.75" customHeight="1">
      <c r="B33" s="1078" t="str">
        <f>IF(【4】見・交通費!B33="","",【4】見・交通費!B33)</f>
        <v/>
      </c>
      <c r="C33" s="1078"/>
      <c r="D33" s="1080" t="str">
        <f>IF(【4】見・交通費!D33="","",【4】見・交通費!D33)</f>
        <v/>
      </c>
      <c r="E33" s="1076" t="str">
        <f>IF(【4】見・交通費!E33="","",【4】見・交通費!E33)</f>
        <v/>
      </c>
      <c r="F33" s="1076" t="str">
        <f>IF(【4】見・交通費!F33="","",【4】見・交通費!F33)</f>
        <v/>
      </c>
      <c r="G33" s="680" t="str">
        <f>IF(【4】見・交通費!G33="","",【4】見・交通費!G33)</f>
        <v/>
      </c>
      <c r="H33" s="1070" t="str">
        <f>IF(【4】見・交通費!H33="","",【4】見・交通費!H33)</f>
        <v/>
      </c>
      <c r="I33" s="889" t="str">
        <f t="shared" ref="I33" si="12">IF(H33="","",(IF(H33="往復",(G34*2),G34)))</f>
        <v/>
      </c>
      <c r="J33" s="1083"/>
      <c r="K33" s="1074" t="str">
        <f>IF(【4】見・交通費!K33="","",【4】見・交通費!K33)</f>
        <v/>
      </c>
    </row>
    <row r="34" spans="2:11" ht="18.75" customHeight="1">
      <c r="B34" s="1079"/>
      <c r="C34" s="1079"/>
      <c r="D34" s="1081"/>
      <c r="E34" s="1077"/>
      <c r="F34" s="1077"/>
      <c r="G34" s="408" t="str">
        <f>IF(【4】見・交通費!G34="","",【4】見・交通費!G34)</f>
        <v/>
      </c>
      <c r="H34" s="1071"/>
      <c r="I34" s="890"/>
      <c r="J34" s="1084"/>
      <c r="K34" s="1075"/>
    </row>
    <row r="35" spans="2:11" ht="18.75" customHeight="1">
      <c r="B35" s="1078" t="str">
        <f>IF(【4】見・交通費!B35="","",【4】見・交通費!B35)</f>
        <v/>
      </c>
      <c r="C35" s="1078"/>
      <c r="D35" s="1080" t="str">
        <f>IF(【4】見・交通費!D35="","",【4】見・交通費!D35)</f>
        <v/>
      </c>
      <c r="E35" s="1076" t="str">
        <f>IF(【4】見・交通費!E35="","",【4】見・交通費!E35)</f>
        <v/>
      </c>
      <c r="F35" s="1076" t="str">
        <f>IF(【4】見・交通費!F35="","",【4】見・交通費!F35)</f>
        <v/>
      </c>
      <c r="G35" s="680" t="str">
        <f>IF(【4】見・交通費!G35="","",【4】見・交通費!G35)</f>
        <v/>
      </c>
      <c r="H35" s="1070" t="str">
        <f>IF(【4】見・交通費!H35="","",【4】見・交通費!H35)</f>
        <v/>
      </c>
      <c r="I35" s="889" t="str">
        <f t="shared" ref="I35" si="13">IF(H35="","",(IF(H35="往復",(G36*2),G36)))</f>
        <v/>
      </c>
      <c r="J35" s="1083"/>
      <c r="K35" s="1074" t="str">
        <f>IF(【4】見・交通費!K35="","",【4】見・交通費!K35)</f>
        <v/>
      </c>
    </row>
    <row r="36" spans="2:11" ht="18.75" customHeight="1">
      <c r="B36" s="1079"/>
      <c r="C36" s="1079"/>
      <c r="D36" s="1081"/>
      <c r="E36" s="1077"/>
      <c r="F36" s="1077"/>
      <c r="G36" s="408" t="str">
        <f>IF(【4】見・交通費!G36="","",【4】見・交通費!G36)</f>
        <v/>
      </c>
      <c r="H36" s="1071"/>
      <c r="I36" s="890"/>
      <c r="J36" s="1084"/>
      <c r="K36" s="1075"/>
    </row>
    <row r="37" spans="2:11" ht="18.75" customHeight="1">
      <c r="B37" s="1078" t="str">
        <f>IF(【4】見・交通費!B37="","",【4】見・交通費!B37)</f>
        <v/>
      </c>
      <c r="C37" s="1078"/>
      <c r="D37" s="1080" t="str">
        <f>IF(【4】見・交通費!D37="","",【4】見・交通費!D37)</f>
        <v/>
      </c>
      <c r="E37" s="1076" t="str">
        <f>IF(【4】見・交通費!E37="","",【4】見・交通費!E37)</f>
        <v/>
      </c>
      <c r="F37" s="1076" t="str">
        <f>IF(【4】見・交通費!F37="","",【4】見・交通費!F37)</f>
        <v/>
      </c>
      <c r="G37" s="680" t="str">
        <f>IF(【4】見・交通費!G37="","",【4】見・交通費!G37)</f>
        <v/>
      </c>
      <c r="H37" s="1070" t="str">
        <f>IF(【4】見・交通費!H37="","",【4】見・交通費!H37)</f>
        <v/>
      </c>
      <c r="I37" s="889" t="str">
        <f t="shared" ref="I37" si="14">IF(H37="","",(IF(H37="往復",(G38*2),G38)))</f>
        <v/>
      </c>
      <c r="J37" s="1083"/>
      <c r="K37" s="1074" t="str">
        <f>IF(【4】見・交通費!K37="","",【4】見・交通費!K37)</f>
        <v/>
      </c>
    </row>
    <row r="38" spans="2:11" ht="18.75" customHeight="1">
      <c r="B38" s="1079"/>
      <c r="C38" s="1079"/>
      <c r="D38" s="1081"/>
      <c r="E38" s="1077"/>
      <c r="F38" s="1077"/>
      <c r="G38" s="408" t="str">
        <f>IF(【4】見・交通費!G38="","",【4】見・交通費!G38)</f>
        <v/>
      </c>
      <c r="H38" s="1071"/>
      <c r="I38" s="890"/>
      <c r="J38" s="1084"/>
      <c r="K38" s="1075"/>
    </row>
    <row r="39" spans="2:11" ht="18.75" customHeight="1">
      <c r="B39" s="1078" t="str">
        <f>IF(【4】見・交通費!B39="","",【4】見・交通費!B39)</f>
        <v/>
      </c>
      <c r="C39" s="1078"/>
      <c r="D39" s="1080" t="str">
        <f>IF(【4】見・交通費!D39="","",【4】見・交通費!D39)</f>
        <v/>
      </c>
      <c r="E39" s="1076" t="str">
        <f>IF(【4】見・交通費!E39="","",【4】見・交通費!E39)</f>
        <v/>
      </c>
      <c r="F39" s="1076" t="str">
        <f>IF(【4】見・交通費!F39="","",【4】見・交通費!F39)</f>
        <v/>
      </c>
      <c r="G39" s="680" t="str">
        <f>IF(【4】見・交通費!G39="","",【4】見・交通費!G39)</f>
        <v/>
      </c>
      <c r="H39" s="1070" t="str">
        <f>IF(【4】見・交通費!H39="","",【4】見・交通費!H39)</f>
        <v/>
      </c>
      <c r="I39" s="889" t="str">
        <f t="shared" ref="I39" si="15">IF(H39="","",(IF(H39="往復",(G40*2),G40)))</f>
        <v/>
      </c>
      <c r="J39" s="1083"/>
      <c r="K39" s="1074" t="str">
        <f>IF(【4】見・交通費!K39="","",【4】見・交通費!K39)</f>
        <v/>
      </c>
    </row>
    <row r="40" spans="2:11" ht="18.75" customHeight="1">
      <c r="B40" s="1079"/>
      <c r="C40" s="1079"/>
      <c r="D40" s="1081"/>
      <c r="E40" s="1077"/>
      <c r="F40" s="1077"/>
      <c r="G40" s="408" t="str">
        <f>IF(【4】見・交通費!G40="","",【4】見・交通費!G40)</f>
        <v/>
      </c>
      <c r="H40" s="1071"/>
      <c r="I40" s="890"/>
      <c r="J40" s="1084"/>
      <c r="K40" s="1075"/>
    </row>
    <row r="41" spans="2:11" ht="18.75" customHeight="1">
      <c r="B41" s="1078" t="str">
        <f>IF(【4】見・交通費!B41="","",【4】見・交通費!B41)</f>
        <v/>
      </c>
      <c r="C41" s="1078"/>
      <c r="D41" s="1080" t="str">
        <f>IF(【4】見・交通費!D41="","",【4】見・交通費!D41)</f>
        <v/>
      </c>
      <c r="E41" s="1076" t="str">
        <f>IF(【4】見・交通費!E41="","",【4】見・交通費!E41)</f>
        <v/>
      </c>
      <c r="F41" s="1076" t="str">
        <f>IF(【4】見・交通費!F41="","",【4】見・交通費!F41)</f>
        <v/>
      </c>
      <c r="G41" s="680" t="str">
        <f>IF(【4】見・交通費!G41="","",【4】見・交通費!G41)</f>
        <v/>
      </c>
      <c r="H41" s="1070" t="str">
        <f>IF(【4】見・交通費!H41="","",【4】見・交通費!H41)</f>
        <v/>
      </c>
      <c r="I41" s="889" t="str">
        <f t="shared" ref="I41" si="16">IF(H41="","",(IF(H41="往復",(G42*2),G42)))</f>
        <v/>
      </c>
      <c r="J41" s="1083"/>
      <c r="K41" s="1074" t="str">
        <f>IF(【4】見・交通費!K41="","",【4】見・交通費!K41)</f>
        <v/>
      </c>
    </row>
    <row r="42" spans="2:11" ht="18.75" customHeight="1">
      <c r="B42" s="1079"/>
      <c r="C42" s="1079"/>
      <c r="D42" s="1081"/>
      <c r="E42" s="1077"/>
      <c r="F42" s="1077"/>
      <c r="G42" s="408" t="str">
        <f>IF(【4】見・交通費!G42="","",【4】見・交通費!G42)</f>
        <v/>
      </c>
      <c r="H42" s="1071"/>
      <c r="I42" s="890"/>
      <c r="J42" s="1084"/>
      <c r="K42" s="1075"/>
    </row>
    <row r="43" spans="2:11" ht="18.75" customHeight="1">
      <c r="B43" s="1078" t="str">
        <f>IF(【4】見・交通費!B43="","",【4】見・交通費!B43)</f>
        <v/>
      </c>
      <c r="C43" s="1078"/>
      <c r="D43" s="1080" t="str">
        <f>IF(【4】見・交通費!D43="","",【4】見・交通費!D43)</f>
        <v/>
      </c>
      <c r="E43" s="1076" t="str">
        <f>IF(【4】見・交通費!E43="","",【4】見・交通費!E43)</f>
        <v/>
      </c>
      <c r="F43" s="1076" t="str">
        <f>IF(【4】見・交通費!F43="","",【4】見・交通費!F43)</f>
        <v/>
      </c>
      <c r="G43" s="680" t="str">
        <f>IF(【4】見・交通費!G43="","",【4】見・交通費!G43)</f>
        <v/>
      </c>
      <c r="H43" s="1070" t="str">
        <f>IF(【4】見・交通費!H43="","",【4】見・交通費!H43)</f>
        <v/>
      </c>
      <c r="I43" s="889" t="str">
        <f t="shared" ref="I43" si="17">IF(H43="","",(IF(H43="往復",(G44*2),G44)))</f>
        <v/>
      </c>
      <c r="J43" s="1083"/>
      <c r="K43" s="1074" t="str">
        <f>IF(【4】見・交通費!K43="","",【4】見・交通費!K43)</f>
        <v/>
      </c>
    </row>
    <row r="44" spans="2:11" ht="18.75" customHeight="1">
      <c r="B44" s="1079"/>
      <c r="C44" s="1079"/>
      <c r="D44" s="1081"/>
      <c r="E44" s="1077"/>
      <c r="F44" s="1077"/>
      <c r="G44" s="408" t="str">
        <f>IF(【4】見・交通費!G44="","",【4】見・交通費!G44)</f>
        <v/>
      </c>
      <c r="H44" s="1071"/>
      <c r="I44" s="890"/>
      <c r="J44" s="1084"/>
      <c r="K44" s="1075"/>
    </row>
    <row r="45" spans="2:11" ht="18.75" customHeight="1">
      <c r="B45" s="1078" t="str">
        <f>IF(【4】見・交通費!B45="","",【4】見・交通費!B45)</f>
        <v/>
      </c>
      <c r="C45" s="1078"/>
      <c r="D45" s="1080" t="str">
        <f>IF(【4】見・交通費!D45="","",【4】見・交通費!D45)</f>
        <v/>
      </c>
      <c r="E45" s="1076" t="str">
        <f>IF(【4】見・交通費!E45="","",【4】見・交通費!E45)</f>
        <v/>
      </c>
      <c r="F45" s="1076" t="str">
        <f>IF(【4】見・交通費!F45="","",【4】見・交通費!F45)</f>
        <v/>
      </c>
      <c r="G45" s="680" t="str">
        <f>IF(【4】見・交通費!G45="","",【4】見・交通費!G45)</f>
        <v/>
      </c>
      <c r="H45" s="1070" t="str">
        <f>IF(【4】見・交通費!H45="","",【4】見・交通費!H45)</f>
        <v/>
      </c>
      <c r="I45" s="889" t="str">
        <f t="shared" ref="I45" si="18">IF(H45="","",(IF(H45="往復",(G46*2),G46)))</f>
        <v/>
      </c>
      <c r="J45" s="1083"/>
      <c r="K45" s="1074" t="str">
        <f>IF(【4】見・交通費!K45="","",【4】見・交通費!K45)</f>
        <v/>
      </c>
    </row>
    <row r="46" spans="2:11" ht="18.75" customHeight="1">
      <c r="B46" s="1079"/>
      <c r="C46" s="1079"/>
      <c r="D46" s="1081"/>
      <c r="E46" s="1077"/>
      <c r="F46" s="1077"/>
      <c r="G46" s="408" t="str">
        <f>IF(【4】見・交通費!G46="","",【4】見・交通費!G46)</f>
        <v/>
      </c>
      <c r="H46" s="1071"/>
      <c r="I46" s="890"/>
      <c r="J46" s="1084"/>
      <c r="K46" s="1075"/>
    </row>
    <row r="47" spans="2:11" ht="18.75" customHeight="1">
      <c r="B47" s="1078" t="str">
        <f>IF(【4】見・交通費!B47="","",【4】見・交通費!B47)</f>
        <v/>
      </c>
      <c r="C47" s="1078"/>
      <c r="D47" s="1080" t="str">
        <f>IF(【4】見・交通費!D47="","",【4】見・交通費!D47)</f>
        <v/>
      </c>
      <c r="E47" s="1076" t="str">
        <f>IF(【4】見・交通費!E47="","",【4】見・交通費!E47)</f>
        <v/>
      </c>
      <c r="F47" s="1076" t="str">
        <f>IF(【4】見・交通費!F47="","",【4】見・交通費!F47)</f>
        <v/>
      </c>
      <c r="G47" s="680" t="str">
        <f>IF(【4】見・交通費!G47="","",【4】見・交通費!G47)</f>
        <v/>
      </c>
      <c r="H47" s="1070" t="str">
        <f>IF(【4】見・交通費!H47="","",【4】見・交通費!H47)</f>
        <v/>
      </c>
      <c r="I47" s="889" t="str">
        <f t="shared" ref="I47" si="19">IF(H47="","",(IF(H47="往復",(G48*2),G48)))</f>
        <v/>
      </c>
      <c r="J47" s="1083"/>
      <c r="K47" s="1074" t="str">
        <f>IF(【4】見・交通費!K47="","",【4】見・交通費!K47)</f>
        <v/>
      </c>
    </row>
    <row r="48" spans="2:11" ht="18.75" customHeight="1">
      <c r="B48" s="1079"/>
      <c r="C48" s="1079"/>
      <c r="D48" s="1081"/>
      <c r="E48" s="1077"/>
      <c r="F48" s="1077"/>
      <c r="G48" s="408" t="str">
        <f>IF(【4】見・交通費!G48="","",【4】見・交通費!G48)</f>
        <v/>
      </c>
      <c r="H48" s="1071"/>
      <c r="I48" s="890"/>
      <c r="J48" s="1084"/>
      <c r="K48" s="1075"/>
    </row>
    <row r="49" spans="2:11" ht="18.75" customHeight="1">
      <c r="B49" s="1078" t="str">
        <f>IF(【4】見・交通費!B49="","",【4】見・交通費!B49)</f>
        <v/>
      </c>
      <c r="C49" s="1078"/>
      <c r="D49" s="1080" t="str">
        <f>IF(【4】見・交通費!D49="","",【4】見・交通費!D49)</f>
        <v/>
      </c>
      <c r="E49" s="1076" t="str">
        <f>IF(【4】見・交通費!E49="","",【4】見・交通費!E49)</f>
        <v/>
      </c>
      <c r="F49" s="1076" t="str">
        <f>IF(【4】見・交通費!F49="","",【4】見・交通費!F49)</f>
        <v/>
      </c>
      <c r="G49" s="680" t="str">
        <f>IF(【4】見・交通費!G49="","",【4】見・交通費!G49)</f>
        <v/>
      </c>
      <c r="H49" s="1070" t="str">
        <f>IF(【4】見・交通費!H49="","",【4】見・交通費!H49)</f>
        <v/>
      </c>
      <c r="I49" s="889" t="str">
        <f t="shared" ref="I49" si="20">IF(H49="","",(IF(H49="往復",(G50*2),G50)))</f>
        <v/>
      </c>
      <c r="J49" s="1083"/>
      <c r="K49" s="1074" t="str">
        <f>IF(【4】見・交通費!K49="","",【4】見・交通費!K49)</f>
        <v/>
      </c>
    </row>
    <row r="50" spans="2:11" ht="18.75" customHeight="1">
      <c r="B50" s="1079"/>
      <c r="C50" s="1079"/>
      <c r="D50" s="1081"/>
      <c r="E50" s="1077"/>
      <c r="F50" s="1077"/>
      <c r="G50" s="408" t="str">
        <f>IF(【4】見・交通費!G50="","",【4】見・交通費!G50)</f>
        <v/>
      </c>
      <c r="H50" s="1071"/>
      <c r="I50" s="890"/>
      <c r="J50" s="1084"/>
      <c r="K50" s="1075"/>
    </row>
    <row r="51" spans="2:11" ht="18.75" customHeight="1">
      <c r="B51" s="1078" t="str">
        <f>IF(【4】見・交通費!B51="","",【4】見・交通費!B51)</f>
        <v/>
      </c>
      <c r="C51" s="1078"/>
      <c r="D51" s="1080" t="str">
        <f>IF(【4】見・交通費!D51="","",【4】見・交通費!D51)</f>
        <v/>
      </c>
      <c r="E51" s="1076" t="str">
        <f>IF(【4】見・交通費!E51="","",【4】見・交通費!E51)</f>
        <v/>
      </c>
      <c r="F51" s="1076" t="str">
        <f>IF(【4】見・交通費!F51="","",【4】見・交通費!F51)</f>
        <v/>
      </c>
      <c r="G51" s="680" t="str">
        <f>IF(【4】見・交通費!G51="","",【4】見・交通費!G51)</f>
        <v/>
      </c>
      <c r="H51" s="1070" t="str">
        <f>IF(【4】見・交通費!H51="","",【4】見・交通費!H51)</f>
        <v/>
      </c>
      <c r="I51" s="889" t="str">
        <f t="shared" ref="I51" si="21">IF(H51="","",(IF(H51="往復",(G52*2),G52)))</f>
        <v/>
      </c>
      <c r="J51" s="1083"/>
      <c r="K51" s="1074" t="str">
        <f>IF(【4】見・交通費!K51="","",【4】見・交通費!K51)</f>
        <v/>
      </c>
    </row>
    <row r="52" spans="2:11" ht="18.75" customHeight="1">
      <c r="B52" s="1079"/>
      <c r="C52" s="1079"/>
      <c r="D52" s="1081"/>
      <c r="E52" s="1077"/>
      <c r="F52" s="1077"/>
      <c r="G52" s="408" t="str">
        <f>IF(【4】見・交通費!G52="","",【4】見・交通費!G52)</f>
        <v/>
      </c>
      <c r="H52" s="1071"/>
      <c r="I52" s="890"/>
      <c r="J52" s="1084"/>
      <c r="K52" s="1075"/>
    </row>
    <row r="53" spans="2:11" ht="18.75" customHeight="1">
      <c r="B53" s="1078" t="str">
        <f>IF(【4】見・交通費!B53="","",【4】見・交通費!B53)</f>
        <v/>
      </c>
      <c r="C53" s="1078"/>
      <c r="D53" s="1080" t="str">
        <f>IF(【4】見・交通費!D53="","",【4】見・交通費!D53)</f>
        <v/>
      </c>
      <c r="E53" s="1076" t="str">
        <f>IF(【4】見・交通費!E53="","",【4】見・交通費!E53)</f>
        <v/>
      </c>
      <c r="F53" s="1076" t="str">
        <f>IF(【4】見・交通費!F53="","",【4】見・交通費!F53)</f>
        <v/>
      </c>
      <c r="G53" s="680" t="str">
        <f>IF(【4】見・交通費!G53="","",【4】見・交通費!G53)</f>
        <v/>
      </c>
      <c r="H53" s="1070" t="str">
        <f>IF(【4】見・交通費!H53="","",【4】見・交通費!H53)</f>
        <v/>
      </c>
      <c r="I53" s="889" t="str">
        <f t="shared" ref="I53" si="22">IF(H53="","",(IF(H53="往復",(G54*2),G54)))</f>
        <v/>
      </c>
      <c r="J53" s="1083"/>
      <c r="K53" s="1074" t="str">
        <f>IF(【4】見・交通費!K53="","",【4】見・交通費!K53)</f>
        <v/>
      </c>
    </row>
    <row r="54" spans="2:11" ht="18.75" customHeight="1">
      <c r="B54" s="1079"/>
      <c r="C54" s="1079"/>
      <c r="D54" s="1081"/>
      <c r="E54" s="1077"/>
      <c r="F54" s="1077"/>
      <c r="G54" s="408" t="str">
        <f>IF(【4】見・交通費!G54="","",【4】見・交通費!G54)</f>
        <v/>
      </c>
      <c r="H54" s="1071"/>
      <c r="I54" s="890"/>
      <c r="J54" s="1084"/>
      <c r="K54" s="1075"/>
    </row>
    <row r="55" spans="2:11" ht="18.75" customHeight="1">
      <c r="B55" s="1078" t="str">
        <f>IF(【4】見・交通費!B55="","",【4】見・交通費!B55)</f>
        <v/>
      </c>
      <c r="C55" s="1078"/>
      <c r="D55" s="1080" t="str">
        <f>IF(【4】見・交通費!D55="","",【4】見・交通費!D55)</f>
        <v/>
      </c>
      <c r="E55" s="1076" t="str">
        <f>IF(【4】見・交通費!E55="","",【4】見・交通費!E55)</f>
        <v/>
      </c>
      <c r="F55" s="1076" t="str">
        <f>IF(【4】見・交通費!F55="","",【4】見・交通費!F55)</f>
        <v/>
      </c>
      <c r="G55" s="680" t="str">
        <f>IF(【4】見・交通費!G55="","",【4】見・交通費!G55)</f>
        <v/>
      </c>
      <c r="H55" s="1070" t="str">
        <f>IF(【4】見・交通費!H55="","",【4】見・交通費!H55)</f>
        <v/>
      </c>
      <c r="I55" s="889" t="str">
        <f t="shared" ref="I55" si="23">IF(H55="","",(IF(H55="往復",(G56*2),G56)))</f>
        <v/>
      </c>
      <c r="J55" s="1083"/>
      <c r="K55" s="1074" t="str">
        <f>IF(【4】見・交通費!K55="","",【4】見・交通費!K55)</f>
        <v/>
      </c>
    </row>
    <row r="56" spans="2:11" ht="18.75" customHeight="1">
      <c r="B56" s="1079"/>
      <c r="C56" s="1079"/>
      <c r="D56" s="1081"/>
      <c r="E56" s="1077"/>
      <c r="F56" s="1077"/>
      <c r="G56" s="408" t="str">
        <f>IF(【4】見・交通費!G56="","",【4】見・交通費!G56)</f>
        <v/>
      </c>
      <c r="H56" s="1071"/>
      <c r="I56" s="890"/>
      <c r="J56" s="1084"/>
      <c r="K56" s="1075"/>
    </row>
    <row r="57" spans="2:11" ht="18.75" customHeight="1">
      <c r="B57" s="1078" t="str">
        <f>IF(【4】見・交通費!B57="","",【4】見・交通費!B57)</f>
        <v/>
      </c>
      <c r="C57" s="1078"/>
      <c r="D57" s="1080" t="str">
        <f>IF(【4】見・交通費!D57="","",【4】見・交通費!D57)</f>
        <v/>
      </c>
      <c r="E57" s="1076" t="str">
        <f>IF(【4】見・交通費!E57="","",【4】見・交通費!E57)</f>
        <v/>
      </c>
      <c r="F57" s="1076" t="str">
        <f>IF(【4】見・交通費!F57="","",【4】見・交通費!F57)</f>
        <v/>
      </c>
      <c r="G57" s="680" t="str">
        <f>IF(【4】見・交通費!G57="","",【4】見・交通費!G57)</f>
        <v/>
      </c>
      <c r="H57" s="1070" t="str">
        <f>IF(【4】見・交通費!H57="","",【4】見・交通費!H57)</f>
        <v/>
      </c>
      <c r="I57" s="889" t="str">
        <f t="shared" ref="I57" si="24">IF(H57="","",(IF(H57="往復",(G58*2),G58)))</f>
        <v/>
      </c>
      <c r="J57" s="1083"/>
      <c r="K57" s="1074" t="str">
        <f>IF(【4】見・交通費!K57="","",【4】見・交通費!K57)</f>
        <v/>
      </c>
    </row>
    <row r="58" spans="2:11" ht="18.75" customHeight="1">
      <c r="B58" s="1079"/>
      <c r="C58" s="1079"/>
      <c r="D58" s="1081"/>
      <c r="E58" s="1077"/>
      <c r="F58" s="1077"/>
      <c r="G58" s="408" t="str">
        <f>IF(【4】見・交通費!G58="","",【4】見・交通費!G58)</f>
        <v/>
      </c>
      <c r="H58" s="1071"/>
      <c r="I58" s="890"/>
      <c r="J58" s="1084"/>
      <c r="K58" s="1075"/>
    </row>
    <row r="59" spans="2:11" ht="18.75" customHeight="1">
      <c r="B59" s="1078" t="str">
        <f>IF(【4】見・交通費!B59="","",【4】見・交通費!B59)</f>
        <v/>
      </c>
      <c r="C59" s="1078"/>
      <c r="D59" s="1080" t="str">
        <f>IF(【4】見・交通費!D59="","",【4】見・交通費!D59)</f>
        <v/>
      </c>
      <c r="E59" s="1076" t="str">
        <f>IF(【4】見・交通費!E59="","",【4】見・交通費!E59)</f>
        <v/>
      </c>
      <c r="F59" s="1076" t="str">
        <f>IF(【4】見・交通費!F59="","",【4】見・交通費!F59)</f>
        <v/>
      </c>
      <c r="G59" s="680" t="str">
        <f>IF(【4】見・交通費!G59="","",【4】見・交通費!G59)</f>
        <v/>
      </c>
      <c r="H59" s="1070" t="str">
        <f>IF(【4】見・交通費!H59="","",【4】見・交通費!H59)</f>
        <v/>
      </c>
      <c r="I59" s="889" t="str">
        <f>IF(H59="","",(IF(H59="往復",(G60*2),G60)))</f>
        <v/>
      </c>
      <c r="J59" s="1083"/>
      <c r="K59" s="1074" t="str">
        <f>IF(【4】見・交通費!K59="","",【4】見・交通費!K59)</f>
        <v/>
      </c>
    </row>
    <row r="60" spans="2:11" ht="18.75" customHeight="1">
      <c r="B60" s="1079"/>
      <c r="C60" s="1079"/>
      <c r="D60" s="1081"/>
      <c r="E60" s="1077"/>
      <c r="F60" s="1077"/>
      <c r="G60" s="408" t="str">
        <f>IF(【4】見・交通費!G60="","",【4】見・交通費!G60)</f>
        <v/>
      </c>
      <c r="H60" s="1071"/>
      <c r="I60" s="890"/>
      <c r="J60" s="1084"/>
      <c r="K60" s="1075"/>
    </row>
    <row r="61" spans="2:11" ht="24" customHeight="1">
      <c r="C61" s="135"/>
      <c r="D61" s="135"/>
      <c r="E61" s="135"/>
      <c r="F61" s="135"/>
      <c r="G61" s="135"/>
      <c r="H61" s="136" t="s">
        <v>319</v>
      </c>
      <c r="I61" s="262">
        <f>SUM(I7:I60)</f>
        <v>0</v>
      </c>
    </row>
    <row r="62" spans="2:11" ht="24" customHeight="1">
      <c r="C62" s="135"/>
      <c r="D62" s="135"/>
      <c r="E62" s="135"/>
      <c r="F62" s="135"/>
      <c r="G62" s="135"/>
      <c r="H62" s="136" t="s">
        <v>320</v>
      </c>
      <c r="I62" s="262">
        <f>SUM(I7:I60)/1.1</f>
        <v>0</v>
      </c>
    </row>
    <row r="63" spans="2:11" ht="19.5" customHeight="1">
      <c r="C63" s="135"/>
      <c r="D63" s="135"/>
      <c r="E63" s="135"/>
      <c r="F63" s="135"/>
      <c r="G63" s="135"/>
      <c r="H63" s="138"/>
      <c r="I63" s="137"/>
      <c r="K63" s="125"/>
    </row>
    <row r="64" spans="2:11" ht="19.5" customHeight="1">
      <c r="B64" s="121" t="s">
        <v>321</v>
      </c>
      <c r="I64" s="410"/>
      <c r="K64" s="108" t="s">
        <v>223</v>
      </c>
    </row>
    <row r="65" spans="2:11" ht="19.5" customHeight="1">
      <c r="B65" s="903" t="s">
        <v>272</v>
      </c>
      <c r="C65" s="903"/>
      <c r="D65" s="903" t="s">
        <v>322</v>
      </c>
      <c r="E65" s="908"/>
      <c r="F65" s="906" t="s">
        <v>277</v>
      </c>
      <c r="G65" s="505" t="s">
        <v>316</v>
      </c>
      <c r="H65" s="903" t="s">
        <v>317</v>
      </c>
      <c r="I65" s="907" t="s">
        <v>306</v>
      </c>
      <c r="J65" s="910" t="s">
        <v>287</v>
      </c>
      <c r="K65" s="907" t="s">
        <v>288</v>
      </c>
    </row>
    <row r="66" spans="2:11" ht="19.5" customHeight="1">
      <c r="B66" s="904"/>
      <c r="C66" s="904"/>
      <c r="D66" s="904"/>
      <c r="E66" s="909"/>
      <c r="F66" s="906"/>
      <c r="G66" s="133" t="s">
        <v>318</v>
      </c>
      <c r="H66" s="904"/>
      <c r="I66" s="907"/>
      <c r="J66" s="910"/>
      <c r="K66" s="907"/>
    </row>
    <row r="67" spans="2:11" ht="18.75" customHeight="1">
      <c r="B67" s="1078" t="str">
        <f>IF(【4】見・交通費!B67="","",【4】見・交通費!B67)</f>
        <v/>
      </c>
      <c r="C67" s="1078"/>
      <c r="D67" s="1070" t="str">
        <f>IF(【4】見・交通費!D67="","",【4】見・交通費!D67)</f>
        <v/>
      </c>
      <c r="E67" s="885"/>
      <c r="F67" s="1076" t="str">
        <f>IF(【4】見・交通費!F67="","",【4】見・交通費!F67)</f>
        <v/>
      </c>
      <c r="G67" s="680" t="str">
        <f>IF(【4】見・交通費!G67="","",【4】見・交通費!G67)</f>
        <v/>
      </c>
      <c r="H67" s="1070" t="str">
        <f>IF(【4】見・交通費!H67="","",【4】見・交通費!H67)</f>
        <v/>
      </c>
      <c r="I67" s="889" t="str">
        <f>IF(H67="","",(IF(H67="往復",(G68*2*D67),G68*D67)))</f>
        <v/>
      </c>
      <c r="J67" s="1082"/>
      <c r="K67" s="1074" t="str">
        <f>IF(【4】見・交通費!K67="","",【4】見・交通費!K67)</f>
        <v/>
      </c>
    </row>
    <row r="68" spans="2:11" ht="18.75" customHeight="1">
      <c r="B68" s="1079"/>
      <c r="C68" s="1079"/>
      <c r="D68" s="1071"/>
      <c r="E68" s="886"/>
      <c r="F68" s="1077"/>
      <c r="G68" s="411" t="str">
        <f>IF(【4】見・交通費!G68="","",【4】見・交通費!G68)</f>
        <v/>
      </c>
      <c r="H68" s="1071"/>
      <c r="I68" s="890"/>
      <c r="J68" s="1082"/>
      <c r="K68" s="1075"/>
    </row>
    <row r="69" spans="2:11" ht="18.75" customHeight="1">
      <c r="B69" s="1078" t="str">
        <f>IF(【4】見・交通費!B69="","",【4】見・交通費!B69)</f>
        <v/>
      </c>
      <c r="C69" s="1078"/>
      <c r="D69" s="1070" t="str">
        <f>IF(【4】見・交通費!D69="","",【4】見・交通費!D69)</f>
        <v/>
      </c>
      <c r="E69" s="885"/>
      <c r="F69" s="1076" t="str">
        <f>IF(【4】見・交通費!F69="","",【4】見・交通費!F69)</f>
        <v/>
      </c>
      <c r="G69" s="680" t="str">
        <f>IF(【4】見・交通費!G69="","",【4】見・交通費!G69)</f>
        <v/>
      </c>
      <c r="H69" s="1070" t="str">
        <f>IF(【4】見・交通費!H69="","",【4】見・交通費!H69)</f>
        <v/>
      </c>
      <c r="I69" s="889" t="str">
        <f t="shared" ref="I69" si="25">IF(H69="","",(IF(H69="往復",(G70*2*D69),G70*D69)))</f>
        <v/>
      </c>
      <c r="J69" s="1072"/>
      <c r="K69" s="1074" t="str">
        <f>IF(【4】見・交通費!K69="","",【4】見・交通費!K69)</f>
        <v/>
      </c>
    </row>
    <row r="70" spans="2:11" ht="18.75" customHeight="1">
      <c r="B70" s="1079"/>
      <c r="C70" s="1079"/>
      <c r="D70" s="1071"/>
      <c r="E70" s="886"/>
      <c r="F70" s="1077"/>
      <c r="G70" s="411" t="str">
        <f>IF(【4】見・交通費!G70="","",【4】見・交通費!G70)</f>
        <v/>
      </c>
      <c r="H70" s="1071"/>
      <c r="I70" s="890"/>
      <c r="J70" s="1073"/>
      <c r="K70" s="1075"/>
    </row>
    <row r="71" spans="2:11" ht="18.75" customHeight="1">
      <c r="B71" s="1078" t="str">
        <f>IF(【4】見・交通費!B71="","",【4】見・交通費!B71)</f>
        <v/>
      </c>
      <c r="C71" s="1078"/>
      <c r="D71" s="1070" t="str">
        <f>IF(【4】見・交通費!D71="","",【4】見・交通費!D71)</f>
        <v/>
      </c>
      <c r="E71" s="885"/>
      <c r="F71" s="1076" t="str">
        <f>IF(【4】見・交通費!F71="","",【4】見・交通費!F71)</f>
        <v/>
      </c>
      <c r="G71" s="680" t="str">
        <f>IF(【4】見・交通費!G71="","",【4】見・交通費!G71)</f>
        <v/>
      </c>
      <c r="H71" s="1070" t="str">
        <f>IF(【4】見・交通費!H71="","",【4】見・交通費!H71)</f>
        <v/>
      </c>
      <c r="I71" s="889" t="str">
        <f t="shared" ref="I71" si="26">IF(H71="","",(IF(H71="往復",(G72*2*D71),G72*D71)))</f>
        <v/>
      </c>
      <c r="J71" s="1072"/>
      <c r="K71" s="1074" t="str">
        <f>IF(【4】見・交通費!K71="","",【4】見・交通費!K71)</f>
        <v/>
      </c>
    </row>
    <row r="72" spans="2:11" ht="18.75" customHeight="1">
      <c r="B72" s="1079"/>
      <c r="C72" s="1079"/>
      <c r="D72" s="1071"/>
      <c r="E72" s="886"/>
      <c r="F72" s="1077"/>
      <c r="G72" s="411" t="str">
        <f>IF(【4】見・交通費!G72="","",【4】見・交通費!G72)</f>
        <v/>
      </c>
      <c r="H72" s="1071"/>
      <c r="I72" s="890"/>
      <c r="J72" s="1073"/>
      <c r="K72" s="1075"/>
    </row>
    <row r="73" spans="2:11" ht="18.75" customHeight="1">
      <c r="B73" s="1078" t="str">
        <f>IF(【4】見・交通費!B73="","",【4】見・交通費!B73)</f>
        <v/>
      </c>
      <c r="C73" s="1078"/>
      <c r="D73" s="1070" t="str">
        <f>IF(【4】見・交通費!D73="","",【4】見・交通費!D73)</f>
        <v/>
      </c>
      <c r="E73" s="885"/>
      <c r="F73" s="1076" t="str">
        <f>IF(【4】見・交通費!F73="","",【4】見・交通費!F73)</f>
        <v/>
      </c>
      <c r="G73" s="680" t="str">
        <f>IF(【4】見・交通費!G73="","",【4】見・交通費!G73)</f>
        <v/>
      </c>
      <c r="H73" s="1070" t="str">
        <f>IF(【4】見・交通費!H73="","",【4】見・交通費!H73)</f>
        <v/>
      </c>
      <c r="I73" s="889" t="str">
        <f t="shared" ref="I73" si="27">IF(H73="","",(IF(H73="往復",(G74*2*D73),G74*D73)))</f>
        <v/>
      </c>
      <c r="J73" s="1072"/>
      <c r="K73" s="1074" t="str">
        <f>IF(【4】見・交通費!K73="","",【4】見・交通費!K73)</f>
        <v/>
      </c>
    </row>
    <row r="74" spans="2:11" ht="18.75" customHeight="1">
      <c r="B74" s="1079"/>
      <c r="C74" s="1079"/>
      <c r="D74" s="1071"/>
      <c r="E74" s="886"/>
      <c r="F74" s="1077"/>
      <c r="G74" s="411" t="str">
        <f>IF(【4】見・交通費!G74="","",【4】見・交通費!G74)</f>
        <v/>
      </c>
      <c r="H74" s="1071"/>
      <c r="I74" s="890"/>
      <c r="J74" s="1073"/>
      <c r="K74" s="1075"/>
    </row>
    <row r="75" spans="2:11" ht="18.75" customHeight="1">
      <c r="B75" s="1078" t="str">
        <f>IF(【4】見・交通費!B75="","",【4】見・交通費!B75)</f>
        <v/>
      </c>
      <c r="C75" s="1078"/>
      <c r="D75" s="1070" t="str">
        <f>IF(【4】見・交通費!D75="","",【4】見・交通費!D75)</f>
        <v/>
      </c>
      <c r="E75" s="885"/>
      <c r="F75" s="1076" t="str">
        <f>IF(【4】見・交通費!F75="","",【4】見・交通費!F75)</f>
        <v/>
      </c>
      <c r="G75" s="680" t="str">
        <f>IF(【4】見・交通費!G75="","",【4】見・交通費!G75)</f>
        <v/>
      </c>
      <c r="H75" s="1070" t="str">
        <f>IF(【4】見・交通費!H75="","",【4】見・交通費!H75)</f>
        <v/>
      </c>
      <c r="I75" s="889" t="str">
        <f t="shared" ref="I75" si="28">IF(H75="","",(IF(H75="往復",(G76*2*D75),G76*D75)))</f>
        <v/>
      </c>
      <c r="J75" s="1072"/>
      <c r="K75" s="1074" t="str">
        <f>IF(【4】見・交通費!K75="","",【4】見・交通費!K75)</f>
        <v/>
      </c>
    </row>
    <row r="76" spans="2:11" ht="18.75" customHeight="1">
      <c r="B76" s="1079"/>
      <c r="C76" s="1079"/>
      <c r="D76" s="1071"/>
      <c r="E76" s="886"/>
      <c r="F76" s="1077"/>
      <c r="G76" s="411" t="str">
        <f>IF(【4】見・交通費!G76="","",【4】見・交通費!G76)</f>
        <v/>
      </c>
      <c r="H76" s="1071"/>
      <c r="I76" s="890"/>
      <c r="J76" s="1073"/>
      <c r="K76" s="1075"/>
    </row>
    <row r="77" spans="2:11" ht="18.75" customHeight="1">
      <c r="B77" s="1078" t="str">
        <f>IF(【4】見・交通費!B77="","",【4】見・交通費!B77)</f>
        <v/>
      </c>
      <c r="C77" s="1078"/>
      <c r="D77" s="1070" t="str">
        <f>IF(【4】見・交通費!D77="","",【4】見・交通費!D77)</f>
        <v/>
      </c>
      <c r="E77" s="885"/>
      <c r="F77" s="1076" t="str">
        <f>IF(【4】見・交通費!F77="","",【4】見・交通費!F77)</f>
        <v/>
      </c>
      <c r="G77" s="680" t="str">
        <f>IF(【4】見・交通費!G77="","",【4】見・交通費!G77)</f>
        <v/>
      </c>
      <c r="H77" s="1070" t="str">
        <f>IF(【4】見・交通費!H77="","",【4】見・交通費!H77)</f>
        <v/>
      </c>
      <c r="I77" s="889" t="str">
        <f t="shared" ref="I77" si="29">IF(H77="","",(IF(H77="往復",(G78*2*D77),G78*D77)))</f>
        <v/>
      </c>
      <c r="J77" s="1072"/>
      <c r="K77" s="1074" t="str">
        <f>IF(【4】見・交通費!K77="","",【4】見・交通費!K77)</f>
        <v/>
      </c>
    </row>
    <row r="78" spans="2:11" ht="18.75" customHeight="1">
      <c r="B78" s="1079"/>
      <c r="C78" s="1079"/>
      <c r="D78" s="1071"/>
      <c r="E78" s="886"/>
      <c r="F78" s="1077"/>
      <c r="G78" s="411" t="str">
        <f>IF(【4】見・交通費!G78="","",【4】見・交通費!G78)</f>
        <v/>
      </c>
      <c r="H78" s="1071"/>
      <c r="I78" s="890"/>
      <c r="J78" s="1073"/>
      <c r="K78" s="1075"/>
    </row>
    <row r="79" spans="2:11" ht="18.75" customHeight="1">
      <c r="B79" s="1078" t="str">
        <f>IF(【4】見・交通費!B79="","",【4】見・交通費!B79)</f>
        <v/>
      </c>
      <c r="C79" s="1078"/>
      <c r="D79" s="1070" t="str">
        <f>IF(【4】見・交通費!D79="","",【4】見・交通費!D79)</f>
        <v/>
      </c>
      <c r="E79" s="885"/>
      <c r="F79" s="1076" t="str">
        <f>IF(【4】見・交通費!F79="","",【4】見・交通費!F79)</f>
        <v/>
      </c>
      <c r="G79" s="680" t="str">
        <f>IF(【4】見・交通費!G79="","",【4】見・交通費!G79)</f>
        <v/>
      </c>
      <c r="H79" s="1070" t="str">
        <f>IF(【4】見・交通費!H79="","",【4】見・交通費!H79)</f>
        <v/>
      </c>
      <c r="I79" s="889" t="str">
        <f t="shared" ref="I79" si="30">IF(H79="","",(IF(H79="往復",(G80*2*D79),G80*D79)))</f>
        <v/>
      </c>
      <c r="J79" s="1072"/>
      <c r="K79" s="1074" t="str">
        <f>IF(【4】見・交通費!K79="","",【4】見・交通費!K79)</f>
        <v/>
      </c>
    </row>
    <row r="80" spans="2:11" ht="18.75" customHeight="1">
      <c r="B80" s="1079"/>
      <c r="C80" s="1079"/>
      <c r="D80" s="1071"/>
      <c r="E80" s="886"/>
      <c r="F80" s="1077"/>
      <c r="G80" s="411" t="str">
        <f>IF(【4】見・交通費!G80="","",【4】見・交通費!G80)</f>
        <v/>
      </c>
      <c r="H80" s="1071"/>
      <c r="I80" s="890"/>
      <c r="J80" s="1073"/>
      <c r="K80" s="1075"/>
    </row>
    <row r="81" spans="2:11" ht="18.75" customHeight="1">
      <c r="B81" s="1078" t="str">
        <f>IF(【4】見・交通費!B81="","",【4】見・交通費!B81)</f>
        <v/>
      </c>
      <c r="C81" s="1078"/>
      <c r="D81" s="1070" t="str">
        <f>IF(【4】見・交通費!D81="","",【4】見・交通費!D81)</f>
        <v/>
      </c>
      <c r="E81" s="885"/>
      <c r="F81" s="1076" t="str">
        <f>IF(【4】見・交通費!F81="","",【4】見・交通費!F81)</f>
        <v/>
      </c>
      <c r="G81" s="680" t="str">
        <f>IF(【4】見・交通費!G81="","",【4】見・交通費!G81)</f>
        <v/>
      </c>
      <c r="H81" s="1070" t="str">
        <f>IF(【4】見・交通費!H81="","",【4】見・交通費!H81)</f>
        <v/>
      </c>
      <c r="I81" s="889" t="str">
        <f t="shared" ref="I81" si="31">IF(H81="","",(IF(H81="往復",(G82*2*D81),G82*D81)))</f>
        <v/>
      </c>
      <c r="J81" s="1072"/>
      <c r="K81" s="1074" t="str">
        <f>IF(【4】見・交通費!K81="","",【4】見・交通費!K81)</f>
        <v/>
      </c>
    </row>
    <row r="82" spans="2:11" ht="18.75" customHeight="1">
      <c r="B82" s="1079"/>
      <c r="C82" s="1079"/>
      <c r="D82" s="1071"/>
      <c r="E82" s="886"/>
      <c r="F82" s="1077"/>
      <c r="G82" s="411" t="str">
        <f>IF(【4】見・交通費!G82="","",【4】見・交通費!G82)</f>
        <v/>
      </c>
      <c r="H82" s="1071"/>
      <c r="I82" s="890"/>
      <c r="J82" s="1073"/>
      <c r="K82" s="1075"/>
    </row>
    <row r="83" spans="2:11" ht="18.75" customHeight="1">
      <c r="B83" s="1078" t="str">
        <f>IF(【4】見・交通費!B83="","",【4】見・交通費!B83)</f>
        <v/>
      </c>
      <c r="C83" s="1078"/>
      <c r="D83" s="1070" t="str">
        <f>IF(【4】見・交通費!D83="","",【4】見・交通費!D83)</f>
        <v/>
      </c>
      <c r="E83" s="885"/>
      <c r="F83" s="1076" t="str">
        <f>IF(【4】見・交通費!F83="","",【4】見・交通費!F83)</f>
        <v/>
      </c>
      <c r="G83" s="680" t="str">
        <f>IF(【4】見・交通費!G83="","",【4】見・交通費!G83)</f>
        <v/>
      </c>
      <c r="H83" s="1070" t="str">
        <f>IF(【4】見・交通費!H83="","",【4】見・交通費!H83)</f>
        <v/>
      </c>
      <c r="I83" s="889" t="str">
        <f t="shared" ref="I83" si="32">IF(H83="","",(IF(H83="往復",(G84*2*D83),G84*D83)))</f>
        <v/>
      </c>
      <c r="J83" s="1072"/>
      <c r="K83" s="1074" t="str">
        <f>IF(【4】見・交通費!K83="","",【4】見・交通費!K83)</f>
        <v/>
      </c>
    </row>
    <row r="84" spans="2:11" ht="18.75" customHeight="1">
      <c r="B84" s="1079"/>
      <c r="C84" s="1079"/>
      <c r="D84" s="1071"/>
      <c r="E84" s="886"/>
      <c r="F84" s="1077"/>
      <c r="G84" s="411" t="str">
        <f>IF(【4】見・交通費!G84="","",【4】見・交通費!G84)</f>
        <v/>
      </c>
      <c r="H84" s="1071"/>
      <c r="I84" s="890"/>
      <c r="J84" s="1073"/>
      <c r="K84" s="1075"/>
    </row>
    <row r="85" spans="2:11" ht="18.75" customHeight="1">
      <c r="B85" s="1078" t="str">
        <f>IF(【4】見・交通費!B85="","",【4】見・交通費!B85)</f>
        <v/>
      </c>
      <c r="C85" s="1078"/>
      <c r="D85" s="1070" t="str">
        <f>IF(【4】見・交通費!D85="","",【4】見・交通費!D85)</f>
        <v/>
      </c>
      <c r="E85" s="885"/>
      <c r="F85" s="1076" t="str">
        <f>IF(【4】見・交通費!F85="","",【4】見・交通費!F85)</f>
        <v/>
      </c>
      <c r="G85" s="680" t="str">
        <f>IF(【4】見・交通費!G85="","",【4】見・交通費!G85)</f>
        <v/>
      </c>
      <c r="H85" s="1070" t="str">
        <f>IF(【4】見・交通費!H85="","",【4】見・交通費!H85)</f>
        <v/>
      </c>
      <c r="I85" s="889" t="str">
        <f t="shared" ref="I85" si="33">IF(H85="","",(IF(H85="往復",(G86*2*D85),G86*D85)))</f>
        <v/>
      </c>
      <c r="J85" s="1082"/>
      <c r="K85" s="1074" t="str">
        <f>IF(【4】見・交通費!K85="","",【4】見・交通費!K85)</f>
        <v/>
      </c>
    </row>
    <row r="86" spans="2:11" ht="18.75" customHeight="1">
      <c r="B86" s="1079"/>
      <c r="C86" s="1079"/>
      <c r="D86" s="1071"/>
      <c r="E86" s="886"/>
      <c r="F86" s="1077"/>
      <c r="G86" s="411" t="str">
        <f>IF(【4】見・交通費!G86="","",【4】見・交通費!G86)</f>
        <v/>
      </c>
      <c r="H86" s="1071"/>
      <c r="I86" s="890"/>
      <c r="J86" s="1082"/>
      <c r="K86" s="1075"/>
    </row>
    <row r="87" spans="2:11" ht="18.75" customHeight="1">
      <c r="B87" s="1078" t="str">
        <f>IF(【4】見・交通費!B87="","",【4】見・交通費!B87)</f>
        <v/>
      </c>
      <c r="C87" s="1078"/>
      <c r="D87" s="1070" t="str">
        <f>IF(【4】見・交通費!D87="","",【4】見・交通費!D87)</f>
        <v/>
      </c>
      <c r="E87" s="885"/>
      <c r="F87" s="1076" t="str">
        <f>IF(【4】見・交通費!F87="","",【4】見・交通費!F87)</f>
        <v/>
      </c>
      <c r="G87" s="680" t="str">
        <f>IF(【4】見・交通費!G87="","",【4】見・交通費!G87)</f>
        <v/>
      </c>
      <c r="H87" s="1070" t="str">
        <f>IF(【4】見・交通費!H87="","",【4】見・交通費!H87)</f>
        <v/>
      </c>
      <c r="I87" s="889" t="str">
        <f t="shared" ref="I87" si="34">IF(H87="","",(IF(H87="往復",(G88*2*D87),G88*D87)))</f>
        <v/>
      </c>
      <c r="J87" s="1082"/>
      <c r="K87" s="1074" t="str">
        <f>IF(【4】見・交通費!K87="","",【4】見・交通費!K87)</f>
        <v/>
      </c>
    </row>
    <row r="88" spans="2:11" ht="18.75" customHeight="1">
      <c r="B88" s="1079"/>
      <c r="C88" s="1079"/>
      <c r="D88" s="1071"/>
      <c r="E88" s="886"/>
      <c r="F88" s="1077"/>
      <c r="G88" s="411" t="str">
        <f>IF(【4】見・交通費!G88="","",【4】見・交通費!G88)</f>
        <v/>
      </c>
      <c r="H88" s="1071"/>
      <c r="I88" s="890"/>
      <c r="J88" s="1082"/>
      <c r="K88" s="1075"/>
    </row>
    <row r="89" spans="2:11" ht="18.75" customHeight="1">
      <c r="B89" s="1078" t="str">
        <f>IF(【4】見・交通費!B89="","",【4】見・交通費!B89)</f>
        <v/>
      </c>
      <c r="C89" s="1078"/>
      <c r="D89" s="1070" t="str">
        <f>IF(【4】見・交通費!D89="","",【4】見・交通費!D89)</f>
        <v/>
      </c>
      <c r="E89" s="885"/>
      <c r="F89" s="1076" t="str">
        <f>IF(【4】見・交通費!F89="","",【4】見・交通費!F89)</f>
        <v/>
      </c>
      <c r="G89" s="680" t="str">
        <f>IF(【4】見・交通費!G89="","",【4】見・交通費!G89)</f>
        <v/>
      </c>
      <c r="H89" s="1070" t="str">
        <f>IF(【4】見・交通費!H89="","",【4】見・交通費!H89)</f>
        <v/>
      </c>
      <c r="I89" s="889" t="str">
        <f t="shared" ref="I89" si="35">IF(H89="","",(IF(H89="往復",(G90*2*D89),G90*D89)))</f>
        <v/>
      </c>
      <c r="J89" s="1082"/>
      <c r="K89" s="1074" t="str">
        <f>IF(【4】見・交通費!K89="","",【4】見・交通費!K89)</f>
        <v/>
      </c>
    </row>
    <row r="90" spans="2:11" ht="18.75" customHeight="1">
      <c r="B90" s="1079"/>
      <c r="C90" s="1079"/>
      <c r="D90" s="1071"/>
      <c r="E90" s="886"/>
      <c r="F90" s="1077"/>
      <c r="G90" s="411" t="str">
        <f>IF(【4】見・交通費!G90="","",【4】見・交通費!G90)</f>
        <v/>
      </c>
      <c r="H90" s="1071"/>
      <c r="I90" s="890"/>
      <c r="J90" s="1082"/>
      <c r="K90" s="1075"/>
    </row>
    <row r="91" spans="2:11" ht="18.75" customHeight="1">
      <c r="B91" s="1078" t="str">
        <f>IF(【4】見・交通費!B91="","",【4】見・交通費!B91)</f>
        <v/>
      </c>
      <c r="C91" s="1078"/>
      <c r="D91" s="1070" t="str">
        <f>IF(【4】見・交通費!D91="","",【4】見・交通費!D91)</f>
        <v/>
      </c>
      <c r="E91" s="885"/>
      <c r="F91" s="1076" t="str">
        <f>IF(【4】見・交通費!F91="","",【4】見・交通費!F91)</f>
        <v/>
      </c>
      <c r="G91" s="680" t="str">
        <f>IF(【4】見・交通費!G91="","",【4】見・交通費!G91)</f>
        <v/>
      </c>
      <c r="H91" s="1070" t="str">
        <f>IF(【4】見・交通費!H91="","",【4】見・交通費!H91)</f>
        <v/>
      </c>
      <c r="I91" s="889" t="str">
        <f t="shared" ref="I91" si="36">IF(H91="","",(IF(H91="往復",(G92*2*D91),G92*D91)))</f>
        <v/>
      </c>
      <c r="J91" s="1082"/>
      <c r="K91" s="1074" t="str">
        <f>IF(【4】見・交通費!K91="","",【4】見・交通費!K91)</f>
        <v/>
      </c>
    </row>
    <row r="92" spans="2:11" ht="18.75" customHeight="1">
      <c r="B92" s="1079"/>
      <c r="C92" s="1079"/>
      <c r="D92" s="1071"/>
      <c r="E92" s="886"/>
      <c r="F92" s="1077"/>
      <c r="G92" s="411" t="str">
        <f>IF(【4】見・交通費!G92="","",【4】見・交通費!G92)</f>
        <v/>
      </c>
      <c r="H92" s="1071"/>
      <c r="I92" s="890"/>
      <c r="J92" s="1082"/>
      <c r="K92" s="1075"/>
    </row>
    <row r="93" spans="2:11" ht="18.75" customHeight="1">
      <c r="B93" s="1078" t="str">
        <f>IF(【4】見・交通費!B93="","",【4】見・交通費!B93)</f>
        <v/>
      </c>
      <c r="C93" s="1078"/>
      <c r="D93" s="1070" t="str">
        <f>IF(【4】見・交通費!D93="","",【4】見・交通費!D93)</f>
        <v/>
      </c>
      <c r="E93" s="885"/>
      <c r="F93" s="1076" t="str">
        <f>IF(【4】見・交通費!F93="","",【4】見・交通費!F93)</f>
        <v/>
      </c>
      <c r="G93" s="680" t="str">
        <f>IF(【4】見・交通費!G93="","",【4】見・交通費!G93)</f>
        <v/>
      </c>
      <c r="H93" s="1070" t="str">
        <f>IF(【4】見・交通費!H93="","",【4】見・交通費!H93)</f>
        <v/>
      </c>
      <c r="I93" s="889" t="str">
        <f t="shared" ref="I93" si="37">IF(H93="","",(IF(H93="往復",(G94*2*D93),G94*D93)))</f>
        <v/>
      </c>
      <c r="J93" s="1082"/>
      <c r="K93" s="1074" t="str">
        <f>IF(【4】見・交通費!K93="","",【4】見・交通費!K93)</f>
        <v/>
      </c>
    </row>
    <row r="94" spans="2:11" ht="18.75" customHeight="1">
      <c r="B94" s="1079"/>
      <c r="C94" s="1079"/>
      <c r="D94" s="1071"/>
      <c r="E94" s="886"/>
      <c r="F94" s="1077"/>
      <c r="G94" s="411" t="str">
        <f>IF(【4】見・交通費!G94="","",【4】見・交通費!G94)</f>
        <v/>
      </c>
      <c r="H94" s="1071"/>
      <c r="I94" s="890"/>
      <c r="J94" s="1082"/>
      <c r="K94" s="1075"/>
    </row>
    <row r="95" spans="2:11" ht="18.75" customHeight="1">
      <c r="B95" s="1078" t="str">
        <f>IF(【4】見・交通費!B95="","",【4】見・交通費!B95)</f>
        <v/>
      </c>
      <c r="C95" s="1078"/>
      <c r="D95" s="1070" t="str">
        <f>IF(【4】見・交通費!D95="","",【4】見・交通費!D95)</f>
        <v/>
      </c>
      <c r="E95" s="885"/>
      <c r="F95" s="1076" t="str">
        <f>IF(【4】見・交通費!F95="","",【4】見・交通費!F95)</f>
        <v/>
      </c>
      <c r="G95" s="680" t="str">
        <f>IF(【4】見・交通費!G95="","",【4】見・交通費!G95)</f>
        <v/>
      </c>
      <c r="H95" s="1070" t="str">
        <f>IF(【4】見・交通費!H95="","",【4】見・交通費!H95)</f>
        <v/>
      </c>
      <c r="I95" s="889" t="str">
        <f t="shared" ref="I95" si="38">IF(H95="","",(IF(H95="往復",(G96*2*D95),G96*D95)))</f>
        <v/>
      </c>
      <c r="J95" s="1082"/>
      <c r="K95" s="1074" t="str">
        <f>IF(【4】見・交通費!K95="","",【4】見・交通費!K95)</f>
        <v/>
      </c>
    </row>
    <row r="96" spans="2:11" ht="18.75" customHeight="1">
      <c r="B96" s="1079"/>
      <c r="C96" s="1079"/>
      <c r="D96" s="1071"/>
      <c r="E96" s="886"/>
      <c r="F96" s="1077"/>
      <c r="G96" s="411" t="str">
        <f>IF(【4】見・交通費!G96="","",【4】見・交通費!G96)</f>
        <v/>
      </c>
      <c r="H96" s="1071"/>
      <c r="I96" s="890"/>
      <c r="J96" s="1082"/>
      <c r="K96" s="1075"/>
    </row>
    <row r="97" spans="2:11" ht="18.75" customHeight="1">
      <c r="B97" s="1078" t="str">
        <f>IF(【4】見・交通費!B97="","",【4】見・交通費!B97)</f>
        <v/>
      </c>
      <c r="C97" s="1078"/>
      <c r="D97" s="1070" t="str">
        <f>IF(【4】見・交通費!D97="","",【4】見・交通費!D97)</f>
        <v/>
      </c>
      <c r="E97" s="885"/>
      <c r="F97" s="1076" t="str">
        <f>IF(【4】見・交通費!F97="","",【4】見・交通費!F97)</f>
        <v/>
      </c>
      <c r="G97" s="680" t="str">
        <f>IF(【4】見・交通費!G97="","",【4】見・交通費!G97)</f>
        <v/>
      </c>
      <c r="H97" s="1070" t="str">
        <f>IF(【4】見・交通費!H97="","",【4】見・交通費!H97)</f>
        <v/>
      </c>
      <c r="I97" s="889" t="str">
        <f t="shared" ref="I97" si="39">IF(H97="","",(IF(H97="往復",(G98*2*D97),G98*D97)))</f>
        <v/>
      </c>
      <c r="J97" s="1082"/>
      <c r="K97" s="1074" t="str">
        <f>IF(【4】見・交通費!K97="","",【4】見・交通費!K97)</f>
        <v/>
      </c>
    </row>
    <row r="98" spans="2:11" ht="18.75" customHeight="1">
      <c r="B98" s="1079"/>
      <c r="C98" s="1079"/>
      <c r="D98" s="1071"/>
      <c r="E98" s="886"/>
      <c r="F98" s="1077"/>
      <c r="G98" s="411" t="str">
        <f>IF(【4】見・交通費!G98="","",【4】見・交通費!G98)</f>
        <v/>
      </c>
      <c r="H98" s="1071"/>
      <c r="I98" s="890"/>
      <c r="J98" s="1082"/>
      <c r="K98" s="1075"/>
    </row>
    <row r="99" spans="2:11" ht="18.75" customHeight="1">
      <c r="B99" s="1078" t="str">
        <f>IF(【4】見・交通費!B99="","",【4】見・交通費!B99)</f>
        <v/>
      </c>
      <c r="C99" s="1078"/>
      <c r="D99" s="1070" t="str">
        <f>IF(【4】見・交通費!D99="","",【4】見・交通費!D99)</f>
        <v/>
      </c>
      <c r="E99" s="885"/>
      <c r="F99" s="1076" t="str">
        <f>IF(【4】見・交通費!F99="","",【4】見・交通費!F99)</f>
        <v/>
      </c>
      <c r="G99" s="680" t="str">
        <f>IF(【4】見・交通費!G99="","",【4】見・交通費!G99)</f>
        <v/>
      </c>
      <c r="H99" s="1070" t="str">
        <f>IF(【4】見・交通費!H99="","",【4】見・交通費!H99)</f>
        <v/>
      </c>
      <c r="I99" s="889" t="str">
        <f t="shared" ref="I99" si="40">IF(H99="","",(IF(H99="往復",(G100*2*D99),G100*D99)))</f>
        <v/>
      </c>
      <c r="J99" s="1082"/>
      <c r="K99" s="1074" t="str">
        <f>IF(【4】見・交通費!K99="","",【4】見・交通費!K99)</f>
        <v/>
      </c>
    </row>
    <row r="100" spans="2:11" ht="18.75" customHeight="1">
      <c r="B100" s="1079"/>
      <c r="C100" s="1079"/>
      <c r="D100" s="1071"/>
      <c r="E100" s="886"/>
      <c r="F100" s="1077"/>
      <c r="G100" s="411" t="str">
        <f>IF(【4】見・交通費!G100="","",【4】見・交通費!G100)</f>
        <v/>
      </c>
      <c r="H100" s="1071"/>
      <c r="I100" s="890"/>
      <c r="J100" s="1082"/>
      <c r="K100" s="1075"/>
    </row>
    <row r="101" spans="2:11" ht="18.75" customHeight="1">
      <c r="B101" s="1078" t="str">
        <f>IF(【4】見・交通費!B101="","",【4】見・交通費!B101)</f>
        <v/>
      </c>
      <c r="C101" s="1078"/>
      <c r="D101" s="1070" t="str">
        <f>IF(【4】見・交通費!D101="","",【4】見・交通費!D101)</f>
        <v/>
      </c>
      <c r="E101" s="885"/>
      <c r="F101" s="1076" t="str">
        <f>IF(【4】見・交通費!F101="","",【4】見・交通費!F101)</f>
        <v/>
      </c>
      <c r="G101" s="680" t="str">
        <f>IF(【4】見・交通費!G101="","",【4】見・交通費!G101)</f>
        <v/>
      </c>
      <c r="H101" s="1070" t="str">
        <f>IF(【4】見・交通費!H101="","",【4】見・交通費!H101)</f>
        <v/>
      </c>
      <c r="I101" s="889" t="str">
        <f t="shared" ref="I101" si="41">IF(H101="","",(IF(H101="往復",(G102*2*D101),G102*D101)))</f>
        <v/>
      </c>
      <c r="J101" s="1082"/>
      <c r="K101" s="1074" t="str">
        <f>IF(【4】見・交通費!K101="","",【4】見・交通費!K101)</f>
        <v/>
      </c>
    </row>
    <row r="102" spans="2:11" ht="18.75" customHeight="1">
      <c r="B102" s="1079"/>
      <c r="C102" s="1079"/>
      <c r="D102" s="1071"/>
      <c r="E102" s="886"/>
      <c r="F102" s="1077"/>
      <c r="G102" s="411" t="str">
        <f>IF(【4】見・交通費!G102="","",【4】見・交通費!G102)</f>
        <v/>
      </c>
      <c r="H102" s="1071"/>
      <c r="I102" s="890"/>
      <c r="J102" s="1082"/>
      <c r="K102" s="1075"/>
    </row>
    <row r="103" spans="2:11" ht="18.75" customHeight="1">
      <c r="B103" s="1078" t="str">
        <f>IF(【4】見・交通費!B103="","",【4】見・交通費!B103)</f>
        <v/>
      </c>
      <c r="C103" s="1078"/>
      <c r="D103" s="1070" t="str">
        <f>IF(【4】見・交通費!D103="","",【4】見・交通費!D103)</f>
        <v/>
      </c>
      <c r="E103" s="885"/>
      <c r="F103" s="1076" t="str">
        <f>IF(【4】見・交通費!F103="","",【4】見・交通費!F103)</f>
        <v/>
      </c>
      <c r="G103" s="680" t="str">
        <f>IF(【4】見・交通費!G103="","",【4】見・交通費!G103)</f>
        <v/>
      </c>
      <c r="H103" s="1070" t="str">
        <f>IF(【4】見・交通費!H103="","",【4】見・交通費!H103)</f>
        <v/>
      </c>
      <c r="I103" s="889" t="str">
        <f t="shared" ref="I103" si="42">IF(H103="","",(IF(H103="往復",(G104*2*D103),G104*D103)))</f>
        <v/>
      </c>
      <c r="J103" s="1082"/>
      <c r="K103" s="1074" t="str">
        <f>IF(【4】見・交通費!K103="","",【4】見・交通費!K103)</f>
        <v/>
      </c>
    </row>
    <row r="104" spans="2:11" ht="18.75" customHeight="1">
      <c r="B104" s="1079"/>
      <c r="C104" s="1079"/>
      <c r="D104" s="1071"/>
      <c r="E104" s="886"/>
      <c r="F104" s="1077"/>
      <c r="G104" s="411" t="str">
        <f>IF(【4】見・交通費!G104="","",【4】見・交通費!G104)</f>
        <v/>
      </c>
      <c r="H104" s="1071"/>
      <c r="I104" s="890"/>
      <c r="J104" s="1082"/>
      <c r="K104" s="1075"/>
    </row>
    <row r="105" spans="2:11" ht="18.75" customHeight="1">
      <c r="B105" s="1078" t="str">
        <f>IF(【4】見・交通費!B105="","",【4】見・交通費!B105)</f>
        <v/>
      </c>
      <c r="C105" s="1078"/>
      <c r="D105" s="1070" t="str">
        <f>IF(【4】見・交通費!D105="","",【4】見・交通費!D105)</f>
        <v/>
      </c>
      <c r="E105" s="885"/>
      <c r="F105" s="1076" t="str">
        <f>IF(【4】見・交通費!F105="","",【4】見・交通費!F105)</f>
        <v/>
      </c>
      <c r="G105" s="680" t="str">
        <f>IF(【4】見・交通費!G105="","",【4】見・交通費!G105)</f>
        <v/>
      </c>
      <c r="H105" s="1070" t="str">
        <f>IF(【4】見・交通費!H105="","",【4】見・交通費!H105)</f>
        <v/>
      </c>
      <c r="I105" s="889" t="str">
        <f t="shared" ref="I105" si="43">IF(H105="","",(IF(H105="往復",(G106*2*D105),G106*D105)))</f>
        <v/>
      </c>
      <c r="J105" s="1082"/>
      <c r="K105" s="1074" t="str">
        <f>IF(【4】見・交通費!K105="","",【4】見・交通費!K105)</f>
        <v/>
      </c>
    </row>
    <row r="106" spans="2:11" ht="18.75" customHeight="1">
      <c r="B106" s="1079"/>
      <c r="C106" s="1079"/>
      <c r="D106" s="1071"/>
      <c r="E106" s="886"/>
      <c r="F106" s="1077"/>
      <c r="G106" s="411" t="str">
        <f>IF(【4】見・交通費!G106="","",【4】見・交通費!G106)</f>
        <v/>
      </c>
      <c r="H106" s="1071"/>
      <c r="I106" s="890"/>
      <c r="J106" s="1082"/>
      <c r="K106" s="1075"/>
    </row>
    <row r="107" spans="2:11" ht="18.75" customHeight="1">
      <c r="B107" s="1078" t="str">
        <f>IF(【4】見・交通費!B107="","",【4】見・交通費!B107)</f>
        <v/>
      </c>
      <c r="C107" s="1078"/>
      <c r="D107" s="1070" t="str">
        <f>IF(【4】見・交通費!D107="","",【4】見・交通費!D107)</f>
        <v/>
      </c>
      <c r="E107" s="885"/>
      <c r="F107" s="1076" t="str">
        <f>IF(【4】見・交通費!F107="","",【4】見・交通費!F107)</f>
        <v/>
      </c>
      <c r="G107" s="680" t="str">
        <f>IF(【4】見・交通費!G107="","",【4】見・交通費!G107)</f>
        <v/>
      </c>
      <c r="H107" s="1070" t="str">
        <f>IF(【4】見・交通費!H107="","",【4】見・交通費!H107)</f>
        <v/>
      </c>
      <c r="I107" s="889" t="str">
        <f t="shared" ref="I107" si="44">IF(H107="","",(IF(H107="往復",(G108*2*D107),G108*D107)))</f>
        <v/>
      </c>
      <c r="J107" s="1082"/>
      <c r="K107" s="1074" t="str">
        <f>IF(【4】見・交通費!K107="","",【4】見・交通費!K107)</f>
        <v/>
      </c>
    </row>
    <row r="108" spans="2:11" ht="18.75" customHeight="1">
      <c r="B108" s="1079"/>
      <c r="C108" s="1079"/>
      <c r="D108" s="1071"/>
      <c r="E108" s="886"/>
      <c r="F108" s="1077"/>
      <c r="G108" s="411" t="str">
        <f>IF(【4】見・交通費!G108="","",【4】見・交通費!G108)</f>
        <v/>
      </c>
      <c r="H108" s="1071"/>
      <c r="I108" s="890"/>
      <c r="J108" s="1082"/>
      <c r="K108" s="1075"/>
    </row>
    <row r="109" spans="2:11" ht="18.75" customHeight="1">
      <c r="B109" s="1078" t="str">
        <f>IF(【4】見・交通費!B109="","",【4】見・交通費!B109)</f>
        <v/>
      </c>
      <c r="C109" s="1078"/>
      <c r="D109" s="1070" t="str">
        <f>IF(【4】見・交通費!D109="","",【4】見・交通費!D109)</f>
        <v/>
      </c>
      <c r="E109" s="885"/>
      <c r="F109" s="1076" t="str">
        <f>IF(【4】見・交通費!F109="","",【4】見・交通費!F109)</f>
        <v/>
      </c>
      <c r="G109" s="680" t="str">
        <f>IF(【4】見・交通費!G109="","",【4】見・交通費!G109)</f>
        <v/>
      </c>
      <c r="H109" s="1070" t="str">
        <f>IF(【4】見・交通費!H109="","",【4】見・交通費!H109)</f>
        <v/>
      </c>
      <c r="I109" s="889" t="str">
        <f t="shared" ref="I109" si="45">IF(H109="","",(IF(H109="往復",(G110*2*D109),G110*D109)))</f>
        <v/>
      </c>
      <c r="J109" s="1082"/>
      <c r="K109" s="1074" t="str">
        <f>IF(【4】見・交通費!K109="","",【4】見・交通費!K109)</f>
        <v/>
      </c>
    </row>
    <row r="110" spans="2:11" ht="18.75" customHeight="1">
      <c r="B110" s="1079"/>
      <c r="C110" s="1079"/>
      <c r="D110" s="1071"/>
      <c r="E110" s="886"/>
      <c r="F110" s="1077"/>
      <c r="G110" s="411" t="str">
        <f>IF(【4】見・交通費!G110="","",【4】見・交通費!G110)</f>
        <v/>
      </c>
      <c r="H110" s="1071"/>
      <c r="I110" s="890"/>
      <c r="J110" s="1082"/>
      <c r="K110" s="1075"/>
    </row>
    <row r="111" spans="2:11" ht="18.75" customHeight="1">
      <c r="B111" s="1078" t="str">
        <f>IF(【4】見・交通費!B111="","",【4】見・交通費!B111)</f>
        <v/>
      </c>
      <c r="C111" s="1078"/>
      <c r="D111" s="1070" t="str">
        <f>IF(【4】見・交通費!D111="","",【4】見・交通費!D111)</f>
        <v/>
      </c>
      <c r="E111" s="885"/>
      <c r="F111" s="1076" t="str">
        <f>IF(【4】見・交通費!F111="","",【4】見・交通費!F111)</f>
        <v/>
      </c>
      <c r="G111" s="680" t="str">
        <f>IF(【4】見・交通費!G111="","",【4】見・交通費!G111)</f>
        <v/>
      </c>
      <c r="H111" s="1070" t="str">
        <f>IF(【4】見・交通費!H111="","",【4】見・交通費!H111)</f>
        <v/>
      </c>
      <c r="I111" s="889" t="str">
        <f t="shared" ref="I111" si="46">IF(H111="","",(IF(H111="往復",(G112*2*D111),G112*D111)))</f>
        <v/>
      </c>
      <c r="J111" s="1082"/>
      <c r="K111" s="1074" t="str">
        <f>IF(【4】見・交通費!K111="","",【4】見・交通費!K111)</f>
        <v/>
      </c>
    </row>
    <row r="112" spans="2:11" ht="18.75" customHeight="1">
      <c r="B112" s="1079"/>
      <c r="C112" s="1079"/>
      <c r="D112" s="1071"/>
      <c r="E112" s="886"/>
      <c r="F112" s="1077"/>
      <c r="G112" s="411" t="str">
        <f>IF(【4】見・交通費!G112="","",【4】見・交通費!G112)</f>
        <v/>
      </c>
      <c r="H112" s="1071"/>
      <c r="I112" s="890"/>
      <c r="J112" s="1082"/>
      <c r="K112" s="1075"/>
    </row>
    <row r="113" spans="2:11" ht="18.75" customHeight="1">
      <c r="B113" s="1078" t="str">
        <f>IF(【4】見・交通費!B113="","",【4】見・交通費!B113)</f>
        <v/>
      </c>
      <c r="C113" s="1078"/>
      <c r="D113" s="1070" t="str">
        <f>IF(【4】見・交通費!D113="","",【4】見・交通費!D113)</f>
        <v/>
      </c>
      <c r="E113" s="885"/>
      <c r="F113" s="1076" t="str">
        <f>IF(【4】見・交通費!F113="","",【4】見・交通費!F113)</f>
        <v/>
      </c>
      <c r="G113" s="680" t="str">
        <f>IF(【4】見・交通費!G113="","",【4】見・交通費!G113)</f>
        <v/>
      </c>
      <c r="H113" s="1070" t="str">
        <f>IF(【4】見・交通費!H113="","",【4】見・交通費!H113)</f>
        <v/>
      </c>
      <c r="I113" s="889" t="str">
        <f t="shared" ref="I113" si="47">IF(H113="","",(IF(H113="往復",(G114*2*D113),G114*D113)))</f>
        <v/>
      </c>
      <c r="J113" s="1082"/>
      <c r="K113" s="1074" t="str">
        <f>IF(【4】見・交通費!K113="","",【4】見・交通費!K113)</f>
        <v/>
      </c>
    </row>
    <row r="114" spans="2:11" ht="18.75" customHeight="1">
      <c r="B114" s="1079"/>
      <c r="C114" s="1079"/>
      <c r="D114" s="1071"/>
      <c r="E114" s="886"/>
      <c r="F114" s="1077"/>
      <c r="G114" s="411" t="str">
        <f>IF(【4】見・交通費!G114="","",【4】見・交通費!G114)</f>
        <v/>
      </c>
      <c r="H114" s="1071"/>
      <c r="I114" s="890"/>
      <c r="J114" s="1082"/>
      <c r="K114" s="1075"/>
    </row>
    <row r="115" spans="2:11" ht="18.75" customHeight="1">
      <c r="B115" s="1078" t="str">
        <f>IF(【4】見・交通費!B115="","",【4】見・交通費!B115)</f>
        <v/>
      </c>
      <c r="C115" s="1078"/>
      <c r="D115" s="1070" t="str">
        <f>IF(【4】見・交通費!D115="","",【4】見・交通費!D115)</f>
        <v/>
      </c>
      <c r="E115" s="885"/>
      <c r="F115" s="1076" t="str">
        <f>IF(【4】見・交通費!F115="","",【4】見・交通費!F115)</f>
        <v/>
      </c>
      <c r="G115" s="680" t="str">
        <f>IF(【4】見・交通費!G115="","",【4】見・交通費!G115)</f>
        <v/>
      </c>
      <c r="H115" s="1070" t="str">
        <f>IF(【4】見・交通費!H115="","",【4】見・交通費!H115)</f>
        <v/>
      </c>
      <c r="I115" s="889" t="str">
        <f t="shared" ref="I115" si="48">IF(H115="","",(IF(H115="往復",(G116*2*D115),G116*D115)))</f>
        <v/>
      </c>
      <c r="J115" s="1082"/>
      <c r="K115" s="1074" t="str">
        <f>IF(【4】見・交通費!K115="","",【4】見・交通費!K115)</f>
        <v/>
      </c>
    </row>
    <row r="116" spans="2:11" ht="18.75" customHeight="1">
      <c r="B116" s="1079"/>
      <c r="C116" s="1079"/>
      <c r="D116" s="1071"/>
      <c r="E116" s="886"/>
      <c r="F116" s="1077"/>
      <c r="G116" s="411" t="str">
        <f>IF(【4】見・交通費!G116="","",【4】見・交通費!G116)</f>
        <v/>
      </c>
      <c r="H116" s="1071"/>
      <c r="I116" s="890"/>
      <c r="J116" s="1082"/>
      <c r="K116" s="1075"/>
    </row>
    <row r="117" spans="2:11" ht="18.75" customHeight="1">
      <c r="B117" s="1078" t="str">
        <f>IF(【4】見・交通費!B117="","",【4】見・交通費!B117)</f>
        <v/>
      </c>
      <c r="C117" s="1078"/>
      <c r="D117" s="1070" t="str">
        <f>IF(【4】見・交通費!D117="","",【4】見・交通費!D117)</f>
        <v/>
      </c>
      <c r="E117" s="885"/>
      <c r="F117" s="1076" t="str">
        <f>IF(【4】見・交通費!F117="","",【4】見・交通費!F117)</f>
        <v/>
      </c>
      <c r="G117" s="461" t="str">
        <f>IF(【4】見・交通費!G117="","",【4】見・交通費!G117)</f>
        <v/>
      </c>
      <c r="H117" s="1070" t="str">
        <f>IF(【4】見・交通費!H117="","",【4】見・交通費!H117)</f>
        <v/>
      </c>
      <c r="I117" s="889" t="str">
        <f t="shared" ref="I117" si="49">IF(H117="","",(IF(H117="往復",(G118*2*D117),G118*D117)))</f>
        <v/>
      </c>
      <c r="J117" s="1082"/>
      <c r="K117" s="1074" t="str">
        <f>IF(【4】見・交通費!K117="","",【4】見・交通費!K117)</f>
        <v/>
      </c>
    </row>
    <row r="118" spans="2:11" ht="18.75" customHeight="1">
      <c r="B118" s="1079"/>
      <c r="C118" s="1079"/>
      <c r="D118" s="1071"/>
      <c r="E118" s="886"/>
      <c r="F118" s="1077"/>
      <c r="G118" s="411" t="str">
        <f>IF(【4】見・交通費!G118="","",【4】見・交通費!G118)</f>
        <v/>
      </c>
      <c r="H118" s="1071"/>
      <c r="I118" s="890"/>
      <c r="J118" s="1082"/>
      <c r="K118" s="1075"/>
    </row>
    <row r="119" spans="2:11" ht="18.75" customHeight="1">
      <c r="B119" s="1078" t="str">
        <f>IF(【4】見・交通費!B119="","",【4】見・交通費!B119)</f>
        <v/>
      </c>
      <c r="C119" s="1078"/>
      <c r="D119" s="1070" t="str">
        <f>IF(【4】見・交通費!D119="","",【4】見・交通費!D119)</f>
        <v/>
      </c>
      <c r="E119" s="885"/>
      <c r="F119" s="1076" t="str">
        <f>IF(【4】見・交通費!F119="","",【4】見・交通費!F119)</f>
        <v/>
      </c>
      <c r="G119" s="680" t="str">
        <f>IF(【4】見・交通費!G119="","",【4】見・交通費!G119)</f>
        <v/>
      </c>
      <c r="H119" s="1070" t="str">
        <f>IF(【4】見・交通費!H119="","",【4】見・交通費!H119)</f>
        <v/>
      </c>
      <c r="I119" s="889" t="str">
        <f t="shared" ref="I119" si="50">IF(H119="","",(IF(H119="往復",(G120*2*D119),G120*D119)))</f>
        <v/>
      </c>
      <c r="J119" s="1082"/>
      <c r="K119" s="1074" t="str">
        <f>IF(【4】見・交通費!K119="","",【4】見・交通費!K119)</f>
        <v/>
      </c>
    </row>
    <row r="120" spans="2:11" ht="18.75" customHeight="1">
      <c r="B120" s="1079"/>
      <c r="C120" s="1079"/>
      <c r="D120" s="1071"/>
      <c r="E120" s="886"/>
      <c r="F120" s="1077"/>
      <c r="G120" s="411" t="str">
        <f>IF(【4】見・交通費!G120="","",【4】見・交通費!G120)</f>
        <v/>
      </c>
      <c r="H120" s="1071"/>
      <c r="I120" s="890"/>
      <c r="J120" s="1082"/>
      <c r="K120" s="1075"/>
    </row>
    <row r="121" spans="2:11" ht="18.75" customHeight="1">
      <c r="B121" s="1078" t="str">
        <f>IF(【4】見・交通費!B121="","",【4】見・交通費!B121)</f>
        <v/>
      </c>
      <c r="C121" s="1078"/>
      <c r="D121" s="1070" t="str">
        <f>IF(【4】見・交通費!D121="","",【4】見・交通費!D121)</f>
        <v/>
      </c>
      <c r="E121" s="885"/>
      <c r="F121" s="1076" t="str">
        <f>IF(【4】見・交通費!F121="","",【4】見・交通費!F121)</f>
        <v/>
      </c>
      <c r="G121" s="680" t="str">
        <f>IF(【4】見・交通費!G121="","",【4】見・交通費!G121)</f>
        <v/>
      </c>
      <c r="H121" s="1070" t="str">
        <f>IF(【4】見・交通費!H121="","",【4】見・交通費!H121)</f>
        <v/>
      </c>
      <c r="I121" s="889" t="str">
        <f t="shared" ref="I121" si="51">IF(H121="","",(IF(H121="往復",(G122*2*D121),G122*D121)))</f>
        <v/>
      </c>
      <c r="J121" s="1082"/>
      <c r="K121" s="1074" t="str">
        <f>IF(【4】見・交通費!K121="","",【4】見・交通費!K121)</f>
        <v/>
      </c>
    </row>
    <row r="122" spans="2:11" ht="18.75" customHeight="1">
      <c r="B122" s="1079"/>
      <c r="C122" s="1079"/>
      <c r="D122" s="1071"/>
      <c r="E122" s="886"/>
      <c r="F122" s="1077"/>
      <c r="G122" s="411" t="str">
        <f>IF(【4】見・交通費!G122="","",【4】見・交通費!G122)</f>
        <v/>
      </c>
      <c r="H122" s="1071"/>
      <c r="I122" s="890"/>
      <c r="J122" s="1082"/>
      <c r="K122" s="1075"/>
    </row>
    <row r="123" spans="2:11" ht="24" customHeight="1">
      <c r="C123" s="135"/>
      <c r="D123" s="135"/>
      <c r="E123" s="135"/>
      <c r="F123" s="135"/>
      <c r="G123" s="135"/>
      <c r="H123" s="136" t="s">
        <v>319</v>
      </c>
      <c r="I123" s="262">
        <f>SUM(I67:I122)</f>
        <v>0</v>
      </c>
    </row>
    <row r="124" spans="2:11" ht="24" customHeight="1">
      <c r="C124" s="135"/>
      <c r="D124" s="135"/>
      <c r="E124" s="135"/>
      <c r="F124" s="135"/>
      <c r="G124" s="135"/>
      <c r="H124" s="136" t="s">
        <v>320</v>
      </c>
      <c r="I124" s="262">
        <f>SUM(I67:I122)/1.1</f>
        <v>0</v>
      </c>
    </row>
    <row r="125" spans="2:11" ht="19.5" customHeight="1">
      <c r="B125" s="121" t="s">
        <v>325</v>
      </c>
      <c r="I125" s="410"/>
      <c r="K125" s="108" t="s">
        <v>223</v>
      </c>
    </row>
    <row r="126" spans="2:11" ht="19.5" customHeight="1">
      <c r="B126" s="903" t="s">
        <v>272</v>
      </c>
      <c r="C126" s="903"/>
      <c r="D126" s="905" t="s">
        <v>251</v>
      </c>
      <c r="E126" s="906" t="s">
        <v>326</v>
      </c>
      <c r="F126" s="906" t="s">
        <v>277</v>
      </c>
      <c r="G126" s="901" t="s">
        <v>327</v>
      </c>
      <c r="H126" s="902"/>
      <c r="I126" s="907" t="s">
        <v>306</v>
      </c>
      <c r="J126" s="910" t="s">
        <v>287</v>
      </c>
      <c r="K126" s="907" t="s">
        <v>288</v>
      </c>
    </row>
    <row r="127" spans="2:11" ht="19.5" customHeight="1">
      <c r="B127" s="904"/>
      <c r="C127" s="904"/>
      <c r="D127" s="904"/>
      <c r="E127" s="906"/>
      <c r="F127" s="906"/>
      <c r="G127" s="899" t="s">
        <v>328</v>
      </c>
      <c r="H127" s="900"/>
      <c r="I127" s="907"/>
      <c r="J127" s="910"/>
      <c r="K127" s="907"/>
    </row>
    <row r="128" spans="2:11" ht="18.75" customHeight="1">
      <c r="B128" s="1078" t="str">
        <f>IF(【4】見・交通費!B128="","",【4】見・交通費!B128)</f>
        <v/>
      </c>
      <c r="C128" s="1078"/>
      <c r="D128" s="1080" t="str">
        <f>IF(【4】見・交通費!D128="","",【4】見・交通費!D128)</f>
        <v/>
      </c>
      <c r="E128" s="1076" t="str">
        <f>IF(【4】見・交通費!E128="","",【4】見・交通費!E128)</f>
        <v/>
      </c>
      <c r="F128" s="1076" t="str">
        <f>IF(【4】見・交通費!F128="","",【4】見・交通費!F128)</f>
        <v/>
      </c>
      <c r="G128" s="1087" t="str">
        <f>IF(【4】見・交通費!G128="","",【4】見・交通費!G128)</f>
        <v/>
      </c>
      <c r="H128" s="1088"/>
      <c r="I128" s="889" t="str">
        <f>IF(G129="","",G129)</f>
        <v/>
      </c>
      <c r="J128" s="1082"/>
      <c r="K128" s="1074" t="str">
        <f>IF(【4】見・交通費!K128="","",【4】見・交通費!K128)</f>
        <v/>
      </c>
    </row>
    <row r="129" spans="2:11" ht="18.75" customHeight="1">
      <c r="B129" s="1079"/>
      <c r="C129" s="1079"/>
      <c r="D129" s="1081"/>
      <c r="E129" s="1077"/>
      <c r="F129" s="1077"/>
      <c r="G129" s="1085" t="str">
        <f>IF(【4】見・交通費!G129="","",【4】見・交通費!G129)</f>
        <v/>
      </c>
      <c r="H129" s="1086"/>
      <c r="I129" s="890" t="str">
        <f>IF(G129="","",(ROUND(IF(G129="税抜",F129*H129,(F129*H129)/1.08),0)))</f>
        <v/>
      </c>
      <c r="J129" s="1082"/>
      <c r="K129" s="1075"/>
    </row>
    <row r="130" spans="2:11" ht="18.75" customHeight="1">
      <c r="B130" s="1078" t="str">
        <f>IF(【4】見・交通費!B130="","",【4】見・交通費!B130)</f>
        <v/>
      </c>
      <c r="C130" s="1078"/>
      <c r="D130" s="1080" t="str">
        <f>IF(【4】見・交通費!D130="","",【4】見・交通費!D130)</f>
        <v/>
      </c>
      <c r="E130" s="1076" t="str">
        <f>IF(【4】見・交通費!E130="","",【4】見・交通費!E130)</f>
        <v/>
      </c>
      <c r="F130" s="1076" t="str">
        <f>IF(【4】見・交通費!F130="","",【4】見・交通費!F130)</f>
        <v/>
      </c>
      <c r="G130" s="1087" t="str">
        <f>IF(【4】見・交通費!G130="","",【4】見・交通費!G130)</f>
        <v/>
      </c>
      <c r="H130" s="1088"/>
      <c r="I130" s="889" t="str">
        <f t="shared" ref="I130" si="52">IF(G131="","",G131)</f>
        <v/>
      </c>
      <c r="J130" s="1082"/>
      <c r="K130" s="1074" t="str">
        <f>IF(【4】見・交通費!K130="","",【4】見・交通費!K130)</f>
        <v/>
      </c>
    </row>
    <row r="131" spans="2:11" ht="18.75" customHeight="1">
      <c r="B131" s="1079"/>
      <c r="C131" s="1079"/>
      <c r="D131" s="1081"/>
      <c r="E131" s="1077"/>
      <c r="F131" s="1077"/>
      <c r="G131" s="1085" t="str">
        <f>IF(【4】見・交通費!G131="","",【4】見・交通費!G131)</f>
        <v/>
      </c>
      <c r="H131" s="1086"/>
      <c r="I131" s="890" t="str">
        <f t="shared" ref="I131" si="53">IF(G131="","",(ROUND(IF(G131="税抜",F131*H131,(F131*H131)/1.08),0)))</f>
        <v/>
      </c>
      <c r="J131" s="1082"/>
      <c r="K131" s="1075"/>
    </row>
    <row r="132" spans="2:11" ht="18.75" customHeight="1">
      <c r="B132" s="1078" t="str">
        <f>IF(【4】見・交通費!B132="","",【4】見・交通費!B132)</f>
        <v/>
      </c>
      <c r="C132" s="1078"/>
      <c r="D132" s="1080" t="str">
        <f>IF(【4】見・交通費!D132="","",【4】見・交通費!D132)</f>
        <v/>
      </c>
      <c r="E132" s="1076" t="str">
        <f>IF(【4】見・交通費!E132="","",【4】見・交通費!E132)</f>
        <v/>
      </c>
      <c r="F132" s="1076" t="str">
        <f>IF(【4】見・交通費!F132="","",【4】見・交通費!F132)</f>
        <v/>
      </c>
      <c r="G132" s="1087" t="str">
        <f>IF(【4】見・交通費!G132="","",【4】見・交通費!G132)</f>
        <v/>
      </c>
      <c r="H132" s="1088"/>
      <c r="I132" s="889" t="str">
        <f t="shared" ref="I132" si="54">IF(G133="","",G133)</f>
        <v/>
      </c>
      <c r="J132" s="1082"/>
      <c r="K132" s="1074" t="str">
        <f>IF(【4】見・交通費!K132="","",【4】見・交通費!K132)</f>
        <v/>
      </c>
    </row>
    <row r="133" spans="2:11" ht="18.75" customHeight="1">
      <c r="B133" s="1079"/>
      <c r="C133" s="1079"/>
      <c r="D133" s="1081"/>
      <c r="E133" s="1077"/>
      <c r="F133" s="1077"/>
      <c r="G133" s="1085" t="str">
        <f>IF(【4】見・交通費!G133="","",【4】見・交通費!G133)</f>
        <v/>
      </c>
      <c r="H133" s="1086"/>
      <c r="I133" s="890" t="str">
        <f t="shared" ref="I133" si="55">IF(G133="","",(ROUND(IF(G133="税抜",F133*H133,(F133*H133)/1.08),0)))</f>
        <v/>
      </c>
      <c r="J133" s="1082"/>
      <c r="K133" s="1075"/>
    </row>
    <row r="134" spans="2:11" ht="18.75" customHeight="1">
      <c r="B134" s="1078" t="str">
        <f>IF(【4】見・交通費!B134="","",【4】見・交通費!B134)</f>
        <v/>
      </c>
      <c r="C134" s="1078"/>
      <c r="D134" s="1080" t="str">
        <f>IF(【4】見・交通費!D134="","",【4】見・交通費!D134)</f>
        <v/>
      </c>
      <c r="E134" s="1076" t="str">
        <f>IF(【4】見・交通費!E134="","",【4】見・交通費!E134)</f>
        <v/>
      </c>
      <c r="F134" s="1076" t="str">
        <f>IF(【4】見・交通費!F134="","",【4】見・交通費!F134)</f>
        <v/>
      </c>
      <c r="G134" s="1087" t="str">
        <f>IF(【4】見・交通費!G134="","",【4】見・交通費!G134)</f>
        <v/>
      </c>
      <c r="H134" s="1088"/>
      <c r="I134" s="889" t="str">
        <f t="shared" ref="I134" si="56">IF(G135="","",G135)</f>
        <v/>
      </c>
      <c r="J134" s="1082"/>
      <c r="K134" s="1074" t="str">
        <f>IF(【4】見・交通費!K134="","",【4】見・交通費!K134)</f>
        <v/>
      </c>
    </row>
    <row r="135" spans="2:11" ht="18.75" customHeight="1">
      <c r="B135" s="1079"/>
      <c r="C135" s="1079"/>
      <c r="D135" s="1081"/>
      <c r="E135" s="1077"/>
      <c r="F135" s="1077"/>
      <c r="G135" s="1085" t="str">
        <f>IF(【4】見・交通費!G135="","",【4】見・交通費!G135)</f>
        <v/>
      </c>
      <c r="H135" s="1086"/>
      <c r="I135" s="890" t="str">
        <f t="shared" ref="I135" si="57">IF(G135="","",(ROUND(IF(G135="税抜",F135*H135,(F135*H135)/1.08),0)))</f>
        <v/>
      </c>
      <c r="J135" s="1082"/>
      <c r="K135" s="1075"/>
    </row>
    <row r="136" spans="2:11" ht="18.75" customHeight="1">
      <c r="B136" s="1078" t="str">
        <f>IF(【4】見・交通費!B136="","",【4】見・交通費!B136)</f>
        <v/>
      </c>
      <c r="C136" s="1078"/>
      <c r="D136" s="1080" t="str">
        <f>IF(【4】見・交通費!D136="","",【4】見・交通費!D136)</f>
        <v/>
      </c>
      <c r="E136" s="1076" t="str">
        <f>IF(【4】見・交通費!E136="","",【4】見・交通費!E136)</f>
        <v/>
      </c>
      <c r="F136" s="1076" t="str">
        <f>IF(【4】見・交通費!F136="","",【4】見・交通費!F136)</f>
        <v/>
      </c>
      <c r="G136" s="1087" t="str">
        <f>IF(【4】見・交通費!G136="","",【4】見・交通費!G136)</f>
        <v/>
      </c>
      <c r="H136" s="1088"/>
      <c r="I136" s="889" t="str">
        <f t="shared" ref="I136" si="58">IF(G137="","",G137)</f>
        <v/>
      </c>
      <c r="J136" s="1082"/>
      <c r="K136" s="1074" t="str">
        <f>IF(【4】見・交通費!K136="","",【4】見・交通費!K136)</f>
        <v/>
      </c>
    </row>
    <row r="137" spans="2:11" ht="18.75" customHeight="1">
      <c r="B137" s="1079"/>
      <c r="C137" s="1079"/>
      <c r="D137" s="1081"/>
      <c r="E137" s="1077"/>
      <c r="F137" s="1077"/>
      <c r="G137" s="1085" t="str">
        <f>IF(【4】見・交通費!G137="","",【4】見・交通費!G137)</f>
        <v/>
      </c>
      <c r="H137" s="1086"/>
      <c r="I137" s="890" t="str">
        <f t="shared" ref="I137" si="59">IF(G137="","",(ROUND(IF(G137="税抜",F137*H137,(F137*H137)/1.08),0)))</f>
        <v/>
      </c>
      <c r="J137" s="1082"/>
      <c r="K137" s="1075"/>
    </row>
    <row r="138" spans="2:11" ht="18.75" customHeight="1">
      <c r="B138" s="1078" t="str">
        <f>IF(【4】見・交通費!B138="","",【4】見・交通費!B138)</f>
        <v/>
      </c>
      <c r="C138" s="1078"/>
      <c r="D138" s="1080" t="str">
        <f>IF(【4】見・交通費!D138="","",【4】見・交通費!D138)</f>
        <v/>
      </c>
      <c r="E138" s="1076" t="str">
        <f>IF(【4】見・交通費!E138="","",【4】見・交通費!E138)</f>
        <v/>
      </c>
      <c r="F138" s="1076" t="str">
        <f>IF(【4】見・交通費!F138="","",【4】見・交通費!F138)</f>
        <v/>
      </c>
      <c r="G138" s="1087" t="str">
        <f>IF(【4】見・交通費!G138="","",【4】見・交通費!G138)</f>
        <v/>
      </c>
      <c r="H138" s="1088"/>
      <c r="I138" s="889" t="str">
        <f t="shared" ref="I138" si="60">IF(G139="","",G139)</f>
        <v/>
      </c>
      <c r="J138" s="1082"/>
      <c r="K138" s="1074" t="str">
        <f>IF(【4】見・交通費!K138="","",【4】見・交通費!K138)</f>
        <v/>
      </c>
    </row>
    <row r="139" spans="2:11" ht="18.75" customHeight="1">
      <c r="B139" s="1079"/>
      <c r="C139" s="1079"/>
      <c r="D139" s="1081"/>
      <c r="E139" s="1077"/>
      <c r="F139" s="1077"/>
      <c r="G139" s="1085" t="str">
        <f>IF(【4】見・交通費!G139="","",【4】見・交通費!G139)</f>
        <v/>
      </c>
      <c r="H139" s="1086"/>
      <c r="I139" s="890" t="str">
        <f t="shared" ref="I139" si="61">IF(G139="","",(ROUND(IF(G139="税抜",F139*H139,(F139*H139)/1.08),0)))</f>
        <v/>
      </c>
      <c r="J139" s="1082"/>
      <c r="K139" s="1075"/>
    </row>
    <row r="140" spans="2:11" ht="18.75" customHeight="1">
      <c r="B140" s="1078" t="str">
        <f>IF(【4】見・交通費!B140="","",【4】見・交通費!B140)</f>
        <v/>
      </c>
      <c r="C140" s="1078"/>
      <c r="D140" s="1080" t="str">
        <f>IF(【4】見・交通費!D140="","",【4】見・交通費!D140)</f>
        <v/>
      </c>
      <c r="E140" s="1076" t="str">
        <f>IF(【4】見・交通費!E140="","",【4】見・交通費!E140)</f>
        <v/>
      </c>
      <c r="F140" s="1076" t="str">
        <f>IF(【4】見・交通費!F140="","",【4】見・交通費!F140)</f>
        <v/>
      </c>
      <c r="G140" s="1087" t="str">
        <f>IF(【4】見・交通費!G140="","",【4】見・交通費!G140)</f>
        <v/>
      </c>
      <c r="H140" s="1088"/>
      <c r="I140" s="889" t="str">
        <f t="shared" ref="I140" si="62">IF(G141="","",G141)</f>
        <v/>
      </c>
      <c r="J140" s="1082"/>
      <c r="K140" s="1074" t="str">
        <f>IF(【4】見・交通費!K140="","",【4】見・交通費!K140)</f>
        <v/>
      </c>
    </row>
    <row r="141" spans="2:11" ht="18.75" customHeight="1">
      <c r="B141" s="1079"/>
      <c r="C141" s="1079"/>
      <c r="D141" s="1081"/>
      <c r="E141" s="1077"/>
      <c r="F141" s="1077"/>
      <c r="G141" s="1085" t="str">
        <f>IF(【4】見・交通費!G141="","",【4】見・交通費!G141)</f>
        <v/>
      </c>
      <c r="H141" s="1086"/>
      <c r="I141" s="890" t="str">
        <f t="shared" ref="I141" si="63">IF(G141="","",(ROUND(IF(G141="税抜",F141*H141,(F141*H141)/1.08),0)))</f>
        <v/>
      </c>
      <c r="J141" s="1082"/>
      <c r="K141" s="1075"/>
    </row>
    <row r="142" spans="2:11" ht="18.75" customHeight="1">
      <c r="B142" s="1078" t="str">
        <f>IF(【4】見・交通費!B142="","",【4】見・交通費!B142)</f>
        <v/>
      </c>
      <c r="C142" s="1078"/>
      <c r="D142" s="1080" t="str">
        <f>IF(【4】見・交通費!D142="","",【4】見・交通費!D142)</f>
        <v/>
      </c>
      <c r="E142" s="1076" t="str">
        <f>IF(【4】見・交通費!E142="","",【4】見・交通費!E142)</f>
        <v/>
      </c>
      <c r="F142" s="1076" t="str">
        <f>IF(【4】見・交通費!F142="","",【4】見・交通費!F142)</f>
        <v/>
      </c>
      <c r="G142" s="1087" t="str">
        <f>IF(【4】見・交通費!G142="","",【4】見・交通費!G142)</f>
        <v/>
      </c>
      <c r="H142" s="1088"/>
      <c r="I142" s="889" t="str">
        <f t="shared" ref="I142" si="64">IF(G143="","",G143)</f>
        <v/>
      </c>
      <c r="J142" s="1082"/>
      <c r="K142" s="1074" t="str">
        <f>IF(【4】見・交通費!K142="","",【4】見・交通費!K142)</f>
        <v/>
      </c>
    </row>
    <row r="143" spans="2:11" ht="18.75" customHeight="1">
      <c r="B143" s="1079"/>
      <c r="C143" s="1079"/>
      <c r="D143" s="1081"/>
      <c r="E143" s="1077"/>
      <c r="F143" s="1077"/>
      <c r="G143" s="1085" t="str">
        <f>IF(【4】見・交通費!G143="","",【4】見・交通費!G143)</f>
        <v/>
      </c>
      <c r="H143" s="1086"/>
      <c r="I143" s="890" t="str">
        <f t="shared" ref="I143" si="65">IF(G143="","",(ROUND(IF(G143="税抜",F143*H143,(F143*H143)/1.08),0)))</f>
        <v/>
      </c>
      <c r="J143" s="1082"/>
      <c r="K143" s="1075"/>
    </row>
    <row r="144" spans="2:11" ht="18.75" customHeight="1">
      <c r="B144" s="1078" t="str">
        <f>IF(【4】見・交通費!B144="","",【4】見・交通費!B144)</f>
        <v/>
      </c>
      <c r="C144" s="1078"/>
      <c r="D144" s="1080" t="str">
        <f>IF(【4】見・交通費!D144="","",【4】見・交通費!D144)</f>
        <v/>
      </c>
      <c r="E144" s="1076" t="str">
        <f>IF(【4】見・交通費!E144="","",【4】見・交通費!E144)</f>
        <v/>
      </c>
      <c r="F144" s="1076" t="str">
        <f>IF(【4】見・交通費!F144="","",【4】見・交通費!F144)</f>
        <v/>
      </c>
      <c r="G144" s="1087" t="str">
        <f>IF(【4】見・交通費!G144="","",【4】見・交通費!G144)</f>
        <v/>
      </c>
      <c r="H144" s="1088"/>
      <c r="I144" s="889" t="str">
        <f t="shared" ref="I144" si="66">IF(G145="","",G145)</f>
        <v/>
      </c>
      <c r="J144" s="1082"/>
      <c r="K144" s="1074" t="str">
        <f>IF(【4】見・交通費!K144="","",【4】見・交通費!K144)</f>
        <v/>
      </c>
    </row>
    <row r="145" spans="2:11" ht="18.75" customHeight="1">
      <c r="B145" s="1079"/>
      <c r="C145" s="1079"/>
      <c r="D145" s="1081"/>
      <c r="E145" s="1077"/>
      <c r="F145" s="1077"/>
      <c r="G145" s="1085" t="str">
        <f>IF(【4】見・交通費!G145="","",【4】見・交通費!G145)</f>
        <v/>
      </c>
      <c r="H145" s="1086"/>
      <c r="I145" s="890" t="str">
        <f t="shared" ref="I145" si="67">IF(G145="","",(ROUND(IF(G145="税抜",F145*H145,(F145*H145)/1.08),0)))</f>
        <v/>
      </c>
      <c r="J145" s="1082"/>
      <c r="K145" s="1075"/>
    </row>
    <row r="146" spans="2:11" ht="18.75" customHeight="1">
      <c r="B146" s="1078" t="str">
        <f>IF(【4】見・交通費!B146="","",【4】見・交通費!B146)</f>
        <v/>
      </c>
      <c r="C146" s="1078"/>
      <c r="D146" s="1080" t="str">
        <f>IF(【4】見・交通費!D146="","",【4】見・交通費!D146)</f>
        <v/>
      </c>
      <c r="E146" s="1076" t="str">
        <f>IF(【4】見・交通費!E146="","",【4】見・交通費!E146)</f>
        <v/>
      </c>
      <c r="F146" s="1076" t="str">
        <f>IF(【4】見・交通費!F146="","",【4】見・交通費!F146)</f>
        <v/>
      </c>
      <c r="G146" s="1087" t="str">
        <f>IF(【4】見・交通費!G146="","",【4】見・交通費!G146)</f>
        <v/>
      </c>
      <c r="H146" s="1088"/>
      <c r="I146" s="889" t="str">
        <f t="shared" ref="I146" si="68">IF(G147="","",G147)</f>
        <v/>
      </c>
      <c r="J146" s="1082"/>
      <c r="K146" s="1074" t="str">
        <f>IF(【4】見・交通費!K146="","",【4】見・交通費!K146)</f>
        <v/>
      </c>
    </row>
    <row r="147" spans="2:11" ht="18.75" customHeight="1">
      <c r="B147" s="1079"/>
      <c r="C147" s="1079"/>
      <c r="D147" s="1081"/>
      <c r="E147" s="1077"/>
      <c r="F147" s="1077"/>
      <c r="G147" s="1089" t="str">
        <f>IF(【4】見・交通費!G147="","",【4】見・交通費!G147)</f>
        <v/>
      </c>
      <c r="H147" s="1090"/>
      <c r="I147" s="890" t="str">
        <f t="shared" ref="I147" si="69">IF(G147="","",(ROUND(IF(G147="税抜",F147*H147,(F147*H147)/1.08),0)))</f>
        <v/>
      </c>
      <c r="J147" s="1082"/>
      <c r="K147" s="1075"/>
    </row>
    <row r="148" spans="2:11" ht="18.75" customHeight="1">
      <c r="B148" s="1078" t="str">
        <f>IF(【4】見・交通費!B148="","",【4】見・交通費!B148)</f>
        <v/>
      </c>
      <c r="C148" s="1078"/>
      <c r="D148" s="1080" t="str">
        <f>IF(【4】見・交通費!D148="","",【4】見・交通費!D148)</f>
        <v/>
      </c>
      <c r="E148" s="1076" t="str">
        <f>IF(【4】見・交通費!E148="","",【4】見・交通費!E148)</f>
        <v/>
      </c>
      <c r="F148" s="1076" t="str">
        <f>IF(【4】見・交通費!F148="","",【4】見・交通費!F148)</f>
        <v/>
      </c>
      <c r="G148" s="1087" t="str">
        <f>IF(【4】見・交通費!G148="","",【4】見・交通費!G148)</f>
        <v/>
      </c>
      <c r="H148" s="1088"/>
      <c r="I148" s="889" t="str">
        <f t="shared" ref="I148" si="70">IF(G149="","",G149)</f>
        <v/>
      </c>
      <c r="J148" s="1082"/>
      <c r="K148" s="1074" t="str">
        <f>IF(【4】見・交通費!K148="","",【4】見・交通費!K148)</f>
        <v/>
      </c>
    </row>
    <row r="149" spans="2:11" ht="18.75" customHeight="1">
      <c r="B149" s="1079"/>
      <c r="C149" s="1079"/>
      <c r="D149" s="1081"/>
      <c r="E149" s="1077"/>
      <c r="F149" s="1077"/>
      <c r="G149" s="1085" t="str">
        <f>IF(【4】見・交通費!G149="","",【4】見・交通費!G149)</f>
        <v/>
      </c>
      <c r="H149" s="1086"/>
      <c r="I149" s="890" t="str">
        <f t="shared" ref="I149" si="71">IF(G149="","",(ROUND(IF(G149="税抜",F149*H149,(F149*H149)/1.08),0)))</f>
        <v/>
      </c>
      <c r="J149" s="1082"/>
      <c r="K149" s="1075"/>
    </row>
    <row r="150" spans="2:11" ht="18.75" customHeight="1">
      <c r="B150" s="1078" t="str">
        <f>IF(【4】見・交通費!B150="","",【4】見・交通費!B150)</f>
        <v/>
      </c>
      <c r="C150" s="1078"/>
      <c r="D150" s="1080" t="str">
        <f>IF(【4】見・交通費!D150="","",【4】見・交通費!D150)</f>
        <v/>
      </c>
      <c r="E150" s="1076" t="str">
        <f>IF(【4】見・交通費!E150="","",【4】見・交通費!E150)</f>
        <v/>
      </c>
      <c r="F150" s="1076" t="str">
        <f>IF(【4】見・交通費!F150="","",【4】見・交通費!F150)</f>
        <v/>
      </c>
      <c r="G150" s="1087" t="str">
        <f>IF(【4】見・交通費!G150="","",【4】見・交通費!G150)</f>
        <v/>
      </c>
      <c r="H150" s="1088"/>
      <c r="I150" s="889" t="str">
        <f t="shared" ref="I150" si="72">IF(G151="","",G151)</f>
        <v/>
      </c>
      <c r="J150" s="1082"/>
      <c r="K150" s="1074" t="str">
        <f>IF(【4】見・交通費!K150="","",【4】見・交通費!K150)</f>
        <v/>
      </c>
    </row>
    <row r="151" spans="2:11" ht="18.75" customHeight="1">
      <c r="B151" s="1079"/>
      <c r="C151" s="1079"/>
      <c r="D151" s="1081"/>
      <c r="E151" s="1077"/>
      <c r="F151" s="1077"/>
      <c r="G151" s="1085" t="str">
        <f>IF(【4】見・交通費!G151="","",【4】見・交通費!G151)</f>
        <v/>
      </c>
      <c r="H151" s="1086"/>
      <c r="I151" s="890" t="str">
        <f t="shared" ref="I151" si="73">IF(G151="","",(ROUND(IF(G151="税抜",F151*H151,(F151*H151)/1.08),0)))</f>
        <v/>
      </c>
      <c r="J151" s="1082"/>
      <c r="K151" s="1075"/>
    </row>
    <row r="152" spans="2:11" ht="18.75" customHeight="1">
      <c r="B152" s="1078" t="str">
        <f>IF(【4】見・交通費!B152="","",【4】見・交通費!B152)</f>
        <v/>
      </c>
      <c r="C152" s="1078"/>
      <c r="D152" s="1080" t="str">
        <f>IF(【4】見・交通費!D152="","",【4】見・交通費!D152)</f>
        <v/>
      </c>
      <c r="E152" s="1076" t="str">
        <f>IF(【4】見・交通費!E152="","",【4】見・交通費!E152)</f>
        <v/>
      </c>
      <c r="F152" s="1076" t="str">
        <f>IF(【4】見・交通費!F152="","",【4】見・交通費!F152)</f>
        <v/>
      </c>
      <c r="G152" s="1087" t="str">
        <f>IF(【4】見・交通費!G152="","",【4】見・交通費!G152)</f>
        <v/>
      </c>
      <c r="H152" s="1088"/>
      <c r="I152" s="889" t="str">
        <f t="shared" ref="I152" si="74">IF(G153="","",G153)</f>
        <v/>
      </c>
      <c r="J152" s="1082"/>
      <c r="K152" s="1074" t="str">
        <f>IF(【4】見・交通費!K152="","",【4】見・交通費!K152)</f>
        <v/>
      </c>
    </row>
    <row r="153" spans="2:11" ht="18.75" customHeight="1">
      <c r="B153" s="1079"/>
      <c r="C153" s="1079"/>
      <c r="D153" s="1081"/>
      <c r="E153" s="1077"/>
      <c r="F153" s="1077"/>
      <c r="G153" s="1085" t="str">
        <f>IF(【4】見・交通費!G153="","",【4】見・交通費!G153)</f>
        <v/>
      </c>
      <c r="H153" s="1086"/>
      <c r="I153" s="890" t="str">
        <f t="shared" ref="I153" si="75">IF(G153="","",(ROUND(IF(G153="税抜",F153*H153,(F153*H153)/1.08),0)))</f>
        <v/>
      </c>
      <c r="J153" s="1082"/>
      <c r="K153" s="1075"/>
    </row>
    <row r="154" spans="2:11" ht="18.75" customHeight="1">
      <c r="B154" s="1078" t="str">
        <f>IF(【4】見・交通費!B154="","",【4】見・交通費!B154)</f>
        <v/>
      </c>
      <c r="C154" s="1078"/>
      <c r="D154" s="1080" t="str">
        <f>IF(【4】見・交通費!D154="","",【4】見・交通費!D154)</f>
        <v/>
      </c>
      <c r="E154" s="1076" t="str">
        <f>IF(【4】見・交通費!E154="","",【4】見・交通費!E154)</f>
        <v/>
      </c>
      <c r="F154" s="1076" t="str">
        <f>IF(【4】見・交通費!F154="","",【4】見・交通費!F154)</f>
        <v/>
      </c>
      <c r="G154" s="1087" t="str">
        <f>IF(【4】見・交通費!G154="","",【4】見・交通費!G154)</f>
        <v/>
      </c>
      <c r="H154" s="1088"/>
      <c r="I154" s="889" t="str">
        <f t="shared" ref="I154" si="76">IF(G155="","",G155)</f>
        <v/>
      </c>
      <c r="J154" s="1082"/>
      <c r="K154" s="1074" t="str">
        <f>IF(【4】見・交通費!K154="","",【4】見・交通費!K154)</f>
        <v/>
      </c>
    </row>
    <row r="155" spans="2:11" ht="18.75" customHeight="1">
      <c r="B155" s="1079"/>
      <c r="C155" s="1079"/>
      <c r="D155" s="1081"/>
      <c r="E155" s="1077"/>
      <c r="F155" s="1077"/>
      <c r="G155" s="1085" t="str">
        <f>IF(【4】見・交通費!G155="","",【4】見・交通費!G155)</f>
        <v/>
      </c>
      <c r="H155" s="1086"/>
      <c r="I155" s="890" t="str">
        <f t="shared" ref="I155" si="77">IF(G155="","",(ROUND(IF(G155="税抜",F155*H155,(F155*H155)/1.08),0)))</f>
        <v/>
      </c>
      <c r="J155" s="1082"/>
      <c r="K155" s="1075"/>
    </row>
    <row r="156" spans="2:11" ht="18.75" customHeight="1">
      <c r="B156" s="1078" t="str">
        <f>IF(【4】見・交通費!B156="","",【4】見・交通費!B156)</f>
        <v/>
      </c>
      <c r="C156" s="1078"/>
      <c r="D156" s="1080" t="str">
        <f>IF(【4】見・交通費!D156="","",【4】見・交通費!D156)</f>
        <v/>
      </c>
      <c r="E156" s="1076" t="str">
        <f>IF(【4】見・交通費!E156="","",【4】見・交通費!E156)</f>
        <v/>
      </c>
      <c r="F156" s="1076" t="str">
        <f>IF(【4】見・交通費!F156="","",【4】見・交通費!F156)</f>
        <v/>
      </c>
      <c r="G156" s="1087" t="str">
        <f>IF(【4】見・交通費!G156="","",【4】見・交通費!G156)</f>
        <v/>
      </c>
      <c r="H156" s="1088"/>
      <c r="I156" s="889" t="str">
        <f t="shared" ref="I156" si="78">IF(G157="","",G157)</f>
        <v/>
      </c>
      <c r="J156" s="1082"/>
      <c r="K156" s="1074" t="str">
        <f>IF(【4】見・交通費!K156="","",【4】見・交通費!K156)</f>
        <v/>
      </c>
    </row>
    <row r="157" spans="2:11" ht="18.75" customHeight="1">
      <c r="B157" s="1079"/>
      <c r="C157" s="1079"/>
      <c r="D157" s="1081"/>
      <c r="E157" s="1077"/>
      <c r="F157" s="1077"/>
      <c r="G157" s="1085" t="str">
        <f>IF(【4】見・交通費!G157="","",【4】見・交通費!G157)</f>
        <v/>
      </c>
      <c r="H157" s="1086"/>
      <c r="I157" s="890" t="str">
        <f t="shared" ref="I157" si="79">IF(G157="","",(ROUND(IF(G157="税抜",F157*H157,(F157*H157)/1.08),0)))</f>
        <v/>
      </c>
      <c r="J157" s="1082"/>
      <c r="K157" s="1075"/>
    </row>
    <row r="158" spans="2:11" ht="18.75" customHeight="1">
      <c r="B158" s="1078" t="str">
        <f>IF(【4】見・交通費!B158="","",【4】見・交通費!B158)</f>
        <v/>
      </c>
      <c r="C158" s="1078"/>
      <c r="D158" s="1080" t="str">
        <f>IF(【4】見・交通費!D158="","",【4】見・交通費!D158)</f>
        <v/>
      </c>
      <c r="E158" s="1076" t="str">
        <f>IF(【4】見・交通費!E158="","",【4】見・交通費!E158)</f>
        <v/>
      </c>
      <c r="F158" s="1076" t="str">
        <f>IF(【4】見・交通費!F158="","",【4】見・交通費!F158)</f>
        <v/>
      </c>
      <c r="G158" s="1087" t="str">
        <f>IF(【4】見・交通費!G158="","",【4】見・交通費!G158)</f>
        <v/>
      </c>
      <c r="H158" s="1088"/>
      <c r="I158" s="889" t="str">
        <f t="shared" ref="I158" si="80">IF(G159="","",G159)</f>
        <v/>
      </c>
      <c r="J158" s="1082"/>
      <c r="K158" s="1074" t="str">
        <f>IF(【4】見・交通費!K158="","",【4】見・交通費!K158)</f>
        <v/>
      </c>
    </row>
    <row r="159" spans="2:11" ht="18.75" customHeight="1">
      <c r="B159" s="1079"/>
      <c r="C159" s="1079"/>
      <c r="D159" s="1081"/>
      <c r="E159" s="1077"/>
      <c r="F159" s="1077"/>
      <c r="G159" s="1085" t="str">
        <f>IF(【4】見・交通費!G159="","",【4】見・交通費!G159)</f>
        <v/>
      </c>
      <c r="H159" s="1086"/>
      <c r="I159" s="890" t="str">
        <f t="shared" ref="I159" si="81">IF(G159="","",(ROUND(IF(G159="税抜",F159*H159,(F159*H159)/1.08),0)))</f>
        <v/>
      </c>
      <c r="J159" s="1082"/>
      <c r="K159" s="1075"/>
    </row>
    <row r="160" spans="2:11" ht="18.75" customHeight="1">
      <c r="B160" s="1078" t="str">
        <f>IF(【4】見・交通費!B160="","",【4】見・交通費!B160)</f>
        <v/>
      </c>
      <c r="C160" s="1078"/>
      <c r="D160" s="1080" t="str">
        <f>IF(【4】見・交通費!D160="","",【4】見・交通費!D160)</f>
        <v/>
      </c>
      <c r="E160" s="1076" t="str">
        <f>IF(【4】見・交通費!E160="","",【4】見・交通費!E160)</f>
        <v/>
      </c>
      <c r="F160" s="1076" t="str">
        <f>IF(【4】見・交通費!F160="","",【4】見・交通費!F160)</f>
        <v/>
      </c>
      <c r="G160" s="1087" t="str">
        <f>IF(【4】見・交通費!G160="","",【4】見・交通費!G160)</f>
        <v/>
      </c>
      <c r="H160" s="1088"/>
      <c r="I160" s="889" t="str">
        <f t="shared" ref="I160" si="82">IF(G161="","",G161)</f>
        <v/>
      </c>
      <c r="J160" s="1082"/>
      <c r="K160" s="1074" t="str">
        <f>IF(【4】見・交通費!K160="","",【4】見・交通費!K160)</f>
        <v/>
      </c>
    </row>
    <row r="161" spans="2:11" ht="18.75" customHeight="1">
      <c r="B161" s="1079"/>
      <c r="C161" s="1079"/>
      <c r="D161" s="1081"/>
      <c r="E161" s="1077"/>
      <c r="F161" s="1077"/>
      <c r="G161" s="1085" t="str">
        <f>IF(【4】見・交通費!G161="","",【4】見・交通費!G161)</f>
        <v/>
      </c>
      <c r="H161" s="1086"/>
      <c r="I161" s="890" t="str">
        <f t="shared" ref="I161" si="83">IF(G161="","",(ROUND(IF(G161="税抜",F161*H161,(F161*H161)/1.08),0)))</f>
        <v/>
      </c>
      <c r="J161" s="1082"/>
      <c r="K161" s="1075"/>
    </row>
    <row r="162" spans="2:11" ht="18.75" customHeight="1">
      <c r="B162" s="1078" t="str">
        <f>IF(【4】見・交通費!B162="","",【4】見・交通費!B162)</f>
        <v/>
      </c>
      <c r="C162" s="1078"/>
      <c r="D162" s="1080" t="str">
        <f>IF(【4】見・交通費!D162="","",【4】見・交通費!D162)</f>
        <v/>
      </c>
      <c r="E162" s="1076" t="str">
        <f>IF(【4】見・交通費!E162="","",【4】見・交通費!E162)</f>
        <v/>
      </c>
      <c r="F162" s="1076" t="str">
        <f>IF(【4】見・交通費!F162="","",【4】見・交通費!F162)</f>
        <v/>
      </c>
      <c r="G162" s="1087" t="str">
        <f>IF(【4】見・交通費!G162="","",【4】見・交通費!G162)</f>
        <v/>
      </c>
      <c r="H162" s="1088"/>
      <c r="I162" s="889" t="str">
        <f t="shared" ref="I162" si="84">IF(G163="","",G163)</f>
        <v/>
      </c>
      <c r="J162" s="1082"/>
      <c r="K162" s="1074" t="str">
        <f>IF(【4】見・交通費!K162="","",【4】見・交通費!K162)</f>
        <v/>
      </c>
    </row>
    <row r="163" spans="2:11" ht="18.75" customHeight="1">
      <c r="B163" s="1079"/>
      <c r="C163" s="1079"/>
      <c r="D163" s="1081"/>
      <c r="E163" s="1077"/>
      <c r="F163" s="1077"/>
      <c r="G163" s="1085" t="str">
        <f>IF(【4】見・交通費!G163="","",【4】見・交通費!G163)</f>
        <v/>
      </c>
      <c r="H163" s="1086"/>
      <c r="I163" s="890" t="str">
        <f t="shared" ref="I163" si="85">IF(G163="","",(ROUND(IF(G163="税抜",F163*H163,(F163*H163)/1.08),0)))</f>
        <v/>
      </c>
      <c r="J163" s="1082"/>
      <c r="K163" s="1075"/>
    </row>
    <row r="164" spans="2:11" ht="18.75" customHeight="1">
      <c r="B164" s="1078" t="str">
        <f>IF(【4】見・交通費!B164="","",【4】見・交通費!B164)</f>
        <v/>
      </c>
      <c r="C164" s="1078"/>
      <c r="D164" s="1080" t="str">
        <f>IF(【4】見・交通費!D164="","",【4】見・交通費!D164)</f>
        <v/>
      </c>
      <c r="E164" s="1076" t="str">
        <f>IF(【4】見・交通費!E164="","",【4】見・交通費!E164)</f>
        <v/>
      </c>
      <c r="F164" s="1076" t="str">
        <f>IF(【4】見・交通費!F164="","",【4】見・交通費!F164)</f>
        <v/>
      </c>
      <c r="G164" s="1087" t="str">
        <f>IF(【4】見・交通費!G164="","",【4】見・交通費!G164)</f>
        <v/>
      </c>
      <c r="H164" s="1088"/>
      <c r="I164" s="889" t="str">
        <f t="shared" ref="I164" si="86">IF(G165="","",G165)</f>
        <v/>
      </c>
      <c r="J164" s="1082"/>
      <c r="K164" s="1074" t="str">
        <f>IF(【4】見・交通費!K164="","",【4】見・交通費!K164)</f>
        <v/>
      </c>
    </row>
    <row r="165" spans="2:11" ht="18.75" customHeight="1">
      <c r="B165" s="1079"/>
      <c r="C165" s="1079"/>
      <c r="D165" s="1081"/>
      <c r="E165" s="1077"/>
      <c r="F165" s="1077"/>
      <c r="G165" s="1085" t="str">
        <f>IF(【4】見・交通費!G165="","",【4】見・交通費!G165)</f>
        <v/>
      </c>
      <c r="H165" s="1086"/>
      <c r="I165" s="890" t="str">
        <f t="shared" ref="I165" si="87">IF(G165="","",(ROUND(IF(G165="税抜",F165*H165,(F165*H165)/1.08),0)))</f>
        <v/>
      </c>
      <c r="J165" s="1082"/>
      <c r="K165" s="1075"/>
    </row>
    <row r="166" spans="2:11" ht="18.75" customHeight="1">
      <c r="B166" s="1078" t="str">
        <f>IF(【4】見・交通費!B166="","",【4】見・交通費!B166)</f>
        <v/>
      </c>
      <c r="C166" s="1078"/>
      <c r="D166" s="1080" t="str">
        <f>IF(【4】見・交通費!D166="","",【4】見・交通費!D166)</f>
        <v/>
      </c>
      <c r="E166" s="1076" t="str">
        <f>IF(【4】見・交通費!E166="","",【4】見・交通費!E166)</f>
        <v/>
      </c>
      <c r="F166" s="1076" t="str">
        <f>IF(【4】見・交通費!F166="","",【4】見・交通費!F166)</f>
        <v/>
      </c>
      <c r="G166" s="1087" t="str">
        <f>IF(【4】見・交通費!G166="","",【4】見・交通費!G166)</f>
        <v/>
      </c>
      <c r="H166" s="1088"/>
      <c r="I166" s="889" t="str">
        <f t="shared" ref="I166" si="88">IF(G167="","",G167)</f>
        <v/>
      </c>
      <c r="J166" s="1082"/>
      <c r="K166" s="1074" t="str">
        <f>IF(【4】見・交通費!K166="","",【4】見・交通費!K166)</f>
        <v/>
      </c>
    </row>
    <row r="167" spans="2:11" ht="18.75" customHeight="1">
      <c r="B167" s="1079"/>
      <c r="C167" s="1079"/>
      <c r="D167" s="1081"/>
      <c r="E167" s="1077"/>
      <c r="F167" s="1077"/>
      <c r="G167" s="1085" t="str">
        <f>IF(【4】見・交通費!G167="","",【4】見・交通費!G167)</f>
        <v/>
      </c>
      <c r="H167" s="1086"/>
      <c r="I167" s="890" t="str">
        <f t="shared" ref="I167" si="89">IF(G167="","",(ROUND(IF(G167="税抜",F167*H167,(F167*H167)/1.08),0)))</f>
        <v/>
      </c>
      <c r="J167" s="1082"/>
      <c r="K167" s="1075"/>
    </row>
    <row r="168" spans="2:11" ht="18.75" customHeight="1">
      <c r="B168" s="1078" t="str">
        <f>IF(【4】見・交通費!B168="","",【4】見・交通費!B168)</f>
        <v/>
      </c>
      <c r="C168" s="1078"/>
      <c r="D168" s="1080" t="str">
        <f>IF(【4】見・交通費!D168="","",【4】見・交通費!D168)</f>
        <v/>
      </c>
      <c r="E168" s="1076" t="str">
        <f>IF(【4】見・交通費!E168="","",【4】見・交通費!E168)</f>
        <v/>
      </c>
      <c r="F168" s="1076" t="str">
        <f>IF(【4】見・交通費!F168="","",【4】見・交通費!F168)</f>
        <v/>
      </c>
      <c r="G168" s="1087" t="str">
        <f>IF(【4】見・交通費!G168="","",【4】見・交通費!G168)</f>
        <v/>
      </c>
      <c r="H168" s="1088"/>
      <c r="I168" s="889" t="str">
        <f t="shared" ref="I168" si="90">IF(G169="","",G169)</f>
        <v/>
      </c>
      <c r="J168" s="1082"/>
      <c r="K168" s="1074" t="str">
        <f>IF(【4】見・交通費!K168="","",【4】見・交通費!K168)</f>
        <v/>
      </c>
    </row>
    <row r="169" spans="2:11" ht="18.75" customHeight="1">
      <c r="B169" s="1079"/>
      <c r="C169" s="1079"/>
      <c r="D169" s="1081"/>
      <c r="E169" s="1077"/>
      <c r="F169" s="1077"/>
      <c r="G169" s="1085" t="str">
        <f>IF(【4】見・交通費!G169="","",【4】見・交通費!G169)</f>
        <v/>
      </c>
      <c r="H169" s="1086"/>
      <c r="I169" s="890" t="str">
        <f t="shared" ref="I169" si="91">IF(G169="","",(ROUND(IF(G169="税抜",F169*H169,(F169*H169)/1.08),0)))</f>
        <v/>
      </c>
      <c r="J169" s="1082"/>
      <c r="K169" s="1075"/>
    </row>
    <row r="170" spans="2:11" ht="18.75" customHeight="1">
      <c r="B170" s="1078" t="str">
        <f>IF(【4】見・交通費!B170="","",【4】見・交通費!B170)</f>
        <v/>
      </c>
      <c r="C170" s="1078"/>
      <c r="D170" s="1080" t="str">
        <f>IF(【4】見・交通費!D170="","",【4】見・交通費!D170)</f>
        <v/>
      </c>
      <c r="E170" s="1076" t="str">
        <f>IF(【4】見・交通費!E170="","",【4】見・交通費!E170)</f>
        <v/>
      </c>
      <c r="F170" s="1076" t="str">
        <f>IF(【4】見・交通費!F170="","",【4】見・交通費!F170)</f>
        <v/>
      </c>
      <c r="G170" s="1087" t="str">
        <f>IF(【4】見・交通費!G170="","",【4】見・交通費!G170)</f>
        <v/>
      </c>
      <c r="H170" s="1088"/>
      <c r="I170" s="889" t="str">
        <f t="shared" ref="I170" si="92">IF(G171="","",G171)</f>
        <v/>
      </c>
      <c r="J170" s="1082"/>
      <c r="K170" s="1074" t="str">
        <f>IF(【4】見・交通費!K170="","",【4】見・交通費!K170)</f>
        <v/>
      </c>
    </row>
    <row r="171" spans="2:11" ht="18.75" customHeight="1">
      <c r="B171" s="1079"/>
      <c r="C171" s="1079"/>
      <c r="D171" s="1081"/>
      <c r="E171" s="1077"/>
      <c r="F171" s="1077"/>
      <c r="G171" s="1085" t="str">
        <f>IF(【4】見・交通費!G171="","",【4】見・交通費!G171)</f>
        <v/>
      </c>
      <c r="H171" s="1086"/>
      <c r="I171" s="890" t="str">
        <f t="shared" ref="I171" si="93">IF(G171="","",(ROUND(IF(G171="税抜",F171*H171,(F171*H171)/1.08),0)))</f>
        <v/>
      </c>
      <c r="J171" s="1082"/>
      <c r="K171" s="1075"/>
    </row>
    <row r="172" spans="2:11" ht="18.75" customHeight="1">
      <c r="B172" s="1078" t="str">
        <f>IF(【4】見・交通費!B172="","",【4】見・交通費!B172)</f>
        <v/>
      </c>
      <c r="C172" s="1078"/>
      <c r="D172" s="1080" t="str">
        <f>IF(【4】見・交通費!D172="","",【4】見・交通費!D172)</f>
        <v/>
      </c>
      <c r="E172" s="1076" t="str">
        <f>IF(【4】見・交通費!E172="","",【4】見・交通費!E172)</f>
        <v/>
      </c>
      <c r="F172" s="1076" t="str">
        <f>IF(【4】見・交通費!F172="","",【4】見・交通費!F172)</f>
        <v/>
      </c>
      <c r="G172" s="1087" t="str">
        <f>IF(【4】見・交通費!G172="","",【4】見・交通費!G172)</f>
        <v/>
      </c>
      <c r="H172" s="1088"/>
      <c r="I172" s="889" t="str">
        <f t="shared" ref="I172" si="94">IF(G173="","",G173)</f>
        <v/>
      </c>
      <c r="J172" s="1082"/>
      <c r="K172" s="1074" t="str">
        <f>IF(【4】見・交通費!K172="","",【4】見・交通費!K172)</f>
        <v/>
      </c>
    </row>
    <row r="173" spans="2:11" ht="18.75" customHeight="1">
      <c r="B173" s="1079"/>
      <c r="C173" s="1079"/>
      <c r="D173" s="1081"/>
      <c r="E173" s="1077"/>
      <c r="F173" s="1077"/>
      <c r="G173" s="1085" t="str">
        <f>IF(【4】見・交通費!G173="","",【4】見・交通費!G173)</f>
        <v/>
      </c>
      <c r="H173" s="1086"/>
      <c r="I173" s="890" t="str">
        <f t="shared" ref="I173" si="95">IF(G173="","",(ROUND(IF(G173="税抜",F173*H173,(F173*H173)/1.08),0)))</f>
        <v/>
      </c>
      <c r="J173" s="1082"/>
      <c r="K173" s="1075"/>
    </row>
    <row r="174" spans="2:11" ht="18.75" customHeight="1">
      <c r="B174" s="1078" t="str">
        <f>IF(【4】見・交通費!B174="","",【4】見・交通費!B174)</f>
        <v/>
      </c>
      <c r="C174" s="1078"/>
      <c r="D174" s="1080" t="str">
        <f>IF(【4】見・交通費!D174="","",【4】見・交通費!D174)</f>
        <v/>
      </c>
      <c r="E174" s="1076" t="str">
        <f>IF(【4】見・交通費!E174="","",【4】見・交通費!E174)</f>
        <v/>
      </c>
      <c r="F174" s="1076" t="str">
        <f>IF(【4】見・交通費!F174="","",【4】見・交通費!F174)</f>
        <v/>
      </c>
      <c r="G174" s="1087" t="str">
        <f>IF(【4】見・交通費!G174="","",【4】見・交通費!G174)</f>
        <v/>
      </c>
      <c r="H174" s="1088"/>
      <c r="I174" s="889" t="str">
        <f t="shared" ref="I174" si="96">IF(G175="","",G175)</f>
        <v/>
      </c>
      <c r="J174" s="1082"/>
      <c r="K174" s="1074" t="str">
        <f>IF(【4】見・交通費!K174="","",【4】見・交通費!K174)</f>
        <v/>
      </c>
    </row>
    <row r="175" spans="2:11" ht="18.75" customHeight="1">
      <c r="B175" s="1079"/>
      <c r="C175" s="1079"/>
      <c r="D175" s="1081"/>
      <c r="E175" s="1077"/>
      <c r="F175" s="1077"/>
      <c r="G175" s="1085" t="str">
        <f>IF(【4】見・交通費!G175="","",【4】見・交通費!G175)</f>
        <v/>
      </c>
      <c r="H175" s="1086"/>
      <c r="I175" s="890" t="str">
        <f t="shared" ref="I175" si="97">IF(G175="","",(ROUND(IF(G175="税抜",F175*H175,(F175*H175)/1.08),0)))</f>
        <v/>
      </c>
      <c r="J175" s="1082"/>
      <c r="K175" s="1075"/>
    </row>
    <row r="176" spans="2:11" ht="18.75" customHeight="1">
      <c r="B176" s="1078" t="str">
        <f>IF(【4】見・交通費!B176="","",【4】見・交通費!B176)</f>
        <v/>
      </c>
      <c r="C176" s="1078"/>
      <c r="D176" s="1080" t="str">
        <f>IF(【4】見・交通費!D176="","",【4】見・交通費!D176)</f>
        <v/>
      </c>
      <c r="E176" s="1076" t="str">
        <f>IF(【4】見・交通費!E176="","",【4】見・交通費!E176)</f>
        <v/>
      </c>
      <c r="F176" s="1076" t="str">
        <f>IF(【4】見・交通費!F176="","",【4】見・交通費!F176)</f>
        <v/>
      </c>
      <c r="G176" s="1087" t="str">
        <f>IF(【4】見・交通費!G176="","",【4】見・交通費!G176)</f>
        <v/>
      </c>
      <c r="H176" s="1088"/>
      <c r="I176" s="889" t="str">
        <f t="shared" ref="I176" si="98">IF(G177="","",G177)</f>
        <v/>
      </c>
      <c r="J176" s="1082"/>
      <c r="K176" s="1074" t="str">
        <f>IF(【4】見・交通費!K176="","",【4】見・交通費!K176)</f>
        <v/>
      </c>
    </row>
    <row r="177" spans="2:11" ht="18.75" customHeight="1">
      <c r="B177" s="1079"/>
      <c r="C177" s="1079"/>
      <c r="D177" s="1081"/>
      <c r="E177" s="1077"/>
      <c r="F177" s="1077"/>
      <c r="G177" s="1085" t="str">
        <f>IF(【4】見・交通費!G177="","",【4】見・交通費!G177)</f>
        <v/>
      </c>
      <c r="H177" s="1086"/>
      <c r="I177" s="890" t="str">
        <f t="shared" ref="I177" si="99">IF(G177="","",(ROUND(IF(G177="税抜",F177*H177,(F177*H177)/1.08),0)))</f>
        <v/>
      </c>
      <c r="J177" s="1082"/>
      <c r="K177" s="1075"/>
    </row>
    <row r="178" spans="2:11" ht="18.75" customHeight="1">
      <c r="B178" s="1078" t="str">
        <f>IF(【4】見・交通費!B178="","",【4】見・交通費!B178)</f>
        <v/>
      </c>
      <c r="C178" s="1078"/>
      <c r="D178" s="1080" t="str">
        <f>IF(【4】見・交通費!D178="","",【4】見・交通費!D178)</f>
        <v/>
      </c>
      <c r="E178" s="1076" t="str">
        <f>IF(【4】見・交通費!E178="","",【4】見・交通費!E178)</f>
        <v/>
      </c>
      <c r="F178" s="1076" t="str">
        <f>IF(【4】見・交通費!F178="","",【4】見・交通費!F178)</f>
        <v/>
      </c>
      <c r="G178" s="1087" t="str">
        <f>IF(【4】見・交通費!G178="","",【4】見・交通費!G178)</f>
        <v/>
      </c>
      <c r="H178" s="1088"/>
      <c r="I178" s="889" t="str">
        <f t="shared" ref="I178" si="100">IF(G179="","",G179)</f>
        <v/>
      </c>
      <c r="J178" s="1082"/>
      <c r="K178" s="1074" t="str">
        <f>IF(【4】見・交通費!K178="","",【4】見・交通費!K178)</f>
        <v/>
      </c>
    </row>
    <row r="179" spans="2:11" ht="18.75" customHeight="1">
      <c r="B179" s="1079"/>
      <c r="C179" s="1079"/>
      <c r="D179" s="1081"/>
      <c r="E179" s="1077"/>
      <c r="F179" s="1077"/>
      <c r="G179" s="1085" t="str">
        <f>IF(【4】見・交通費!G179="","",【4】見・交通費!G179)</f>
        <v/>
      </c>
      <c r="H179" s="1086"/>
      <c r="I179" s="890" t="str">
        <f t="shared" ref="I179" si="101">IF(G179="","",(ROUND(IF(G179="税抜",F179*H179,(F179*H179)/1.08),0)))</f>
        <v/>
      </c>
      <c r="J179" s="1082"/>
      <c r="K179" s="1075"/>
    </row>
    <row r="180" spans="2:11" ht="18.75" customHeight="1">
      <c r="B180" s="1078" t="str">
        <f>IF(【4】見・交通費!B180="","",【4】見・交通費!B180)</f>
        <v/>
      </c>
      <c r="C180" s="1078"/>
      <c r="D180" s="1080" t="str">
        <f>IF(【4】見・交通費!D180="","",【4】見・交通費!D180)</f>
        <v/>
      </c>
      <c r="E180" s="1076" t="str">
        <f>IF(【4】見・交通費!E180="","",【4】見・交通費!E180)</f>
        <v/>
      </c>
      <c r="F180" s="1076" t="str">
        <f>IF(【4】見・交通費!F180="","",【4】見・交通費!F180)</f>
        <v/>
      </c>
      <c r="G180" s="1087" t="str">
        <f>IF(【4】見・交通費!G180="","",【4】見・交通費!G180)</f>
        <v/>
      </c>
      <c r="H180" s="1088"/>
      <c r="I180" s="889" t="str">
        <f t="shared" ref="I180" si="102">IF(G181="","",G181)</f>
        <v/>
      </c>
      <c r="J180" s="1082"/>
      <c r="K180" s="1074" t="str">
        <f>IF(【4】見・交通費!K180="","",【4】見・交通費!K180)</f>
        <v/>
      </c>
    </row>
    <row r="181" spans="2:11" ht="18.75" customHeight="1">
      <c r="B181" s="1079"/>
      <c r="C181" s="1079"/>
      <c r="D181" s="1081"/>
      <c r="E181" s="1077"/>
      <c r="F181" s="1077"/>
      <c r="G181" s="1085" t="str">
        <f>IF(【4】見・交通費!G181="","",【4】見・交通費!G181)</f>
        <v/>
      </c>
      <c r="H181" s="1086"/>
      <c r="I181" s="890" t="str">
        <f t="shared" ref="I181" si="103">IF(G181="","",(ROUND(IF(G181="税抜",F181*H181,(F181*H181)/1.08),0)))</f>
        <v/>
      </c>
      <c r="J181" s="1082"/>
      <c r="K181" s="1075"/>
    </row>
    <row r="182" spans="2:11" ht="18.75" customHeight="1">
      <c r="B182" s="1078" t="str">
        <f>IF(【4】見・交通費!B182="","",【4】見・交通費!B182)</f>
        <v/>
      </c>
      <c r="C182" s="1078"/>
      <c r="D182" s="1080" t="str">
        <f>IF(【4】見・交通費!D182="","",【4】見・交通費!D182)</f>
        <v/>
      </c>
      <c r="E182" s="1076" t="str">
        <f>IF(【4】見・交通費!E182="","",【4】見・交通費!E182)</f>
        <v/>
      </c>
      <c r="F182" s="1076" t="str">
        <f>IF(【4】見・交通費!F182="","",【4】見・交通費!F182)</f>
        <v/>
      </c>
      <c r="G182" s="1087" t="str">
        <f>IF(【4】見・交通費!G182="","",【4】見・交通費!G182)</f>
        <v/>
      </c>
      <c r="H182" s="1088"/>
      <c r="I182" s="889" t="str">
        <f t="shared" ref="I182" si="104">IF(G183="","",G183)</f>
        <v/>
      </c>
      <c r="J182" s="1082"/>
      <c r="K182" s="1074" t="str">
        <f>IF(【4】見・交通費!K182="","",【4】見・交通費!K182)</f>
        <v/>
      </c>
    </row>
    <row r="183" spans="2:11" ht="18.75" customHeight="1">
      <c r="B183" s="1079"/>
      <c r="C183" s="1079"/>
      <c r="D183" s="1081"/>
      <c r="E183" s="1077"/>
      <c r="F183" s="1077"/>
      <c r="G183" s="1085" t="str">
        <f>IF(【4】見・交通費!G183="","",【4】見・交通費!G183)</f>
        <v/>
      </c>
      <c r="H183" s="1086"/>
      <c r="I183" s="890" t="str">
        <f t="shared" ref="I183" si="105">IF(G183="","",(ROUND(IF(G183="税抜",F183*H183,(F183*H183)/1.08),0)))</f>
        <v/>
      </c>
      <c r="J183" s="1082"/>
      <c r="K183" s="1075"/>
    </row>
    <row r="184" spans="2:11" ht="24" customHeight="1">
      <c r="C184" s="135"/>
      <c r="D184" s="135"/>
      <c r="E184" s="135"/>
      <c r="F184" s="135"/>
      <c r="G184" s="135"/>
      <c r="H184" s="136" t="s">
        <v>319</v>
      </c>
      <c r="I184" s="262">
        <f>SUM(I128:I183)</f>
        <v>0</v>
      </c>
    </row>
    <row r="185" spans="2:11" ht="24" customHeight="1">
      <c r="H185" s="136" t="s">
        <v>320</v>
      </c>
      <c r="I185" s="262">
        <f>SUM(I128:I183)/1.1</f>
        <v>0</v>
      </c>
    </row>
  </sheetData>
  <mergeCells count="717">
    <mergeCell ref="G182:H182"/>
    <mergeCell ref="G165:H165"/>
    <mergeCell ref="G166:H166"/>
    <mergeCell ref="G167:H167"/>
    <mergeCell ref="G168:H168"/>
    <mergeCell ref="G169:H169"/>
    <mergeCell ref="G170:H170"/>
    <mergeCell ref="G174:H174"/>
    <mergeCell ref="G175:H175"/>
    <mergeCell ref="G176:H176"/>
    <mergeCell ref="G159:H159"/>
    <mergeCell ref="G160:H160"/>
    <mergeCell ref="G161:H161"/>
    <mergeCell ref="G162:H162"/>
    <mergeCell ref="G163:H163"/>
    <mergeCell ref="G164:H164"/>
    <mergeCell ref="G177:H177"/>
    <mergeCell ref="G178:H178"/>
    <mergeCell ref="G181:H181"/>
    <mergeCell ref="G147:H147"/>
    <mergeCell ref="G148:H148"/>
    <mergeCell ref="G149:H149"/>
    <mergeCell ref="G150:H150"/>
    <mergeCell ref="G151:H151"/>
    <mergeCell ref="G152:H152"/>
    <mergeCell ref="G156:H156"/>
    <mergeCell ref="G157:H157"/>
    <mergeCell ref="G158:H158"/>
    <mergeCell ref="G135:H135"/>
    <mergeCell ref="G136:H136"/>
    <mergeCell ref="G137:H137"/>
    <mergeCell ref="G138:H138"/>
    <mergeCell ref="G139:H139"/>
    <mergeCell ref="G140:H140"/>
    <mergeCell ref="G141:H141"/>
    <mergeCell ref="G142:H142"/>
    <mergeCell ref="G143:H143"/>
    <mergeCell ref="G127:H127"/>
    <mergeCell ref="G126:H126"/>
    <mergeCell ref="G129:H129"/>
    <mergeCell ref="G128:H128"/>
    <mergeCell ref="G130:H130"/>
    <mergeCell ref="G131:H131"/>
    <mergeCell ref="G132:H132"/>
    <mergeCell ref="G133:H133"/>
    <mergeCell ref="G134:H134"/>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I5:I6"/>
    <mergeCell ref="J5:J6"/>
    <mergeCell ref="K5:K6"/>
    <mergeCell ref="B5:C6"/>
    <mergeCell ref="D5:D6"/>
    <mergeCell ref="E5:E6"/>
    <mergeCell ref="F5:F6"/>
    <mergeCell ref="H5:H6"/>
    <mergeCell ref="J7:J8"/>
    <mergeCell ref="K7:K8"/>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B13:C14"/>
    <mergeCell ref="D13:D14"/>
    <mergeCell ref="E13:E14"/>
    <mergeCell ref="F13:F14"/>
    <mergeCell ref="H13:H14"/>
    <mergeCell ref="E11:E12"/>
    <mergeCell ref="F11:F12"/>
    <mergeCell ref="H11:H12"/>
    <mergeCell ref="I11:I12"/>
    <mergeCell ref="I15:I16"/>
    <mergeCell ref="K49:K50"/>
    <mergeCell ref="D49:D50"/>
    <mergeCell ref="E49:E50"/>
    <mergeCell ref="F49:F50"/>
    <mergeCell ref="H49:H50"/>
    <mergeCell ref="I49:I50"/>
    <mergeCell ref="J49:J50"/>
    <mergeCell ref="I13:I14"/>
    <mergeCell ref="J13:J14"/>
    <mergeCell ref="K13:K14"/>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D65:D66"/>
    <mergeCell ref="E65:E66"/>
    <mergeCell ref="F65:F66"/>
    <mergeCell ref="H65:H66"/>
    <mergeCell ref="I65:I66"/>
    <mergeCell ref="J65:J66"/>
    <mergeCell ref="B65:C66"/>
    <mergeCell ref="K65:K66"/>
    <mergeCell ref="E67:E68"/>
    <mergeCell ref="F67:F68"/>
    <mergeCell ref="H67:H68"/>
    <mergeCell ref="I67:I68"/>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J111:J112"/>
    <mergeCell ref="K111:K112"/>
    <mergeCell ref="B111:C112"/>
    <mergeCell ref="D111:D112"/>
    <mergeCell ref="K107:K108"/>
    <mergeCell ref="B109:C110"/>
    <mergeCell ref="B107:C108"/>
    <mergeCell ref="D107:D108"/>
    <mergeCell ref="E107:E108"/>
    <mergeCell ref="F107:F108"/>
    <mergeCell ref="H107:H108"/>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E172:E173"/>
    <mergeCell ref="F172:F173"/>
    <mergeCell ref="I172:I173"/>
    <mergeCell ref="J172:J173"/>
    <mergeCell ref="I168:I169"/>
    <mergeCell ref="J168:J169"/>
    <mergeCell ref="K168:K169"/>
    <mergeCell ref="G171:H171"/>
    <mergeCell ref="G172:H172"/>
    <mergeCell ref="G173:H173"/>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516</v>
      </c>
    </row>
    <row r="2" spans="2:13" s="121" customFormat="1" ht="18" customHeight="1">
      <c r="B2" s="2" t="s">
        <v>330</v>
      </c>
      <c r="K2" s="128"/>
    </row>
    <row r="3" spans="2:13" s="121" customFormat="1" ht="18" customHeight="1">
      <c r="B3" s="43" t="s">
        <v>331</v>
      </c>
      <c r="K3" s="128"/>
      <c r="M3" s="108"/>
    </row>
    <row r="4" spans="2:13" s="121" customFormat="1" ht="18" customHeight="1">
      <c r="B4" s="463" t="s">
        <v>332</v>
      </c>
      <c r="C4" s="906" t="s">
        <v>333</v>
      </c>
      <c r="D4" s="906"/>
      <c r="E4" s="906"/>
      <c r="F4" s="906" t="s">
        <v>334</v>
      </c>
      <c r="G4" s="906"/>
      <c r="H4" s="463" t="s">
        <v>335</v>
      </c>
      <c r="I4" s="906" t="s">
        <v>336</v>
      </c>
      <c r="J4" s="906"/>
      <c r="K4" s="906"/>
      <c r="L4" s="906"/>
      <c r="M4" s="473" t="s">
        <v>517</v>
      </c>
    </row>
    <row r="5" spans="2:13" s="121" customFormat="1" ht="78.75" customHeight="1">
      <c r="B5" s="536" t="str">
        <f>IF(【5】見・国外講師!B5="","",【5】見・国外講師!B5)</f>
        <v/>
      </c>
      <c r="C5" s="1105" t="str">
        <f>IF(【5】見・国外講師!C5="","",【5】見・国外講師!C5)</f>
        <v/>
      </c>
      <c r="D5" s="1105"/>
      <c r="E5" s="1105"/>
      <c r="F5" s="1106" t="str">
        <f>IF(【5】見・国外講師!F5="","",【5】見・国外講師!F5)</f>
        <v/>
      </c>
      <c r="G5" s="1106"/>
      <c r="H5" s="412" t="str">
        <f>IF(【5】見・国外講師!H5="","",【5】見・国外講師!H5)</f>
        <v/>
      </c>
      <c r="I5" s="1106" t="str">
        <f>IF(【5】見・国外講師!I5="","",【5】見・国外講師!I5)</f>
        <v/>
      </c>
      <c r="J5" s="1106"/>
      <c r="K5" s="1106"/>
      <c r="L5" s="1106"/>
      <c r="M5" s="470" t="str">
        <f>IF(【5】見・国外講師!M5="","",【5】見・国外講師!M5)</f>
        <v/>
      </c>
    </row>
    <row r="6" spans="2:13" s="121" customFormat="1" ht="78.75" customHeight="1">
      <c r="B6" s="536" t="str">
        <f>IF(【5】見・国外講師!B6="","",【5】見・国外講師!B6)</f>
        <v/>
      </c>
      <c r="C6" s="1105" t="str">
        <f>IF(【5】見・国外講師!C6="","",【5】見・国外講師!C6)</f>
        <v/>
      </c>
      <c r="D6" s="1105"/>
      <c r="E6" s="1105"/>
      <c r="F6" s="1106" t="str">
        <f>IF(【5】見・国外講師!F6="","",【5】見・国外講師!F6)</f>
        <v/>
      </c>
      <c r="G6" s="1106"/>
      <c r="H6" s="412" t="str">
        <f>IF(【5】見・国外講師!H6="","",【5】見・国外講師!H6)</f>
        <v/>
      </c>
      <c r="I6" s="1106" t="str">
        <f>IF(【5】見・国外講師!I6="","",【5】見・国外講師!I6)</f>
        <v/>
      </c>
      <c r="J6" s="1106"/>
      <c r="K6" s="1106"/>
      <c r="L6" s="1106"/>
      <c r="M6" s="470" t="str">
        <f>IF(【5】見・国外講師!M6="","",【5】見・国外講師!M6)</f>
        <v/>
      </c>
    </row>
    <row r="7" spans="2:13" s="121" customFormat="1" ht="18" customHeight="1">
      <c r="B7" s="43"/>
      <c r="K7" s="128"/>
    </row>
    <row r="8" spans="2:13" s="121" customFormat="1" ht="18" customHeight="1">
      <c r="B8" s="43" t="s">
        <v>337</v>
      </c>
      <c r="F8" s="142"/>
      <c r="H8" s="143"/>
      <c r="K8" s="130"/>
      <c r="M8" s="108" t="s">
        <v>223</v>
      </c>
    </row>
    <row r="9" spans="2:13" s="127" customFormat="1" ht="18" customHeight="1">
      <c r="B9" s="463" t="s">
        <v>332</v>
      </c>
      <c r="C9" s="1091" t="s">
        <v>338</v>
      </c>
      <c r="D9" s="1092"/>
      <c r="E9" s="1092"/>
      <c r="F9" s="1092"/>
      <c r="G9" s="1093"/>
      <c r="H9" s="930" t="s">
        <v>339</v>
      </c>
      <c r="I9" s="930"/>
      <c r="J9" s="906" t="s">
        <v>340</v>
      </c>
      <c r="K9" s="906"/>
      <c r="L9" s="473" t="s">
        <v>341</v>
      </c>
      <c r="M9" s="473" t="s">
        <v>517</v>
      </c>
    </row>
    <row r="10" spans="2:13" ht="18" customHeight="1">
      <c r="B10" s="536" t="str">
        <f>IF(【5】見・国外講師!B10="","",【5】見・国外講師!B10)</f>
        <v/>
      </c>
      <c r="C10" s="1094" t="str">
        <f>IF(【5】見・国外講師!C10="","",【5】見・国外講師!C10)</f>
        <v/>
      </c>
      <c r="D10" s="1095"/>
      <c r="E10" s="1095"/>
      <c r="F10" s="1095"/>
      <c r="G10" s="1096"/>
      <c r="H10" s="1107" t="str">
        <f>IF(【5】見・国外講師!H10="","",【5】見・国外講師!H10)</f>
        <v/>
      </c>
      <c r="I10" s="1107"/>
      <c r="J10" s="1108" t="str">
        <f>IF(【5】見・国外講師!J10="","",【5】見・国外講師!J10)</f>
        <v/>
      </c>
      <c r="K10" s="1108"/>
      <c r="L10" s="474"/>
      <c r="M10" s="508" t="str">
        <f>IF(【5】見・国外講師!M10="","",【5】見・国外講師!M10)</f>
        <v/>
      </c>
    </row>
    <row r="11" spans="2:13" ht="18" customHeight="1">
      <c r="B11" s="536" t="str">
        <f>IF(【5】見・国外講師!B11="","",【5】見・国外講師!B11)</f>
        <v/>
      </c>
      <c r="C11" s="1094" t="str">
        <f>IF(【5】見・国外講師!C11="","",【5】見・国外講師!C11)</f>
        <v/>
      </c>
      <c r="D11" s="1095"/>
      <c r="E11" s="1095"/>
      <c r="F11" s="1095"/>
      <c r="G11" s="1096"/>
      <c r="H11" s="1107" t="str">
        <f>IF(【5】見・国外講師!H11="","",【5】見・国外講師!H11)</f>
        <v/>
      </c>
      <c r="I11" s="1107"/>
      <c r="J11" s="1108" t="str">
        <f>IF(【5】見・国外講師!J11="","",【5】見・国外講師!J11)</f>
        <v/>
      </c>
      <c r="K11" s="1108"/>
      <c r="L11" s="474"/>
      <c r="M11" s="508" t="str">
        <f>IF(【5】見・国外講師!M11="","",【5】見・国外講師!M11)</f>
        <v/>
      </c>
    </row>
    <row r="12" spans="2:13" ht="18" customHeight="1">
      <c r="B12" s="536" t="str">
        <f>IF(【5】見・国外講師!B12="","",【5】見・国外講師!B12)</f>
        <v/>
      </c>
      <c r="C12" s="1094" t="str">
        <f>IF(【5】見・国外講師!C12="","",【5】見・国外講師!C12)</f>
        <v/>
      </c>
      <c r="D12" s="1095"/>
      <c r="E12" s="1095"/>
      <c r="F12" s="1095"/>
      <c r="G12" s="1096"/>
      <c r="H12" s="1107" t="str">
        <f>IF(【5】見・国外講師!H12="","",【5】見・国外講師!H12)</f>
        <v/>
      </c>
      <c r="I12" s="1107"/>
      <c r="J12" s="1108" t="str">
        <f>IF(【5】見・国外講師!J12="","",【5】見・国外講師!J12)</f>
        <v/>
      </c>
      <c r="K12" s="1108"/>
      <c r="L12" s="474"/>
      <c r="M12" s="508" t="str">
        <f>IF(【5】見・国外講師!M12="","",【5】見・国外講師!M12)</f>
        <v/>
      </c>
    </row>
    <row r="13" spans="2:13" ht="18" customHeight="1">
      <c r="B13" s="536" t="str">
        <f>IF(【5】見・国外講師!B13="","",【5】見・国外講師!B13)</f>
        <v/>
      </c>
      <c r="C13" s="1094" t="str">
        <f>IF(【5】見・国外講師!C13="","",【5】見・国外講師!C13)</f>
        <v/>
      </c>
      <c r="D13" s="1095"/>
      <c r="E13" s="1095"/>
      <c r="F13" s="1095"/>
      <c r="G13" s="1096"/>
      <c r="H13" s="1107" t="str">
        <f>IF(【5】見・国外講師!H13="","",【5】見・国外講師!H13)</f>
        <v/>
      </c>
      <c r="I13" s="1107"/>
      <c r="J13" s="1108" t="str">
        <f>IF(【5】見・国外講師!J13="","",【5】見・国外講師!J13)</f>
        <v/>
      </c>
      <c r="K13" s="1108"/>
      <c r="L13" s="474"/>
      <c r="M13" s="508" t="str">
        <f>IF(【5】見・国外講師!M13="","",【5】見・国外講師!M13)</f>
        <v/>
      </c>
    </row>
    <row r="14" spans="2:13" ht="18" customHeight="1">
      <c r="B14" s="536" t="str">
        <f>IF(【5】見・国外講師!B14="","",【5】見・国外講師!B14)</f>
        <v/>
      </c>
      <c r="C14" s="1094" t="str">
        <f>IF(【5】見・国外講師!C14="","",【5】見・国外講師!C14)</f>
        <v/>
      </c>
      <c r="D14" s="1095"/>
      <c r="E14" s="1095"/>
      <c r="F14" s="1095"/>
      <c r="G14" s="1096"/>
      <c r="H14" s="1107" t="str">
        <f>IF(【5】見・国外講師!H14="","",【5】見・国外講師!H14)</f>
        <v/>
      </c>
      <c r="I14" s="1107"/>
      <c r="J14" s="1108" t="str">
        <f>IF(【5】見・国外講師!J14="","",【5】見・国外講師!J14)</f>
        <v/>
      </c>
      <c r="K14" s="1108"/>
      <c r="L14" s="474"/>
      <c r="M14" s="508" t="str">
        <f>IF(【5】見・国外講師!M14="","",【5】見・国外講師!M14)</f>
        <v/>
      </c>
    </row>
    <row r="15" spans="2:13" ht="18" customHeight="1">
      <c r="B15" s="536" t="str">
        <f>IF(【5】見・国外講師!B15="","",【5】見・国外講師!B15)</f>
        <v/>
      </c>
      <c r="C15" s="1094" t="str">
        <f>IF(【5】見・国外講師!C15="","",【5】見・国外講師!C15)</f>
        <v/>
      </c>
      <c r="D15" s="1095"/>
      <c r="E15" s="1095"/>
      <c r="F15" s="1095"/>
      <c r="G15" s="1096"/>
      <c r="H15" s="1107" t="str">
        <f>IF(【5】見・国外講師!H15="","",【5】見・国外講師!H15)</f>
        <v/>
      </c>
      <c r="I15" s="1107"/>
      <c r="J15" s="1108" t="str">
        <f>IF(【5】見・国外講師!J15="","",【5】見・国外講師!J15)</f>
        <v/>
      </c>
      <c r="K15" s="1108"/>
      <c r="L15" s="474"/>
      <c r="M15" s="508" t="str">
        <f>IF(【5】見・国外講師!M15="","",【5】見・国外講師!M15)</f>
        <v/>
      </c>
    </row>
    <row r="16" spans="2:13" ht="24" customHeight="1">
      <c r="I16" s="146" t="s">
        <v>518</v>
      </c>
      <c r="J16" s="951">
        <f>SUM(J10:K15)</f>
        <v>0</v>
      </c>
      <c r="K16" s="952"/>
    </row>
    <row r="17" spans="2:13" ht="18" customHeight="1">
      <c r="F17" s="148"/>
      <c r="H17" s="147"/>
    </row>
    <row r="18" spans="2:13" ht="18" customHeight="1">
      <c r="B18" s="43" t="s">
        <v>343</v>
      </c>
      <c r="L18" s="121"/>
      <c r="M18" s="108" t="s">
        <v>223</v>
      </c>
    </row>
    <row r="19" spans="2:13" s="148" customFormat="1" ht="18" customHeight="1">
      <c r="B19" s="499" t="s">
        <v>332</v>
      </c>
      <c r="C19" s="913" t="s">
        <v>344</v>
      </c>
      <c r="D19" s="913"/>
      <c r="E19" s="913"/>
      <c r="F19" s="913"/>
      <c r="G19" s="473" t="s">
        <v>345</v>
      </c>
      <c r="H19" s="473" t="s">
        <v>346</v>
      </c>
      <c r="I19" s="473" t="s">
        <v>347</v>
      </c>
      <c r="J19" s="473" t="s">
        <v>348</v>
      </c>
      <c r="K19" s="507" t="s">
        <v>349</v>
      </c>
      <c r="L19" s="473" t="s">
        <v>341</v>
      </c>
      <c r="M19" s="473" t="s">
        <v>517</v>
      </c>
    </row>
    <row r="20" spans="2:13" ht="18" customHeight="1">
      <c r="B20" s="523" t="str">
        <f>IF(【5】見・国外講師!B20="","",【5】見・国外講師!B20)</f>
        <v/>
      </c>
      <c r="C20" s="1032" t="str">
        <f>IF(【5】見・国外講師!C20="","",【5】見・国外講師!C20)</f>
        <v/>
      </c>
      <c r="D20" s="1032" t="str">
        <f>IF(【5】見・国外講師!D20="","",【5】見・国外講師!D20)</f>
        <v/>
      </c>
      <c r="E20" s="1032" t="str">
        <f>IF(【5】見・国外講師!E20="","",【5】見・国外講師!E20)</f>
        <v/>
      </c>
      <c r="F20" s="1032"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32" t="str">
        <f>IF(【5】見・国外講師!C21="","",【5】見・国外講師!C21)</f>
        <v/>
      </c>
      <c r="D21" s="1032" t="str">
        <f>IF(【5】見・国外講師!D21="","",【5】見・国外講師!D21)</f>
        <v/>
      </c>
      <c r="E21" s="1032" t="str">
        <f>IF(【5】見・国外講師!E21="","",【5】見・国外講師!E21)</f>
        <v/>
      </c>
      <c r="F21" s="1032"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32" t="str">
        <f>IF(【5】見・国外講師!C22="","",【5】見・国外講師!C22)</f>
        <v/>
      </c>
      <c r="D22" s="1032" t="str">
        <f>IF(【5】見・国外講師!D22="","",【5】見・国外講師!D22)</f>
        <v/>
      </c>
      <c r="E22" s="1032" t="str">
        <f>IF(【5】見・国外講師!E22="","",【5】見・国外講師!E22)</f>
        <v/>
      </c>
      <c r="F22" s="1032"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32" t="str">
        <f>IF(【5】見・国外講師!C23="","",【5】見・国外講師!C23)</f>
        <v/>
      </c>
      <c r="D23" s="1032" t="str">
        <f>IF(【5】見・国外講師!D23="","",【5】見・国外講師!D23)</f>
        <v/>
      </c>
      <c r="E23" s="1032" t="str">
        <f>IF(【5】見・国外講師!E23="","",【5】見・国外講師!E23)</f>
        <v/>
      </c>
      <c r="F23" s="1032"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32" t="str">
        <f>IF(【5】見・国外講師!C24="","",【5】見・国外講師!C24)</f>
        <v/>
      </c>
      <c r="D24" s="1032" t="str">
        <f>IF(【5】見・国外講師!D24="","",【5】見・国外講師!D24)</f>
        <v/>
      </c>
      <c r="E24" s="1032" t="str">
        <f>IF(【5】見・国外講師!E24="","",【5】見・国外講師!E24)</f>
        <v/>
      </c>
      <c r="F24" s="1032"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32" t="str">
        <f>IF(【5】見・国外講師!C25="","",【5】見・国外講師!C25)</f>
        <v/>
      </c>
      <c r="D25" s="1032" t="str">
        <f>IF(【5】見・国外講師!D25="","",【5】見・国外講師!D25)</f>
        <v/>
      </c>
      <c r="E25" s="1032" t="str">
        <f>IF(【5】見・国外講師!E25="","",【5】見・国外講師!E25)</f>
        <v/>
      </c>
      <c r="F25" s="1032"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32" t="str">
        <f>IF(【5】見・国外講師!C26="","",【5】見・国外講師!C26)</f>
        <v/>
      </c>
      <c r="D26" s="1032" t="str">
        <f>IF(【5】見・国外講師!D26="","",【5】見・国外講師!D26)</f>
        <v/>
      </c>
      <c r="E26" s="1032" t="str">
        <f>IF(【5】見・国外講師!E26="","",【5】見・国外講師!E26)</f>
        <v/>
      </c>
      <c r="F26" s="1032"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32" t="str">
        <f>IF(【5】見・国外講師!C27="","",【5】見・国外講師!C27)</f>
        <v/>
      </c>
      <c r="D27" s="1032" t="str">
        <f>IF(【5】見・国外講師!D27="","",【5】見・国外講師!D27)</f>
        <v/>
      </c>
      <c r="E27" s="1032" t="str">
        <f>IF(【5】見・国外講師!E27="","",【5】見・国外講師!E27)</f>
        <v/>
      </c>
      <c r="F27" s="1032"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32" t="str">
        <f>IF(【5】見・国外講師!C28="","",【5】見・国外講師!C28)</f>
        <v/>
      </c>
      <c r="D28" s="1032" t="str">
        <f>IF(【5】見・国外講師!D28="","",【5】見・国外講師!D28)</f>
        <v/>
      </c>
      <c r="E28" s="1032" t="str">
        <f>IF(【5】見・国外講師!E28="","",【5】見・国外講師!E28)</f>
        <v/>
      </c>
      <c r="F28" s="1032"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32" t="str">
        <f>IF(【5】見・国外講師!C29="","",【5】見・国外講師!C29)</f>
        <v/>
      </c>
      <c r="D29" s="1032" t="str">
        <f>IF(【5】見・国外講師!D29="","",【5】見・国外講師!D29)</f>
        <v/>
      </c>
      <c r="E29" s="1032" t="str">
        <f>IF(【5】見・国外講師!E29="","",【5】見・国外講師!E29)</f>
        <v/>
      </c>
      <c r="F29" s="1032"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49" t="s">
        <v>350</v>
      </c>
      <c r="J30" s="950"/>
      <c r="K30" s="645">
        <f>SUM(K20:K29)</f>
        <v>0</v>
      </c>
    </row>
    <row r="31" spans="2:13" ht="24" customHeight="1">
      <c r="I31" s="931" t="s">
        <v>351</v>
      </c>
      <c r="J31" s="932"/>
      <c r="K31" s="149">
        <f>SUM(K20:K29)/1.1</f>
        <v>0</v>
      </c>
    </row>
    <row r="32" spans="2:13" ht="18" customHeight="1"/>
    <row r="33" spans="2:13" ht="18" customHeight="1">
      <c r="B33" s="43" t="s">
        <v>352</v>
      </c>
      <c r="L33" s="121"/>
      <c r="M33" s="108" t="s">
        <v>223</v>
      </c>
    </row>
    <row r="34" spans="2:13" ht="18" customHeight="1">
      <c r="B34" s="903" t="s">
        <v>272</v>
      </c>
      <c r="C34" s="941" t="s">
        <v>332</v>
      </c>
      <c r="D34" s="941"/>
      <c r="E34" s="903" t="s">
        <v>277</v>
      </c>
      <c r="F34" s="903"/>
      <c r="G34" s="903"/>
      <c r="H34" s="921" t="s">
        <v>316</v>
      </c>
      <c r="I34" s="921"/>
      <c r="J34" s="903" t="s">
        <v>317</v>
      </c>
      <c r="K34" s="953" t="s">
        <v>349</v>
      </c>
      <c r="L34" s="913" t="s">
        <v>341</v>
      </c>
      <c r="M34" s="913" t="s">
        <v>517</v>
      </c>
    </row>
    <row r="35" spans="2:13" ht="18" customHeight="1">
      <c r="B35" s="904"/>
      <c r="C35" s="942"/>
      <c r="D35" s="942"/>
      <c r="E35" s="904"/>
      <c r="F35" s="904"/>
      <c r="G35" s="904"/>
      <c r="H35" s="904" t="s">
        <v>318</v>
      </c>
      <c r="I35" s="904"/>
      <c r="J35" s="904"/>
      <c r="K35" s="954"/>
      <c r="L35" s="913"/>
      <c r="M35" s="913" t="s">
        <v>517</v>
      </c>
    </row>
    <row r="36" spans="2:13" ht="18" customHeight="1">
      <c r="B36" s="1078" t="str">
        <f>IF(【5】見・国外講師!B36="","",【5】見・国外講師!B36)</f>
        <v/>
      </c>
      <c r="C36" s="1101" t="str">
        <f>IF(【5】見・国外講師!C36="","",【5】見・国外講師!C36)</f>
        <v/>
      </c>
      <c r="D36" s="1101"/>
      <c r="E36" s="1080" t="str">
        <f>IF(【5】見・国外講師!E36="","",【5】見・国外講師!E36)</f>
        <v/>
      </c>
      <c r="F36" s="1080"/>
      <c r="G36" s="1080"/>
      <c r="H36" s="1103" t="str">
        <f>IF(【5】見・国外講師!H36="","",【5】見・国外講師!H36)</f>
        <v/>
      </c>
      <c r="I36" s="1103"/>
      <c r="J36" s="1070" t="str">
        <f>IF(【5】見・国外講師!J36="","",【5】見・国外講師!J36)</f>
        <v/>
      </c>
      <c r="K36" s="1097" t="str">
        <f>IF(J36="","",INT(IF(J36="往復",(H37*2),H37)))</f>
        <v/>
      </c>
      <c r="L36" s="1099"/>
      <c r="M36" s="1100" t="str">
        <f>IF(【5】見・国外講師!M36="","",【5】見・国外講師!M36)</f>
        <v/>
      </c>
    </row>
    <row r="37" spans="2:13" ht="18" customHeight="1">
      <c r="B37" s="1079" t="str">
        <f>IF(【5】見・国外講師!B37="","",【5】見・国外講師!B37)</f>
        <v/>
      </c>
      <c r="C37" s="1102"/>
      <c r="D37" s="1102"/>
      <c r="E37" s="1081"/>
      <c r="F37" s="1081"/>
      <c r="G37" s="1081"/>
      <c r="H37" s="890" t="str">
        <f>IF(【5】見・国外講師!H37="","",【5】見・国外講師!H37)</f>
        <v/>
      </c>
      <c r="I37" s="890"/>
      <c r="J37" s="1071"/>
      <c r="K37" s="1098"/>
      <c r="L37" s="1099"/>
      <c r="M37" s="1100" t="str">
        <f>IF(【5】見・国外講師!M37="","",【5】見・国外講師!M37)</f>
        <v/>
      </c>
    </row>
    <row r="38" spans="2:13" ht="18" customHeight="1">
      <c r="B38" s="1078" t="str">
        <f>IF(【5】見・国外講師!B38="","",【5】見・国外講師!B38)</f>
        <v/>
      </c>
      <c r="C38" s="1101" t="str">
        <f>IF(【5】見・国外講師!C38="","",【5】見・国外講師!C38)</f>
        <v/>
      </c>
      <c r="D38" s="1101"/>
      <c r="E38" s="1080" t="str">
        <f>IF(【5】見・国外講師!E38="","",【5】見・国外講師!E38)</f>
        <v/>
      </c>
      <c r="F38" s="1080"/>
      <c r="G38" s="1080"/>
      <c r="H38" s="1103" t="str">
        <f>IF(【5】見・国外講師!H38="","",【5】見・国外講師!H38)</f>
        <v/>
      </c>
      <c r="I38" s="1103"/>
      <c r="J38" s="1070" t="str">
        <f>IF(【5】見・国外講師!J38="","",【5】見・国外講師!J38)</f>
        <v/>
      </c>
      <c r="K38" s="1097" t="str">
        <f t="shared" ref="K38" si="1">IF(J38="","",INT(IF(J38="往復",(H39*2),H39)))</f>
        <v/>
      </c>
      <c r="L38" s="1099"/>
      <c r="M38" s="1100" t="str">
        <f>IF(【5】見・国外講師!M38="","",【5】見・国外講師!M38)</f>
        <v/>
      </c>
    </row>
    <row r="39" spans="2:13" ht="18" customHeight="1">
      <c r="B39" s="1079" t="str">
        <f>IF(【5】見・国外講師!B39="","",【5】見・国外講師!B39)</f>
        <v/>
      </c>
      <c r="C39" s="1102"/>
      <c r="D39" s="1102"/>
      <c r="E39" s="1081"/>
      <c r="F39" s="1081"/>
      <c r="G39" s="1081"/>
      <c r="H39" s="890" t="str">
        <f>IF(【5】見・国外講師!H39="","",【5】見・国外講師!H39)</f>
        <v/>
      </c>
      <c r="I39" s="890"/>
      <c r="J39" s="1071"/>
      <c r="K39" s="1098"/>
      <c r="L39" s="1099"/>
      <c r="M39" s="1100" t="str">
        <f>IF(【5】見・国外講師!M39="","",【5】見・国外講師!M39)</f>
        <v/>
      </c>
    </row>
    <row r="40" spans="2:13" ht="18" customHeight="1">
      <c r="B40" s="1078" t="str">
        <f>IF(【5】見・国外講師!B40="","",【5】見・国外講師!B40)</f>
        <v/>
      </c>
      <c r="C40" s="1101" t="str">
        <f>IF(【5】見・国外講師!C40="","",【5】見・国外講師!C40)</f>
        <v/>
      </c>
      <c r="D40" s="1101"/>
      <c r="E40" s="1080" t="str">
        <f>IF(【5】見・国外講師!E40="","",【5】見・国外講師!E40)</f>
        <v/>
      </c>
      <c r="F40" s="1080"/>
      <c r="G40" s="1080"/>
      <c r="H40" s="1103" t="str">
        <f>IF(【5】見・国外講師!H40="","",【5】見・国外講師!H40)</f>
        <v/>
      </c>
      <c r="I40" s="1103"/>
      <c r="J40" s="1070" t="str">
        <f>IF(【5】見・国外講師!J40="","",【5】見・国外講師!J40)</f>
        <v/>
      </c>
      <c r="K40" s="1097" t="str">
        <f t="shared" ref="K40" si="2">IF(J40="","",INT(IF(J40="往復",(H41*2),H41)))</f>
        <v/>
      </c>
      <c r="L40" s="1099"/>
      <c r="M40" s="1100" t="str">
        <f>IF(【5】見・国外講師!M40="","",【5】見・国外講師!M40)</f>
        <v/>
      </c>
    </row>
    <row r="41" spans="2:13" ht="18" customHeight="1">
      <c r="B41" s="1079" t="str">
        <f>IF(【5】見・国外講師!B41="","",【5】見・国外講師!B41)</f>
        <v/>
      </c>
      <c r="C41" s="1102"/>
      <c r="D41" s="1102"/>
      <c r="E41" s="1081"/>
      <c r="F41" s="1081"/>
      <c r="G41" s="1081"/>
      <c r="H41" s="890" t="str">
        <f>IF(【5】見・国外講師!H41="","",【5】見・国外講師!H41)</f>
        <v/>
      </c>
      <c r="I41" s="890"/>
      <c r="J41" s="1071"/>
      <c r="K41" s="1098"/>
      <c r="L41" s="1099"/>
      <c r="M41" s="1100" t="str">
        <f>IF(【5】見・国外講師!M41="","",【5】見・国外講師!M41)</f>
        <v/>
      </c>
    </row>
    <row r="42" spans="2:13" ht="18" customHeight="1">
      <c r="B42" s="1078" t="str">
        <f>IF(【5】見・国外講師!B42="","",【5】見・国外講師!B42)</f>
        <v/>
      </c>
      <c r="C42" s="1101" t="str">
        <f>IF(【5】見・国外講師!C42="","",【5】見・国外講師!C42)</f>
        <v/>
      </c>
      <c r="D42" s="1101"/>
      <c r="E42" s="1080" t="str">
        <f>IF(【5】見・国外講師!E42="","",【5】見・国外講師!E42)</f>
        <v/>
      </c>
      <c r="F42" s="1080"/>
      <c r="G42" s="1080"/>
      <c r="H42" s="1103" t="str">
        <f>IF(【5】見・国外講師!H42="","",【5】見・国外講師!H42)</f>
        <v/>
      </c>
      <c r="I42" s="1103"/>
      <c r="J42" s="1070" t="str">
        <f>IF(【5】見・国外講師!J42="","",【5】見・国外講師!J42)</f>
        <v/>
      </c>
      <c r="K42" s="1097" t="str">
        <f t="shared" ref="K42" si="3">IF(J42="","",INT(IF(J42="往復",(H43*2),H43)))</f>
        <v/>
      </c>
      <c r="L42" s="1099"/>
      <c r="M42" s="1100" t="str">
        <f>IF(【5】見・国外講師!M42="","",【5】見・国外講師!M42)</f>
        <v/>
      </c>
    </row>
    <row r="43" spans="2:13" ht="18" customHeight="1">
      <c r="B43" s="1079" t="str">
        <f>IF(【5】見・国外講師!B43="","",【5】見・国外講師!B43)</f>
        <v/>
      </c>
      <c r="C43" s="1102"/>
      <c r="D43" s="1102"/>
      <c r="E43" s="1081"/>
      <c r="F43" s="1081"/>
      <c r="G43" s="1081"/>
      <c r="H43" s="890" t="str">
        <f>IF(【5】見・国外講師!H43="","",【5】見・国外講師!H43)</f>
        <v/>
      </c>
      <c r="I43" s="890"/>
      <c r="J43" s="1071"/>
      <c r="K43" s="1098"/>
      <c r="L43" s="1099"/>
      <c r="M43" s="1100" t="str">
        <f>IF(【5】見・国外講師!M43="","",【5】見・国外講師!M43)</f>
        <v/>
      </c>
    </row>
    <row r="44" spans="2:13" ht="18" customHeight="1">
      <c r="B44" s="1078" t="str">
        <f>IF(【5】見・国外講師!B44="","",【5】見・国外講師!B44)</f>
        <v/>
      </c>
      <c r="C44" s="1101" t="str">
        <f>IF(【5】見・国外講師!C44="","",【5】見・国外講師!C44)</f>
        <v/>
      </c>
      <c r="D44" s="1101"/>
      <c r="E44" s="1080" t="str">
        <f>IF(【5】見・国外講師!E44="","",【5】見・国外講師!E44)</f>
        <v/>
      </c>
      <c r="F44" s="1080"/>
      <c r="G44" s="1080"/>
      <c r="H44" s="1103" t="str">
        <f>IF(【5】見・国外講師!H44="","",【5】見・国外講師!H44)</f>
        <v/>
      </c>
      <c r="I44" s="1103"/>
      <c r="J44" s="1070" t="str">
        <f>IF(【5】見・国外講師!J44="","",【5】見・国外講師!J44)</f>
        <v/>
      </c>
      <c r="K44" s="1097" t="str">
        <f t="shared" ref="K44" si="4">IF(J44="","",INT(IF(J44="往復",(H45*2),H45)))</f>
        <v/>
      </c>
      <c r="L44" s="1099"/>
      <c r="M44" s="1100" t="str">
        <f>IF(【5】見・国外講師!M44="","",【5】見・国外講師!M44)</f>
        <v/>
      </c>
    </row>
    <row r="45" spans="2:13" ht="18" customHeight="1">
      <c r="B45" s="1079" t="str">
        <f>IF(【5】見・国外講師!B45="","",【5】見・国外講師!B45)</f>
        <v/>
      </c>
      <c r="C45" s="1102"/>
      <c r="D45" s="1102"/>
      <c r="E45" s="1081"/>
      <c r="F45" s="1081"/>
      <c r="G45" s="1081"/>
      <c r="H45" s="890" t="str">
        <f>IF(【5】見・国外講師!H45="","",【5】見・国外講師!H45)</f>
        <v/>
      </c>
      <c r="I45" s="890"/>
      <c r="J45" s="1071"/>
      <c r="K45" s="1098"/>
      <c r="L45" s="1099"/>
      <c r="M45" s="1100" t="str">
        <f>IF(【5】見・国外講師!M45="","",【5】見・国外講師!M45)</f>
        <v/>
      </c>
    </row>
    <row r="46" spans="2:13" ht="18" customHeight="1">
      <c r="B46" s="1078" t="str">
        <f>IF(【5】見・国外講師!B46="","",【5】見・国外講師!B46)</f>
        <v/>
      </c>
      <c r="C46" s="1101" t="str">
        <f>IF(【5】見・国外講師!C46="","",【5】見・国外講師!C46)</f>
        <v/>
      </c>
      <c r="D46" s="1101"/>
      <c r="E46" s="1080" t="str">
        <f>IF(【5】見・国外講師!E46="","",【5】見・国外講師!E46)</f>
        <v/>
      </c>
      <c r="F46" s="1080"/>
      <c r="G46" s="1080"/>
      <c r="H46" s="1103" t="str">
        <f>IF(【5】見・国外講師!H46="","",【5】見・国外講師!H46)</f>
        <v/>
      </c>
      <c r="I46" s="1103"/>
      <c r="J46" s="1070" t="str">
        <f>IF(【5】見・国外講師!J46="","",【5】見・国外講師!J46)</f>
        <v/>
      </c>
      <c r="K46" s="1097" t="str">
        <f t="shared" ref="K46" si="5">IF(J46="","",INT(IF(J46="往復",(H47*2),H47)))</f>
        <v/>
      </c>
      <c r="L46" s="1099"/>
      <c r="M46" s="1100" t="str">
        <f>IF(【5】見・国外講師!M46="","",【5】見・国外講師!M46)</f>
        <v/>
      </c>
    </row>
    <row r="47" spans="2:13" ht="18" customHeight="1">
      <c r="B47" s="1079" t="str">
        <f>IF(【5】見・国外講師!B47="","",【5】見・国外講師!B47)</f>
        <v/>
      </c>
      <c r="C47" s="1102"/>
      <c r="D47" s="1102"/>
      <c r="E47" s="1081"/>
      <c r="F47" s="1081"/>
      <c r="G47" s="1081"/>
      <c r="H47" s="890" t="str">
        <f>IF(【5】見・国外講師!H47="","",【5】見・国外講師!H47)</f>
        <v/>
      </c>
      <c r="I47" s="890"/>
      <c r="J47" s="1071"/>
      <c r="K47" s="1098"/>
      <c r="L47" s="1099"/>
      <c r="M47" s="1100" t="str">
        <f>IF(【5】見・国外講師!M47="","",【5】見・国外講師!M47)</f>
        <v/>
      </c>
    </row>
    <row r="48" spans="2:13" ht="18" customHeight="1">
      <c r="B48" s="1078" t="str">
        <f>IF(【5】見・国外講師!B48="","",【5】見・国外講師!B48)</f>
        <v/>
      </c>
      <c r="C48" s="1101" t="str">
        <f>IF(【5】見・国外講師!C48="","",【5】見・国外講師!C48)</f>
        <v/>
      </c>
      <c r="D48" s="1101"/>
      <c r="E48" s="1080" t="str">
        <f>IF(【5】見・国外講師!E48="","",【5】見・国外講師!E48)</f>
        <v/>
      </c>
      <c r="F48" s="1080"/>
      <c r="G48" s="1080"/>
      <c r="H48" s="1103" t="str">
        <f>IF(【5】見・国外講師!H48="","",【5】見・国外講師!H48)</f>
        <v/>
      </c>
      <c r="I48" s="1103"/>
      <c r="J48" s="1070" t="str">
        <f>IF(【5】見・国外講師!J48="","",【5】見・国外講師!J48)</f>
        <v/>
      </c>
      <c r="K48" s="1097" t="str">
        <f t="shared" ref="K48" si="6">IF(J48="","",INT(IF(J48="往復",(H49*2),H49)))</f>
        <v/>
      </c>
      <c r="L48" s="1099"/>
      <c r="M48" s="1100" t="str">
        <f>IF(【5】見・国外講師!M48="","",【5】見・国外講師!M48)</f>
        <v/>
      </c>
    </row>
    <row r="49" spans="2:13" ht="18" customHeight="1">
      <c r="B49" s="1079" t="str">
        <f>IF(【5】見・国外講師!B49="","",【5】見・国外講師!B49)</f>
        <v/>
      </c>
      <c r="C49" s="1102"/>
      <c r="D49" s="1102"/>
      <c r="E49" s="1081"/>
      <c r="F49" s="1081"/>
      <c r="G49" s="1081"/>
      <c r="H49" s="890" t="str">
        <f>IF(【5】見・国外講師!H49="","",【5】見・国外講師!H49)</f>
        <v/>
      </c>
      <c r="I49" s="890"/>
      <c r="J49" s="1071"/>
      <c r="K49" s="1098"/>
      <c r="L49" s="1099"/>
      <c r="M49" s="1100" t="str">
        <f>IF(【5】見・国外講師!M49="","",【5】見・国外講師!M49)</f>
        <v/>
      </c>
    </row>
    <row r="50" spans="2:13" ht="18" customHeight="1">
      <c r="B50" s="1078" t="str">
        <f>IF(【5】見・国外講師!B50="","",【5】見・国外講師!B50)</f>
        <v/>
      </c>
      <c r="C50" s="1101" t="str">
        <f>IF(【5】見・国外講師!C50="","",【5】見・国外講師!C50)</f>
        <v/>
      </c>
      <c r="D50" s="1101"/>
      <c r="E50" s="1080" t="str">
        <f>IF(【5】見・国外講師!E50="","",【5】見・国外講師!E50)</f>
        <v/>
      </c>
      <c r="F50" s="1080"/>
      <c r="G50" s="1080"/>
      <c r="H50" s="1103" t="str">
        <f>IF(【5】見・国外講師!H50="","",【5】見・国外講師!H50)</f>
        <v/>
      </c>
      <c r="I50" s="1103"/>
      <c r="J50" s="1070" t="str">
        <f>IF(【5】見・国外講師!J50="","",【5】見・国外講師!J50)</f>
        <v/>
      </c>
      <c r="K50" s="1097" t="str">
        <f t="shared" ref="K50" si="7">IF(J50="","",INT(IF(J50="往復",(H51*2),H51)))</f>
        <v/>
      </c>
      <c r="L50" s="1099"/>
      <c r="M50" s="1100" t="str">
        <f>IF(【5】見・国外講師!M50="","",【5】見・国外講師!M50)</f>
        <v/>
      </c>
    </row>
    <row r="51" spans="2:13" ht="18" customHeight="1">
      <c r="B51" s="1079" t="str">
        <f>IF(【5】見・国外講師!B51="","",【5】見・国外講師!B51)</f>
        <v/>
      </c>
      <c r="C51" s="1102"/>
      <c r="D51" s="1102"/>
      <c r="E51" s="1081"/>
      <c r="F51" s="1081"/>
      <c r="G51" s="1081"/>
      <c r="H51" s="890" t="str">
        <f>IF(【5】見・国外講師!H51="","",【5】見・国外講師!H51)</f>
        <v/>
      </c>
      <c r="I51" s="890"/>
      <c r="J51" s="1071"/>
      <c r="K51" s="1098"/>
      <c r="L51" s="1099"/>
      <c r="M51" s="1100" t="str">
        <f>IF(【5】見・国外講師!M51="","",【5】見・国外講師!M51)</f>
        <v/>
      </c>
    </row>
    <row r="52" spans="2:13" ht="18" customHeight="1">
      <c r="B52" s="1078" t="str">
        <f>IF(【5】見・国外講師!B52="","",【5】見・国外講師!B52)</f>
        <v/>
      </c>
      <c r="C52" s="1101" t="str">
        <f>IF(【5】見・国外講師!C52="","",【5】見・国外講師!C52)</f>
        <v/>
      </c>
      <c r="D52" s="1101"/>
      <c r="E52" s="1080" t="str">
        <f>IF(【5】見・国外講師!E52="","",【5】見・国外講師!E52)</f>
        <v/>
      </c>
      <c r="F52" s="1080"/>
      <c r="G52" s="1080"/>
      <c r="H52" s="1103" t="str">
        <f>IF(【5】見・国外講師!H52="","",【5】見・国外講師!H52)</f>
        <v/>
      </c>
      <c r="I52" s="1103"/>
      <c r="J52" s="1070" t="str">
        <f>IF(【5】見・国外講師!J52="","",【5】見・国外講師!J52)</f>
        <v/>
      </c>
      <c r="K52" s="1097" t="str">
        <f t="shared" ref="K52" si="8">IF(J52="","",INT(IF(J52="往復",(H53*2),H53)))</f>
        <v/>
      </c>
      <c r="L52" s="1099"/>
      <c r="M52" s="1100" t="str">
        <f>IF(【5】見・国外講師!M52="","",【5】見・国外講師!M52)</f>
        <v/>
      </c>
    </row>
    <row r="53" spans="2:13" ht="18" customHeight="1">
      <c r="B53" s="1079" t="str">
        <f>IF(【5】見・国外講師!B53="","",【5】見・国外講師!B53)</f>
        <v/>
      </c>
      <c r="C53" s="1102"/>
      <c r="D53" s="1102"/>
      <c r="E53" s="1081"/>
      <c r="F53" s="1081"/>
      <c r="G53" s="1081"/>
      <c r="H53" s="890" t="str">
        <f>IF(【5】見・国外講師!H53="","",【5】見・国外講師!H53)</f>
        <v/>
      </c>
      <c r="I53" s="890"/>
      <c r="J53" s="1071"/>
      <c r="K53" s="1098"/>
      <c r="L53" s="1099"/>
      <c r="M53" s="1100" t="str">
        <f>IF(【5】見・国外講師!M53="","",【5】見・国外講師!M53)</f>
        <v/>
      </c>
    </row>
    <row r="54" spans="2:13" ht="18" customHeight="1">
      <c r="B54" s="1078" t="str">
        <f>IF(【5】見・国外講師!B54="","",【5】見・国外講師!B54)</f>
        <v/>
      </c>
      <c r="C54" s="1101" t="str">
        <f>IF(【5】見・国外講師!C54="","",【5】見・国外講師!C54)</f>
        <v/>
      </c>
      <c r="D54" s="1101"/>
      <c r="E54" s="1080" t="str">
        <f>IF(【5】見・国外講師!E54="","",【5】見・国外講師!E54)</f>
        <v/>
      </c>
      <c r="F54" s="1080"/>
      <c r="G54" s="1080"/>
      <c r="H54" s="1104" t="str">
        <f>IF(【5】見・国外講師!H54="","",【5】見・国外講師!H54)</f>
        <v/>
      </c>
      <c r="I54" s="1104"/>
      <c r="J54" s="1070" t="str">
        <f>IF(【5】見・国外講師!J54="","",【5】見・国外講師!J54)</f>
        <v/>
      </c>
      <c r="K54" s="1097" t="str">
        <f t="shared" ref="K54" si="9">IF(J54="","",INT(IF(J54="往復",(H55*2),H55)))</f>
        <v/>
      </c>
      <c r="L54" s="1099"/>
      <c r="M54" s="1100" t="str">
        <f>IF(【5】見・国外講師!M54="","",【5】見・国外講師!M54)</f>
        <v/>
      </c>
    </row>
    <row r="55" spans="2:13" ht="18" customHeight="1">
      <c r="B55" s="1079" t="str">
        <f>IF(【5】見・国外講師!B55="","",【5】見・国外講師!B55)</f>
        <v/>
      </c>
      <c r="C55" s="1102"/>
      <c r="D55" s="1102"/>
      <c r="E55" s="1081"/>
      <c r="F55" s="1081"/>
      <c r="G55" s="1081"/>
      <c r="H55" s="890" t="str">
        <f>IF(【5】見・国外講師!H55="","",【5】見・国外講師!H55)</f>
        <v/>
      </c>
      <c r="I55" s="890"/>
      <c r="J55" s="1071"/>
      <c r="K55" s="1098"/>
      <c r="L55" s="1099"/>
      <c r="M55" s="1100" t="str">
        <f>IF(【5】見・国外講師!M55="","",【5】見・国外講師!M55)</f>
        <v/>
      </c>
    </row>
    <row r="56" spans="2:13" ht="24" customHeight="1">
      <c r="B56" s="121"/>
      <c r="F56" s="135"/>
      <c r="I56" s="917" t="s">
        <v>353</v>
      </c>
      <c r="J56" s="918"/>
      <c r="K56" s="590">
        <f>SUM(K36:K55)</f>
        <v>0</v>
      </c>
      <c r="L56" s="138"/>
      <c r="M56" s="413"/>
    </row>
    <row r="57" spans="2:13" ht="24" customHeight="1">
      <c r="B57" s="121"/>
      <c r="F57" s="135"/>
      <c r="I57" s="915" t="s">
        <v>354</v>
      </c>
      <c r="J57" s="916"/>
      <c r="K57" s="644">
        <f>SUM(K36:K55)/1.1</f>
        <v>0</v>
      </c>
      <c r="L57" s="138"/>
      <c r="M57" s="413"/>
    </row>
    <row r="58" spans="2:13" ht="18" customHeight="1">
      <c r="I58" s="914"/>
      <c r="J58" s="914"/>
      <c r="K58" s="748"/>
    </row>
    <row r="59" spans="2:13" ht="24" customHeight="1">
      <c r="B59" s="43" t="s">
        <v>355</v>
      </c>
      <c r="I59" s="915" t="s">
        <v>356</v>
      </c>
      <c r="J59" s="916"/>
      <c r="K59" s="644">
        <f>SUM(K73,K88,K103)</f>
        <v>0</v>
      </c>
      <c r="L59" s="121"/>
    </row>
    <row r="60" spans="2:13" ht="18" customHeight="1">
      <c r="B60" s="43" t="s">
        <v>357</v>
      </c>
      <c r="L60" s="121"/>
      <c r="M60" s="108" t="s">
        <v>223</v>
      </c>
    </row>
    <row r="61" spans="2:13" s="148" customFormat="1" ht="18" customHeight="1">
      <c r="B61" s="463" t="s">
        <v>272</v>
      </c>
      <c r="C61" s="913" t="s">
        <v>358</v>
      </c>
      <c r="D61" s="913"/>
      <c r="E61" s="913"/>
      <c r="F61" s="473" t="s">
        <v>245</v>
      </c>
      <c r="G61" s="473" t="s">
        <v>332</v>
      </c>
      <c r="H61" s="473" t="s">
        <v>86</v>
      </c>
      <c r="I61" s="473" t="s">
        <v>519</v>
      </c>
      <c r="J61" s="484" t="s">
        <v>360</v>
      </c>
      <c r="K61" s="507" t="s">
        <v>361</v>
      </c>
      <c r="L61" s="473" t="s">
        <v>341</v>
      </c>
      <c r="M61" s="473" t="s">
        <v>517</v>
      </c>
    </row>
    <row r="62" spans="2:13" ht="18" customHeight="1">
      <c r="B62" s="699" t="str">
        <f>IF(【5】見・国外講師!B62="","",【5】見・国外講師!B62)</f>
        <v/>
      </c>
      <c r="C62" s="440" t="str">
        <f>IF(【5】見・国外講師!C62="","",【5】見・国外講師!C62)</f>
        <v/>
      </c>
      <c r="D62" s="152" t="s">
        <v>257</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257</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257</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257</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257</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257</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257</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257</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257</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257</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319</v>
      </c>
      <c r="K72" s="590">
        <f>SUM(K62:K71)</f>
        <v>0</v>
      </c>
    </row>
    <row r="73" spans="2:13" ht="24" customHeight="1">
      <c r="J73" s="136" t="s">
        <v>320</v>
      </c>
      <c r="K73" s="590">
        <f>SUM(K62:K71)/1.1</f>
        <v>0</v>
      </c>
    </row>
    <row r="74" spans="2:13" ht="24" customHeight="1">
      <c r="J74" s="138"/>
      <c r="K74" s="641"/>
    </row>
    <row r="75" spans="2:13" ht="18" customHeight="1">
      <c r="B75" s="43" t="s">
        <v>362</v>
      </c>
      <c r="L75" s="121"/>
      <c r="M75" s="108" t="s">
        <v>223</v>
      </c>
    </row>
    <row r="76" spans="2:13" s="148" customFormat="1" ht="18" customHeight="1">
      <c r="B76" s="463" t="s">
        <v>272</v>
      </c>
      <c r="C76" s="913" t="s">
        <v>358</v>
      </c>
      <c r="D76" s="913"/>
      <c r="E76" s="913"/>
      <c r="F76" s="473" t="s">
        <v>245</v>
      </c>
      <c r="G76" s="473" t="s">
        <v>332</v>
      </c>
      <c r="H76" s="473" t="s">
        <v>86</v>
      </c>
      <c r="I76" s="473" t="s">
        <v>519</v>
      </c>
      <c r="J76" s="484" t="s">
        <v>360</v>
      </c>
      <c r="K76" s="507" t="s">
        <v>349</v>
      </c>
      <c r="L76" s="473" t="s">
        <v>341</v>
      </c>
      <c r="M76" s="473" t="s">
        <v>517</v>
      </c>
    </row>
    <row r="77" spans="2:13" ht="18" customHeight="1">
      <c r="B77" s="699" t="str">
        <f>IF(【5】見・国外講師!B77="","",【5】見・国外講師!B77)</f>
        <v/>
      </c>
      <c r="C77" s="440" t="str">
        <f>IF(【5】見・国外講師!C77="","",【5】見・国外講師!C77)</f>
        <v/>
      </c>
      <c r="D77" s="152" t="s">
        <v>257</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257</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257</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257</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257</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257</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257</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257</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257</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257</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319</v>
      </c>
      <c r="K87" s="590">
        <f>SUM(K77:K86)</f>
        <v>0</v>
      </c>
    </row>
    <row r="88" spans="2:13" ht="24" customHeight="1">
      <c r="J88" s="136" t="s">
        <v>320</v>
      </c>
      <c r="K88" s="590">
        <f>SUM(K77:K86)/1.1</f>
        <v>0</v>
      </c>
    </row>
    <row r="89" spans="2:13" ht="24" customHeight="1">
      <c r="J89" s="138"/>
      <c r="K89" s="641"/>
    </row>
    <row r="90" spans="2:13" ht="18" customHeight="1">
      <c r="B90" s="43" t="s">
        <v>363</v>
      </c>
      <c r="L90" s="121"/>
      <c r="M90" s="108" t="s">
        <v>223</v>
      </c>
    </row>
    <row r="91" spans="2:13" s="148" customFormat="1" ht="18" customHeight="1">
      <c r="B91" s="463" t="s">
        <v>272</v>
      </c>
      <c r="C91" s="913" t="s">
        <v>358</v>
      </c>
      <c r="D91" s="913"/>
      <c r="E91" s="913"/>
      <c r="F91" s="592"/>
      <c r="G91" s="473" t="s">
        <v>332</v>
      </c>
      <c r="H91" s="473" t="s">
        <v>249</v>
      </c>
      <c r="I91" s="473" t="s">
        <v>103</v>
      </c>
      <c r="J91" s="484" t="s">
        <v>360</v>
      </c>
      <c r="K91" s="507" t="s">
        <v>349</v>
      </c>
      <c r="L91" s="473" t="s">
        <v>341</v>
      </c>
      <c r="M91" s="473" t="s">
        <v>517</v>
      </c>
    </row>
    <row r="92" spans="2:13" ht="18" customHeight="1">
      <c r="B92" s="699" t="str">
        <f>IF(【5】見・国外講師!B92="","",【5】見・国外講師!B92)</f>
        <v/>
      </c>
      <c r="C92" s="440" t="str">
        <f>IF(【5】見・国外講師!C92="","",【5】見・国外講師!C92)</f>
        <v/>
      </c>
      <c r="D92" s="152" t="s">
        <v>257</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257</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257</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257</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257</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257</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257</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257</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257</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257</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319</v>
      </c>
      <c r="K102" s="590">
        <f>SUM(K92:K101)</f>
        <v>0</v>
      </c>
    </row>
    <row r="103" spans="2:13" ht="24" customHeight="1">
      <c r="J103" s="136" t="s">
        <v>320</v>
      </c>
      <c r="K103" s="590">
        <f>SUM(K92:K101)/1.1</f>
        <v>0</v>
      </c>
    </row>
  </sheetData>
  <mergeCells count="150">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 ref="C6:E6"/>
    <mergeCell ref="F6:G6"/>
    <mergeCell ref="I6:L6"/>
    <mergeCell ref="C5:E5"/>
    <mergeCell ref="F5:G5"/>
    <mergeCell ref="I5:L5"/>
    <mergeCell ref="C4:E4"/>
    <mergeCell ref="F4:G4"/>
    <mergeCell ref="I4:L4"/>
    <mergeCell ref="K34:K35"/>
    <mergeCell ref="L34:L35"/>
    <mergeCell ref="M34:M35"/>
    <mergeCell ref="H35:I35"/>
    <mergeCell ref="I31:J31"/>
    <mergeCell ref="B34:B35"/>
    <mergeCell ref="C34:D35"/>
    <mergeCell ref="E34:G35"/>
    <mergeCell ref="H34:I34"/>
    <mergeCell ref="J34:J35"/>
    <mergeCell ref="J36:J37"/>
    <mergeCell ref="K36:K37"/>
    <mergeCell ref="L36:L37"/>
    <mergeCell ref="M36:M37"/>
    <mergeCell ref="H37:I37"/>
    <mergeCell ref="B36:B37"/>
    <mergeCell ref="C36:D37"/>
    <mergeCell ref="E36:G37"/>
    <mergeCell ref="H36:I36"/>
    <mergeCell ref="K38:K39"/>
    <mergeCell ref="L38:L39"/>
    <mergeCell ref="M38:M39"/>
    <mergeCell ref="H39:I39"/>
    <mergeCell ref="B38:B39"/>
    <mergeCell ref="C38:D39"/>
    <mergeCell ref="E38:G39"/>
    <mergeCell ref="H38:I38"/>
    <mergeCell ref="J38:J39"/>
    <mergeCell ref="J40:J41"/>
    <mergeCell ref="K40:K41"/>
    <mergeCell ref="L40:L41"/>
    <mergeCell ref="M40:M41"/>
    <mergeCell ref="H41:I41"/>
    <mergeCell ref="B40:B41"/>
    <mergeCell ref="C40:D41"/>
    <mergeCell ref="E40:G41"/>
    <mergeCell ref="H40:I40"/>
    <mergeCell ref="K42:K43"/>
    <mergeCell ref="L42:L43"/>
    <mergeCell ref="M42:M43"/>
    <mergeCell ref="H43:I43"/>
    <mergeCell ref="B42:B43"/>
    <mergeCell ref="C42:D43"/>
    <mergeCell ref="E42:G43"/>
    <mergeCell ref="H42:I42"/>
    <mergeCell ref="J42:J43"/>
    <mergeCell ref="J44:J45"/>
    <mergeCell ref="K44:K45"/>
    <mergeCell ref="L44:L45"/>
    <mergeCell ref="M44:M45"/>
    <mergeCell ref="H45:I45"/>
    <mergeCell ref="B44:B45"/>
    <mergeCell ref="C44:D45"/>
    <mergeCell ref="E44:G45"/>
    <mergeCell ref="H44:I44"/>
    <mergeCell ref="K46:K47"/>
    <mergeCell ref="L46:L47"/>
    <mergeCell ref="M46:M47"/>
    <mergeCell ref="H47:I47"/>
    <mergeCell ref="B46:B47"/>
    <mergeCell ref="C46:D47"/>
    <mergeCell ref="E46:G47"/>
    <mergeCell ref="H46:I46"/>
    <mergeCell ref="J46:J47"/>
    <mergeCell ref="J48:J49"/>
    <mergeCell ref="K48:K49"/>
    <mergeCell ref="L48:L49"/>
    <mergeCell ref="M48:M49"/>
    <mergeCell ref="H49:I49"/>
    <mergeCell ref="B48:B49"/>
    <mergeCell ref="C48:D49"/>
    <mergeCell ref="E48:G49"/>
    <mergeCell ref="H48:I48"/>
    <mergeCell ref="K50:K51"/>
    <mergeCell ref="L50:L51"/>
    <mergeCell ref="M50:M51"/>
    <mergeCell ref="H51:I51"/>
    <mergeCell ref="B50:B51"/>
    <mergeCell ref="C50:D51"/>
    <mergeCell ref="E50:G51"/>
    <mergeCell ref="H50:I50"/>
    <mergeCell ref="J50:J51"/>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520</v>
      </c>
    </row>
    <row r="2" spans="2:26" ht="16.5" customHeight="1">
      <c r="B2" s="329" t="s">
        <v>365</v>
      </c>
      <c r="C2" s="252"/>
      <c r="D2" s="157"/>
      <c r="E2" s="157"/>
      <c r="G2" s="156"/>
    </row>
    <row r="3" spans="2:26" ht="16.5" customHeight="1">
      <c r="B3" s="159" t="s">
        <v>366</v>
      </c>
      <c r="C3" s="159"/>
      <c r="D3" s="157"/>
      <c r="E3" s="157"/>
      <c r="G3" s="156"/>
      <c r="K3" s="108" t="s">
        <v>223</v>
      </c>
    </row>
    <row r="4" spans="2:26" ht="32.25" customHeight="1">
      <c r="B4" s="485" t="s">
        <v>272</v>
      </c>
      <c r="C4" s="971" t="s">
        <v>367</v>
      </c>
      <c r="D4" s="972"/>
      <c r="E4" s="485" t="s">
        <v>368</v>
      </c>
      <c r="F4" s="591" t="s">
        <v>521</v>
      </c>
      <c r="G4" s="513" t="s">
        <v>369</v>
      </c>
      <c r="H4" s="642" t="s">
        <v>370</v>
      </c>
      <c r="I4" s="642" t="s">
        <v>371</v>
      </c>
      <c r="J4" s="643" t="s">
        <v>372</v>
      </c>
      <c r="K4" s="537" t="s">
        <v>288</v>
      </c>
    </row>
    <row r="5" spans="2:26" ht="19.5" customHeight="1">
      <c r="B5" s="701" t="str">
        <f>IF(【6】見・諸経費!B5="","",【6】見・諸経費!B5)</f>
        <v/>
      </c>
      <c r="C5" s="1113" t="str">
        <f>IF(【6】見・諸経費!C5="","",【6】見・諸経費!C5)</f>
        <v/>
      </c>
      <c r="D5" s="1113"/>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3" t="str">
        <f>IF(【6】見・諸経費!C6="","",【6】見・諸経費!C6)</f>
        <v/>
      </c>
      <c r="D6" s="1113"/>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3" t="str">
        <f>IF(【6】見・諸経費!C7="","",【6】見・諸経費!C7)</f>
        <v/>
      </c>
      <c r="D7" s="1113"/>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3" t="str">
        <f>IF(【6】見・諸経費!C8="","",【6】見・諸経費!C8)</f>
        <v/>
      </c>
      <c r="D8" s="1113"/>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3" t="str">
        <f>IF(【6】見・諸経費!C9="","",【6】見・諸経費!C9)</f>
        <v/>
      </c>
      <c r="D9" s="1113"/>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3" t="str">
        <f>IF(【6】見・諸経費!C10="","",【6】見・諸経費!C10)</f>
        <v/>
      </c>
      <c r="D10" s="1113"/>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3" t="str">
        <f>IF(【6】見・諸経費!C11="","",【6】見・諸経費!C11)</f>
        <v/>
      </c>
      <c r="D11" s="1113"/>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3" t="str">
        <f>IF(【6】見・諸経費!C12="","",【6】見・諸経費!C12)</f>
        <v/>
      </c>
      <c r="D12" s="1113"/>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3" t="str">
        <f>IF(【6】見・諸経費!C13="","",【6】見・諸経費!C13)</f>
        <v/>
      </c>
      <c r="D13" s="1113"/>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3" t="str">
        <f>IF(【6】見・諸経費!C14="","",【6】見・諸経費!C14)</f>
        <v/>
      </c>
      <c r="D14" s="1113"/>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3" t="str">
        <f>IF(【6】見・諸経費!C15="","",【6】見・諸経費!C15)</f>
        <v/>
      </c>
      <c r="D15" s="1113"/>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3" t="str">
        <f>IF(【6】見・諸経費!C16="","",【6】見・諸経費!C16)</f>
        <v/>
      </c>
      <c r="D16" s="1113"/>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3" t="str">
        <f>IF(【6】見・諸経費!C17="","",【6】見・諸経費!C17)</f>
        <v/>
      </c>
      <c r="D17" s="1113"/>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3" t="str">
        <f>IF(【6】見・諸経費!C18="","",【6】見・諸経費!C18)</f>
        <v/>
      </c>
      <c r="D18" s="1113"/>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3" t="str">
        <f>IF(【6】見・諸経費!C19="","",【6】見・諸経費!C19)</f>
        <v/>
      </c>
      <c r="D19" s="1113"/>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3" t="str">
        <f>IF(【6】見・諸経費!C20="","",【6】見・諸経費!C20)</f>
        <v/>
      </c>
      <c r="D20" s="1113"/>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3" t="str">
        <f>IF(【6】見・諸経費!C21="","",【6】見・諸経費!C21)</f>
        <v/>
      </c>
      <c r="D21" s="1113"/>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3" t="str">
        <f>IF(【6】見・諸経費!C22="","",【6】見・諸経費!C22)</f>
        <v/>
      </c>
      <c r="D22" s="1113"/>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3" t="str">
        <f>IF(【6】見・諸経費!C23="","",【6】見・諸経費!C23)</f>
        <v/>
      </c>
      <c r="D23" s="1113"/>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3" t="str">
        <f>IF(【6】見・諸経費!C24="","",【6】見・諸経費!C24)</f>
        <v/>
      </c>
      <c r="D24" s="1113"/>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3" t="str">
        <f>IF(【6】見・諸経費!C25="","",【6】見・諸経費!C25)</f>
        <v/>
      </c>
      <c r="D25" s="1113"/>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3" t="str">
        <f>IF(【6】見・諸経費!C26="","",【6】見・諸経費!C26)</f>
        <v/>
      </c>
      <c r="D26" s="1113"/>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3" t="str">
        <f>IF(【6】見・諸経費!C27="","",【6】見・諸経費!C27)</f>
        <v/>
      </c>
      <c r="D27" s="1113"/>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3" t="str">
        <f>IF(【6】見・諸経費!C28="","",【6】見・諸経費!C28)</f>
        <v/>
      </c>
      <c r="D28" s="1113"/>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3" t="str">
        <f>IF(【6】見・諸経費!C29="","",【6】見・諸経費!C29)</f>
        <v/>
      </c>
      <c r="D29" s="1113"/>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3" t="str">
        <f>IF(【6】見・諸経費!C30="","",【6】見・諸経費!C30)</f>
        <v/>
      </c>
      <c r="D30" s="1113"/>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3" t="str">
        <f>IF(【6】見・諸経費!C31="","",【6】見・諸経費!C31)</f>
        <v/>
      </c>
      <c r="D31" s="1113"/>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3" t="str">
        <f>IF(【6】見・諸経費!C32="","",【6】見・諸経費!C32)</f>
        <v/>
      </c>
      <c r="D32" s="1113"/>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3" t="str">
        <f>IF(【6】見・諸経費!C33="","",【6】見・諸経費!C33)</f>
        <v/>
      </c>
      <c r="D33" s="1113"/>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3" t="str">
        <f>IF(【6】見・諸経費!C34="","",【6】見・諸経費!C34)</f>
        <v/>
      </c>
      <c r="D34" s="1113"/>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4" t="s">
        <v>373</v>
      </c>
      <c r="H35" s="1114"/>
      <c r="I35" s="662">
        <f>SUM(I5:I34)</f>
        <v>0</v>
      </c>
      <c r="J35" s="415"/>
    </row>
    <row r="36" spans="2:11" ht="22.5" customHeight="1">
      <c r="B36" s="263"/>
      <c r="C36" s="156"/>
      <c r="D36" s="157"/>
      <c r="E36" s="157"/>
      <c r="G36" s="156"/>
      <c r="I36" s="263"/>
      <c r="K36" s="108"/>
    </row>
    <row r="37" spans="2:11" s="43" customFormat="1" ht="24.75" customHeight="1">
      <c r="B37" s="164" t="s">
        <v>374</v>
      </c>
      <c r="C37" s="164"/>
      <c r="G37" s="958" t="s">
        <v>375</v>
      </c>
      <c r="H37" s="959"/>
      <c r="I37" s="737">
        <f>SUM(I68,I101,I134)</f>
        <v>0</v>
      </c>
      <c r="J37" s="54"/>
      <c r="K37" s="58"/>
    </row>
    <row r="38" spans="2:11" s="43" customFormat="1" ht="16.5" customHeight="1">
      <c r="B38" s="164" t="s">
        <v>376</v>
      </c>
      <c r="C38" s="164"/>
      <c r="G38" s="54"/>
      <c r="J38" s="156"/>
      <c r="K38" s="108" t="s">
        <v>223</v>
      </c>
    </row>
    <row r="39" spans="2:11" s="43" customFormat="1" ht="32.25" customHeight="1">
      <c r="B39" s="485" t="s">
        <v>272</v>
      </c>
      <c r="C39" s="963" t="s">
        <v>377</v>
      </c>
      <c r="D39" s="963"/>
      <c r="E39" s="1112"/>
      <c r="F39" s="499" t="s">
        <v>297</v>
      </c>
      <c r="G39" s="513" t="s">
        <v>369</v>
      </c>
      <c r="H39" s="499" t="s">
        <v>378</v>
      </c>
      <c r="I39" s="642" t="s">
        <v>371</v>
      </c>
      <c r="J39" s="643" t="s">
        <v>372</v>
      </c>
      <c r="K39" s="537" t="s">
        <v>288</v>
      </c>
    </row>
    <row r="40" spans="2:11" s="43" customFormat="1" ht="19.5" customHeight="1">
      <c r="B40" s="701" t="str">
        <f>IF(【6】見・諸経費!B40="","",【6】見・諸経費!B40)</f>
        <v/>
      </c>
      <c r="C40" s="1110" t="str">
        <f>IF(【6】見・諸経費!C40="","",【6】見・諸経費!C40)</f>
        <v/>
      </c>
      <c r="D40" s="1110"/>
      <c r="E40" s="1110"/>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0" t="str">
        <f>IF(【6】見・諸経費!C41="","",【6】見・諸経費!C41)</f>
        <v/>
      </c>
      <c r="D41" s="1110"/>
      <c r="E41" s="1110"/>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0" t="str">
        <f>IF(【6】見・諸経費!C42="","",【6】見・諸経費!C42)</f>
        <v/>
      </c>
      <c r="D42" s="1110"/>
      <c r="E42" s="1110"/>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0" t="str">
        <f>IF(【6】見・諸経費!C43="","",【6】見・諸経費!C43)</f>
        <v/>
      </c>
      <c r="D43" s="1110"/>
      <c r="E43" s="1110"/>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0" t="str">
        <f>IF(【6】見・諸経費!C44="","",【6】見・諸経費!C44)</f>
        <v/>
      </c>
      <c r="D44" s="1110"/>
      <c r="E44" s="1110"/>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0" t="str">
        <f>IF(【6】見・諸経費!C45="","",【6】見・諸経費!C45)</f>
        <v/>
      </c>
      <c r="D45" s="1110"/>
      <c r="E45" s="1110"/>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0" t="str">
        <f>IF(【6】見・諸経費!C46="","",【6】見・諸経費!C46)</f>
        <v/>
      </c>
      <c r="D46" s="1110"/>
      <c r="E46" s="1110"/>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0" t="str">
        <f>IF(【6】見・諸経費!C47="","",【6】見・諸経費!C47)</f>
        <v/>
      </c>
      <c r="D47" s="1110"/>
      <c r="E47" s="1110"/>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0" t="str">
        <f>IF(【6】見・諸経費!C48="","",【6】見・諸経費!C48)</f>
        <v/>
      </c>
      <c r="D48" s="1110"/>
      <c r="E48" s="1110"/>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0" t="str">
        <f>IF(【6】見・諸経費!C49="","",【6】見・諸経費!C49)</f>
        <v/>
      </c>
      <c r="D49" s="1110"/>
      <c r="E49" s="1110"/>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0" t="str">
        <f>IF(【6】見・諸経費!C50="","",【6】見・諸経費!C50)</f>
        <v/>
      </c>
      <c r="D50" s="1110"/>
      <c r="E50" s="1110"/>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0" t="str">
        <f>IF(【6】見・諸経費!C51="","",【6】見・諸経費!C51)</f>
        <v/>
      </c>
      <c r="D51" s="1110"/>
      <c r="E51" s="1110"/>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0" t="str">
        <f>IF(【6】見・諸経費!C52="","",【6】見・諸経費!C52)</f>
        <v/>
      </c>
      <c r="D52" s="1110"/>
      <c r="E52" s="1110"/>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0" t="str">
        <f>IF(【6】見・諸経費!C53="","",【6】見・諸経費!C53)</f>
        <v/>
      </c>
      <c r="D53" s="1110"/>
      <c r="E53" s="1110"/>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0" t="str">
        <f>IF(【6】見・諸経費!C54="","",【6】見・諸経費!C54)</f>
        <v/>
      </c>
      <c r="D54" s="1110"/>
      <c r="E54" s="1110"/>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0" t="str">
        <f>IF(【6】見・諸経費!C55="","",【6】見・諸経費!C55)</f>
        <v/>
      </c>
      <c r="D55" s="1110"/>
      <c r="E55" s="1110"/>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0" t="str">
        <f>IF(【6】見・諸経費!C56="","",【6】見・諸経費!C56)</f>
        <v/>
      </c>
      <c r="D56" s="1110"/>
      <c r="E56" s="1110"/>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0" t="str">
        <f>IF(【6】見・諸経費!C57="","",【6】見・諸経費!C57)</f>
        <v/>
      </c>
      <c r="D57" s="1110"/>
      <c r="E57" s="1110"/>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0" t="str">
        <f>IF(【6】見・諸経費!C58="","",【6】見・諸経費!C58)</f>
        <v/>
      </c>
      <c r="D58" s="1110"/>
      <c r="E58" s="1110"/>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0" t="str">
        <f>IF(【6】見・諸経費!C59="","",【6】見・諸経費!C59)</f>
        <v/>
      </c>
      <c r="D59" s="1110"/>
      <c r="E59" s="1110"/>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0" t="str">
        <f>IF(【6】見・諸経費!C60="","",【6】見・諸経費!C60)</f>
        <v/>
      </c>
      <c r="D60" s="1110"/>
      <c r="E60" s="1110"/>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0" t="str">
        <f>IF(【6】見・諸経費!C61="","",【6】見・諸経費!C61)</f>
        <v/>
      </c>
      <c r="D61" s="1110"/>
      <c r="E61" s="1110"/>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0" t="str">
        <f>IF(【6】見・諸経費!C62="","",【6】見・諸経費!C62)</f>
        <v/>
      </c>
      <c r="D62" s="1110"/>
      <c r="E62" s="1110"/>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0" t="str">
        <f>IF(【6】見・諸経費!C63="","",【6】見・諸経費!C63)</f>
        <v/>
      </c>
      <c r="D63" s="1110"/>
      <c r="E63" s="1110"/>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0" t="str">
        <f>IF(【6】見・諸経費!C64="","",【6】見・諸経費!C64)</f>
        <v/>
      </c>
      <c r="D64" s="1110"/>
      <c r="E64" s="1110"/>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0" t="str">
        <f>IF(【6】見・諸経費!C65="","",【6】見・諸経費!C65)</f>
        <v/>
      </c>
      <c r="D65" s="1110"/>
      <c r="E65" s="1110"/>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0" t="str">
        <f>IF(【6】見・諸経費!C66="","",【6】見・諸経費!C66)</f>
        <v/>
      </c>
      <c r="D66" s="1110"/>
      <c r="E66" s="1110"/>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0" t="str">
        <f>IF(【6】見・諸経費!C67="","",【6】見・諸経費!C67)</f>
        <v/>
      </c>
      <c r="D67" s="1110"/>
      <c r="E67" s="1110"/>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320</v>
      </c>
      <c r="I68" s="739">
        <f>SUM(I40:I67)</f>
        <v>0</v>
      </c>
      <c r="J68" s="54"/>
      <c r="K68" s="58"/>
    </row>
    <row r="69" spans="2:11" s="43" customFormat="1" ht="16.5" customHeight="1">
      <c r="B69" s="164" t="s">
        <v>379</v>
      </c>
      <c r="C69" s="164"/>
      <c r="G69" s="54"/>
      <c r="J69" s="156"/>
      <c r="K69" s="108" t="s">
        <v>223</v>
      </c>
    </row>
    <row r="70" spans="2:11" s="43" customFormat="1" ht="32.25" customHeight="1">
      <c r="B70" s="485" t="s">
        <v>272</v>
      </c>
      <c r="C70" s="963" t="s">
        <v>380</v>
      </c>
      <c r="D70" s="963"/>
      <c r="E70" s="1112"/>
      <c r="F70" s="499" t="s">
        <v>297</v>
      </c>
      <c r="G70" s="513" t="s">
        <v>369</v>
      </c>
      <c r="H70" s="742"/>
      <c r="I70" s="642" t="s">
        <v>371</v>
      </c>
      <c r="J70" s="643" t="s">
        <v>372</v>
      </c>
      <c r="K70" s="537" t="s">
        <v>288</v>
      </c>
    </row>
    <row r="71" spans="2:11" s="43" customFormat="1" ht="19.5" customHeight="1">
      <c r="B71" s="701" t="str">
        <f>IF(【6】見・諸経費!B71="","",【6】見・諸経費!B71)</f>
        <v/>
      </c>
      <c r="C71" s="1110" t="str">
        <f>IF(【6】見・諸経費!C71="","",【6】見・諸経費!C71)</f>
        <v/>
      </c>
      <c r="D71" s="1110"/>
      <c r="E71" s="1110"/>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0" t="str">
        <f>IF(【6】見・諸経費!C72="","",【6】見・諸経費!C72)</f>
        <v/>
      </c>
      <c r="D72" s="1110"/>
      <c r="E72" s="1110"/>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0" t="str">
        <f>IF(【6】見・諸経費!C73="","",【6】見・諸経費!C73)</f>
        <v/>
      </c>
      <c r="D73" s="1110"/>
      <c r="E73" s="1110"/>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0" t="str">
        <f>IF(【6】見・諸経費!C74="","",【6】見・諸経費!C74)</f>
        <v/>
      </c>
      <c r="D74" s="1110"/>
      <c r="E74" s="1110"/>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0" t="str">
        <f>IF(【6】見・諸経費!C75="","",【6】見・諸経費!C75)</f>
        <v/>
      </c>
      <c r="D75" s="1110"/>
      <c r="E75" s="1110"/>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0" t="str">
        <f>IF(【6】見・諸経費!C76="","",【6】見・諸経費!C76)</f>
        <v/>
      </c>
      <c r="D76" s="1110"/>
      <c r="E76" s="1110"/>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0" t="str">
        <f>IF(【6】見・諸経費!C77="","",【6】見・諸経費!C77)</f>
        <v/>
      </c>
      <c r="D77" s="1110"/>
      <c r="E77" s="1110"/>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0" t="str">
        <f>IF(【6】見・諸経費!C78="","",【6】見・諸経費!C78)</f>
        <v/>
      </c>
      <c r="D78" s="1110"/>
      <c r="E78" s="1110"/>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0" t="str">
        <f>IF(【6】見・諸経費!C79="","",【6】見・諸経費!C79)</f>
        <v/>
      </c>
      <c r="D79" s="1110"/>
      <c r="E79" s="1110"/>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0" t="str">
        <f>IF(【6】見・諸経費!C80="","",【6】見・諸経費!C80)</f>
        <v/>
      </c>
      <c r="D80" s="1110"/>
      <c r="E80" s="1110"/>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0" t="str">
        <f>IF(【6】見・諸経費!C81="","",【6】見・諸経費!C81)</f>
        <v/>
      </c>
      <c r="D81" s="1110"/>
      <c r="E81" s="1110"/>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0" t="str">
        <f>IF(【6】見・諸経費!C82="","",【6】見・諸経費!C82)</f>
        <v/>
      </c>
      <c r="D82" s="1110"/>
      <c r="E82" s="1110"/>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0" t="str">
        <f>IF(【6】見・諸経費!C83="","",【6】見・諸経費!C83)</f>
        <v/>
      </c>
      <c r="D83" s="1110"/>
      <c r="E83" s="1110"/>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0" t="str">
        <f>IF(【6】見・諸経費!C84="","",【6】見・諸経費!C84)</f>
        <v/>
      </c>
      <c r="D84" s="1110"/>
      <c r="E84" s="1110"/>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0" t="str">
        <f>IF(【6】見・諸経費!C85="","",【6】見・諸経費!C85)</f>
        <v/>
      </c>
      <c r="D85" s="1110"/>
      <c r="E85" s="1110"/>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0" t="str">
        <f>IF(【6】見・諸経費!C86="","",【6】見・諸経費!C86)</f>
        <v/>
      </c>
      <c r="D86" s="1110"/>
      <c r="E86" s="1110"/>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0" t="str">
        <f>IF(【6】見・諸経費!C87="","",【6】見・諸経費!C87)</f>
        <v/>
      </c>
      <c r="D87" s="1110"/>
      <c r="E87" s="1110"/>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0" t="str">
        <f>IF(【6】見・諸経費!C88="","",【6】見・諸経費!C88)</f>
        <v/>
      </c>
      <c r="D88" s="1110"/>
      <c r="E88" s="1110"/>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0" t="str">
        <f>IF(【6】見・諸経費!C89="","",【6】見・諸経費!C89)</f>
        <v/>
      </c>
      <c r="D89" s="1110"/>
      <c r="E89" s="1110"/>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0" t="str">
        <f>IF(【6】見・諸経費!C90="","",【6】見・諸経費!C90)</f>
        <v/>
      </c>
      <c r="D90" s="1110"/>
      <c r="E90" s="1110"/>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0" t="str">
        <f>IF(【6】見・諸経費!C91="","",【6】見・諸経費!C91)</f>
        <v/>
      </c>
      <c r="D91" s="1110"/>
      <c r="E91" s="1110"/>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0" t="str">
        <f>IF(【6】見・諸経費!C92="","",【6】見・諸経費!C92)</f>
        <v/>
      </c>
      <c r="D92" s="1110"/>
      <c r="E92" s="1110"/>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0" t="str">
        <f>IF(【6】見・諸経費!C93="","",【6】見・諸経費!C93)</f>
        <v/>
      </c>
      <c r="D93" s="1110"/>
      <c r="E93" s="1110"/>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0" t="str">
        <f>IF(【6】見・諸経費!C94="","",【6】見・諸経費!C94)</f>
        <v/>
      </c>
      <c r="D94" s="1110"/>
      <c r="E94" s="1110"/>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0" t="str">
        <f>IF(【6】見・諸経費!C95="","",【6】見・諸経費!C95)</f>
        <v/>
      </c>
      <c r="D95" s="1110"/>
      <c r="E95" s="1110"/>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0" t="str">
        <f>IF(【6】見・諸経費!C96="","",【6】見・諸経費!C96)</f>
        <v/>
      </c>
      <c r="D96" s="1110"/>
      <c r="E96" s="1110"/>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0" t="str">
        <f>IF(【6】見・諸経費!C97="","",【6】見・諸経費!C97)</f>
        <v/>
      </c>
      <c r="D97" s="1110"/>
      <c r="E97" s="1110"/>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0" t="str">
        <f>IF(【6】見・諸経費!C98="","",【6】見・諸経費!C98)</f>
        <v/>
      </c>
      <c r="D98" s="1110"/>
      <c r="E98" s="1110"/>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0" t="str">
        <f>IF(【6】見・諸経費!C99="","",【6】見・諸経費!C99)</f>
        <v/>
      </c>
      <c r="D99" s="1110"/>
      <c r="E99" s="1110"/>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0" t="str">
        <f>IF(【6】見・諸経費!C100="","",【6】見・諸経費!C100)</f>
        <v/>
      </c>
      <c r="D100" s="1110"/>
      <c r="E100" s="1110"/>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320</v>
      </c>
      <c r="I101" s="739">
        <f>SUM(I71:I100)</f>
        <v>0</v>
      </c>
      <c r="J101" s="54"/>
      <c r="K101" s="58"/>
    </row>
    <row r="102" spans="2:11" s="43" customFormat="1" ht="16.5" customHeight="1">
      <c r="B102" s="164" t="s">
        <v>381</v>
      </c>
      <c r="C102" s="164"/>
      <c r="G102" s="54"/>
      <c r="J102" s="156"/>
      <c r="K102" s="108" t="s">
        <v>223</v>
      </c>
    </row>
    <row r="103" spans="2:11" s="43" customFormat="1" ht="33" customHeight="1">
      <c r="B103" s="485" t="s">
        <v>272</v>
      </c>
      <c r="C103" s="963" t="s">
        <v>377</v>
      </c>
      <c r="D103" s="963"/>
      <c r="E103" s="1112"/>
      <c r="F103" s="499" t="s">
        <v>297</v>
      </c>
      <c r="G103" s="513" t="s">
        <v>369</v>
      </c>
      <c r="H103" s="499" t="s">
        <v>378</v>
      </c>
      <c r="I103" s="642" t="s">
        <v>371</v>
      </c>
      <c r="J103" s="643" t="s">
        <v>372</v>
      </c>
      <c r="K103" s="537" t="s">
        <v>288</v>
      </c>
    </row>
    <row r="104" spans="2:11" s="43" customFormat="1" ht="19.5" customHeight="1">
      <c r="B104" s="701" t="str">
        <f>IF(【6】見・諸経費!B104="","",【6】見・諸経費!B104)</f>
        <v/>
      </c>
      <c r="C104" s="1110" t="str">
        <f>IF(【6】見・諸経費!C104="","",【6】見・諸経費!C104)</f>
        <v/>
      </c>
      <c r="D104" s="1110"/>
      <c r="E104" s="1110"/>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0" t="str">
        <f>IF(【6】見・諸経費!C105="","",【6】見・諸経費!C105)</f>
        <v/>
      </c>
      <c r="D105" s="1110"/>
      <c r="E105" s="1110"/>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0" t="str">
        <f>IF(【6】見・諸経費!C106="","",【6】見・諸経費!C106)</f>
        <v/>
      </c>
      <c r="D106" s="1110"/>
      <c r="E106" s="1110"/>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0" t="str">
        <f>IF(【6】見・諸経費!C107="","",【6】見・諸経費!C107)</f>
        <v/>
      </c>
      <c r="D107" s="1110"/>
      <c r="E107" s="1110"/>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0" t="str">
        <f>IF(【6】見・諸経費!C108="","",【6】見・諸経費!C108)</f>
        <v/>
      </c>
      <c r="D108" s="1110"/>
      <c r="E108" s="1110"/>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0" t="str">
        <f>IF(【6】見・諸経費!C109="","",【6】見・諸経費!C109)</f>
        <v/>
      </c>
      <c r="D109" s="1110"/>
      <c r="E109" s="1110"/>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0" t="str">
        <f>IF(【6】見・諸経費!C110="","",【6】見・諸経費!C110)</f>
        <v/>
      </c>
      <c r="D110" s="1110"/>
      <c r="E110" s="1110"/>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0" t="str">
        <f>IF(【6】見・諸経費!C111="","",【6】見・諸経費!C111)</f>
        <v/>
      </c>
      <c r="D111" s="1110"/>
      <c r="E111" s="1110"/>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0" t="str">
        <f>IF(【6】見・諸経費!C112="","",【6】見・諸経費!C112)</f>
        <v/>
      </c>
      <c r="D112" s="1110"/>
      <c r="E112" s="1110"/>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0" t="str">
        <f>IF(【6】見・諸経費!C113="","",【6】見・諸経費!C113)</f>
        <v/>
      </c>
      <c r="D113" s="1110"/>
      <c r="E113" s="1110"/>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0" t="str">
        <f>IF(【6】見・諸経費!C114="","",【6】見・諸経費!C114)</f>
        <v/>
      </c>
      <c r="D114" s="1110"/>
      <c r="E114" s="1110"/>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0" t="str">
        <f>IF(【6】見・諸経費!C115="","",【6】見・諸経費!C115)</f>
        <v/>
      </c>
      <c r="D115" s="1110"/>
      <c r="E115" s="1110"/>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0" t="str">
        <f>IF(【6】見・諸経費!C116="","",【6】見・諸経費!C116)</f>
        <v/>
      </c>
      <c r="D116" s="1110"/>
      <c r="E116" s="1110"/>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0" t="str">
        <f>IF(【6】見・諸経費!C117="","",【6】見・諸経費!C117)</f>
        <v/>
      </c>
      <c r="D117" s="1110"/>
      <c r="E117" s="1110"/>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0" t="str">
        <f>IF(【6】見・諸経費!C118="","",【6】見・諸経費!C118)</f>
        <v/>
      </c>
      <c r="D118" s="1110"/>
      <c r="E118" s="1110"/>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0" t="str">
        <f>IF(【6】見・諸経費!C119="","",【6】見・諸経費!C119)</f>
        <v/>
      </c>
      <c r="D119" s="1110"/>
      <c r="E119" s="1110"/>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0" t="str">
        <f>IF(【6】見・諸経費!C120="","",【6】見・諸経費!C120)</f>
        <v/>
      </c>
      <c r="D120" s="1110"/>
      <c r="E120" s="1110"/>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0" t="str">
        <f>IF(【6】見・諸経費!C121="","",【6】見・諸経費!C121)</f>
        <v/>
      </c>
      <c r="D121" s="1110"/>
      <c r="E121" s="1110"/>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0" t="str">
        <f>IF(【6】見・諸経費!C122="","",【6】見・諸経費!C122)</f>
        <v/>
      </c>
      <c r="D122" s="1110"/>
      <c r="E122" s="1110"/>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0" t="str">
        <f>IF(【6】見・諸経費!C123="","",【6】見・諸経費!C123)</f>
        <v/>
      </c>
      <c r="D123" s="1110"/>
      <c r="E123" s="1110"/>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0" t="str">
        <f>IF(【6】見・諸経費!C124="","",【6】見・諸経費!C124)</f>
        <v/>
      </c>
      <c r="D124" s="1110"/>
      <c r="E124" s="1110"/>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0" t="str">
        <f>IF(【6】見・諸経費!C125="","",【6】見・諸経費!C125)</f>
        <v/>
      </c>
      <c r="D125" s="1110"/>
      <c r="E125" s="1110"/>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0" t="str">
        <f>IF(【6】見・諸経費!C126="","",【6】見・諸経費!C126)</f>
        <v/>
      </c>
      <c r="D126" s="1110"/>
      <c r="E126" s="1110"/>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0" t="str">
        <f>IF(【6】見・諸経費!C127="","",【6】見・諸経費!C127)</f>
        <v/>
      </c>
      <c r="D127" s="1110"/>
      <c r="E127" s="1110"/>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0" t="str">
        <f>IF(【6】見・諸経費!C128="","",【6】見・諸経費!C128)</f>
        <v/>
      </c>
      <c r="D128" s="1110"/>
      <c r="E128" s="1110"/>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0" t="str">
        <f>IF(【6】見・諸経費!C129="","",【6】見・諸経費!C129)</f>
        <v/>
      </c>
      <c r="D129" s="1110"/>
      <c r="E129" s="1110"/>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0" t="str">
        <f>IF(【6】見・諸経費!C130="","",【6】見・諸経費!C130)</f>
        <v/>
      </c>
      <c r="D130" s="1110"/>
      <c r="E130" s="1110"/>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0" t="str">
        <f>IF(【6】見・諸経費!C131="","",【6】見・諸経費!C131)</f>
        <v/>
      </c>
      <c r="D131" s="1110"/>
      <c r="E131" s="1110"/>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0" t="str">
        <f>IF(【6】見・諸経費!C132="","",【6】見・諸経費!C132)</f>
        <v/>
      </c>
      <c r="D132" s="1110"/>
      <c r="E132" s="1110"/>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0" t="str">
        <f>IF(【6】見・諸経費!C133="","",【6】見・諸経費!C133)</f>
        <v/>
      </c>
      <c r="D133" s="1110"/>
      <c r="E133" s="1110"/>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320</v>
      </c>
      <c r="I134" s="739">
        <f>SUM(I104:I133)</f>
        <v>0</v>
      </c>
      <c r="J134" s="54"/>
      <c r="K134" s="58"/>
    </row>
    <row r="135" spans="2:11" ht="16.5" customHeight="1">
      <c r="B135" s="159" t="s">
        <v>522</v>
      </c>
      <c r="C135" s="159"/>
      <c r="D135" s="157"/>
      <c r="E135" s="157"/>
      <c r="G135" s="156"/>
      <c r="I135" s="161"/>
      <c r="K135" s="108" t="s">
        <v>223</v>
      </c>
    </row>
    <row r="136" spans="2:11" ht="32.25" customHeight="1">
      <c r="B136" s="642" t="s">
        <v>383</v>
      </c>
      <c r="C136" s="968" t="s">
        <v>384</v>
      </c>
      <c r="D136" s="969"/>
      <c r="E136" s="970"/>
      <c r="F136" s="485" t="s">
        <v>297</v>
      </c>
      <c r="G136" s="513" t="s">
        <v>369</v>
      </c>
      <c r="H136" s="642" t="s">
        <v>370</v>
      </c>
      <c r="I136" s="642" t="s">
        <v>371</v>
      </c>
      <c r="J136" s="643" t="s">
        <v>372</v>
      </c>
      <c r="K136" s="537" t="s">
        <v>288</v>
      </c>
    </row>
    <row r="137" spans="2:11" ht="19.5" customHeight="1">
      <c r="B137" s="702" t="str">
        <f>IF(【6】見・諸経費!B137="","",【6】見・諸経費!B137)</f>
        <v/>
      </c>
      <c r="C137" s="1111" t="str">
        <f>IF(【6】見・諸経費!C137="","",【6】見・諸経費!C137)</f>
        <v/>
      </c>
      <c r="D137" s="1111"/>
      <c r="E137" s="1111"/>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1" t="str">
        <f>IF(【6】見・諸経費!C138="","",【6】見・諸経費!C138)</f>
        <v/>
      </c>
      <c r="D138" s="1111"/>
      <c r="E138" s="1111"/>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1" t="str">
        <f>IF(【6】見・諸経費!C139="","",【6】見・諸経費!C139)</f>
        <v/>
      </c>
      <c r="D139" s="1111"/>
      <c r="E139" s="1111"/>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1" t="str">
        <f>IF(【6】見・諸経費!C140="","",【6】見・諸経費!C140)</f>
        <v/>
      </c>
      <c r="D140" s="1111"/>
      <c r="E140" s="1111"/>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1" t="str">
        <f>IF(【6】見・諸経費!C141="","",【6】見・諸経費!C141)</f>
        <v/>
      </c>
      <c r="D141" s="1111"/>
      <c r="E141" s="1111"/>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1" t="str">
        <f>IF(【6】見・諸経費!C142="","",【6】見・諸経費!C142)</f>
        <v/>
      </c>
      <c r="D142" s="1111"/>
      <c r="E142" s="1111"/>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1" t="str">
        <f>IF(【6】見・諸経費!C143="","",【6】見・諸経費!C143)</f>
        <v/>
      </c>
      <c r="D143" s="1111"/>
      <c r="E143" s="1111"/>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1" t="str">
        <f>IF(【6】見・諸経費!C144="","",【6】見・諸経費!C144)</f>
        <v/>
      </c>
      <c r="D144" s="1111"/>
      <c r="E144" s="1111"/>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1" t="str">
        <f>IF(【6】見・諸経費!C145="","",【6】見・諸経費!C145)</f>
        <v/>
      </c>
      <c r="D145" s="1111"/>
      <c r="E145" s="1111"/>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1" t="str">
        <f>IF(【6】見・諸経費!C146="","",【6】見・諸経費!C146)</f>
        <v/>
      </c>
      <c r="D146" s="1111"/>
      <c r="E146" s="1111"/>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385</v>
      </c>
      <c r="H147" s="967"/>
      <c r="I147" s="662">
        <f>SUM(I137:I146)</f>
        <v>0</v>
      </c>
    </row>
    <row r="148" spans="2:11" ht="11.25" customHeight="1">
      <c r="D148" s="155"/>
      <c r="F148" s="161"/>
      <c r="G148" s="161"/>
      <c r="H148" s="156"/>
      <c r="I148" s="160"/>
      <c r="K148" s="58"/>
    </row>
    <row r="149" spans="2:11" s="43" customFormat="1" ht="16.5" customHeight="1">
      <c r="B149" s="159" t="s">
        <v>386</v>
      </c>
      <c r="C149" s="159"/>
      <c r="D149" s="157"/>
      <c r="E149" s="157"/>
      <c r="F149" s="155"/>
      <c r="G149" s="156"/>
      <c r="H149" s="155"/>
      <c r="I149" s="161"/>
      <c r="J149" s="156"/>
      <c r="K149" s="108" t="s">
        <v>223</v>
      </c>
    </row>
    <row r="150" spans="2:11" s="43" customFormat="1" ht="32.25" customHeight="1">
      <c r="B150" s="642" t="s">
        <v>272</v>
      </c>
      <c r="C150" s="968" t="s">
        <v>387</v>
      </c>
      <c r="D150" s="969"/>
      <c r="E150" s="970"/>
      <c r="F150" s="485" t="s">
        <v>297</v>
      </c>
      <c r="G150" s="591" t="s">
        <v>369</v>
      </c>
      <c r="H150" s="642" t="s">
        <v>370</v>
      </c>
      <c r="I150" s="642" t="s">
        <v>371</v>
      </c>
      <c r="J150" s="643" t="s">
        <v>372</v>
      </c>
      <c r="K150" s="537" t="s">
        <v>288</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388</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388</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388</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64" t="s">
        <v>389</v>
      </c>
      <c r="H154" s="965"/>
      <c r="I154" s="662">
        <f>SUM(I151:I153)</f>
        <v>0</v>
      </c>
      <c r="J154" s="54"/>
      <c r="K154" s="159"/>
    </row>
    <row r="155" spans="2:11" ht="11.25" customHeight="1">
      <c r="D155" s="161"/>
      <c r="E155" s="161"/>
      <c r="F155" s="156"/>
      <c r="G155" s="156"/>
      <c r="H155" s="156"/>
      <c r="I155" s="161"/>
      <c r="K155" s="108"/>
    </row>
    <row r="156" spans="2:11" s="43" customFormat="1" ht="16.5" customHeight="1">
      <c r="B156" s="159" t="s">
        <v>390</v>
      </c>
      <c r="C156" s="159"/>
      <c r="D156" s="157"/>
      <c r="E156" s="157"/>
      <c r="F156" s="155"/>
      <c r="G156" s="156"/>
      <c r="H156" s="155"/>
      <c r="I156" s="161"/>
      <c r="J156" s="156"/>
      <c r="K156" s="108" t="s">
        <v>223</v>
      </c>
    </row>
    <row r="157" spans="2:11" s="43" customFormat="1" ht="32.25" customHeight="1">
      <c r="B157" s="642" t="s">
        <v>383</v>
      </c>
      <c r="C157" s="968" t="s">
        <v>391</v>
      </c>
      <c r="D157" s="969"/>
      <c r="E157" s="970"/>
      <c r="F157" s="485" t="s">
        <v>297</v>
      </c>
      <c r="G157" s="513" t="s">
        <v>369</v>
      </c>
      <c r="H157" s="642" t="s">
        <v>392</v>
      </c>
      <c r="I157" s="642" t="s">
        <v>371</v>
      </c>
      <c r="J157" s="643" t="s">
        <v>372</v>
      </c>
      <c r="K157" s="537" t="s">
        <v>288</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64" t="s">
        <v>393</v>
      </c>
      <c r="H167" s="965"/>
      <c r="I167" s="662">
        <f>SUM(I158:I166)</f>
        <v>0</v>
      </c>
      <c r="J167" s="54"/>
      <c r="K167" s="159"/>
    </row>
    <row r="168" spans="2:11" ht="16.5" customHeight="1">
      <c r="D168" s="155"/>
      <c r="F168" s="161"/>
      <c r="G168" s="161"/>
      <c r="H168" s="156"/>
      <c r="I168" s="160"/>
      <c r="K168" s="108"/>
    </row>
    <row r="169" spans="2:11" s="43" customFormat="1" ht="16.5" customHeight="1">
      <c r="B169" s="159" t="s">
        <v>394</v>
      </c>
      <c r="C169" s="159"/>
      <c r="D169" s="157"/>
      <c r="E169" s="157"/>
      <c r="F169" s="155"/>
      <c r="G169" s="156"/>
      <c r="H169" s="155"/>
      <c r="I169" s="161"/>
      <c r="J169" s="156"/>
      <c r="K169" s="108" t="s">
        <v>223</v>
      </c>
    </row>
    <row r="170" spans="2:11" s="43" customFormat="1" ht="35.25" customHeight="1">
      <c r="B170" s="642" t="s">
        <v>272</v>
      </c>
      <c r="C170" s="968" t="s">
        <v>395</v>
      </c>
      <c r="D170" s="969"/>
      <c r="E170" s="970"/>
      <c r="F170" s="485" t="s">
        <v>297</v>
      </c>
      <c r="G170" s="513" t="s">
        <v>369</v>
      </c>
      <c r="H170" s="643" t="s">
        <v>523</v>
      </c>
      <c r="I170" s="642" t="s">
        <v>371</v>
      </c>
      <c r="J170" s="643" t="s">
        <v>372</v>
      </c>
      <c r="K170" s="537" t="s">
        <v>288</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64" t="s">
        <v>397</v>
      </c>
      <c r="H191" s="965"/>
      <c r="I191" s="662">
        <f>SUM(I171:I190)</f>
        <v>0</v>
      </c>
      <c r="J191" s="54"/>
      <c r="K191" s="58"/>
    </row>
    <row r="192" spans="2:11" ht="16.5" customHeight="1"/>
    <row r="193" spans="2:11" s="43" customFormat="1" ht="16.5" customHeight="1">
      <c r="B193" s="159" t="s">
        <v>398</v>
      </c>
      <c r="C193" s="159"/>
      <c r="D193" s="157"/>
      <c r="E193" s="157"/>
      <c r="F193" s="155"/>
      <c r="G193" s="156"/>
      <c r="H193" s="155"/>
      <c r="I193" s="161"/>
      <c r="J193" s="156"/>
      <c r="K193" s="108" t="s">
        <v>223</v>
      </c>
    </row>
    <row r="194" spans="2:11" s="43" customFormat="1" ht="35.25" customHeight="1">
      <c r="B194" s="642" t="s">
        <v>383</v>
      </c>
      <c r="C194" s="968" t="s">
        <v>395</v>
      </c>
      <c r="D194" s="969"/>
      <c r="E194" s="970"/>
      <c r="F194" s="485" t="s">
        <v>297</v>
      </c>
      <c r="G194" s="513" t="s">
        <v>369</v>
      </c>
      <c r="H194" s="642" t="s">
        <v>392</v>
      </c>
      <c r="I194" s="642" t="s">
        <v>371</v>
      </c>
      <c r="J194" s="643" t="s">
        <v>372</v>
      </c>
      <c r="K194" s="537" t="s">
        <v>288</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64" t="s">
        <v>399</v>
      </c>
      <c r="H198" s="965"/>
      <c r="I198" s="662">
        <f>SUM(I195:I197)</f>
        <v>0</v>
      </c>
      <c r="J198" s="54"/>
      <c r="K198" s="159"/>
    </row>
    <row r="199" spans="2:11" s="43" customFormat="1" ht="16.5" customHeight="1">
      <c r="B199" s="159" t="s">
        <v>400</v>
      </c>
      <c r="C199" s="159"/>
      <c r="D199" s="157"/>
      <c r="E199" s="157"/>
      <c r="F199" s="155"/>
      <c r="G199" s="156"/>
      <c r="H199" s="155"/>
      <c r="I199" s="161"/>
      <c r="J199" s="156"/>
      <c r="K199" s="108" t="s">
        <v>223</v>
      </c>
    </row>
    <row r="200" spans="2:11" s="43" customFormat="1" ht="35.25" customHeight="1">
      <c r="B200" s="642" t="s">
        <v>272</v>
      </c>
      <c r="C200" s="968" t="s">
        <v>401</v>
      </c>
      <c r="D200" s="969"/>
      <c r="E200" s="970"/>
      <c r="F200" s="485" t="s">
        <v>297</v>
      </c>
      <c r="G200" s="513" t="s">
        <v>369</v>
      </c>
      <c r="H200" s="643" t="s">
        <v>524</v>
      </c>
      <c r="I200" s="642" t="s">
        <v>371</v>
      </c>
      <c r="J200" s="643" t="s">
        <v>372</v>
      </c>
      <c r="K200" s="537" t="s">
        <v>288</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64" t="s">
        <v>402</v>
      </c>
      <c r="H221" s="965"/>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5:D25"/>
    <mergeCell ref="C26:D26"/>
    <mergeCell ref="C27:D27"/>
    <mergeCell ref="C22:D22"/>
    <mergeCell ref="C23:D23"/>
    <mergeCell ref="C24:D24"/>
    <mergeCell ref="C19:D19"/>
    <mergeCell ref="C20:D20"/>
    <mergeCell ref="C21:D21"/>
    <mergeCell ref="C34:D34"/>
    <mergeCell ref="G35:H35"/>
    <mergeCell ref="G37:H37"/>
    <mergeCell ref="C31:D31"/>
    <mergeCell ref="C32:D32"/>
    <mergeCell ref="C33:D33"/>
    <mergeCell ref="C28:D28"/>
    <mergeCell ref="C29:D29"/>
    <mergeCell ref="C30:D3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66:E66"/>
    <mergeCell ref="C67:E67"/>
    <mergeCell ref="C70:E70"/>
    <mergeCell ref="C64:E64"/>
    <mergeCell ref="C65:E65"/>
    <mergeCell ref="C61:E61"/>
    <mergeCell ref="C62:E62"/>
    <mergeCell ref="C63:E63"/>
    <mergeCell ref="C58:E58"/>
    <mergeCell ref="C59:E59"/>
    <mergeCell ref="C60:E60"/>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100:E100"/>
    <mergeCell ref="C103:E103"/>
    <mergeCell ref="C104:E104"/>
    <mergeCell ref="C109:E109"/>
    <mergeCell ref="C110:E110"/>
    <mergeCell ref="C116:E116"/>
    <mergeCell ref="C117:E117"/>
    <mergeCell ref="C118:E118"/>
    <mergeCell ref="C119:E119"/>
    <mergeCell ref="C115:E115"/>
    <mergeCell ref="C126:E126"/>
    <mergeCell ref="C127:E127"/>
    <mergeCell ref="C128:E128"/>
    <mergeCell ref="C123:E123"/>
    <mergeCell ref="C124:E124"/>
    <mergeCell ref="C125:E125"/>
    <mergeCell ref="C120:E120"/>
    <mergeCell ref="C121:E121"/>
    <mergeCell ref="C122:E122"/>
    <mergeCell ref="C142:E142"/>
    <mergeCell ref="C138:E138"/>
    <mergeCell ref="C139:E139"/>
    <mergeCell ref="C151:E151"/>
    <mergeCell ref="C132:E132"/>
    <mergeCell ref="C133:E133"/>
    <mergeCell ref="C136:E136"/>
    <mergeCell ref="C129:E129"/>
    <mergeCell ref="C130:E130"/>
    <mergeCell ref="C131:E131"/>
    <mergeCell ref="G154:H154"/>
    <mergeCell ref="C157:E157"/>
    <mergeCell ref="C158:E158"/>
    <mergeCell ref="C160:E160"/>
    <mergeCell ref="C150:E150"/>
    <mergeCell ref="C152:E152"/>
    <mergeCell ref="C153:E153"/>
    <mergeCell ref="C145:E145"/>
    <mergeCell ref="C146:E146"/>
    <mergeCell ref="G147:H147"/>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98:H198"/>
    <mergeCell ref="C194:E194"/>
    <mergeCell ref="C196:E196"/>
    <mergeCell ref="C197:E197"/>
    <mergeCell ref="C189:E189"/>
    <mergeCell ref="C190:E190"/>
    <mergeCell ref="G191:H191"/>
    <mergeCell ref="C186:E186"/>
    <mergeCell ref="C187:E187"/>
    <mergeCell ref="C188:E188"/>
    <mergeCell ref="C195:E195"/>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525</v>
      </c>
    </row>
    <row r="2" spans="2:11" ht="20.25" customHeight="1">
      <c r="B2" s="586" t="s">
        <v>404</v>
      </c>
      <c r="I2" s="984"/>
      <c r="J2" s="984"/>
    </row>
    <row r="3" spans="2:11" ht="20.25" customHeight="1">
      <c r="I3" s="108"/>
      <c r="J3" s="108"/>
    </row>
    <row r="4" spans="2:11" ht="20.25" customHeight="1">
      <c r="B4" s="43" t="s">
        <v>405</v>
      </c>
      <c r="C4" s="264">
        <f>'【7-1】精・配置表'!E4</f>
        <v>0</v>
      </c>
      <c r="D4" s="174" t="s">
        <v>406</v>
      </c>
      <c r="E4" s="985">
        <f>'【7-1】精・配置表'!H4</f>
        <v>0</v>
      </c>
      <c r="F4" s="985"/>
      <c r="G4" s="111"/>
      <c r="H4" s="110"/>
      <c r="I4" s="110"/>
      <c r="J4" s="108"/>
    </row>
    <row r="5" spans="2:11" ht="20.25" customHeight="1">
      <c r="B5" s="43" t="s">
        <v>407</v>
      </c>
      <c r="C5" s="264">
        <f>'【7-1】精・配置表'!E5</f>
        <v>0</v>
      </c>
      <c r="D5" s="174" t="s">
        <v>406</v>
      </c>
      <c r="E5" s="985">
        <f>'【7-1】精・配置表'!H5</f>
        <v>0</v>
      </c>
      <c r="F5" s="985"/>
      <c r="G5" s="986" t="s">
        <v>408</v>
      </c>
      <c r="H5" s="986"/>
      <c r="I5" s="54">
        <f>'【7-1】精・配置表'!J5</f>
        <v>0</v>
      </c>
      <c r="J5" s="43" t="s">
        <v>409</v>
      </c>
    </row>
    <row r="6" spans="2:11" ht="20.25" customHeight="1">
      <c r="I6" s="108"/>
      <c r="J6" s="108"/>
    </row>
    <row r="7" spans="2:11" ht="20.25" customHeight="1">
      <c r="B7" s="189" t="s">
        <v>410</v>
      </c>
      <c r="C7" s="189" t="s">
        <v>411</v>
      </c>
      <c r="D7" s="987" t="s">
        <v>412</v>
      </c>
      <c r="E7" s="988"/>
      <c r="F7" s="981" t="s">
        <v>413</v>
      </c>
      <c r="G7" s="981"/>
      <c r="H7" s="981"/>
      <c r="I7" s="987" t="s">
        <v>414</v>
      </c>
      <c r="J7" s="989"/>
      <c r="K7" s="523" t="s">
        <v>242</v>
      </c>
    </row>
    <row r="8" spans="2:11" ht="20.25" customHeight="1">
      <c r="B8" s="975" t="s">
        <v>415</v>
      </c>
      <c r="C8" s="1051" t="str">
        <f>IF(【7】見・人件費!C8="","",【7】見・人件費!C8)</f>
        <v/>
      </c>
      <c r="D8" s="176"/>
      <c r="E8" s="116"/>
      <c r="F8" s="468" t="s">
        <v>416</v>
      </c>
      <c r="G8" s="416">
        <f>IF('【7-1】精・配置表'!$H7="","",'【7-1】精・配置表'!$H7)</f>
        <v>0</v>
      </c>
      <c r="H8" s="177" t="s">
        <v>417</v>
      </c>
      <c r="I8" s="977">
        <f>D9*G10</f>
        <v>0</v>
      </c>
      <c r="J8" s="979" t="s">
        <v>418</v>
      </c>
      <c r="K8" s="1053" t="str">
        <f>IF(【7】見・人件費!K8="","",【7】見・人件費!K8)</f>
        <v/>
      </c>
    </row>
    <row r="9" spans="2:11" ht="20.25" customHeight="1">
      <c r="B9" s="975"/>
      <c r="C9" s="1052"/>
      <c r="D9" s="465">
        <f>IF(【7】見・人件費!D9="","",【7】見・人件費!D9)</f>
        <v>31100</v>
      </c>
      <c r="E9" s="178" t="s">
        <v>419</v>
      </c>
      <c r="F9" s="179" t="s">
        <v>420</v>
      </c>
      <c r="G9" s="417">
        <f>IF('【7-1】精・配置表'!$H8="","",'【7-1】精・配置表'!$H8)</f>
        <v>0</v>
      </c>
      <c r="H9" s="180" t="s">
        <v>417</v>
      </c>
      <c r="I9" s="977"/>
      <c r="J9" s="979"/>
      <c r="K9" s="1115"/>
    </row>
    <row r="10" spans="2:11" ht="20.25" customHeight="1">
      <c r="B10" s="976"/>
      <c r="C10" s="1053"/>
      <c r="F10" s="469" t="s">
        <v>421</v>
      </c>
      <c r="G10" s="181">
        <f>SUM(G8:G9)</f>
        <v>0</v>
      </c>
      <c r="H10" s="182" t="s">
        <v>422</v>
      </c>
      <c r="I10" s="978"/>
      <c r="J10" s="980"/>
      <c r="K10" s="1115"/>
    </row>
    <row r="11" spans="2:11" ht="20.25" customHeight="1">
      <c r="B11" s="981" t="s">
        <v>423</v>
      </c>
      <c r="C11" s="1051" t="str">
        <f>IF(【7】見・人件費!C11="","",【7】見・人件費!C11)</f>
        <v/>
      </c>
      <c r="D11" s="183"/>
      <c r="E11" s="184"/>
      <c r="F11" s="691" t="s">
        <v>424</v>
      </c>
      <c r="G11" s="692">
        <f>IF('【7-1】精・配置表'!$P7="","",'【7-1】精・配置表'!$P7)</f>
        <v>0</v>
      </c>
      <c r="H11" s="693" t="s">
        <v>417</v>
      </c>
      <c r="I11" s="982">
        <f>D12*G13</f>
        <v>0</v>
      </c>
      <c r="J11" s="983" t="s">
        <v>418</v>
      </c>
      <c r="K11" s="1115" t="str">
        <f>IF(【7】見・人件費!K11="","",【7】見・人件費!K11)</f>
        <v/>
      </c>
    </row>
    <row r="12" spans="2:11" ht="20.25" customHeight="1">
      <c r="B12" s="981"/>
      <c r="C12" s="1052"/>
      <c r="D12" s="465">
        <f>IF(【7】見・人件費!D12="","",【7】見・人件費!D12)</f>
        <v>22600</v>
      </c>
      <c r="E12" s="177" t="s">
        <v>419</v>
      </c>
      <c r="F12" s="469" t="s">
        <v>420</v>
      </c>
      <c r="G12" s="181">
        <f>IF('【7-1】精・配置表'!$P8="","",'【7-1】精・配置表'!$P8)</f>
        <v>0</v>
      </c>
      <c r="H12" s="182" t="s">
        <v>417</v>
      </c>
      <c r="I12" s="977"/>
      <c r="J12" s="979"/>
      <c r="K12" s="1115"/>
    </row>
    <row r="13" spans="2:11" ht="20.25" customHeight="1">
      <c r="B13" s="981"/>
      <c r="C13" s="1053"/>
      <c r="D13" s="283"/>
      <c r="E13" s="516"/>
      <c r="F13" s="467" t="s">
        <v>421</v>
      </c>
      <c r="G13" s="181">
        <f>SUM(G11:G12)</f>
        <v>0</v>
      </c>
      <c r="H13" s="182" t="s">
        <v>422</v>
      </c>
      <c r="I13" s="978"/>
      <c r="J13" s="980"/>
      <c r="K13" s="1115"/>
    </row>
    <row r="14" spans="2:11" ht="24" customHeight="1">
      <c r="B14" s="110" t="s">
        <v>425</v>
      </c>
      <c r="C14" s="110"/>
      <c r="D14" s="110"/>
      <c r="E14" s="185"/>
      <c r="F14" s="973" t="s">
        <v>426</v>
      </c>
      <c r="G14" s="973"/>
      <c r="H14" s="973"/>
      <c r="I14" s="186">
        <f>SUM(I8,I11)</f>
        <v>0</v>
      </c>
      <c r="J14" s="187" t="s">
        <v>427</v>
      </c>
    </row>
    <row r="15" spans="2:11" ht="23.25" customHeight="1">
      <c r="C15" s="110"/>
      <c r="D15" s="110"/>
      <c r="E15" s="185"/>
      <c r="F15" s="54"/>
      <c r="G15" s="54"/>
      <c r="H15" s="54"/>
      <c r="I15" s="188"/>
      <c r="J15" s="54"/>
    </row>
    <row r="16" spans="2:11" ht="20.25" customHeight="1">
      <c r="B16" s="586" t="s">
        <v>428</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429</v>
      </c>
      <c r="C18" s="418" t="str">
        <f>IF(【7】見・人件費!C18="","",【7】見・人件費!C18)</f>
        <v/>
      </c>
      <c r="D18" s="191"/>
      <c r="E18" s="191"/>
      <c r="F18" s="958" t="s">
        <v>430</v>
      </c>
      <c r="G18" s="974"/>
      <c r="H18" s="959"/>
      <c r="I18" s="192">
        <f>IF(C18="",0,ROUND((I14*C18),0))</f>
        <v>0</v>
      </c>
      <c r="J18" s="193" t="s">
        <v>427</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D7:E7"/>
    <mergeCell ref="F7:H7"/>
    <mergeCell ref="I7:J7"/>
    <mergeCell ref="I2:J2"/>
    <mergeCell ref="E4:F4"/>
    <mergeCell ref="E5:F5"/>
    <mergeCell ref="G5:H5"/>
    <mergeCell ref="C8:C10"/>
    <mergeCell ref="I8:I10"/>
    <mergeCell ref="J8:J10"/>
    <mergeCell ref="K8:K10"/>
    <mergeCell ref="B11:B13"/>
    <mergeCell ref="B8:B10"/>
    <mergeCell ref="F18:H18"/>
    <mergeCell ref="C11:C13"/>
    <mergeCell ref="I11:I13"/>
    <mergeCell ref="J11:J13"/>
    <mergeCell ref="K11:K13"/>
    <mergeCell ref="F14:H14"/>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activeCell="A23" sqref="A22:A23"/>
      <selection pane="bottomLeft" activeCell="P1" sqref="P1"/>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526</v>
      </c>
    </row>
    <row r="2" spans="2:16" ht="19.5" customHeight="1">
      <c r="B2" s="995" t="s">
        <v>527</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00000000000001" customHeight="1">
      <c r="B7" s="996" t="s">
        <v>415</v>
      </c>
      <c r="C7" s="1004"/>
      <c r="D7" s="1002" t="s">
        <v>434</v>
      </c>
      <c r="E7" s="1003"/>
      <c r="F7" s="1003"/>
      <c r="G7" s="1003"/>
      <c r="H7" s="538">
        <f>SUMIF(D14:D166,"",E14:E166)</f>
        <v>0</v>
      </c>
      <c r="J7" s="996" t="s">
        <v>423</v>
      </c>
      <c r="K7" s="1004"/>
      <c r="L7" s="1120" t="s">
        <v>435</v>
      </c>
      <c r="M7" s="1121"/>
      <c r="N7" s="1121"/>
      <c r="O7" s="1122"/>
      <c r="P7" s="538">
        <f>SUMIF(L14:L166,"",M14:M166)</f>
        <v>0</v>
      </c>
    </row>
    <row r="8" spans="2:16" ht="20.100000000000001" customHeight="1">
      <c r="B8" s="998"/>
      <c r="C8" s="1005"/>
      <c r="D8" s="1007" t="s">
        <v>436</v>
      </c>
      <c r="E8" s="1008"/>
      <c r="F8" s="1008"/>
      <c r="G8" s="1008"/>
      <c r="H8" s="539">
        <f>SUMIF(D14:D166,"●",E14:E166)</f>
        <v>0</v>
      </c>
      <c r="J8" s="998"/>
      <c r="K8" s="1005"/>
      <c r="L8" s="1123" t="s">
        <v>436</v>
      </c>
      <c r="M8" s="1124"/>
      <c r="N8" s="1124"/>
      <c r="O8" s="1125"/>
      <c r="P8" s="539">
        <f>SUMIF(L14:L166,"●",M14:M166)</f>
        <v>0</v>
      </c>
    </row>
    <row r="9" spans="2:16" ht="20.100000000000001" customHeight="1">
      <c r="B9" s="1000"/>
      <c r="C9" s="1006"/>
      <c r="D9" s="1009" t="s">
        <v>437</v>
      </c>
      <c r="E9" s="1010"/>
      <c r="F9" s="1010"/>
      <c r="G9" s="1011"/>
      <c r="H9" s="540">
        <f>SUM(E14:E166)</f>
        <v>0</v>
      </c>
      <c r="J9" s="1000"/>
      <c r="K9" s="1006"/>
      <c r="L9" s="1126" t="s">
        <v>437</v>
      </c>
      <c r="M9" s="1016"/>
      <c r="N9" s="1016"/>
      <c r="O9" s="522"/>
      <c r="P9" s="540">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119" t="s">
        <v>445</v>
      </c>
      <c r="H13" s="1015"/>
      <c r="J13" s="1127" t="str">
        <f>B13</f>
        <v>日付</v>
      </c>
      <c r="K13" s="1127"/>
      <c r="L13" s="449" t="s">
        <v>442</v>
      </c>
      <c r="M13" s="203" t="s">
        <v>443</v>
      </c>
      <c r="N13" s="203" t="s">
        <v>446</v>
      </c>
      <c r="O13" s="993" t="s">
        <v>445</v>
      </c>
      <c r="P13" s="994"/>
    </row>
    <row r="14" spans="2:16" ht="16.5" customHeight="1" thickTop="1">
      <c r="B14" s="1116">
        <f>基本情報!$E$22</f>
        <v>0</v>
      </c>
      <c r="C14" s="1116"/>
      <c r="D14" s="419" t="str">
        <f>IF('【7-1】見・配置表'!D14="","",'【7-1】見・配置表'!D14)</f>
        <v/>
      </c>
      <c r="E14" s="420" t="str">
        <f>IF('【7-1】見・配置表'!E14="","",'【7-1】見・配置表'!E14)</f>
        <v/>
      </c>
      <c r="F14" s="453" t="str">
        <f>IF('【7-1】見・配置表'!F14="","",'【7-1】見・配置表'!F14)</f>
        <v/>
      </c>
      <c r="G14" s="1117" t="str">
        <f>IF('【7-1】見・配置表'!G14="","",'【7-1】見・配置表'!G14)</f>
        <v/>
      </c>
      <c r="H14" s="1118"/>
      <c r="J14" s="1116">
        <f>基本情報!$E$22</f>
        <v>0</v>
      </c>
      <c r="K14" s="1116"/>
      <c r="L14" s="419" t="str">
        <f>IF('【7-1】見・配置表'!L14="","",'【7-1】見・配置表'!L14)</f>
        <v/>
      </c>
      <c r="M14" s="420" t="str">
        <f>IF('【7-1】見・配置表'!M14="","",'【7-1】見・配置表'!M14)</f>
        <v/>
      </c>
      <c r="N14" s="453" t="str">
        <f>IF('【7-1】見・配置表'!N14="","",'【7-1】見・配置表'!N14)</f>
        <v/>
      </c>
      <c r="O14" s="1117" t="str">
        <f>IF('【7-1】見・配置表'!O14="","",'【7-1】見・配置表'!O14)</f>
        <v/>
      </c>
      <c r="P14" s="1118"/>
    </row>
    <row r="15" spans="2:16" ht="16.5" customHeight="1">
      <c r="B15" s="1116">
        <f t="shared" ref="B15:B78" si="0">IF(B14="","",B14+1)</f>
        <v>1</v>
      </c>
      <c r="C15" s="1116" t="str">
        <f t="shared" ref="C15:C78" si="1">IF(C13="","",C13+1)</f>
        <v/>
      </c>
      <c r="D15" s="419" t="str">
        <f>IF('【7-1】見・配置表'!D15="","",'【7-1】見・配置表'!D15)</f>
        <v/>
      </c>
      <c r="E15" s="420" t="str">
        <f>IF('【7-1】見・配置表'!E15="","",'【7-1】見・配置表'!E15)</f>
        <v/>
      </c>
      <c r="F15" s="453" t="str">
        <f>IF('【7-1】見・配置表'!F15="","",'【7-1】見・配置表'!F15)</f>
        <v/>
      </c>
      <c r="G15" s="1117" t="str">
        <f>IF('【7-1】見・配置表'!G15="","",'【7-1】見・配置表'!G15)</f>
        <v/>
      </c>
      <c r="H15" s="1118"/>
      <c r="J15" s="1116">
        <f t="shared" ref="J15:J78" si="2">IF(J14="","",J14+1)</f>
        <v>1</v>
      </c>
      <c r="K15" s="1116" t="str">
        <f t="shared" ref="K15:K78" si="3">IF(K13="","",K13+1)</f>
        <v/>
      </c>
      <c r="L15" s="419" t="str">
        <f>IF('【7-1】見・配置表'!L15="","",'【7-1】見・配置表'!L15)</f>
        <v/>
      </c>
      <c r="M15" s="420" t="str">
        <f>IF('【7-1】見・配置表'!M15="","",'【7-1】見・配置表'!M15)</f>
        <v/>
      </c>
      <c r="N15" s="453" t="str">
        <f>IF('【7-1】見・配置表'!N15="","",'【7-1】見・配置表'!N15)</f>
        <v/>
      </c>
      <c r="O15" s="1117" t="str">
        <f>IF('【7-1】見・配置表'!O15="","",'【7-1】見・配置表'!O15)</f>
        <v/>
      </c>
      <c r="P15" s="1118"/>
    </row>
    <row r="16" spans="2:16" ht="16.5" customHeight="1">
      <c r="B16" s="1116">
        <f t="shared" si="0"/>
        <v>2</v>
      </c>
      <c r="C16" s="1116" t="str">
        <f t="shared" si="1"/>
        <v/>
      </c>
      <c r="D16" s="419"/>
      <c r="E16" s="420" t="str">
        <f>IF('【7-1】見・配置表'!E16="","",'【7-1】見・配置表'!E16)</f>
        <v/>
      </c>
      <c r="F16" s="453" t="str">
        <f>IF('【7-1】見・配置表'!F16="","",'【7-1】見・配置表'!F16)</f>
        <v/>
      </c>
      <c r="G16" s="1117" t="str">
        <f>IF('【7-1】見・配置表'!G16="","",'【7-1】見・配置表'!G16)</f>
        <v/>
      </c>
      <c r="H16" s="1118"/>
      <c r="J16" s="1116">
        <f t="shared" si="2"/>
        <v>2</v>
      </c>
      <c r="K16" s="1116" t="str">
        <f t="shared" si="3"/>
        <v/>
      </c>
      <c r="L16" s="419" t="str">
        <f>IF('【7-1】見・配置表'!L16="","",'【7-1】見・配置表'!L16)</f>
        <v/>
      </c>
      <c r="M16" s="420" t="str">
        <f>IF('【7-1】見・配置表'!M16="","",'【7-1】見・配置表'!M16)</f>
        <v/>
      </c>
      <c r="N16" s="453" t="str">
        <f>IF('【7-1】見・配置表'!N16="","",'【7-1】見・配置表'!N16)</f>
        <v/>
      </c>
      <c r="O16" s="1117" t="str">
        <f>IF('【7-1】見・配置表'!O16="","",'【7-1】見・配置表'!O16)</f>
        <v/>
      </c>
      <c r="P16" s="1118"/>
    </row>
    <row r="17" spans="2:26" ht="16.5" customHeight="1">
      <c r="B17" s="1116">
        <f t="shared" si="0"/>
        <v>3</v>
      </c>
      <c r="C17" s="1116" t="str">
        <f t="shared" si="1"/>
        <v/>
      </c>
      <c r="D17" s="419"/>
      <c r="E17" s="420" t="str">
        <f>IF('【7-1】見・配置表'!E17="","",'【7-1】見・配置表'!E17)</f>
        <v/>
      </c>
      <c r="F17" s="453" t="str">
        <f>IF('【7-1】見・配置表'!F17="","",'【7-1】見・配置表'!F17)</f>
        <v/>
      </c>
      <c r="G17" s="1117" t="str">
        <f>IF('【7-1】見・配置表'!G17="","",'【7-1】見・配置表'!G17)</f>
        <v/>
      </c>
      <c r="H17" s="1118"/>
      <c r="J17" s="1116">
        <f t="shared" si="2"/>
        <v>3</v>
      </c>
      <c r="K17" s="1116" t="str">
        <f t="shared" si="3"/>
        <v/>
      </c>
      <c r="L17" s="419" t="str">
        <f>IF('【7-1】見・配置表'!L17="","",'【7-1】見・配置表'!L17)</f>
        <v/>
      </c>
      <c r="M17" s="420" t="str">
        <f>IF('【7-1】見・配置表'!M17="","",'【7-1】見・配置表'!M17)</f>
        <v/>
      </c>
      <c r="N17" s="453" t="str">
        <f>IF('【7-1】見・配置表'!N17="","",'【7-1】見・配置表'!N17)</f>
        <v/>
      </c>
      <c r="O17" s="1117" t="str">
        <f>IF('【7-1】見・配置表'!O17="","",'【7-1】見・配置表'!O17)</f>
        <v/>
      </c>
      <c r="P17" s="1118"/>
      <c r="Z17" s="314"/>
    </row>
    <row r="18" spans="2:26" ht="16.5" customHeight="1">
      <c r="B18" s="1116">
        <f t="shared" si="0"/>
        <v>4</v>
      </c>
      <c r="C18" s="1116" t="str">
        <f t="shared" si="1"/>
        <v/>
      </c>
      <c r="D18" s="419" t="str">
        <f>IF('【7-1】見・配置表'!D18="","",'【7-1】見・配置表'!D18)</f>
        <v/>
      </c>
      <c r="E18" s="420" t="str">
        <f>IF('【7-1】見・配置表'!E18="","",'【7-1】見・配置表'!E18)</f>
        <v/>
      </c>
      <c r="F18" s="453" t="str">
        <f>IF('【7-1】見・配置表'!F18="","",'【7-1】見・配置表'!F18)</f>
        <v/>
      </c>
      <c r="G18" s="1117" t="str">
        <f>IF('【7-1】見・配置表'!G18="","",'【7-1】見・配置表'!G18)</f>
        <v/>
      </c>
      <c r="H18" s="1118"/>
      <c r="J18" s="1116">
        <f t="shared" si="2"/>
        <v>4</v>
      </c>
      <c r="K18" s="1116" t="str">
        <f t="shared" si="3"/>
        <v/>
      </c>
      <c r="L18" s="419" t="str">
        <f>IF('【7-1】見・配置表'!L18="","",'【7-1】見・配置表'!L18)</f>
        <v/>
      </c>
      <c r="M18" s="420" t="str">
        <f>IF('【7-1】見・配置表'!M18="","",'【7-1】見・配置表'!M18)</f>
        <v/>
      </c>
      <c r="N18" s="453" t="str">
        <f>IF('【7-1】見・配置表'!N18="","",'【7-1】見・配置表'!N18)</f>
        <v/>
      </c>
      <c r="O18" s="1117" t="str">
        <f>IF('【7-1】見・配置表'!O18="","",'【7-1】見・配置表'!O18)</f>
        <v/>
      </c>
      <c r="P18" s="1118"/>
    </row>
    <row r="19" spans="2:26" ht="16.5" customHeight="1">
      <c r="B19" s="1116">
        <f t="shared" si="0"/>
        <v>5</v>
      </c>
      <c r="C19" s="1116" t="str">
        <f t="shared" si="1"/>
        <v/>
      </c>
      <c r="D19" s="419" t="str">
        <f>IF('【7-1】見・配置表'!D19="","",'【7-1】見・配置表'!D19)</f>
        <v/>
      </c>
      <c r="E19" s="420" t="str">
        <f>IF('【7-1】見・配置表'!E19="","",'【7-1】見・配置表'!E19)</f>
        <v/>
      </c>
      <c r="F19" s="453" t="str">
        <f>IF('【7-1】見・配置表'!F19="","",'【7-1】見・配置表'!F19)</f>
        <v/>
      </c>
      <c r="G19" s="1117" t="str">
        <f>IF('【7-1】見・配置表'!G19="","",'【7-1】見・配置表'!G19)</f>
        <v/>
      </c>
      <c r="H19" s="1118"/>
      <c r="J19" s="1116">
        <f t="shared" si="2"/>
        <v>5</v>
      </c>
      <c r="K19" s="1116" t="str">
        <f t="shared" si="3"/>
        <v/>
      </c>
      <c r="L19" s="419" t="str">
        <f>IF('【7-1】見・配置表'!L19="","",'【7-1】見・配置表'!L19)</f>
        <v/>
      </c>
      <c r="M19" s="420" t="str">
        <f>IF('【7-1】見・配置表'!M19="","",'【7-1】見・配置表'!M19)</f>
        <v/>
      </c>
      <c r="N19" s="453" t="str">
        <f>IF('【7-1】見・配置表'!N19="","",'【7-1】見・配置表'!N19)</f>
        <v/>
      </c>
      <c r="O19" s="1117" t="str">
        <f>IF('【7-1】見・配置表'!O19="","",'【7-1】見・配置表'!O19)</f>
        <v/>
      </c>
      <c r="P19" s="1118"/>
    </row>
    <row r="20" spans="2:26" ht="16.5" customHeight="1">
      <c r="B20" s="1116">
        <f t="shared" si="0"/>
        <v>6</v>
      </c>
      <c r="C20" s="1116" t="str">
        <f t="shared" si="1"/>
        <v/>
      </c>
      <c r="D20" s="419" t="str">
        <f>IF('【7-1】見・配置表'!D20="","",'【7-1】見・配置表'!D20)</f>
        <v/>
      </c>
      <c r="E20" s="420" t="str">
        <f>IF('【7-1】見・配置表'!E20="","",'【7-1】見・配置表'!E20)</f>
        <v/>
      </c>
      <c r="F20" s="453" t="str">
        <f>IF('【7-1】見・配置表'!F20="","",'【7-1】見・配置表'!F20)</f>
        <v/>
      </c>
      <c r="G20" s="1117" t="str">
        <f>IF('【7-1】見・配置表'!G20="","",'【7-1】見・配置表'!G20)</f>
        <v/>
      </c>
      <c r="H20" s="1118"/>
      <c r="J20" s="1116">
        <f t="shared" si="2"/>
        <v>6</v>
      </c>
      <c r="K20" s="1116" t="str">
        <f t="shared" si="3"/>
        <v/>
      </c>
      <c r="L20" s="419" t="str">
        <f>IF('【7-1】見・配置表'!L20="","",'【7-1】見・配置表'!L20)</f>
        <v/>
      </c>
      <c r="M20" s="420" t="str">
        <f>IF('【7-1】見・配置表'!M20="","",'【7-1】見・配置表'!M20)</f>
        <v/>
      </c>
      <c r="N20" s="453" t="str">
        <f>IF('【7-1】見・配置表'!N20="","",'【7-1】見・配置表'!N20)</f>
        <v/>
      </c>
      <c r="O20" s="1117" t="str">
        <f>IF('【7-1】見・配置表'!O20="","",'【7-1】見・配置表'!O20)</f>
        <v/>
      </c>
      <c r="P20" s="1118"/>
    </row>
    <row r="21" spans="2:26" ht="16.5" customHeight="1">
      <c r="B21" s="1116">
        <f t="shared" si="0"/>
        <v>7</v>
      </c>
      <c r="C21" s="1116" t="str">
        <f t="shared" si="1"/>
        <v/>
      </c>
      <c r="D21" s="419" t="str">
        <f>IF('【7-1】見・配置表'!D21="","",'【7-1】見・配置表'!D21)</f>
        <v/>
      </c>
      <c r="E21" s="420" t="str">
        <f>IF('【7-1】見・配置表'!E21="","",'【7-1】見・配置表'!E21)</f>
        <v/>
      </c>
      <c r="F21" s="453" t="str">
        <f>IF('【7-1】見・配置表'!F21="","",'【7-1】見・配置表'!F21)</f>
        <v/>
      </c>
      <c r="G21" s="1117" t="str">
        <f>IF('【7-1】見・配置表'!G21="","",'【7-1】見・配置表'!G21)</f>
        <v/>
      </c>
      <c r="H21" s="1118"/>
      <c r="J21" s="1116">
        <f t="shared" si="2"/>
        <v>7</v>
      </c>
      <c r="K21" s="1116" t="str">
        <f t="shared" si="3"/>
        <v/>
      </c>
      <c r="L21" s="419" t="str">
        <f>IF('【7-1】見・配置表'!L21="","",'【7-1】見・配置表'!L21)</f>
        <v/>
      </c>
      <c r="M21" s="420" t="str">
        <f>IF('【7-1】見・配置表'!M21="","",'【7-1】見・配置表'!M21)</f>
        <v/>
      </c>
      <c r="N21" s="453" t="str">
        <f>IF('【7-1】見・配置表'!N21="","",'【7-1】見・配置表'!N21)</f>
        <v/>
      </c>
      <c r="O21" s="1117" t="str">
        <f>IF('【7-1】見・配置表'!O21="","",'【7-1】見・配置表'!O21)</f>
        <v/>
      </c>
      <c r="P21" s="1118"/>
    </row>
    <row r="22" spans="2:26" ht="16.5" customHeight="1">
      <c r="B22" s="1116">
        <f t="shared" si="0"/>
        <v>8</v>
      </c>
      <c r="C22" s="1116" t="str">
        <f t="shared" si="1"/>
        <v/>
      </c>
      <c r="D22" s="419" t="str">
        <f>IF('【7-1】見・配置表'!D22="","",'【7-1】見・配置表'!D22)</f>
        <v/>
      </c>
      <c r="E22" s="420" t="str">
        <f>IF('【7-1】見・配置表'!E22="","",'【7-1】見・配置表'!E22)</f>
        <v/>
      </c>
      <c r="F22" s="453" t="str">
        <f>IF('【7-1】見・配置表'!F22="","",'【7-1】見・配置表'!F22)</f>
        <v/>
      </c>
      <c r="G22" s="1117" t="str">
        <f>IF('【7-1】見・配置表'!G22="","",'【7-1】見・配置表'!G22)</f>
        <v/>
      </c>
      <c r="H22" s="1118"/>
      <c r="J22" s="1116">
        <f t="shared" si="2"/>
        <v>8</v>
      </c>
      <c r="K22" s="1116" t="str">
        <f t="shared" si="3"/>
        <v/>
      </c>
      <c r="L22" s="419" t="str">
        <f>IF('【7-1】見・配置表'!L22="","",'【7-1】見・配置表'!L22)</f>
        <v/>
      </c>
      <c r="M22" s="420" t="str">
        <f>IF('【7-1】見・配置表'!M22="","",'【7-1】見・配置表'!M22)</f>
        <v/>
      </c>
      <c r="N22" s="453" t="str">
        <f>IF('【7-1】見・配置表'!N22="","",'【7-1】見・配置表'!N22)</f>
        <v/>
      </c>
      <c r="O22" s="1117" t="str">
        <f>IF('【7-1】見・配置表'!O22="","",'【7-1】見・配置表'!O22)</f>
        <v/>
      </c>
      <c r="P22" s="1118"/>
    </row>
    <row r="23" spans="2:26" ht="16.5" customHeight="1">
      <c r="B23" s="1116">
        <f t="shared" si="0"/>
        <v>9</v>
      </c>
      <c r="C23" s="1116" t="str">
        <f t="shared" si="1"/>
        <v/>
      </c>
      <c r="D23" s="419" t="str">
        <f>IF('【7-1】見・配置表'!D23="","",'【7-1】見・配置表'!D23)</f>
        <v/>
      </c>
      <c r="E23" s="420" t="str">
        <f>IF('【7-1】見・配置表'!E23="","",'【7-1】見・配置表'!E23)</f>
        <v/>
      </c>
      <c r="F23" s="453" t="str">
        <f>IF('【7-1】見・配置表'!F23="","",'【7-1】見・配置表'!F23)</f>
        <v/>
      </c>
      <c r="G23" s="1117" t="str">
        <f>IF('【7-1】見・配置表'!G23="","",'【7-1】見・配置表'!G23)</f>
        <v/>
      </c>
      <c r="H23" s="1118"/>
      <c r="J23" s="1116">
        <f t="shared" si="2"/>
        <v>9</v>
      </c>
      <c r="K23" s="1116" t="str">
        <f t="shared" si="3"/>
        <v/>
      </c>
      <c r="L23" s="419" t="str">
        <f>IF('【7-1】見・配置表'!L23="","",'【7-1】見・配置表'!L23)</f>
        <v/>
      </c>
      <c r="M23" s="420" t="str">
        <f>IF('【7-1】見・配置表'!M23="","",'【7-1】見・配置表'!M23)</f>
        <v/>
      </c>
      <c r="N23" s="453" t="str">
        <f>IF('【7-1】見・配置表'!N23="","",'【7-1】見・配置表'!N23)</f>
        <v/>
      </c>
      <c r="O23" s="1117" t="str">
        <f>IF('【7-1】見・配置表'!O23="","",'【7-1】見・配置表'!O23)</f>
        <v/>
      </c>
      <c r="P23" s="1118"/>
    </row>
    <row r="24" spans="2:26" ht="16.5" customHeight="1">
      <c r="B24" s="1116">
        <f t="shared" si="0"/>
        <v>10</v>
      </c>
      <c r="C24" s="1116" t="str">
        <f t="shared" si="1"/>
        <v/>
      </c>
      <c r="D24" s="419" t="str">
        <f>IF('【7-1】見・配置表'!D24="","",'【7-1】見・配置表'!D24)</f>
        <v/>
      </c>
      <c r="E24" s="420" t="str">
        <f>IF('【7-1】見・配置表'!E24="","",'【7-1】見・配置表'!E24)</f>
        <v/>
      </c>
      <c r="F24" s="453" t="str">
        <f>IF('【7-1】見・配置表'!F24="","",'【7-1】見・配置表'!F24)</f>
        <v/>
      </c>
      <c r="G24" s="1117" t="str">
        <f>IF('【7-1】見・配置表'!G24="","",'【7-1】見・配置表'!G24)</f>
        <v/>
      </c>
      <c r="H24" s="1118"/>
      <c r="J24" s="1116">
        <f t="shared" si="2"/>
        <v>10</v>
      </c>
      <c r="K24" s="1116" t="str">
        <f t="shared" si="3"/>
        <v/>
      </c>
      <c r="L24" s="419" t="str">
        <f>IF('【7-1】見・配置表'!L24="","",'【7-1】見・配置表'!L24)</f>
        <v/>
      </c>
      <c r="M24" s="420" t="str">
        <f>IF('【7-1】見・配置表'!M24="","",'【7-1】見・配置表'!M24)</f>
        <v/>
      </c>
      <c r="N24" s="453" t="str">
        <f>IF('【7-1】見・配置表'!N24="","",'【7-1】見・配置表'!N24)</f>
        <v/>
      </c>
      <c r="O24" s="1117" t="str">
        <f>IF('【7-1】見・配置表'!O24="","",'【7-1】見・配置表'!O24)</f>
        <v/>
      </c>
      <c r="P24" s="1118"/>
    </row>
    <row r="25" spans="2:26" ht="16.5" customHeight="1">
      <c r="B25" s="1116">
        <f t="shared" si="0"/>
        <v>11</v>
      </c>
      <c r="C25" s="1116" t="str">
        <f t="shared" si="1"/>
        <v/>
      </c>
      <c r="D25" s="419" t="str">
        <f>IF('【7-1】見・配置表'!D25="","",'【7-1】見・配置表'!D25)</f>
        <v/>
      </c>
      <c r="E25" s="420" t="str">
        <f>IF('【7-1】見・配置表'!E25="","",'【7-1】見・配置表'!E25)</f>
        <v/>
      </c>
      <c r="F25" s="453" t="str">
        <f>IF('【7-1】見・配置表'!F25="","",'【7-1】見・配置表'!F25)</f>
        <v/>
      </c>
      <c r="G25" s="1117" t="str">
        <f>IF('【7-1】見・配置表'!G25="","",'【7-1】見・配置表'!G25)</f>
        <v/>
      </c>
      <c r="H25" s="1118"/>
      <c r="J25" s="1116">
        <f t="shared" si="2"/>
        <v>11</v>
      </c>
      <c r="K25" s="1116" t="str">
        <f t="shared" si="3"/>
        <v/>
      </c>
      <c r="L25" s="419" t="str">
        <f>IF('【7-1】見・配置表'!L25="","",'【7-1】見・配置表'!L25)</f>
        <v/>
      </c>
      <c r="M25" s="420" t="str">
        <f>IF('【7-1】見・配置表'!M25="","",'【7-1】見・配置表'!M25)</f>
        <v/>
      </c>
      <c r="N25" s="453" t="str">
        <f>IF('【7-1】見・配置表'!N25="","",'【7-1】見・配置表'!N25)</f>
        <v/>
      </c>
      <c r="O25" s="1117" t="str">
        <f>IF('【7-1】見・配置表'!O25="","",'【7-1】見・配置表'!O25)</f>
        <v/>
      </c>
      <c r="P25" s="1118"/>
    </row>
    <row r="26" spans="2:26" ht="16.5" customHeight="1">
      <c r="B26" s="1116">
        <f t="shared" si="0"/>
        <v>12</v>
      </c>
      <c r="C26" s="1116" t="str">
        <f t="shared" si="1"/>
        <v/>
      </c>
      <c r="D26" s="419" t="str">
        <f>IF('【7-1】見・配置表'!D26="","",'【7-1】見・配置表'!D26)</f>
        <v/>
      </c>
      <c r="E26" s="420" t="str">
        <f>IF('【7-1】見・配置表'!E26="","",'【7-1】見・配置表'!E26)</f>
        <v/>
      </c>
      <c r="F26" s="453" t="str">
        <f>IF('【7-1】見・配置表'!F26="","",'【7-1】見・配置表'!F26)</f>
        <v/>
      </c>
      <c r="G26" s="1117" t="str">
        <f>IF('【7-1】見・配置表'!G26="","",'【7-1】見・配置表'!G26)</f>
        <v/>
      </c>
      <c r="H26" s="1118"/>
      <c r="J26" s="1116">
        <f t="shared" si="2"/>
        <v>12</v>
      </c>
      <c r="K26" s="1116" t="str">
        <f t="shared" si="3"/>
        <v/>
      </c>
      <c r="L26" s="419" t="str">
        <f>IF('【7-1】見・配置表'!L26="","",'【7-1】見・配置表'!L26)</f>
        <v/>
      </c>
      <c r="M26" s="420" t="str">
        <f>IF('【7-1】見・配置表'!M26="","",'【7-1】見・配置表'!M26)</f>
        <v/>
      </c>
      <c r="N26" s="453" t="str">
        <f>IF('【7-1】見・配置表'!N26="","",'【7-1】見・配置表'!N26)</f>
        <v/>
      </c>
      <c r="O26" s="1117" t="str">
        <f>IF('【7-1】見・配置表'!O26="","",'【7-1】見・配置表'!O26)</f>
        <v/>
      </c>
      <c r="P26" s="1118"/>
    </row>
    <row r="27" spans="2:26" ht="16.5" customHeight="1">
      <c r="B27" s="1116">
        <f t="shared" si="0"/>
        <v>13</v>
      </c>
      <c r="C27" s="1116" t="str">
        <f t="shared" si="1"/>
        <v/>
      </c>
      <c r="D27" s="419" t="str">
        <f>IF('【7-1】見・配置表'!D27="","",'【7-1】見・配置表'!D27)</f>
        <v/>
      </c>
      <c r="E27" s="420" t="str">
        <f>IF('【7-1】見・配置表'!E27="","",'【7-1】見・配置表'!E27)</f>
        <v/>
      </c>
      <c r="F27" s="453" t="str">
        <f>IF('【7-1】見・配置表'!F27="","",'【7-1】見・配置表'!F27)</f>
        <v/>
      </c>
      <c r="G27" s="1117" t="str">
        <f>IF('【7-1】見・配置表'!G27="","",'【7-1】見・配置表'!G27)</f>
        <v/>
      </c>
      <c r="H27" s="1118"/>
      <c r="J27" s="1116">
        <f t="shared" si="2"/>
        <v>13</v>
      </c>
      <c r="K27" s="1116" t="str">
        <f t="shared" si="3"/>
        <v/>
      </c>
      <c r="L27" s="419" t="str">
        <f>IF('【7-1】見・配置表'!L27="","",'【7-1】見・配置表'!L27)</f>
        <v/>
      </c>
      <c r="M27" s="420" t="str">
        <f>IF('【7-1】見・配置表'!M27="","",'【7-1】見・配置表'!M27)</f>
        <v/>
      </c>
      <c r="N27" s="453" t="str">
        <f>IF('【7-1】見・配置表'!N27="","",'【7-1】見・配置表'!N27)</f>
        <v/>
      </c>
      <c r="O27" s="1117" t="str">
        <f>IF('【7-1】見・配置表'!O27="","",'【7-1】見・配置表'!O27)</f>
        <v/>
      </c>
      <c r="P27" s="1118"/>
    </row>
    <row r="28" spans="2:26" ht="16.5" customHeight="1">
      <c r="B28" s="1116">
        <f t="shared" si="0"/>
        <v>14</v>
      </c>
      <c r="C28" s="1116" t="str">
        <f t="shared" si="1"/>
        <v/>
      </c>
      <c r="D28" s="419" t="str">
        <f>IF('【7-1】見・配置表'!D28="","",'【7-1】見・配置表'!D28)</f>
        <v/>
      </c>
      <c r="E28" s="420" t="str">
        <f>IF('【7-1】見・配置表'!E28="","",'【7-1】見・配置表'!E28)</f>
        <v/>
      </c>
      <c r="F28" s="453" t="str">
        <f>IF('【7-1】見・配置表'!F28="","",'【7-1】見・配置表'!F28)</f>
        <v/>
      </c>
      <c r="G28" s="1117" t="str">
        <f>IF('【7-1】見・配置表'!G28="","",'【7-1】見・配置表'!G28)</f>
        <v/>
      </c>
      <c r="H28" s="1118"/>
      <c r="J28" s="1116">
        <f t="shared" si="2"/>
        <v>14</v>
      </c>
      <c r="K28" s="1116" t="str">
        <f t="shared" si="3"/>
        <v/>
      </c>
      <c r="L28" s="419" t="str">
        <f>IF('【7-1】見・配置表'!L28="","",'【7-1】見・配置表'!L28)</f>
        <v/>
      </c>
      <c r="M28" s="420" t="str">
        <f>IF('【7-1】見・配置表'!M28="","",'【7-1】見・配置表'!M28)</f>
        <v/>
      </c>
      <c r="N28" s="453" t="str">
        <f>IF('【7-1】見・配置表'!N28="","",'【7-1】見・配置表'!N28)</f>
        <v/>
      </c>
      <c r="O28" s="1117" t="str">
        <f>IF('【7-1】見・配置表'!O28="","",'【7-1】見・配置表'!O28)</f>
        <v/>
      </c>
      <c r="P28" s="1118"/>
    </row>
    <row r="29" spans="2:26" ht="16.5" customHeight="1">
      <c r="B29" s="1116">
        <f t="shared" si="0"/>
        <v>15</v>
      </c>
      <c r="C29" s="1116" t="str">
        <f t="shared" si="1"/>
        <v/>
      </c>
      <c r="D29" s="419" t="str">
        <f>IF('【7-1】見・配置表'!D29="","",'【7-1】見・配置表'!D29)</f>
        <v/>
      </c>
      <c r="E29" s="420" t="str">
        <f>IF('【7-1】見・配置表'!E29="","",'【7-1】見・配置表'!E29)</f>
        <v/>
      </c>
      <c r="F29" s="453" t="str">
        <f>IF('【7-1】見・配置表'!F29="","",'【7-1】見・配置表'!F29)</f>
        <v/>
      </c>
      <c r="G29" s="1117" t="str">
        <f>IF('【7-1】見・配置表'!G29="","",'【7-1】見・配置表'!G29)</f>
        <v/>
      </c>
      <c r="H29" s="1118"/>
      <c r="J29" s="1116">
        <f t="shared" si="2"/>
        <v>15</v>
      </c>
      <c r="K29" s="1116" t="str">
        <f t="shared" si="3"/>
        <v/>
      </c>
      <c r="L29" s="419" t="str">
        <f>IF('【7-1】見・配置表'!L29="","",'【7-1】見・配置表'!L29)</f>
        <v/>
      </c>
      <c r="M29" s="420" t="str">
        <f>IF('【7-1】見・配置表'!M29="","",'【7-1】見・配置表'!M29)</f>
        <v/>
      </c>
      <c r="N29" s="453" t="str">
        <f>IF('【7-1】見・配置表'!N29="","",'【7-1】見・配置表'!N29)</f>
        <v/>
      </c>
      <c r="O29" s="1117" t="str">
        <f>IF('【7-1】見・配置表'!O29="","",'【7-1】見・配置表'!O29)</f>
        <v/>
      </c>
      <c r="P29" s="1118"/>
    </row>
    <row r="30" spans="2:26" ht="16.5" customHeight="1">
      <c r="B30" s="1116">
        <f t="shared" si="0"/>
        <v>16</v>
      </c>
      <c r="C30" s="1116" t="str">
        <f t="shared" si="1"/>
        <v/>
      </c>
      <c r="D30" s="419" t="str">
        <f>IF('【7-1】見・配置表'!D30="","",'【7-1】見・配置表'!D30)</f>
        <v/>
      </c>
      <c r="E30" s="420" t="str">
        <f>IF('【7-1】見・配置表'!E30="","",'【7-1】見・配置表'!E30)</f>
        <v/>
      </c>
      <c r="F30" s="453" t="str">
        <f>IF('【7-1】見・配置表'!F30="","",'【7-1】見・配置表'!F30)</f>
        <v/>
      </c>
      <c r="G30" s="1117" t="str">
        <f>IF('【7-1】見・配置表'!G30="","",'【7-1】見・配置表'!G30)</f>
        <v/>
      </c>
      <c r="H30" s="1118"/>
      <c r="J30" s="1116">
        <f t="shared" si="2"/>
        <v>16</v>
      </c>
      <c r="K30" s="1116" t="str">
        <f t="shared" si="3"/>
        <v/>
      </c>
      <c r="L30" s="419" t="str">
        <f>IF('【7-1】見・配置表'!L30="","",'【7-1】見・配置表'!L30)</f>
        <v/>
      </c>
      <c r="M30" s="420" t="str">
        <f>IF('【7-1】見・配置表'!M30="","",'【7-1】見・配置表'!M30)</f>
        <v/>
      </c>
      <c r="N30" s="453" t="str">
        <f>IF('【7-1】見・配置表'!N30="","",'【7-1】見・配置表'!N30)</f>
        <v/>
      </c>
      <c r="O30" s="1117" t="str">
        <f>IF('【7-1】見・配置表'!O30="","",'【7-1】見・配置表'!O30)</f>
        <v/>
      </c>
      <c r="P30" s="1118"/>
    </row>
    <row r="31" spans="2:26" ht="16.5" customHeight="1">
      <c r="B31" s="1116">
        <f t="shared" si="0"/>
        <v>17</v>
      </c>
      <c r="C31" s="1116" t="str">
        <f t="shared" si="1"/>
        <v/>
      </c>
      <c r="D31" s="419" t="str">
        <f>IF('【7-1】見・配置表'!D31="","",'【7-1】見・配置表'!D31)</f>
        <v/>
      </c>
      <c r="E31" s="420" t="str">
        <f>IF('【7-1】見・配置表'!E31="","",'【7-1】見・配置表'!E31)</f>
        <v/>
      </c>
      <c r="F31" s="453" t="str">
        <f>IF('【7-1】見・配置表'!F31="","",'【7-1】見・配置表'!F31)</f>
        <v/>
      </c>
      <c r="G31" s="1117" t="str">
        <f>IF('【7-1】見・配置表'!G31="","",'【7-1】見・配置表'!G31)</f>
        <v/>
      </c>
      <c r="H31" s="1118"/>
      <c r="J31" s="1116">
        <f t="shared" si="2"/>
        <v>17</v>
      </c>
      <c r="K31" s="1116" t="str">
        <f t="shared" si="3"/>
        <v/>
      </c>
      <c r="L31" s="419" t="str">
        <f>IF('【7-1】見・配置表'!L31="","",'【7-1】見・配置表'!L31)</f>
        <v/>
      </c>
      <c r="M31" s="420" t="str">
        <f>IF('【7-1】見・配置表'!M31="","",'【7-1】見・配置表'!M31)</f>
        <v/>
      </c>
      <c r="N31" s="453" t="str">
        <f>IF('【7-1】見・配置表'!N31="","",'【7-1】見・配置表'!N31)</f>
        <v/>
      </c>
      <c r="O31" s="1117" t="str">
        <f>IF('【7-1】見・配置表'!O31="","",'【7-1】見・配置表'!O31)</f>
        <v/>
      </c>
      <c r="P31" s="1118"/>
    </row>
    <row r="32" spans="2:26" ht="16.5" customHeight="1">
      <c r="B32" s="1116">
        <f t="shared" si="0"/>
        <v>18</v>
      </c>
      <c r="C32" s="1116" t="str">
        <f t="shared" si="1"/>
        <v/>
      </c>
      <c r="D32" s="419" t="str">
        <f>IF('【7-1】見・配置表'!D32="","",'【7-1】見・配置表'!D32)</f>
        <v/>
      </c>
      <c r="E32" s="420" t="str">
        <f>IF('【7-1】見・配置表'!E32="","",'【7-1】見・配置表'!E32)</f>
        <v/>
      </c>
      <c r="F32" s="453" t="str">
        <f>IF('【7-1】見・配置表'!F32="","",'【7-1】見・配置表'!F32)</f>
        <v/>
      </c>
      <c r="G32" s="1117" t="str">
        <f>IF('【7-1】見・配置表'!G32="","",'【7-1】見・配置表'!G32)</f>
        <v/>
      </c>
      <c r="H32" s="1118"/>
      <c r="J32" s="1116">
        <f t="shared" si="2"/>
        <v>18</v>
      </c>
      <c r="K32" s="1116" t="str">
        <f t="shared" si="3"/>
        <v/>
      </c>
      <c r="L32" s="419" t="str">
        <f>IF('【7-1】見・配置表'!L32="","",'【7-1】見・配置表'!L32)</f>
        <v/>
      </c>
      <c r="M32" s="420" t="str">
        <f>IF('【7-1】見・配置表'!M32="","",'【7-1】見・配置表'!M32)</f>
        <v/>
      </c>
      <c r="N32" s="453" t="str">
        <f>IF('【7-1】見・配置表'!N32="","",'【7-1】見・配置表'!N32)</f>
        <v/>
      </c>
      <c r="O32" s="1117" t="str">
        <f>IF('【7-1】見・配置表'!O32="","",'【7-1】見・配置表'!O32)</f>
        <v/>
      </c>
      <c r="P32" s="1118"/>
    </row>
    <row r="33" spans="2:16" ht="16.5" customHeight="1">
      <c r="B33" s="1116">
        <f t="shared" si="0"/>
        <v>19</v>
      </c>
      <c r="C33" s="1116" t="str">
        <f t="shared" si="1"/>
        <v/>
      </c>
      <c r="D33" s="419" t="str">
        <f>IF('【7-1】見・配置表'!D33="","",'【7-1】見・配置表'!D33)</f>
        <v/>
      </c>
      <c r="E33" s="420" t="str">
        <f>IF('【7-1】見・配置表'!E33="","",'【7-1】見・配置表'!E33)</f>
        <v/>
      </c>
      <c r="F33" s="453" t="str">
        <f>IF('【7-1】見・配置表'!F33="","",'【7-1】見・配置表'!F33)</f>
        <v/>
      </c>
      <c r="G33" s="1117" t="str">
        <f>IF('【7-1】見・配置表'!G33="","",'【7-1】見・配置表'!G33)</f>
        <v/>
      </c>
      <c r="H33" s="1118"/>
      <c r="J33" s="1116">
        <f t="shared" si="2"/>
        <v>19</v>
      </c>
      <c r="K33" s="1116" t="str">
        <f t="shared" si="3"/>
        <v/>
      </c>
      <c r="L33" s="419" t="str">
        <f>IF('【7-1】見・配置表'!L33="","",'【7-1】見・配置表'!L33)</f>
        <v/>
      </c>
      <c r="M33" s="420" t="str">
        <f>IF('【7-1】見・配置表'!M33="","",'【7-1】見・配置表'!M33)</f>
        <v/>
      </c>
      <c r="N33" s="453" t="str">
        <f>IF('【7-1】見・配置表'!N33="","",'【7-1】見・配置表'!N33)</f>
        <v/>
      </c>
      <c r="O33" s="1117" t="str">
        <f>IF('【7-1】見・配置表'!O33="","",'【7-1】見・配置表'!O33)</f>
        <v/>
      </c>
      <c r="P33" s="1118"/>
    </row>
    <row r="34" spans="2:16" ht="16.5" customHeight="1">
      <c r="B34" s="1116">
        <f t="shared" si="0"/>
        <v>20</v>
      </c>
      <c r="C34" s="1116" t="str">
        <f t="shared" si="1"/>
        <v/>
      </c>
      <c r="D34" s="419" t="str">
        <f>IF('【7-1】見・配置表'!D34="","",'【7-1】見・配置表'!D34)</f>
        <v/>
      </c>
      <c r="E34" s="420" t="str">
        <f>IF('【7-1】見・配置表'!E34="","",'【7-1】見・配置表'!E34)</f>
        <v/>
      </c>
      <c r="F34" s="453" t="str">
        <f>IF('【7-1】見・配置表'!F34="","",'【7-1】見・配置表'!F34)</f>
        <v/>
      </c>
      <c r="G34" s="1117" t="str">
        <f>IF('【7-1】見・配置表'!G34="","",'【7-1】見・配置表'!G34)</f>
        <v/>
      </c>
      <c r="H34" s="1118"/>
      <c r="J34" s="1116">
        <f t="shared" si="2"/>
        <v>20</v>
      </c>
      <c r="K34" s="1116" t="str">
        <f t="shared" si="3"/>
        <v/>
      </c>
      <c r="L34" s="419" t="str">
        <f>IF('【7-1】見・配置表'!L34="","",'【7-1】見・配置表'!L34)</f>
        <v/>
      </c>
      <c r="M34" s="420" t="str">
        <f>IF('【7-1】見・配置表'!M34="","",'【7-1】見・配置表'!M34)</f>
        <v/>
      </c>
      <c r="N34" s="453" t="str">
        <f>IF('【7-1】見・配置表'!N34="","",'【7-1】見・配置表'!N34)</f>
        <v/>
      </c>
      <c r="O34" s="1117" t="str">
        <f>IF('【7-1】見・配置表'!O34="","",'【7-1】見・配置表'!O34)</f>
        <v/>
      </c>
      <c r="P34" s="1118"/>
    </row>
    <row r="35" spans="2:16" ht="16.5" customHeight="1">
      <c r="B35" s="1116">
        <f t="shared" si="0"/>
        <v>21</v>
      </c>
      <c r="C35" s="1116" t="str">
        <f t="shared" si="1"/>
        <v/>
      </c>
      <c r="D35" s="419" t="str">
        <f>IF('【7-1】見・配置表'!D35="","",'【7-1】見・配置表'!D35)</f>
        <v/>
      </c>
      <c r="E35" s="420" t="str">
        <f>IF('【7-1】見・配置表'!E35="","",'【7-1】見・配置表'!E35)</f>
        <v/>
      </c>
      <c r="F35" s="453" t="str">
        <f>IF('【7-1】見・配置表'!F35="","",'【7-1】見・配置表'!F35)</f>
        <v/>
      </c>
      <c r="G35" s="1117" t="str">
        <f>IF('【7-1】見・配置表'!G35="","",'【7-1】見・配置表'!G35)</f>
        <v/>
      </c>
      <c r="H35" s="1118"/>
      <c r="J35" s="1116">
        <f t="shared" si="2"/>
        <v>21</v>
      </c>
      <c r="K35" s="1116" t="str">
        <f t="shared" si="3"/>
        <v/>
      </c>
      <c r="L35" s="419" t="str">
        <f>IF('【7-1】見・配置表'!L35="","",'【7-1】見・配置表'!L35)</f>
        <v/>
      </c>
      <c r="M35" s="420" t="str">
        <f>IF('【7-1】見・配置表'!M35="","",'【7-1】見・配置表'!M35)</f>
        <v/>
      </c>
      <c r="N35" s="453" t="str">
        <f>IF('【7-1】見・配置表'!N35="","",'【7-1】見・配置表'!N35)</f>
        <v/>
      </c>
      <c r="O35" s="1117" t="str">
        <f>IF('【7-1】見・配置表'!O35="","",'【7-1】見・配置表'!O35)</f>
        <v/>
      </c>
      <c r="P35" s="1118"/>
    </row>
    <row r="36" spans="2:16" ht="16.5" customHeight="1">
      <c r="B36" s="1116">
        <f t="shared" si="0"/>
        <v>22</v>
      </c>
      <c r="C36" s="1116" t="str">
        <f t="shared" si="1"/>
        <v/>
      </c>
      <c r="D36" s="419" t="str">
        <f>IF('【7-1】見・配置表'!D36="","",'【7-1】見・配置表'!D36)</f>
        <v/>
      </c>
      <c r="E36" s="420" t="str">
        <f>IF('【7-1】見・配置表'!E36="","",'【7-1】見・配置表'!E36)</f>
        <v/>
      </c>
      <c r="F36" s="453" t="str">
        <f>IF('【7-1】見・配置表'!F36="","",'【7-1】見・配置表'!F36)</f>
        <v/>
      </c>
      <c r="G36" s="1117" t="str">
        <f>IF('【7-1】見・配置表'!G36="","",'【7-1】見・配置表'!G36)</f>
        <v/>
      </c>
      <c r="H36" s="1118"/>
      <c r="J36" s="1116">
        <f t="shared" si="2"/>
        <v>22</v>
      </c>
      <c r="K36" s="1116" t="str">
        <f t="shared" si="3"/>
        <v/>
      </c>
      <c r="L36" s="419" t="str">
        <f>IF('【7-1】見・配置表'!L36="","",'【7-1】見・配置表'!L36)</f>
        <v/>
      </c>
      <c r="M36" s="420" t="str">
        <f>IF('【7-1】見・配置表'!M36="","",'【7-1】見・配置表'!M36)</f>
        <v/>
      </c>
      <c r="N36" s="453" t="str">
        <f>IF('【7-1】見・配置表'!N36="","",'【7-1】見・配置表'!N36)</f>
        <v/>
      </c>
      <c r="O36" s="1117" t="str">
        <f>IF('【7-1】見・配置表'!O36="","",'【7-1】見・配置表'!O36)</f>
        <v/>
      </c>
      <c r="P36" s="1118"/>
    </row>
    <row r="37" spans="2:16" ht="16.5" customHeight="1">
      <c r="B37" s="1116">
        <f t="shared" si="0"/>
        <v>23</v>
      </c>
      <c r="C37" s="1116" t="str">
        <f t="shared" si="1"/>
        <v/>
      </c>
      <c r="D37" s="419" t="str">
        <f>IF('【7-1】見・配置表'!D37="","",'【7-1】見・配置表'!D37)</f>
        <v/>
      </c>
      <c r="E37" s="420" t="str">
        <f>IF('【7-1】見・配置表'!E37="","",'【7-1】見・配置表'!E37)</f>
        <v/>
      </c>
      <c r="F37" s="453" t="str">
        <f>IF('【7-1】見・配置表'!F37="","",'【7-1】見・配置表'!F37)</f>
        <v/>
      </c>
      <c r="G37" s="1117" t="str">
        <f>IF('【7-1】見・配置表'!G37="","",'【7-1】見・配置表'!G37)</f>
        <v/>
      </c>
      <c r="H37" s="1118"/>
      <c r="J37" s="1116">
        <f t="shared" si="2"/>
        <v>23</v>
      </c>
      <c r="K37" s="1116" t="str">
        <f t="shared" si="3"/>
        <v/>
      </c>
      <c r="L37" s="419" t="str">
        <f>IF('【7-1】見・配置表'!L37="","",'【7-1】見・配置表'!L37)</f>
        <v/>
      </c>
      <c r="M37" s="420" t="str">
        <f>IF('【7-1】見・配置表'!M37="","",'【7-1】見・配置表'!M37)</f>
        <v/>
      </c>
      <c r="N37" s="453" t="str">
        <f>IF('【7-1】見・配置表'!N37="","",'【7-1】見・配置表'!N37)</f>
        <v/>
      </c>
      <c r="O37" s="1117" t="str">
        <f>IF('【7-1】見・配置表'!O37="","",'【7-1】見・配置表'!O37)</f>
        <v/>
      </c>
      <c r="P37" s="1118"/>
    </row>
    <row r="38" spans="2:16" ht="16.5" customHeight="1">
      <c r="B38" s="1116">
        <f t="shared" si="0"/>
        <v>24</v>
      </c>
      <c r="C38" s="1116" t="str">
        <f t="shared" si="1"/>
        <v/>
      </c>
      <c r="D38" s="419" t="str">
        <f>IF('【7-1】見・配置表'!D38="","",'【7-1】見・配置表'!D38)</f>
        <v/>
      </c>
      <c r="E38" s="420" t="str">
        <f>IF('【7-1】見・配置表'!E38="","",'【7-1】見・配置表'!E38)</f>
        <v/>
      </c>
      <c r="F38" s="453" t="str">
        <f>IF('【7-1】見・配置表'!F38="","",'【7-1】見・配置表'!F38)</f>
        <v/>
      </c>
      <c r="G38" s="1117" t="str">
        <f>IF('【7-1】見・配置表'!G38="","",'【7-1】見・配置表'!G38)</f>
        <v/>
      </c>
      <c r="H38" s="1118"/>
      <c r="J38" s="1116">
        <f t="shared" si="2"/>
        <v>24</v>
      </c>
      <c r="K38" s="1116" t="str">
        <f t="shared" si="3"/>
        <v/>
      </c>
      <c r="L38" s="419" t="str">
        <f>IF('【7-1】見・配置表'!L38="","",'【7-1】見・配置表'!L38)</f>
        <v/>
      </c>
      <c r="M38" s="420" t="str">
        <f>IF('【7-1】見・配置表'!M38="","",'【7-1】見・配置表'!M38)</f>
        <v/>
      </c>
      <c r="N38" s="453" t="str">
        <f>IF('【7-1】見・配置表'!N38="","",'【7-1】見・配置表'!N38)</f>
        <v/>
      </c>
      <c r="O38" s="1117" t="str">
        <f>IF('【7-1】見・配置表'!O38="","",'【7-1】見・配置表'!O38)</f>
        <v/>
      </c>
      <c r="P38" s="1118"/>
    </row>
    <row r="39" spans="2:16" ht="16.5" customHeight="1">
      <c r="B39" s="1116">
        <f t="shared" si="0"/>
        <v>25</v>
      </c>
      <c r="C39" s="1116" t="str">
        <f t="shared" si="1"/>
        <v/>
      </c>
      <c r="D39" s="419" t="str">
        <f>IF('【7-1】見・配置表'!D39="","",'【7-1】見・配置表'!D39)</f>
        <v/>
      </c>
      <c r="E39" s="420" t="str">
        <f>IF('【7-1】見・配置表'!E39="","",'【7-1】見・配置表'!E39)</f>
        <v/>
      </c>
      <c r="F39" s="453" t="str">
        <f>IF('【7-1】見・配置表'!F39="","",'【7-1】見・配置表'!F39)</f>
        <v/>
      </c>
      <c r="G39" s="1117" t="str">
        <f>IF('【7-1】見・配置表'!G39="","",'【7-1】見・配置表'!G39)</f>
        <v/>
      </c>
      <c r="H39" s="1118"/>
      <c r="J39" s="1116">
        <f t="shared" si="2"/>
        <v>25</v>
      </c>
      <c r="K39" s="1116" t="str">
        <f t="shared" si="3"/>
        <v/>
      </c>
      <c r="L39" s="419" t="str">
        <f>IF('【7-1】見・配置表'!L39="","",'【7-1】見・配置表'!L39)</f>
        <v/>
      </c>
      <c r="M39" s="420" t="str">
        <f>IF('【7-1】見・配置表'!M39="","",'【7-1】見・配置表'!M39)</f>
        <v/>
      </c>
      <c r="N39" s="453" t="str">
        <f>IF('【7-1】見・配置表'!N39="","",'【7-1】見・配置表'!N39)</f>
        <v/>
      </c>
      <c r="O39" s="1117" t="str">
        <f>IF('【7-1】見・配置表'!O39="","",'【7-1】見・配置表'!O39)</f>
        <v/>
      </c>
      <c r="P39" s="1118"/>
    </row>
    <row r="40" spans="2:16" ht="16.5" customHeight="1">
      <c r="B40" s="1116">
        <f t="shared" si="0"/>
        <v>26</v>
      </c>
      <c r="C40" s="1116" t="str">
        <f t="shared" si="1"/>
        <v/>
      </c>
      <c r="D40" s="419" t="str">
        <f>IF('【7-1】見・配置表'!D40="","",'【7-1】見・配置表'!D40)</f>
        <v/>
      </c>
      <c r="E40" s="420" t="str">
        <f>IF('【7-1】見・配置表'!E40="","",'【7-1】見・配置表'!E40)</f>
        <v/>
      </c>
      <c r="F40" s="453" t="str">
        <f>IF('【7-1】見・配置表'!F40="","",'【7-1】見・配置表'!F40)</f>
        <v/>
      </c>
      <c r="G40" s="1117" t="str">
        <f>IF('【7-1】見・配置表'!G40="","",'【7-1】見・配置表'!G40)</f>
        <v/>
      </c>
      <c r="H40" s="1118"/>
      <c r="J40" s="1116">
        <f t="shared" si="2"/>
        <v>26</v>
      </c>
      <c r="K40" s="1116" t="str">
        <f t="shared" si="3"/>
        <v/>
      </c>
      <c r="L40" s="419" t="str">
        <f>IF('【7-1】見・配置表'!L40="","",'【7-1】見・配置表'!L40)</f>
        <v/>
      </c>
      <c r="M40" s="420" t="str">
        <f>IF('【7-1】見・配置表'!M40="","",'【7-1】見・配置表'!M40)</f>
        <v/>
      </c>
      <c r="N40" s="453" t="str">
        <f>IF('【7-1】見・配置表'!N40="","",'【7-1】見・配置表'!N40)</f>
        <v/>
      </c>
      <c r="O40" s="1117" t="str">
        <f>IF('【7-1】見・配置表'!O40="","",'【7-1】見・配置表'!O40)</f>
        <v/>
      </c>
      <c r="P40" s="1118"/>
    </row>
    <row r="41" spans="2:16" ht="16.5" customHeight="1">
      <c r="B41" s="1116">
        <f t="shared" si="0"/>
        <v>27</v>
      </c>
      <c r="C41" s="1116" t="str">
        <f t="shared" si="1"/>
        <v/>
      </c>
      <c r="D41" s="419" t="str">
        <f>IF('【7-1】見・配置表'!D41="","",'【7-1】見・配置表'!D41)</f>
        <v/>
      </c>
      <c r="E41" s="420" t="str">
        <f>IF('【7-1】見・配置表'!E41="","",'【7-1】見・配置表'!E41)</f>
        <v/>
      </c>
      <c r="F41" s="453" t="str">
        <f>IF('【7-1】見・配置表'!F41="","",'【7-1】見・配置表'!F41)</f>
        <v/>
      </c>
      <c r="G41" s="1117" t="str">
        <f>IF('【7-1】見・配置表'!G41="","",'【7-1】見・配置表'!G41)</f>
        <v/>
      </c>
      <c r="H41" s="1118"/>
      <c r="J41" s="1116">
        <f t="shared" si="2"/>
        <v>27</v>
      </c>
      <c r="K41" s="1116" t="str">
        <f t="shared" si="3"/>
        <v/>
      </c>
      <c r="L41" s="419" t="str">
        <f>IF('【7-1】見・配置表'!L41="","",'【7-1】見・配置表'!L41)</f>
        <v/>
      </c>
      <c r="M41" s="420" t="str">
        <f>IF('【7-1】見・配置表'!M41="","",'【7-1】見・配置表'!M41)</f>
        <v/>
      </c>
      <c r="N41" s="453" t="str">
        <f>IF('【7-1】見・配置表'!N41="","",'【7-1】見・配置表'!N41)</f>
        <v/>
      </c>
      <c r="O41" s="1117" t="str">
        <f>IF('【7-1】見・配置表'!O41="","",'【7-1】見・配置表'!O41)</f>
        <v/>
      </c>
      <c r="P41" s="1118"/>
    </row>
    <row r="42" spans="2:16" ht="16.5" customHeight="1">
      <c r="B42" s="1116">
        <f t="shared" si="0"/>
        <v>28</v>
      </c>
      <c r="C42" s="1116" t="str">
        <f t="shared" si="1"/>
        <v/>
      </c>
      <c r="D42" s="419" t="str">
        <f>IF('【7-1】見・配置表'!D42="","",'【7-1】見・配置表'!D42)</f>
        <v/>
      </c>
      <c r="E42" s="420" t="str">
        <f>IF('【7-1】見・配置表'!E42="","",'【7-1】見・配置表'!E42)</f>
        <v/>
      </c>
      <c r="F42" s="453" t="str">
        <f>IF('【7-1】見・配置表'!F42="","",'【7-1】見・配置表'!F42)</f>
        <v/>
      </c>
      <c r="G42" s="1117" t="str">
        <f>IF('【7-1】見・配置表'!G42="","",'【7-1】見・配置表'!G42)</f>
        <v/>
      </c>
      <c r="H42" s="1118"/>
      <c r="J42" s="1116">
        <f t="shared" si="2"/>
        <v>28</v>
      </c>
      <c r="K42" s="1116" t="str">
        <f t="shared" si="3"/>
        <v/>
      </c>
      <c r="L42" s="419" t="str">
        <f>IF('【7-1】見・配置表'!L42="","",'【7-1】見・配置表'!L42)</f>
        <v/>
      </c>
      <c r="M42" s="420" t="str">
        <f>IF('【7-1】見・配置表'!M42="","",'【7-1】見・配置表'!M42)</f>
        <v/>
      </c>
      <c r="N42" s="453" t="str">
        <f>IF('【7-1】見・配置表'!N42="","",'【7-1】見・配置表'!N42)</f>
        <v/>
      </c>
      <c r="O42" s="1117" t="str">
        <f>IF('【7-1】見・配置表'!O42="","",'【7-1】見・配置表'!O42)</f>
        <v/>
      </c>
      <c r="P42" s="1118"/>
    </row>
    <row r="43" spans="2:16" ht="16.5" customHeight="1">
      <c r="B43" s="1116">
        <f t="shared" si="0"/>
        <v>29</v>
      </c>
      <c r="C43" s="1116" t="str">
        <f t="shared" si="1"/>
        <v/>
      </c>
      <c r="D43" s="419" t="str">
        <f>IF('【7-1】見・配置表'!D43="","",'【7-1】見・配置表'!D43)</f>
        <v/>
      </c>
      <c r="E43" s="420" t="str">
        <f>IF('【7-1】見・配置表'!E43="","",'【7-1】見・配置表'!E43)</f>
        <v/>
      </c>
      <c r="F43" s="453" t="str">
        <f>IF('【7-1】見・配置表'!F43="","",'【7-1】見・配置表'!F43)</f>
        <v/>
      </c>
      <c r="G43" s="1117" t="str">
        <f>IF('【7-1】見・配置表'!G43="","",'【7-1】見・配置表'!G43)</f>
        <v/>
      </c>
      <c r="H43" s="1118"/>
      <c r="J43" s="1116">
        <f t="shared" si="2"/>
        <v>29</v>
      </c>
      <c r="K43" s="1116" t="str">
        <f t="shared" si="3"/>
        <v/>
      </c>
      <c r="L43" s="419" t="str">
        <f>IF('【7-1】見・配置表'!L43="","",'【7-1】見・配置表'!L43)</f>
        <v/>
      </c>
      <c r="M43" s="420" t="str">
        <f>IF('【7-1】見・配置表'!M43="","",'【7-1】見・配置表'!M43)</f>
        <v/>
      </c>
      <c r="N43" s="453" t="str">
        <f>IF('【7-1】見・配置表'!N43="","",'【7-1】見・配置表'!N43)</f>
        <v/>
      </c>
      <c r="O43" s="1117" t="str">
        <f>IF('【7-1】見・配置表'!O43="","",'【7-1】見・配置表'!O43)</f>
        <v/>
      </c>
      <c r="P43" s="1118"/>
    </row>
    <row r="44" spans="2:16" ht="16.5" customHeight="1">
      <c r="B44" s="1116">
        <f t="shared" si="0"/>
        <v>30</v>
      </c>
      <c r="C44" s="1116" t="str">
        <f t="shared" si="1"/>
        <v/>
      </c>
      <c r="D44" s="419" t="str">
        <f>IF('【7-1】見・配置表'!D44="","",'【7-1】見・配置表'!D44)</f>
        <v/>
      </c>
      <c r="E44" s="420" t="str">
        <f>IF('【7-1】見・配置表'!E44="","",'【7-1】見・配置表'!E44)</f>
        <v/>
      </c>
      <c r="F44" s="453" t="str">
        <f>IF('【7-1】見・配置表'!F44="","",'【7-1】見・配置表'!F44)</f>
        <v/>
      </c>
      <c r="G44" s="1117" t="str">
        <f>IF('【7-1】見・配置表'!G44="","",'【7-1】見・配置表'!G44)</f>
        <v/>
      </c>
      <c r="H44" s="1118"/>
      <c r="J44" s="1116">
        <f t="shared" si="2"/>
        <v>30</v>
      </c>
      <c r="K44" s="1116" t="str">
        <f t="shared" si="3"/>
        <v/>
      </c>
      <c r="L44" s="419" t="str">
        <f>IF('【7-1】見・配置表'!L44="","",'【7-1】見・配置表'!L44)</f>
        <v/>
      </c>
      <c r="M44" s="420" t="str">
        <f>IF('【7-1】見・配置表'!M44="","",'【7-1】見・配置表'!M44)</f>
        <v/>
      </c>
      <c r="N44" s="453" t="str">
        <f>IF('【7-1】見・配置表'!N44="","",'【7-1】見・配置表'!N44)</f>
        <v/>
      </c>
      <c r="O44" s="1117" t="str">
        <f>IF('【7-1】見・配置表'!O44="","",'【7-1】見・配置表'!O44)</f>
        <v/>
      </c>
      <c r="P44" s="1118"/>
    </row>
    <row r="45" spans="2:16" ht="16.5" customHeight="1">
      <c r="B45" s="1116">
        <f t="shared" si="0"/>
        <v>31</v>
      </c>
      <c r="C45" s="1116" t="str">
        <f t="shared" si="1"/>
        <v/>
      </c>
      <c r="D45" s="419" t="str">
        <f>IF('【7-1】見・配置表'!D45="","",'【7-1】見・配置表'!D45)</f>
        <v/>
      </c>
      <c r="E45" s="420" t="str">
        <f>IF('【7-1】見・配置表'!E45="","",'【7-1】見・配置表'!E45)</f>
        <v/>
      </c>
      <c r="F45" s="453" t="str">
        <f>IF('【7-1】見・配置表'!F45="","",'【7-1】見・配置表'!F45)</f>
        <v/>
      </c>
      <c r="G45" s="1117" t="str">
        <f>IF('【7-1】見・配置表'!G45="","",'【7-1】見・配置表'!G45)</f>
        <v/>
      </c>
      <c r="H45" s="1118"/>
      <c r="J45" s="1116">
        <f t="shared" si="2"/>
        <v>31</v>
      </c>
      <c r="K45" s="1116" t="str">
        <f t="shared" si="3"/>
        <v/>
      </c>
      <c r="L45" s="419" t="str">
        <f>IF('【7-1】見・配置表'!L45="","",'【7-1】見・配置表'!L45)</f>
        <v/>
      </c>
      <c r="M45" s="420" t="str">
        <f>IF('【7-1】見・配置表'!M45="","",'【7-1】見・配置表'!M45)</f>
        <v/>
      </c>
      <c r="N45" s="453" t="str">
        <f>IF('【7-1】見・配置表'!N45="","",'【7-1】見・配置表'!N45)</f>
        <v/>
      </c>
      <c r="O45" s="1117" t="str">
        <f>IF('【7-1】見・配置表'!O45="","",'【7-1】見・配置表'!O45)</f>
        <v/>
      </c>
      <c r="P45" s="1118"/>
    </row>
    <row r="46" spans="2:16" ht="16.5" customHeight="1">
      <c r="B46" s="1116">
        <f t="shared" si="0"/>
        <v>32</v>
      </c>
      <c r="C46" s="1116" t="str">
        <f t="shared" si="1"/>
        <v/>
      </c>
      <c r="D46" s="419" t="str">
        <f>IF('【7-1】見・配置表'!D46="","",'【7-1】見・配置表'!D46)</f>
        <v/>
      </c>
      <c r="E46" s="420" t="str">
        <f>IF('【7-1】見・配置表'!E46="","",'【7-1】見・配置表'!E46)</f>
        <v/>
      </c>
      <c r="F46" s="453" t="str">
        <f>IF('【7-1】見・配置表'!F46="","",'【7-1】見・配置表'!F46)</f>
        <v/>
      </c>
      <c r="G46" s="1117" t="str">
        <f>IF('【7-1】見・配置表'!G46="","",'【7-1】見・配置表'!G46)</f>
        <v/>
      </c>
      <c r="H46" s="1118"/>
      <c r="J46" s="1116">
        <f t="shared" si="2"/>
        <v>32</v>
      </c>
      <c r="K46" s="1116" t="str">
        <f t="shared" si="3"/>
        <v/>
      </c>
      <c r="L46" s="419" t="str">
        <f>IF('【7-1】見・配置表'!L46="","",'【7-1】見・配置表'!L46)</f>
        <v/>
      </c>
      <c r="M46" s="420" t="str">
        <f>IF('【7-1】見・配置表'!M46="","",'【7-1】見・配置表'!M46)</f>
        <v/>
      </c>
      <c r="N46" s="453" t="str">
        <f>IF('【7-1】見・配置表'!N46="","",'【7-1】見・配置表'!N46)</f>
        <v/>
      </c>
      <c r="O46" s="1117" t="str">
        <f>IF('【7-1】見・配置表'!O46="","",'【7-1】見・配置表'!O46)</f>
        <v/>
      </c>
      <c r="P46" s="1118"/>
    </row>
    <row r="47" spans="2:16" ht="16.5" customHeight="1">
      <c r="B47" s="1116">
        <f t="shared" si="0"/>
        <v>33</v>
      </c>
      <c r="C47" s="1116" t="str">
        <f t="shared" si="1"/>
        <v/>
      </c>
      <c r="D47" s="419" t="str">
        <f>IF('【7-1】見・配置表'!D47="","",'【7-1】見・配置表'!D47)</f>
        <v/>
      </c>
      <c r="E47" s="420" t="str">
        <f>IF('【7-1】見・配置表'!E47="","",'【7-1】見・配置表'!E47)</f>
        <v/>
      </c>
      <c r="F47" s="453" t="str">
        <f>IF('【7-1】見・配置表'!F47="","",'【7-1】見・配置表'!F47)</f>
        <v/>
      </c>
      <c r="G47" s="1117" t="str">
        <f>IF('【7-1】見・配置表'!G47="","",'【7-1】見・配置表'!G47)</f>
        <v/>
      </c>
      <c r="H47" s="1118"/>
      <c r="J47" s="1116">
        <f t="shared" si="2"/>
        <v>33</v>
      </c>
      <c r="K47" s="1116" t="str">
        <f t="shared" si="3"/>
        <v/>
      </c>
      <c r="L47" s="419" t="str">
        <f>IF('【7-1】見・配置表'!L47="","",'【7-1】見・配置表'!L47)</f>
        <v/>
      </c>
      <c r="M47" s="420" t="str">
        <f>IF('【7-1】見・配置表'!M47="","",'【7-1】見・配置表'!M47)</f>
        <v/>
      </c>
      <c r="N47" s="453" t="str">
        <f>IF('【7-1】見・配置表'!N47="","",'【7-1】見・配置表'!N47)</f>
        <v/>
      </c>
      <c r="O47" s="1117" t="str">
        <f>IF('【7-1】見・配置表'!O47="","",'【7-1】見・配置表'!O47)</f>
        <v/>
      </c>
      <c r="P47" s="1118"/>
    </row>
    <row r="48" spans="2:16" ht="16.5" customHeight="1">
      <c r="B48" s="1116">
        <f t="shared" si="0"/>
        <v>34</v>
      </c>
      <c r="C48" s="1116" t="str">
        <f t="shared" si="1"/>
        <v/>
      </c>
      <c r="D48" s="419" t="str">
        <f>IF('【7-1】見・配置表'!D48="","",'【7-1】見・配置表'!D48)</f>
        <v/>
      </c>
      <c r="E48" s="420" t="str">
        <f>IF('【7-1】見・配置表'!E48="","",'【7-1】見・配置表'!E48)</f>
        <v/>
      </c>
      <c r="F48" s="453" t="str">
        <f>IF('【7-1】見・配置表'!F48="","",'【7-1】見・配置表'!F48)</f>
        <v/>
      </c>
      <c r="G48" s="1117" t="str">
        <f>IF('【7-1】見・配置表'!G48="","",'【7-1】見・配置表'!G48)</f>
        <v/>
      </c>
      <c r="H48" s="1118"/>
      <c r="J48" s="1116">
        <f t="shared" si="2"/>
        <v>34</v>
      </c>
      <c r="K48" s="1116" t="str">
        <f t="shared" si="3"/>
        <v/>
      </c>
      <c r="L48" s="419" t="str">
        <f>IF('【7-1】見・配置表'!L48="","",'【7-1】見・配置表'!L48)</f>
        <v/>
      </c>
      <c r="M48" s="420" t="str">
        <f>IF('【7-1】見・配置表'!M48="","",'【7-1】見・配置表'!M48)</f>
        <v/>
      </c>
      <c r="N48" s="453" t="str">
        <f>IF('【7-1】見・配置表'!N48="","",'【7-1】見・配置表'!N48)</f>
        <v/>
      </c>
      <c r="O48" s="1117" t="str">
        <f>IF('【7-1】見・配置表'!O48="","",'【7-1】見・配置表'!O48)</f>
        <v/>
      </c>
      <c r="P48" s="1118"/>
    </row>
    <row r="49" spans="2:16" ht="16.5" customHeight="1">
      <c r="B49" s="1116">
        <f t="shared" si="0"/>
        <v>35</v>
      </c>
      <c r="C49" s="1116" t="str">
        <f t="shared" si="1"/>
        <v/>
      </c>
      <c r="D49" s="419" t="str">
        <f>IF('【7-1】見・配置表'!D49="","",'【7-1】見・配置表'!D49)</f>
        <v/>
      </c>
      <c r="E49" s="420" t="str">
        <f>IF('【7-1】見・配置表'!E49="","",'【7-1】見・配置表'!E49)</f>
        <v/>
      </c>
      <c r="F49" s="453" t="str">
        <f>IF('【7-1】見・配置表'!F49="","",'【7-1】見・配置表'!F49)</f>
        <v/>
      </c>
      <c r="G49" s="1117" t="str">
        <f>IF('【7-1】見・配置表'!G49="","",'【7-1】見・配置表'!G49)</f>
        <v/>
      </c>
      <c r="H49" s="1118"/>
      <c r="J49" s="1116">
        <f t="shared" si="2"/>
        <v>35</v>
      </c>
      <c r="K49" s="1116" t="str">
        <f t="shared" si="3"/>
        <v/>
      </c>
      <c r="L49" s="419" t="str">
        <f>IF('【7-1】見・配置表'!L49="","",'【7-1】見・配置表'!L49)</f>
        <v/>
      </c>
      <c r="M49" s="420" t="str">
        <f>IF('【7-1】見・配置表'!M49="","",'【7-1】見・配置表'!M49)</f>
        <v/>
      </c>
      <c r="N49" s="453" t="str">
        <f>IF('【7-1】見・配置表'!N49="","",'【7-1】見・配置表'!N49)</f>
        <v/>
      </c>
      <c r="O49" s="1117" t="str">
        <f>IF('【7-1】見・配置表'!O49="","",'【7-1】見・配置表'!O49)</f>
        <v/>
      </c>
      <c r="P49" s="1118"/>
    </row>
    <row r="50" spans="2:16" ht="16.5" customHeight="1">
      <c r="B50" s="1116">
        <f t="shared" si="0"/>
        <v>36</v>
      </c>
      <c r="C50" s="1116" t="str">
        <f t="shared" si="1"/>
        <v/>
      </c>
      <c r="D50" s="419" t="str">
        <f>IF('【7-1】見・配置表'!D50="","",'【7-1】見・配置表'!D50)</f>
        <v/>
      </c>
      <c r="E50" s="420" t="str">
        <f>IF('【7-1】見・配置表'!E50="","",'【7-1】見・配置表'!E50)</f>
        <v/>
      </c>
      <c r="F50" s="453" t="str">
        <f>IF('【7-1】見・配置表'!F50="","",'【7-1】見・配置表'!F50)</f>
        <v/>
      </c>
      <c r="G50" s="1117" t="str">
        <f>IF('【7-1】見・配置表'!G50="","",'【7-1】見・配置表'!G50)</f>
        <v/>
      </c>
      <c r="H50" s="1118"/>
      <c r="J50" s="1116">
        <f t="shared" si="2"/>
        <v>36</v>
      </c>
      <c r="K50" s="1116" t="str">
        <f t="shared" si="3"/>
        <v/>
      </c>
      <c r="L50" s="419" t="str">
        <f>IF('【7-1】見・配置表'!L50="","",'【7-1】見・配置表'!L50)</f>
        <v/>
      </c>
      <c r="M50" s="420" t="str">
        <f>IF('【7-1】見・配置表'!M50="","",'【7-1】見・配置表'!M50)</f>
        <v/>
      </c>
      <c r="N50" s="453" t="str">
        <f>IF('【7-1】見・配置表'!N50="","",'【7-1】見・配置表'!N50)</f>
        <v/>
      </c>
      <c r="O50" s="1117" t="str">
        <f>IF('【7-1】見・配置表'!O50="","",'【7-1】見・配置表'!O50)</f>
        <v/>
      </c>
      <c r="P50" s="1118"/>
    </row>
    <row r="51" spans="2:16" ht="16.5" customHeight="1">
      <c r="B51" s="1116">
        <f t="shared" si="0"/>
        <v>37</v>
      </c>
      <c r="C51" s="1116" t="str">
        <f t="shared" si="1"/>
        <v/>
      </c>
      <c r="D51" s="419" t="str">
        <f>IF('【7-1】見・配置表'!D51="","",'【7-1】見・配置表'!D51)</f>
        <v/>
      </c>
      <c r="E51" s="420" t="str">
        <f>IF('【7-1】見・配置表'!E51="","",'【7-1】見・配置表'!E51)</f>
        <v/>
      </c>
      <c r="F51" s="453" t="str">
        <f>IF('【7-1】見・配置表'!F51="","",'【7-1】見・配置表'!F51)</f>
        <v/>
      </c>
      <c r="G51" s="1117" t="str">
        <f>IF('【7-1】見・配置表'!G51="","",'【7-1】見・配置表'!G51)</f>
        <v/>
      </c>
      <c r="H51" s="1118"/>
      <c r="J51" s="1116">
        <f t="shared" si="2"/>
        <v>37</v>
      </c>
      <c r="K51" s="1116" t="str">
        <f t="shared" si="3"/>
        <v/>
      </c>
      <c r="L51" s="419" t="str">
        <f>IF('【7-1】見・配置表'!L51="","",'【7-1】見・配置表'!L51)</f>
        <v/>
      </c>
      <c r="M51" s="420" t="str">
        <f>IF('【7-1】見・配置表'!M51="","",'【7-1】見・配置表'!M51)</f>
        <v/>
      </c>
      <c r="N51" s="453" t="str">
        <f>IF('【7-1】見・配置表'!N51="","",'【7-1】見・配置表'!N51)</f>
        <v/>
      </c>
      <c r="O51" s="1117" t="str">
        <f>IF('【7-1】見・配置表'!O51="","",'【7-1】見・配置表'!O51)</f>
        <v/>
      </c>
      <c r="P51" s="1118"/>
    </row>
    <row r="52" spans="2:16" ht="16.5" customHeight="1">
      <c r="B52" s="1116">
        <f t="shared" si="0"/>
        <v>38</v>
      </c>
      <c r="C52" s="1116" t="str">
        <f t="shared" si="1"/>
        <v/>
      </c>
      <c r="D52" s="419" t="str">
        <f>IF('【7-1】見・配置表'!D52="","",'【7-1】見・配置表'!D52)</f>
        <v/>
      </c>
      <c r="E52" s="420" t="str">
        <f>IF('【7-1】見・配置表'!E52="","",'【7-1】見・配置表'!E52)</f>
        <v/>
      </c>
      <c r="F52" s="453" t="str">
        <f>IF('【7-1】見・配置表'!F52="","",'【7-1】見・配置表'!F52)</f>
        <v/>
      </c>
      <c r="G52" s="1117" t="str">
        <f>IF('【7-1】見・配置表'!G52="","",'【7-1】見・配置表'!G52)</f>
        <v/>
      </c>
      <c r="H52" s="1118"/>
      <c r="J52" s="1116">
        <f t="shared" si="2"/>
        <v>38</v>
      </c>
      <c r="K52" s="1116" t="str">
        <f t="shared" si="3"/>
        <v/>
      </c>
      <c r="L52" s="419" t="str">
        <f>IF('【7-1】見・配置表'!L52="","",'【7-1】見・配置表'!L52)</f>
        <v/>
      </c>
      <c r="M52" s="420" t="str">
        <f>IF('【7-1】見・配置表'!M52="","",'【7-1】見・配置表'!M52)</f>
        <v/>
      </c>
      <c r="N52" s="453" t="str">
        <f>IF('【7-1】見・配置表'!N52="","",'【7-1】見・配置表'!N52)</f>
        <v/>
      </c>
      <c r="O52" s="1117" t="str">
        <f>IF('【7-1】見・配置表'!O52="","",'【7-1】見・配置表'!O52)</f>
        <v/>
      </c>
      <c r="P52" s="1118"/>
    </row>
    <row r="53" spans="2:16" ht="16.5" customHeight="1">
      <c r="B53" s="1116">
        <f t="shared" si="0"/>
        <v>39</v>
      </c>
      <c r="C53" s="1116" t="str">
        <f t="shared" si="1"/>
        <v/>
      </c>
      <c r="D53" s="419" t="str">
        <f>IF('【7-1】見・配置表'!D53="","",'【7-1】見・配置表'!D53)</f>
        <v/>
      </c>
      <c r="E53" s="420" t="str">
        <f>IF('【7-1】見・配置表'!E53="","",'【7-1】見・配置表'!E53)</f>
        <v/>
      </c>
      <c r="F53" s="453" t="str">
        <f>IF('【7-1】見・配置表'!F53="","",'【7-1】見・配置表'!F53)</f>
        <v/>
      </c>
      <c r="G53" s="1117" t="str">
        <f>IF('【7-1】見・配置表'!G53="","",'【7-1】見・配置表'!G53)</f>
        <v/>
      </c>
      <c r="H53" s="1118"/>
      <c r="J53" s="1116">
        <f t="shared" si="2"/>
        <v>39</v>
      </c>
      <c r="K53" s="1116" t="str">
        <f t="shared" si="3"/>
        <v/>
      </c>
      <c r="L53" s="419" t="str">
        <f>IF('【7-1】見・配置表'!L53="","",'【7-1】見・配置表'!L53)</f>
        <v/>
      </c>
      <c r="M53" s="420" t="str">
        <f>IF('【7-1】見・配置表'!M53="","",'【7-1】見・配置表'!M53)</f>
        <v/>
      </c>
      <c r="N53" s="453" t="str">
        <f>IF('【7-1】見・配置表'!N53="","",'【7-1】見・配置表'!N53)</f>
        <v/>
      </c>
      <c r="O53" s="1117" t="str">
        <f>IF('【7-1】見・配置表'!O53="","",'【7-1】見・配置表'!O53)</f>
        <v/>
      </c>
      <c r="P53" s="1118"/>
    </row>
    <row r="54" spans="2:16" ht="16.5" customHeight="1">
      <c r="B54" s="1116">
        <f t="shared" si="0"/>
        <v>40</v>
      </c>
      <c r="C54" s="1116" t="str">
        <f t="shared" si="1"/>
        <v/>
      </c>
      <c r="D54" s="419" t="str">
        <f>IF('【7-1】見・配置表'!D54="","",'【7-1】見・配置表'!D54)</f>
        <v/>
      </c>
      <c r="E54" s="420" t="str">
        <f>IF('【7-1】見・配置表'!E54="","",'【7-1】見・配置表'!E54)</f>
        <v/>
      </c>
      <c r="F54" s="453" t="str">
        <f>IF('【7-1】見・配置表'!F54="","",'【7-1】見・配置表'!F54)</f>
        <v/>
      </c>
      <c r="G54" s="1117" t="str">
        <f>IF('【7-1】見・配置表'!G54="","",'【7-1】見・配置表'!G54)</f>
        <v/>
      </c>
      <c r="H54" s="1118"/>
      <c r="J54" s="1116">
        <f t="shared" si="2"/>
        <v>40</v>
      </c>
      <c r="K54" s="1116" t="str">
        <f t="shared" si="3"/>
        <v/>
      </c>
      <c r="L54" s="419" t="str">
        <f>IF('【7-1】見・配置表'!L54="","",'【7-1】見・配置表'!L54)</f>
        <v/>
      </c>
      <c r="M54" s="420" t="str">
        <f>IF('【7-1】見・配置表'!M54="","",'【7-1】見・配置表'!M54)</f>
        <v/>
      </c>
      <c r="N54" s="453" t="str">
        <f>IF('【7-1】見・配置表'!N54="","",'【7-1】見・配置表'!N54)</f>
        <v/>
      </c>
      <c r="O54" s="1117" t="str">
        <f>IF('【7-1】見・配置表'!O54="","",'【7-1】見・配置表'!O54)</f>
        <v/>
      </c>
      <c r="P54" s="1118"/>
    </row>
    <row r="55" spans="2:16" ht="16.5" customHeight="1">
      <c r="B55" s="1116">
        <f t="shared" si="0"/>
        <v>41</v>
      </c>
      <c r="C55" s="1116" t="str">
        <f t="shared" si="1"/>
        <v/>
      </c>
      <c r="D55" s="419" t="str">
        <f>IF('【7-1】見・配置表'!D55="","",'【7-1】見・配置表'!D55)</f>
        <v/>
      </c>
      <c r="E55" s="420" t="str">
        <f>IF('【7-1】見・配置表'!E55="","",'【7-1】見・配置表'!E55)</f>
        <v/>
      </c>
      <c r="F55" s="453" t="str">
        <f>IF('【7-1】見・配置表'!F55="","",'【7-1】見・配置表'!F55)</f>
        <v/>
      </c>
      <c r="G55" s="1117" t="str">
        <f>IF('【7-1】見・配置表'!G55="","",'【7-1】見・配置表'!G55)</f>
        <v/>
      </c>
      <c r="H55" s="1118"/>
      <c r="J55" s="1116">
        <f t="shared" si="2"/>
        <v>41</v>
      </c>
      <c r="K55" s="1116" t="str">
        <f t="shared" si="3"/>
        <v/>
      </c>
      <c r="L55" s="419" t="str">
        <f>IF('【7-1】見・配置表'!L55="","",'【7-1】見・配置表'!L55)</f>
        <v/>
      </c>
      <c r="M55" s="420" t="str">
        <f>IF('【7-1】見・配置表'!M55="","",'【7-1】見・配置表'!M55)</f>
        <v/>
      </c>
      <c r="N55" s="453" t="str">
        <f>IF('【7-1】見・配置表'!N55="","",'【7-1】見・配置表'!N55)</f>
        <v/>
      </c>
      <c r="O55" s="1117" t="str">
        <f>IF('【7-1】見・配置表'!O55="","",'【7-1】見・配置表'!O55)</f>
        <v/>
      </c>
      <c r="P55" s="1118"/>
    </row>
    <row r="56" spans="2:16" ht="16.5" customHeight="1">
      <c r="B56" s="1116">
        <f t="shared" si="0"/>
        <v>42</v>
      </c>
      <c r="C56" s="1116" t="str">
        <f t="shared" si="1"/>
        <v/>
      </c>
      <c r="D56" s="419" t="str">
        <f>IF('【7-1】見・配置表'!D56="","",'【7-1】見・配置表'!D56)</f>
        <v/>
      </c>
      <c r="E56" s="420" t="str">
        <f>IF('【7-1】見・配置表'!E56="","",'【7-1】見・配置表'!E56)</f>
        <v/>
      </c>
      <c r="F56" s="453" t="str">
        <f>IF('【7-1】見・配置表'!F56="","",'【7-1】見・配置表'!F56)</f>
        <v/>
      </c>
      <c r="G56" s="1117" t="str">
        <f>IF('【7-1】見・配置表'!G56="","",'【7-1】見・配置表'!G56)</f>
        <v/>
      </c>
      <c r="H56" s="1118"/>
      <c r="J56" s="1116">
        <f t="shared" si="2"/>
        <v>42</v>
      </c>
      <c r="K56" s="1116" t="str">
        <f t="shared" si="3"/>
        <v/>
      </c>
      <c r="L56" s="419" t="str">
        <f>IF('【7-1】見・配置表'!L56="","",'【7-1】見・配置表'!L56)</f>
        <v/>
      </c>
      <c r="M56" s="420" t="str">
        <f>IF('【7-1】見・配置表'!M56="","",'【7-1】見・配置表'!M56)</f>
        <v/>
      </c>
      <c r="N56" s="453" t="str">
        <f>IF('【7-1】見・配置表'!N56="","",'【7-1】見・配置表'!N56)</f>
        <v/>
      </c>
      <c r="O56" s="1117" t="str">
        <f>IF('【7-1】見・配置表'!O56="","",'【7-1】見・配置表'!O56)</f>
        <v/>
      </c>
      <c r="P56" s="1118"/>
    </row>
    <row r="57" spans="2:16" ht="16.5" customHeight="1">
      <c r="B57" s="1116">
        <f t="shared" si="0"/>
        <v>43</v>
      </c>
      <c r="C57" s="1116" t="str">
        <f t="shared" si="1"/>
        <v/>
      </c>
      <c r="D57" s="419" t="str">
        <f>IF('【7-1】見・配置表'!D57="","",'【7-1】見・配置表'!D57)</f>
        <v/>
      </c>
      <c r="E57" s="420" t="str">
        <f>IF('【7-1】見・配置表'!E57="","",'【7-1】見・配置表'!E57)</f>
        <v/>
      </c>
      <c r="F57" s="453" t="str">
        <f>IF('【7-1】見・配置表'!F57="","",'【7-1】見・配置表'!F57)</f>
        <v/>
      </c>
      <c r="G57" s="1117" t="str">
        <f>IF('【7-1】見・配置表'!G57="","",'【7-1】見・配置表'!G57)</f>
        <v/>
      </c>
      <c r="H57" s="1118"/>
      <c r="J57" s="1116">
        <f t="shared" si="2"/>
        <v>43</v>
      </c>
      <c r="K57" s="1116" t="str">
        <f t="shared" si="3"/>
        <v/>
      </c>
      <c r="L57" s="419" t="str">
        <f>IF('【7-1】見・配置表'!L57="","",'【7-1】見・配置表'!L57)</f>
        <v/>
      </c>
      <c r="M57" s="420" t="str">
        <f>IF('【7-1】見・配置表'!M57="","",'【7-1】見・配置表'!M57)</f>
        <v/>
      </c>
      <c r="N57" s="453" t="str">
        <f>IF('【7-1】見・配置表'!N57="","",'【7-1】見・配置表'!N57)</f>
        <v/>
      </c>
      <c r="O57" s="1117" t="str">
        <f>IF('【7-1】見・配置表'!O57="","",'【7-1】見・配置表'!O57)</f>
        <v/>
      </c>
      <c r="P57" s="1118"/>
    </row>
    <row r="58" spans="2:16" ht="16.5" customHeight="1">
      <c r="B58" s="1116">
        <f t="shared" si="0"/>
        <v>44</v>
      </c>
      <c r="C58" s="1116" t="str">
        <f t="shared" si="1"/>
        <v/>
      </c>
      <c r="D58" s="419" t="str">
        <f>IF('【7-1】見・配置表'!D58="","",'【7-1】見・配置表'!D58)</f>
        <v/>
      </c>
      <c r="E58" s="420" t="str">
        <f>IF('【7-1】見・配置表'!E58="","",'【7-1】見・配置表'!E58)</f>
        <v/>
      </c>
      <c r="F58" s="453" t="str">
        <f>IF('【7-1】見・配置表'!F58="","",'【7-1】見・配置表'!F58)</f>
        <v/>
      </c>
      <c r="G58" s="1117" t="str">
        <f>IF('【7-1】見・配置表'!G58="","",'【7-1】見・配置表'!G58)</f>
        <v/>
      </c>
      <c r="H58" s="1118"/>
      <c r="J58" s="1116">
        <f t="shared" si="2"/>
        <v>44</v>
      </c>
      <c r="K58" s="1116" t="str">
        <f t="shared" si="3"/>
        <v/>
      </c>
      <c r="L58" s="419" t="str">
        <f>IF('【7-1】見・配置表'!L58="","",'【7-1】見・配置表'!L58)</f>
        <v/>
      </c>
      <c r="M58" s="420" t="str">
        <f>IF('【7-1】見・配置表'!M58="","",'【7-1】見・配置表'!M58)</f>
        <v/>
      </c>
      <c r="N58" s="453" t="str">
        <f>IF('【7-1】見・配置表'!N58="","",'【7-1】見・配置表'!N58)</f>
        <v/>
      </c>
      <c r="O58" s="1117" t="str">
        <f>IF('【7-1】見・配置表'!O58="","",'【7-1】見・配置表'!O58)</f>
        <v/>
      </c>
      <c r="P58" s="1118"/>
    </row>
    <row r="59" spans="2:16" ht="16.5" customHeight="1">
      <c r="B59" s="1116">
        <f t="shared" si="0"/>
        <v>45</v>
      </c>
      <c r="C59" s="1116" t="str">
        <f t="shared" si="1"/>
        <v/>
      </c>
      <c r="D59" s="419" t="str">
        <f>IF('【7-1】見・配置表'!D59="","",'【7-1】見・配置表'!D59)</f>
        <v/>
      </c>
      <c r="E59" s="420" t="str">
        <f>IF('【7-1】見・配置表'!E59="","",'【7-1】見・配置表'!E59)</f>
        <v/>
      </c>
      <c r="F59" s="453" t="str">
        <f>IF('【7-1】見・配置表'!F59="","",'【7-1】見・配置表'!F59)</f>
        <v/>
      </c>
      <c r="G59" s="1117" t="str">
        <f>IF('【7-1】見・配置表'!G59="","",'【7-1】見・配置表'!G59)</f>
        <v/>
      </c>
      <c r="H59" s="1118"/>
      <c r="J59" s="1116">
        <f t="shared" si="2"/>
        <v>45</v>
      </c>
      <c r="K59" s="1116" t="str">
        <f t="shared" si="3"/>
        <v/>
      </c>
      <c r="L59" s="419" t="str">
        <f>IF('【7-1】見・配置表'!L59="","",'【7-1】見・配置表'!L59)</f>
        <v/>
      </c>
      <c r="M59" s="420" t="str">
        <f>IF('【7-1】見・配置表'!M59="","",'【7-1】見・配置表'!M59)</f>
        <v/>
      </c>
      <c r="N59" s="453" t="str">
        <f>IF('【7-1】見・配置表'!N59="","",'【7-1】見・配置表'!N59)</f>
        <v/>
      </c>
      <c r="O59" s="1117" t="str">
        <f>IF('【7-1】見・配置表'!O59="","",'【7-1】見・配置表'!O59)</f>
        <v/>
      </c>
      <c r="P59" s="1118"/>
    </row>
    <row r="60" spans="2:16" ht="16.5" customHeight="1">
      <c r="B60" s="1116">
        <f t="shared" si="0"/>
        <v>46</v>
      </c>
      <c r="C60" s="1116" t="str">
        <f t="shared" si="1"/>
        <v/>
      </c>
      <c r="D60" s="419" t="str">
        <f>IF('【7-1】見・配置表'!D60="","",'【7-1】見・配置表'!D60)</f>
        <v/>
      </c>
      <c r="E60" s="420" t="str">
        <f>IF('【7-1】見・配置表'!E60="","",'【7-1】見・配置表'!E60)</f>
        <v/>
      </c>
      <c r="F60" s="453" t="str">
        <f>IF('【7-1】見・配置表'!F60="","",'【7-1】見・配置表'!F60)</f>
        <v/>
      </c>
      <c r="G60" s="1117" t="str">
        <f>IF('【7-1】見・配置表'!G60="","",'【7-1】見・配置表'!G60)</f>
        <v/>
      </c>
      <c r="H60" s="1118"/>
      <c r="J60" s="1116">
        <f t="shared" si="2"/>
        <v>46</v>
      </c>
      <c r="K60" s="1116" t="str">
        <f t="shared" si="3"/>
        <v/>
      </c>
      <c r="L60" s="419" t="str">
        <f>IF('【7-1】見・配置表'!L60="","",'【7-1】見・配置表'!L60)</f>
        <v/>
      </c>
      <c r="M60" s="420" t="str">
        <f>IF('【7-1】見・配置表'!M60="","",'【7-1】見・配置表'!M60)</f>
        <v/>
      </c>
      <c r="N60" s="453" t="str">
        <f>IF('【7-1】見・配置表'!N60="","",'【7-1】見・配置表'!N60)</f>
        <v/>
      </c>
      <c r="O60" s="1117" t="str">
        <f>IF('【7-1】見・配置表'!O60="","",'【7-1】見・配置表'!O60)</f>
        <v/>
      </c>
      <c r="P60" s="1118"/>
    </row>
    <row r="61" spans="2:16" ht="16.5" customHeight="1">
      <c r="B61" s="1116">
        <f t="shared" si="0"/>
        <v>47</v>
      </c>
      <c r="C61" s="1116" t="str">
        <f t="shared" si="1"/>
        <v/>
      </c>
      <c r="D61" s="419" t="str">
        <f>IF('【7-1】見・配置表'!D61="","",'【7-1】見・配置表'!D61)</f>
        <v/>
      </c>
      <c r="E61" s="420" t="str">
        <f>IF('【7-1】見・配置表'!E61="","",'【7-1】見・配置表'!E61)</f>
        <v/>
      </c>
      <c r="F61" s="453" t="str">
        <f>IF('【7-1】見・配置表'!F61="","",'【7-1】見・配置表'!F61)</f>
        <v/>
      </c>
      <c r="G61" s="1117" t="str">
        <f>IF('【7-1】見・配置表'!G61="","",'【7-1】見・配置表'!G61)</f>
        <v/>
      </c>
      <c r="H61" s="1118"/>
      <c r="J61" s="1116">
        <f t="shared" si="2"/>
        <v>47</v>
      </c>
      <c r="K61" s="1116" t="str">
        <f t="shared" si="3"/>
        <v/>
      </c>
      <c r="L61" s="419" t="str">
        <f>IF('【7-1】見・配置表'!L61="","",'【7-1】見・配置表'!L61)</f>
        <v/>
      </c>
      <c r="M61" s="420" t="str">
        <f>IF('【7-1】見・配置表'!M61="","",'【7-1】見・配置表'!M61)</f>
        <v/>
      </c>
      <c r="N61" s="453" t="str">
        <f>IF('【7-1】見・配置表'!N61="","",'【7-1】見・配置表'!N61)</f>
        <v/>
      </c>
      <c r="O61" s="1117" t="str">
        <f>IF('【7-1】見・配置表'!O61="","",'【7-1】見・配置表'!O61)</f>
        <v/>
      </c>
      <c r="P61" s="1118"/>
    </row>
    <row r="62" spans="2:16" ht="16.5" customHeight="1">
      <c r="B62" s="1116">
        <f t="shared" si="0"/>
        <v>48</v>
      </c>
      <c r="C62" s="1116" t="str">
        <f t="shared" si="1"/>
        <v/>
      </c>
      <c r="D62" s="419" t="str">
        <f>IF('【7-1】見・配置表'!D62="","",'【7-1】見・配置表'!D62)</f>
        <v/>
      </c>
      <c r="E62" s="420" t="str">
        <f>IF('【7-1】見・配置表'!E62="","",'【7-1】見・配置表'!E62)</f>
        <v/>
      </c>
      <c r="F62" s="453" t="str">
        <f>IF('【7-1】見・配置表'!F62="","",'【7-1】見・配置表'!F62)</f>
        <v/>
      </c>
      <c r="G62" s="1117" t="str">
        <f>IF('【7-1】見・配置表'!G62="","",'【7-1】見・配置表'!G62)</f>
        <v/>
      </c>
      <c r="H62" s="1118"/>
      <c r="J62" s="1116">
        <f t="shared" si="2"/>
        <v>48</v>
      </c>
      <c r="K62" s="1116" t="str">
        <f t="shared" si="3"/>
        <v/>
      </c>
      <c r="L62" s="419" t="str">
        <f>IF('【7-1】見・配置表'!L62="","",'【7-1】見・配置表'!L62)</f>
        <v/>
      </c>
      <c r="M62" s="420" t="str">
        <f>IF('【7-1】見・配置表'!M62="","",'【7-1】見・配置表'!M62)</f>
        <v/>
      </c>
      <c r="N62" s="453" t="str">
        <f>IF('【7-1】見・配置表'!N62="","",'【7-1】見・配置表'!N62)</f>
        <v/>
      </c>
      <c r="O62" s="1117" t="str">
        <f>IF('【7-1】見・配置表'!O62="","",'【7-1】見・配置表'!O62)</f>
        <v/>
      </c>
      <c r="P62" s="1118"/>
    </row>
    <row r="63" spans="2:16" ht="16.5" customHeight="1">
      <c r="B63" s="1116">
        <f t="shared" si="0"/>
        <v>49</v>
      </c>
      <c r="C63" s="1116" t="str">
        <f t="shared" si="1"/>
        <v/>
      </c>
      <c r="D63" s="419" t="str">
        <f>IF('【7-1】見・配置表'!D63="","",'【7-1】見・配置表'!D63)</f>
        <v/>
      </c>
      <c r="E63" s="420" t="str">
        <f>IF('【7-1】見・配置表'!E63="","",'【7-1】見・配置表'!E63)</f>
        <v/>
      </c>
      <c r="F63" s="453" t="str">
        <f>IF('【7-1】見・配置表'!F63="","",'【7-1】見・配置表'!F63)</f>
        <v/>
      </c>
      <c r="G63" s="1117" t="str">
        <f>IF('【7-1】見・配置表'!G63="","",'【7-1】見・配置表'!G63)</f>
        <v/>
      </c>
      <c r="H63" s="1118"/>
      <c r="J63" s="1116">
        <f t="shared" si="2"/>
        <v>49</v>
      </c>
      <c r="K63" s="1116" t="str">
        <f t="shared" si="3"/>
        <v/>
      </c>
      <c r="L63" s="419" t="str">
        <f>IF('【7-1】見・配置表'!L63="","",'【7-1】見・配置表'!L63)</f>
        <v/>
      </c>
      <c r="M63" s="420" t="str">
        <f>IF('【7-1】見・配置表'!M63="","",'【7-1】見・配置表'!M63)</f>
        <v/>
      </c>
      <c r="N63" s="453" t="str">
        <f>IF('【7-1】見・配置表'!N63="","",'【7-1】見・配置表'!N63)</f>
        <v/>
      </c>
      <c r="O63" s="1117" t="str">
        <f>IF('【7-1】見・配置表'!O63="","",'【7-1】見・配置表'!O63)</f>
        <v/>
      </c>
      <c r="P63" s="1118"/>
    </row>
    <row r="64" spans="2:16" ht="16.5" customHeight="1">
      <c r="B64" s="1116">
        <f t="shared" si="0"/>
        <v>50</v>
      </c>
      <c r="C64" s="1116" t="str">
        <f t="shared" si="1"/>
        <v/>
      </c>
      <c r="D64" s="419" t="str">
        <f>IF('【7-1】見・配置表'!D64="","",'【7-1】見・配置表'!D64)</f>
        <v/>
      </c>
      <c r="E64" s="420" t="str">
        <f>IF('【7-1】見・配置表'!E64="","",'【7-1】見・配置表'!E64)</f>
        <v/>
      </c>
      <c r="F64" s="453" t="str">
        <f>IF('【7-1】見・配置表'!F64="","",'【7-1】見・配置表'!F64)</f>
        <v/>
      </c>
      <c r="G64" s="1117" t="str">
        <f>IF('【7-1】見・配置表'!G64="","",'【7-1】見・配置表'!G64)</f>
        <v/>
      </c>
      <c r="H64" s="1118"/>
      <c r="J64" s="1116">
        <f t="shared" si="2"/>
        <v>50</v>
      </c>
      <c r="K64" s="1116" t="str">
        <f t="shared" si="3"/>
        <v/>
      </c>
      <c r="L64" s="419" t="str">
        <f>IF('【7-1】見・配置表'!L64="","",'【7-1】見・配置表'!L64)</f>
        <v/>
      </c>
      <c r="M64" s="420" t="str">
        <f>IF('【7-1】見・配置表'!M64="","",'【7-1】見・配置表'!M64)</f>
        <v/>
      </c>
      <c r="N64" s="453" t="str">
        <f>IF('【7-1】見・配置表'!N64="","",'【7-1】見・配置表'!N64)</f>
        <v/>
      </c>
      <c r="O64" s="1117" t="str">
        <f>IF('【7-1】見・配置表'!O64="","",'【7-1】見・配置表'!O64)</f>
        <v/>
      </c>
      <c r="P64" s="1118"/>
    </row>
    <row r="65" spans="2:16" ht="16.5" customHeight="1">
      <c r="B65" s="1116">
        <f t="shared" si="0"/>
        <v>51</v>
      </c>
      <c r="C65" s="1116" t="str">
        <f t="shared" si="1"/>
        <v/>
      </c>
      <c r="D65" s="419" t="str">
        <f>IF('【7-1】見・配置表'!D65="","",'【7-1】見・配置表'!D65)</f>
        <v/>
      </c>
      <c r="E65" s="420" t="str">
        <f>IF('【7-1】見・配置表'!E65="","",'【7-1】見・配置表'!E65)</f>
        <v/>
      </c>
      <c r="F65" s="453" t="str">
        <f>IF('【7-1】見・配置表'!F65="","",'【7-1】見・配置表'!F65)</f>
        <v/>
      </c>
      <c r="G65" s="1117" t="str">
        <f>IF('【7-1】見・配置表'!G65="","",'【7-1】見・配置表'!G65)</f>
        <v/>
      </c>
      <c r="H65" s="1118"/>
      <c r="J65" s="1116">
        <f t="shared" si="2"/>
        <v>51</v>
      </c>
      <c r="K65" s="1116" t="str">
        <f t="shared" si="3"/>
        <v/>
      </c>
      <c r="L65" s="419" t="str">
        <f>IF('【7-1】見・配置表'!L65="","",'【7-1】見・配置表'!L65)</f>
        <v/>
      </c>
      <c r="M65" s="420" t="str">
        <f>IF('【7-1】見・配置表'!M65="","",'【7-1】見・配置表'!M65)</f>
        <v/>
      </c>
      <c r="N65" s="453" t="str">
        <f>IF('【7-1】見・配置表'!N65="","",'【7-1】見・配置表'!N65)</f>
        <v/>
      </c>
      <c r="O65" s="1117" t="str">
        <f>IF('【7-1】見・配置表'!O65="","",'【7-1】見・配置表'!O65)</f>
        <v/>
      </c>
      <c r="P65" s="1118"/>
    </row>
    <row r="66" spans="2:16" ht="16.5" customHeight="1">
      <c r="B66" s="1116">
        <f t="shared" si="0"/>
        <v>52</v>
      </c>
      <c r="C66" s="1116" t="str">
        <f t="shared" si="1"/>
        <v/>
      </c>
      <c r="D66" s="419" t="str">
        <f>IF('【7-1】見・配置表'!D66="","",'【7-1】見・配置表'!D66)</f>
        <v/>
      </c>
      <c r="E66" s="420" t="str">
        <f>IF('【7-1】見・配置表'!E66="","",'【7-1】見・配置表'!E66)</f>
        <v/>
      </c>
      <c r="F66" s="453" t="str">
        <f>IF('【7-1】見・配置表'!F66="","",'【7-1】見・配置表'!F66)</f>
        <v/>
      </c>
      <c r="G66" s="1117" t="str">
        <f>IF('【7-1】見・配置表'!G66="","",'【7-1】見・配置表'!G66)</f>
        <v/>
      </c>
      <c r="H66" s="1118"/>
      <c r="J66" s="1116">
        <f t="shared" si="2"/>
        <v>52</v>
      </c>
      <c r="K66" s="1116" t="str">
        <f t="shared" si="3"/>
        <v/>
      </c>
      <c r="L66" s="419" t="str">
        <f>IF('【7-1】見・配置表'!L66="","",'【7-1】見・配置表'!L66)</f>
        <v/>
      </c>
      <c r="M66" s="420" t="str">
        <f>IF('【7-1】見・配置表'!M66="","",'【7-1】見・配置表'!M66)</f>
        <v/>
      </c>
      <c r="N66" s="453" t="str">
        <f>IF('【7-1】見・配置表'!N66="","",'【7-1】見・配置表'!N66)</f>
        <v/>
      </c>
      <c r="O66" s="1117" t="str">
        <f>IF('【7-1】見・配置表'!O66="","",'【7-1】見・配置表'!O66)</f>
        <v/>
      </c>
      <c r="P66" s="1118"/>
    </row>
    <row r="67" spans="2:16" ht="16.5" customHeight="1">
      <c r="B67" s="1116">
        <f t="shared" si="0"/>
        <v>53</v>
      </c>
      <c r="C67" s="1116" t="str">
        <f t="shared" si="1"/>
        <v/>
      </c>
      <c r="D67" s="419" t="str">
        <f>IF('【7-1】見・配置表'!D67="","",'【7-1】見・配置表'!D67)</f>
        <v/>
      </c>
      <c r="E67" s="420" t="str">
        <f>IF('【7-1】見・配置表'!E67="","",'【7-1】見・配置表'!E67)</f>
        <v/>
      </c>
      <c r="F67" s="453" t="str">
        <f>IF('【7-1】見・配置表'!F67="","",'【7-1】見・配置表'!F67)</f>
        <v/>
      </c>
      <c r="G67" s="1117" t="str">
        <f>IF('【7-1】見・配置表'!G67="","",'【7-1】見・配置表'!G67)</f>
        <v/>
      </c>
      <c r="H67" s="1118"/>
      <c r="J67" s="1116">
        <f t="shared" si="2"/>
        <v>53</v>
      </c>
      <c r="K67" s="1116" t="str">
        <f t="shared" si="3"/>
        <v/>
      </c>
      <c r="L67" s="419" t="str">
        <f>IF('【7-1】見・配置表'!L67="","",'【7-1】見・配置表'!L67)</f>
        <v/>
      </c>
      <c r="M67" s="420" t="str">
        <f>IF('【7-1】見・配置表'!M67="","",'【7-1】見・配置表'!M67)</f>
        <v/>
      </c>
      <c r="N67" s="453" t="str">
        <f>IF('【7-1】見・配置表'!N67="","",'【7-1】見・配置表'!N67)</f>
        <v/>
      </c>
      <c r="O67" s="1117" t="str">
        <f>IF('【7-1】見・配置表'!O67="","",'【7-1】見・配置表'!O67)</f>
        <v/>
      </c>
      <c r="P67" s="1118"/>
    </row>
    <row r="68" spans="2:16" ht="16.5" customHeight="1">
      <c r="B68" s="1116">
        <f t="shared" si="0"/>
        <v>54</v>
      </c>
      <c r="C68" s="1116" t="str">
        <f t="shared" si="1"/>
        <v/>
      </c>
      <c r="D68" s="419" t="str">
        <f>IF('【7-1】見・配置表'!D68="","",'【7-1】見・配置表'!D68)</f>
        <v/>
      </c>
      <c r="E68" s="420" t="str">
        <f>IF('【7-1】見・配置表'!E68="","",'【7-1】見・配置表'!E68)</f>
        <v/>
      </c>
      <c r="F68" s="453" t="str">
        <f>IF('【7-1】見・配置表'!F68="","",'【7-1】見・配置表'!F68)</f>
        <v/>
      </c>
      <c r="G68" s="1117" t="str">
        <f>IF('【7-1】見・配置表'!G68="","",'【7-1】見・配置表'!G68)</f>
        <v/>
      </c>
      <c r="H68" s="1118"/>
      <c r="J68" s="1116">
        <f t="shared" si="2"/>
        <v>54</v>
      </c>
      <c r="K68" s="1116" t="str">
        <f t="shared" si="3"/>
        <v/>
      </c>
      <c r="L68" s="419" t="str">
        <f>IF('【7-1】見・配置表'!L68="","",'【7-1】見・配置表'!L68)</f>
        <v/>
      </c>
      <c r="M68" s="420" t="str">
        <f>IF('【7-1】見・配置表'!M68="","",'【7-1】見・配置表'!M68)</f>
        <v/>
      </c>
      <c r="N68" s="453" t="str">
        <f>IF('【7-1】見・配置表'!N68="","",'【7-1】見・配置表'!N68)</f>
        <v/>
      </c>
      <c r="O68" s="1117" t="str">
        <f>IF('【7-1】見・配置表'!O68="","",'【7-1】見・配置表'!O68)</f>
        <v/>
      </c>
      <c r="P68" s="1118"/>
    </row>
    <row r="69" spans="2:16" ht="16.5" customHeight="1">
      <c r="B69" s="1116">
        <f t="shared" si="0"/>
        <v>55</v>
      </c>
      <c r="C69" s="1116" t="str">
        <f t="shared" si="1"/>
        <v/>
      </c>
      <c r="D69" s="419" t="str">
        <f>IF('【7-1】見・配置表'!D69="","",'【7-1】見・配置表'!D69)</f>
        <v/>
      </c>
      <c r="E69" s="420" t="str">
        <f>IF('【7-1】見・配置表'!E69="","",'【7-1】見・配置表'!E69)</f>
        <v/>
      </c>
      <c r="F69" s="453" t="str">
        <f>IF('【7-1】見・配置表'!F69="","",'【7-1】見・配置表'!F69)</f>
        <v/>
      </c>
      <c r="G69" s="1117" t="str">
        <f>IF('【7-1】見・配置表'!G69="","",'【7-1】見・配置表'!G69)</f>
        <v/>
      </c>
      <c r="H69" s="1118"/>
      <c r="J69" s="1116">
        <f t="shared" si="2"/>
        <v>55</v>
      </c>
      <c r="K69" s="1116" t="str">
        <f t="shared" si="3"/>
        <v/>
      </c>
      <c r="L69" s="419" t="str">
        <f>IF('【7-1】見・配置表'!L69="","",'【7-1】見・配置表'!L69)</f>
        <v/>
      </c>
      <c r="M69" s="420" t="str">
        <f>IF('【7-1】見・配置表'!M69="","",'【7-1】見・配置表'!M69)</f>
        <v/>
      </c>
      <c r="N69" s="453" t="str">
        <f>IF('【7-1】見・配置表'!N69="","",'【7-1】見・配置表'!N69)</f>
        <v/>
      </c>
      <c r="O69" s="1117" t="str">
        <f>IF('【7-1】見・配置表'!O69="","",'【7-1】見・配置表'!O69)</f>
        <v/>
      </c>
      <c r="P69" s="1118"/>
    </row>
    <row r="70" spans="2:16" ht="16.5" customHeight="1">
      <c r="B70" s="1116">
        <f t="shared" si="0"/>
        <v>56</v>
      </c>
      <c r="C70" s="1116" t="str">
        <f t="shared" si="1"/>
        <v/>
      </c>
      <c r="D70" s="419" t="str">
        <f>IF('【7-1】見・配置表'!D70="","",'【7-1】見・配置表'!D70)</f>
        <v/>
      </c>
      <c r="E70" s="420" t="str">
        <f>IF('【7-1】見・配置表'!E70="","",'【7-1】見・配置表'!E70)</f>
        <v/>
      </c>
      <c r="F70" s="453" t="str">
        <f>IF('【7-1】見・配置表'!F70="","",'【7-1】見・配置表'!F70)</f>
        <v/>
      </c>
      <c r="G70" s="1117" t="str">
        <f>IF('【7-1】見・配置表'!G70="","",'【7-1】見・配置表'!G70)</f>
        <v/>
      </c>
      <c r="H70" s="1118"/>
      <c r="J70" s="1116">
        <f t="shared" si="2"/>
        <v>56</v>
      </c>
      <c r="K70" s="1116" t="str">
        <f t="shared" si="3"/>
        <v/>
      </c>
      <c r="L70" s="419" t="str">
        <f>IF('【7-1】見・配置表'!L70="","",'【7-1】見・配置表'!L70)</f>
        <v/>
      </c>
      <c r="M70" s="420" t="str">
        <f>IF('【7-1】見・配置表'!M70="","",'【7-1】見・配置表'!M70)</f>
        <v/>
      </c>
      <c r="N70" s="453" t="str">
        <f>IF('【7-1】見・配置表'!N70="","",'【7-1】見・配置表'!N70)</f>
        <v/>
      </c>
      <c r="O70" s="1117" t="str">
        <f>IF('【7-1】見・配置表'!O70="","",'【7-1】見・配置表'!O70)</f>
        <v/>
      </c>
      <c r="P70" s="1118"/>
    </row>
    <row r="71" spans="2:16" ht="16.5" customHeight="1">
      <c r="B71" s="1116">
        <f t="shared" si="0"/>
        <v>57</v>
      </c>
      <c r="C71" s="1116" t="str">
        <f t="shared" si="1"/>
        <v/>
      </c>
      <c r="D71" s="419" t="str">
        <f>IF('【7-1】見・配置表'!D71="","",'【7-1】見・配置表'!D71)</f>
        <v/>
      </c>
      <c r="E71" s="420" t="str">
        <f>IF('【7-1】見・配置表'!E71="","",'【7-1】見・配置表'!E71)</f>
        <v/>
      </c>
      <c r="F71" s="453" t="str">
        <f>IF('【7-1】見・配置表'!F71="","",'【7-1】見・配置表'!F71)</f>
        <v/>
      </c>
      <c r="G71" s="1117" t="str">
        <f>IF('【7-1】見・配置表'!G71="","",'【7-1】見・配置表'!G71)</f>
        <v/>
      </c>
      <c r="H71" s="1118"/>
      <c r="J71" s="1116">
        <f t="shared" si="2"/>
        <v>57</v>
      </c>
      <c r="K71" s="1116" t="str">
        <f t="shared" si="3"/>
        <v/>
      </c>
      <c r="L71" s="419" t="str">
        <f>IF('【7-1】見・配置表'!L71="","",'【7-1】見・配置表'!L71)</f>
        <v/>
      </c>
      <c r="M71" s="420" t="str">
        <f>IF('【7-1】見・配置表'!M71="","",'【7-1】見・配置表'!M71)</f>
        <v/>
      </c>
      <c r="N71" s="453" t="str">
        <f>IF('【7-1】見・配置表'!N71="","",'【7-1】見・配置表'!N71)</f>
        <v/>
      </c>
      <c r="O71" s="1117" t="str">
        <f>IF('【7-1】見・配置表'!O71="","",'【7-1】見・配置表'!O71)</f>
        <v/>
      </c>
      <c r="P71" s="1118"/>
    </row>
    <row r="72" spans="2:16" ht="16.5" customHeight="1">
      <c r="B72" s="1116">
        <f t="shared" si="0"/>
        <v>58</v>
      </c>
      <c r="C72" s="1116" t="str">
        <f t="shared" si="1"/>
        <v/>
      </c>
      <c r="D72" s="419" t="str">
        <f>IF('【7-1】見・配置表'!D72="","",'【7-1】見・配置表'!D72)</f>
        <v/>
      </c>
      <c r="E72" s="420" t="str">
        <f>IF('【7-1】見・配置表'!E72="","",'【7-1】見・配置表'!E72)</f>
        <v/>
      </c>
      <c r="F72" s="453" t="str">
        <f>IF('【7-1】見・配置表'!F72="","",'【7-1】見・配置表'!F72)</f>
        <v/>
      </c>
      <c r="G72" s="1117" t="str">
        <f>IF('【7-1】見・配置表'!G72="","",'【7-1】見・配置表'!G72)</f>
        <v/>
      </c>
      <c r="H72" s="1118"/>
      <c r="J72" s="1116">
        <f t="shared" si="2"/>
        <v>58</v>
      </c>
      <c r="K72" s="1116" t="str">
        <f t="shared" si="3"/>
        <v/>
      </c>
      <c r="L72" s="419" t="str">
        <f>IF('【7-1】見・配置表'!L72="","",'【7-1】見・配置表'!L72)</f>
        <v/>
      </c>
      <c r="M72" s="420" t="str">
        <f>IF('【7-1】見・配置表'!M72="","",'【7-1】見・配置表'!M72)</f>
        <v/>
      </c>
      <c r="N72" s="453" t="str">
        <f>IF('【7-1】見・配置表'!N72="","",'【7-1】見・配置表'!N72)</f>
        <v/>
      </c>
      <c r="O72" s="1117" t="str">
        <f>IF('【7-1】見・配置表'!O72="","",'【7-1】見・配置表'!O72)</f>
        <v/>
      </c>
      <c r="P72" s="1118"/>
    </row>
    <row r="73" spans="2:16" ht="16.5" customHeight="1">
      <c r="B73" s="1116">
        <f t="shared" si="0"/>
        <v>59</v>
      </c>
      <c r="C73" s="1116" t="str">
        <f t="shared" si="1"/>
        <v/>
      </c>
      <c r="D73" s="419" t="str">
        <f>IF('【7-1】見・配置表'!D73="","",'【7-1】見・配置表'!D73)</f>
        <v/>
      </c>
      <c r="E73" s="420" t="str">
        <f>IF('【7-1】見・配置表'!E73="","",'【7-1】見・配置表'!E73)</f>
        <v/>
      </c>
      <c r="F73" s="453" t="str">
        <f>IF('【7-1】見・配置表'!F73="","",'【7-1】見・配置表'!F73)</f>
        <v/>
      </c>
      <c r="G73" s="1117" t="str">
        <f>IF('【7-1】見・配置表'!G73="","",'【7-1】見・配置表'!G73)</f>
        <v/>
      </c>
      <c r="H73" s="1118"/>
      <c r="J73" s="1116">
        <f t="shared" si="2"/>
        <v>59</v>
      </c>
      <c r="K73" s="1116" t="str">
        <f t="shared" si="3"/>
        <v/>
      </c>
      <c r="L73" s="419" t="str">
        <f>IF('【7-1】見・配置表'!L73="","",'【7-1】見・配置表'!L73)</f>
        <v/>
      </c>
      <c r="M73" s="420" t="str">
        <f>IF('【7-1】見・配置表'!M73="","",'【7-1】見・配置表'!M73)</f>
        <v/>
      </c>
      <c r="N73" s="453" t="str">
        <f>IF('【7-1】見・配置表'!N73="","",'【7-1】見・配置表'!N73)</f>
        <v/>
      </c>
      <c r="O73" s="1117" t="str">
        <f>IF('【7-1】見・配置表'!O73="","",'【7-1】見・配置表'!O73)</f>
        <v/>
      </c>
      <c r="P73" s="1118"/>
    </row>
    <row r="74" spans="2:16" ht="16.5" customHeight="1">
      <c r="B74" s="1116">
        <f t="shared" si="0"/>
        <v>60</v>
      </c>
      <c r="C74" s="1116" t="str">
        <f t="shared" si="1"/>
        <v/>
      </c>
      <c r="D74" s="419" t="str">
        <f>IF('【7-1】見・配置表'!D74="","",'【7-1】見・配置表'!D74)</f>
        <v/>
      </c>
      <c r="E74" s="420" t="str">
        <f>IF('【7-1】見・配置表'!E74="","",'【7-1】見・配置表'!E74)</f>
        <v/>
      </c>
      <c r="F74" s="453" t="str">
        <f>IF('【7-1】見・配置表'!F74="","",'【7-1】見・配置表'!F74)</f>
        <v/>
      </c>
      <c r="G74" s="1117" t="str">
        <f>IF('【7-1】見・配置表'!G74="","",'【7-1】見・配置表'!G74)</f>
        <v/>
      </c>
      <c r="H74" s="1118"/>
      <c r="J74" s="1116">
        <f t="shared" si="2"/>
        <v>60</v>
      </c>
      <c r="K74" s="1116" t="str">
        <f t="shared" si="3"/>
        <v/>
      </c>
      <c r="L74" s="419" t="str">
        <f>IF('【7-1】見・配置表'!L74="","",'【7-1】見・配置表'!L74)</f>
        <v/>
      </c>
      <c r="M74" s="420" t="str">
        <f>IF('【7-1】見・配置表'!M74="","",'【7-1】見・配置表'!M74)</f>
        <v/>
      </c>
      <c r="N74" s="453" t="str">
        <f>IF('【7-1】見・配置表'!N74="","",'【7-1】見・配置表'!N74)</f>
        <v/>
      </c>
      <c r="O74" s="1117" t="str">
        <f>IF('【7-1】見・配置表'!O74="","",'【7-1】見・配置表'!O74)</f>
        <v/>
      </c>
      <c r="P74" s="1118"/>
    </row>
    <row r="75" spans="2:16" ht="16.5" customHeight="1">
      <c r="B75" s="1116">
        <f t="shared" si="0"/>
        <v>61</v>
      </c>
      <c r="C75" s="1116" t="str">
        <f t="shared" si="1"/>
        <v/>
      </c>
      <c r="D75" s="419" t="str">
        <f>IF('【7-1】見・配置表'!D75="","",'【7-1】見・配置表'!D75)</f>
        <v/>
      </c>
      <c r="E75" s="420" t="str">
        <f>IF('【7-1】見・配置表'!E75="","",'【7-1】見・配置表'!E75)</f>
        <v/>
      </c>
      <c r="F75" s="453" t="str">
        <f>IF('【7-1】見・配置表'!F75="","",'【7-1】見・配置表'!F75)</f>
        <v/>
      </c>
      <c r="G75" s="1117" t="str">
        <f>IF('【7-1】見・配置表'!G75="","",'【7-1】見・配置表'!G75)</f>
        <v/>
      </c>
      <c r="H75" s="1118"/>
      <c r="J75" s="1116">
        <f t="shared" si="2"/>
        <v>61</v>
      </c>
      <c r="K75" s="1116" t="str">
        <f t="shared" si="3"/>
        <v/>
      </c>
      <c r="L75" s="419" t="str">
        <f>IF('【7-1】見・配置表'!L75="","",'【7-1】見・配置表'!L75)</f>
        <v/>
      </c>
      <c r="M75" s="420" t="str">
        <f>IF('【7-1】見・配置表'!M75="","",'【7-1】見・配置表'!M75)</f>
        <v/>
      </c>
      <c r="N75" s="453" t="str">
        <f>IF('【7-1】見・配置表'!N75="","",'【7-1】見・配置表'!N75)</f>
        <v/>
      </c>
      <c r="O75" s="1117" t="str">
        <f>IF('【7-1】見・配置表'!O75="","",'【7-1】見・配置表'!O75)</f>
        <v/>
      </c>
      <c r="P75" s="1118"/>
    </row>
    <row r="76" spans="2:16" ht="16.5" customHeight="1">
      <c r="B76" s="1116">
        <f t="shared" si="0"/>
        <v>62</v>
      </c>
      <c r="C76" s="1116" t="str">
        <f t="shared" si="1"/>
        <v/>
      </c>
      <c r="D76" s="419" t="str">
        <f>IF('【7-1】見・配置表'!D76="","",'【7-1】見・配置表'!D76)</f>
        <v/>
      </c>
      <c r="E76" s="420" t="str">
        <f>IF('【7-1】見・配置表'!E76="","",'【7-1】見・配置表'!E76)</f>
        <v/>
      </c>
      <c r="F76" s="453" t="str">
        <f>IF('【7-1】見・配置表'!F76="","",'【7-1】見・配置表'!F76)</f>
        <v/>
      </c>
      <c r="G76" s="1117" t="str">
        <f>IF('【7-1】見・配置表'!G76="","",'【7-1】見・配置表'!G76)</f>
        <v/>
      </c>
      <c r="H76" s="1118"/>
      <c r="J76" s="1116">
        <f t="shared" si="2"/>
        <v>62</v>
      </c>
      <c r="K76" s="1116" t="str">
        <f t="shared" si="3"/>
        <v/>
      </c>
      <c r="L76" s="419" t="str">
        <f>IF('【7-1】見・配置表'!L76="","",'【7-1】見・配置表'!L76)</f>
        <v/>
      </c>
      <c r="M76" s="420" t="str">
        <f>IF('【7-1】見・配置表'!M76="","",'【7-1】見・配置表'!M76)</f>
        <v/>
      </c>
      <c r="N76" s="453" t="str">
        <f>IF('【7-1】見・配置表'!N76="","",'【7-1】見・配置表'!N76)</f>
        <v/>
      </c>
      <c r="O76" s="1117" t="str">
        <f>IF('【7-1】見・配置表'!O76="","",'【7-1】見・配置表'!O76)</f>
        <v/>
      </c>
      <c r="P76" s="1118"/>
    </row>
    <row r="77" spans="2:16" ht="16.5" customHeight="1">
      <c r="B77" s="1116">
        <f t="shared" si="0"/>
        <v>63</v>
      </c>
      <c r="C77" s="1116" t="str">
        <f t="shared" si="1"/>
        <v/>
      </c>
      <c r="D77" s="419" t="str">
        <f>IF('【7-1】見・配置表'!D77="","",'【7-1】見・配置表'!D77)</f>
        <v/>
      </c>
      <c r="E77" s="420" t="str">
        <f>IF('【7-1】見・配置表'!E77="","",'【7-1】見・配置表'!E77)</f>
        <v/>
      </c>
      <c r="F77" s="453" t="str">
        <f>IF('【7-1】見・配置表'!F77="","",'【7-1】見・配置表'!F77)</f>
        <v/>
      </c>
      <c r="G77" s="1117" t="str">
        <f>IF('【7-1】見・配置表'!G77="","",'【7-1】見・配置表'!G77)</f>
        <v/>
      </c>
      <c r="H77" s="1118"/>
      <c r="J77" s="1116">
        <f t="shared" si="2"/>
        <v>63</v>
      </c>
      <c r="K77" s="1116" t="str">
        <f t="shared" si="3"/>
        <v/>
      </c>
      <c r="L77" s="419" t="str">
        <f>IF('【7-1】見・配置表'!L77="","",'【7-1】見・配置表'!L77)</f>
        <v/>
      </c>
      <c r="M77" s="420" t="str">
        <f>IF('【7-1】見・配置表'!M77="","",'【7-1】見・配置表'!M77)</f>
        <v/>
      </c>
      <c r="N77" s="453" t="str">
        <f>IF('【7-1】見・配置表'!N77="","",'【7-1】見・配置表'!N77)</f>
        <v/>
      </c>
      <c r="O77" s="1117" t="str">
        <f>IF('【7-1】見・配置表'!O77="","",'【7-1】見・配置表'!O77)</f>
        <v/>
      </c>
      <c r="P77" s="1118"/>
    </row>
    <row r="78" spans="2:16" ht="16.5" customHeight="1">
      <c r="B78" s="1116">
        <f t="shared" si="0"/>
        <v>64</v>
      </c>
      <c r="C78" s="1116" t="str">
        <f t="shared" si="1"/>
        <v/>
      </c>
      <c r="D78" s="419" t="str">
        <f>IF('【7-1】見・配置表'!D78="","",'【7-1】見・配置表'!D78)</f>
        <v/>
      </c>
      <c r="E78" s="420" t="str">
        <f>IF('【7-1】見・配置表'!E78="","",'【7-1】見・配置表'!E78)</f>
        <v/>
      </c>
      <c r="F78" s="453" t="str">
        <f>IF('【7-1】見・配置表'!F78="","",'【7-1】見・配置表'!F78)</f>
        <v/>
      </c>
      <c r="G78" s="1117" t="str">
        <f>IF('【7-1】見・配置表'!G78="","",'【7-1】見・配置表'!G78)</f>
        <v/>
      </c>
      <c r="H78" s="1118"/>
      <c r="J78" s="1116">
        <f t="shared" si="2"/>
        <v>64</v>
      </c>
      <c r="K78" s="1116" t="str">
        <f t="shared" si="3"/>
        <v/>
      </c>
      <c r="L78" s="419" t="str">
        <f>IF('【7-1】見・配置表'!L78="","",'【7-1】見・配置表'!L78)</f>
        <v/>
      </c>
      <c r="M78" s="420" t="str">
        <f>IF('【7-1】見・配置表'!M78="","",'【7-1】見・配置表'!M78)</f>
        <v/>
      </c>
      <c r="N78" s="453" t="str">
        <f>IF('【7-1】見・配置表'!N78="","",'【7-1】見・配置表'!N78)</f>
        <v/>
      </c>
      <c r="O78" s="1117" t="str">
        <f>IF('【7-1】見・配置表'!O78="","",'【7-1】見・配置表'!O78)</f>
        <v/>
      </c>
      <c r="P78" s="1118"/>
    </row>
    <row r="79" spans="2:16" ht="16.5" customHeight="1">
      <c r="B79" s="1116">
        <f t="shared" ref="B79:B142" si="4">IF(B78="","",B78+1)</f>
        <v>65</v>
      </c>
      <c r="C79" s="1116" t="str">
        <f t="shared" ref="C79:C142" si="5">IF(C77="","",C77+1)</f>
        <v/>
      </c>
      <c r="D79" s="419" t="str">
        <f>IF('【7-1】見・配置表'!D79="","",'【7-1】見・配置表'!D79)</f>
        <v/>
      </c>
      <c r="E79" s="420" t="str">
        <f>IF('【7-1】見・配置表'!E79="","",'【7-1】見・配置表'!E79)</f>
        <v/>
      </c>
      <c r="F79" s="453" t="str">
        <f>IF('【7-1】見・配置表'!F79="","",'【7-1】見・配置表'!F79)</f>
        <v/>
      </c>
      <c r="G79" s="1117" t="str">
        <f>IF('【7-1】見・配置表'!G79="","",'【7-1】見・配置表'!G79)</f>
        <v/>
      </c>
      <c r="H79" s="1118"/>
      <c r="J79" s="1116">
        <f t="shared" ref="J79:J142" si="6">IF(J78="","",J78+1)</f>
        <v>65</v>
      </c>
      <c r="K79" s="1116" t="str">
        <f t="shared" ref="K79:K142" si="7">IF(K77="","",K77+1)</f>
        <v/>
      </c>
      <c r="L79" s="419" t="str">
        <f>IF('【7-1】見・配置表'!L79="","",'【7-1】見・配置表'!L79)</f>
        <v/>
      </c>
      <c r="M79" s="420" t="str">
        <f>IF('【7-1】見・配置表'!M79="","",'【7-1】見・配置表'!M79)</f>
        <v/>
      </c>
      <c r="N79" s="453" t="str">
        <f>IF('【7-1】見・配置表'!N79="","",'【7-1】見・配置表'!N79)</f>
        <v/>
      </c>
      <c r="O79" s="1117" t="str">
        <f>IF('【7-1】見・配置表'!O79="","",'【7-1】見・配置表'!O79)</f>
        <v/>
      </c>
      <c r="P79" s="1118"/>
    </row>
    <row r="80" spans="2:16" ht="16.5" customHeight="1">
      <c r="B80" s="1116">
        <f t="shared" si="4"/>
        <v>66</v>
      </c>
      <c r="C80" s="1116" t="str">
        <f t="shared" si="5"/>
        <v/>
      </c>
      <c r="D80" s="419" t="str">
        <f>IF('【7-1】見・配置表'!D80="","",'【7-1】見・配置表'!D80)</f>
        <v/>
      </c>
      <c r="E80" s="420" t="str">
        <f>IF('【7-1】見・配置表'!E80="","",'【7-1】見・配置表'!E80)</f>
        <v/>
      </c>
      <c r="F80" s="453" t="str">
        <f>IF('【7-1】見・配置表'!F80="","",'【7-1】見・配置表'!F80)</f>
        <v/>
      </c>
      <c r="G80" s="1117" t="str">
        <f>IF('【7-1】見・配置表'!G80="","",'【7-1】見・配置表'!G80)</f>
        <v/>
      </c>
      <c r="H80" s="1118"/>
      <c r="J80" s="1116">
        <f t="shared" si="6"/>
        <v>66</v>
      </c>
      <c r="K80" s="1116" t="str">
        <f t="shared" si="7"/>
        <v/>
      </c>
      <c r="L80" s="419" t="str">
        <f>IF('【7-1】見・配置表'!L80="","",'【7-1】見・配置表'!L80)</f>
        <v/>
      </c>
      <c r="M80" s="420" t="str">
        <f>IF('【7-1】見・配置表'!M80="","",'【7-1】見・配置表'!M80)</f>
        <v/>
      </c>
      <c r="N80" s="453" t="str">
        <f>IF('【7-1】見・配置表'!N80="","",'【7-1】見・配置表'!N80)</f>
        <v/>
      </c>
      <c r="O80" s="1117" t="str">
        <f>IF('【7-1】見・配置表'!O80="","",'【7-1】見・配置表'!O80)</f>
        <v/>
      </c>
      <c r="P80" s="1118"/>
    </row>
    <row r="81" spans="2:16" ht="16.5" customHeight="1">
      <c r="B81" s="1116">
        <f t="shared" si="4"/>
        <v>67</v>
      </c>
      <c r="C81" s="1116" t="str">
        <f t="shared" si="5"/>
        <v/>
      </c>
      <c r="D81" s="419" t="str">
        <f>IF('【7-1】見・配置表'!D81="","",'【7-1】見・配置表'!D81)</f>
        <v/>
      </c>
      <c r="E81" s="420" t="str">
        <f>IF('【7-1】見・配置表'!E81="","",'【7-1】見・配置表'!E81)</f>
        <v/>
      </c>
      <c r="F81" s="453" t="str">
        <f>IF('【7-1】見・配置表'!F81="","",'【7-1】見・配置表'!F81)</f>
        <v/>
      </c>
      <c r="G81" s="1117" t="str">
        <f>IF('【7-1】見・配置表'!G81="","",'【7-1】見・配置表'!G81)</f>
        <v/>
      </c>
      <c r="H81" s="1118"/>
      <c r="J81" s="1116">
        <f t="shared" si="6"/>
        <v>67</v>
      </c>
      <c r="K81" s="1116" t="str">
        <f t="shared" si="7"/>
        <v/>
      </c>
      <c r="L81" s="419" t="str">
        <f>IF('【7-1】見・配置表'!L81="","",'【7-1】見・配置表'!L81)</f>
        <v/>
      </c>
      <c r="M81" s="420" t="str">
        <f>IF('【7-1】見・配置表'!M81="","",'【7-1】見・配置表'!M81)</f>
        <v/>
      </c>
      <c r="N81" s="453" t="str">
        <f>IF('【7-1】見・配置表'!N81="","",'【7-1】見・配置表'!N81)</f>
        <v/>
      </c>
      <c r="O81" s="1117" t="str">
        <f>IF('【7-1】見・配置表'!O81="","",'【7-1】見・配置表'!O81)</f>
        <v/>
      </c>
      <c r="P81" s="1118"/>
    </row>
    <row r="82" spans="2:16" ht="16.5" customHeight="1">
      <c r="B82" s="1116">
        <f t="shared" si="4"/>
        <v>68</v>
      </c>
      <c r="C82" s="1116" t="str">
        <f t="shared" si="5"/>
        <v/>
      </c>
      <c r="D82" s="419" t="str">
        <f>IF('【7-1】見・配置表'!D82="","",'【7-1】見・配置表'!D82)</f>
        <v/>
      </c>
      <c r="E82" s="420" t="str">
        <f>IF('【7-1】見・配置表'!E82="","",'【7-1】見・配置表'!E82)</f>
        <v/>
      </c>
      <c r="F82" s="453" t="str">
        <f>IF('【7-1】見・配置表'!F82="","",'【7-1】見・配置表'!F82)</f>
        <v/>
      </c>
      <c r="G82" s="1117" t="str">
        <f>IF('【7-1】見・配置表'!G82="","",'【7-1】見・配置表'!G82)</f>
        <v/>
      </c>
      <c r="H82" s="1118"/>
      <c r="J82" s="1116">
        <f t="shared" si="6"/>
        <v>68</v>
      </c>
      <c r="K82" s="1116" t="str">
        <f t="shared" si="7"/>
        <v/>
      </c>
      <c r="L82" s="419" t="str">
        <f>IF('【7-1】見・配置表'!L82="","",'【7-1】見・配置表'!L82)</f>
        <v/>
      </c>
      <c r="M82" s="420" t="str">
        <f>IF('【7-1】見・配置表'!M82="","",'【7-1】見・配置表'!M82)</f>
        <v/>
      </c>
      <c r="N82" s="453" t="str">
        <f>IF('【7-1】見・配置表'!N82="","",'【7-1】見・配置表'!N82)</f>
        <v/>
      </c>
      <c r="O82" s="1117" t="str">
        <f>IF('【7-1】見・配置表'!O82="","",'【7-1】見・配置表'!O82)</f>
        <v/>
      </c>
      <c r="P82" s="1118"/>
    </row>
    <row r="83" spans="2:16" ht="16.5" customHeight="1">
      <c r="B83" s="1116">
        <f t="shared" si="4"/>
        <v>69</v>
      </c>
      <c r="C83" s="1116" t="str">
        <f t="shared" si="5"/>
        <v/>
      </c>
      <c r="D83" s="419" t="str">
        <f>IF('【7-1】見・配置表'!D83="","",'【7-1】見・配置表'!D83)</f>
        <v/>
      </c>
      <c r="E83" s="420" t="str">
        <f>IF('【7-1】見・配置表'!E83="","",'【7-1】見・配置表'!E83)</f>
        <v/>
      </c>
      <c r="F83" s="453" t="str">
        <f>IF('【7-1】見・配置表'!F83="","",'【7-1】見・配置表'!F83)</f>
        <v/>
      </c>
      <c r="G83" s="1117" t="str">
        <f>IF('【7-1】見・配置表'!G83="","",'【7-1】見・配置表'!G83)</f>
        <v/>
      </c>
      <c r="H83" s="1118"/>
      <c r="J83" s="1116">
        <f t="shared" si="6"/>
        <v>69</v>
      </c>
      <c r="K83" s="1116" t="str">
        <f t="shared" si="7"/>
        <v/>
      </c>
      <c r="L83" s="419" t="str">
        <f>IF('【7-1】見・配置表'!L83="","",'【7-1】見・配置表'!L83)</f>
        <v/>
      </c>
      <c r="M83" s="420" t="str">
        <f>IF('【7-1】見・配置表'!M83="","",'【7-1】見・配置表'!M83)</f>
        <v/>
      </c>
      <c r="N83" s="453" t="str">
        <f>IF('【7-1】見・配置表'!N83="","",'【7-1】見・配置表'!N83)</f>
        <v/>
      </c>
      <c r="O83" s="1117" t="str">
        <f>IF('【7-1】見・配置表'!O83="","",'【7-1】見・配置表'!O83)</f>
        <v/>
      </c>
      <c r="P83" s="1118"/>
    </row>
    <row r="84" spans="2:16" ht="16.5" customHeight="1">
      <c r="B84" s="1116">
        <f t="shared" si="4"/>
        <v>70</v>
      </c>
      <c r="C84" s="1116" t="str">
        <f t="shared" si="5"/>
        <v/>
      </c>
      <c r="D84" s="419" t="str">
        <f>IF('【7-1】見・配置表'!D84="","",'【7-1】見・配置表'!D84)</f>
        <v/>
      </c>
      <c r="E84" s="420" t="str">
        <f>IF('【7-1】見・配置表'!E84="","",'【7-1】見・配置表'!E84)</f>
        <v/>
      </c>
      <c r="F84" s="453" t="str">
        <f>IF('【7-1】見・配置表'!F84="","",'【7-1】見・配置表'!F84)</f>
        <v/>
      </c>
      <c r="G84" s="1117" t="str">
        <f>IF('【7-1】見・配置表'!G84="","",'【7-1】見・配置表'!G84)</f>
        <v/>
      </c>
      <c r="H84" s="1118"/>
      <c r="J84" s="1116">
        <f t="shared" si="6"/>
        <v>70</v>
      </c>
      <c r="K84" s="1116" t="str">
        <f t="shared" si="7"/>
        <v/>
      </c>
      <c r="L84" s="419" t="str">
        <f>IF('【7-1】見・配置表'!L84="","",'【7-1】見・配置表'!L84)</f>
        <v/>
      </c>
      <c r="M84" s="420" t="str">
        <f>IF('【7-1】見・配置表'!M84="","",'【7-1】見・配置表'!M84)</f>
        <v/>
      </c>
      <c r="N84" s="453" t="str">
        <f>IF('【7-1】見・配置表'!N84="","",'【7-1】見・配置表'!N84)</f>
        <v/>
      </c>
      <c r="O84" s="1117" t="str">
        <f>IF('【7-1】見・配置表'!O84="","",'【7-1】見・配置表'!O84)</f>
        <v/>
      </c>
      <c r="P84" s="1118"/>
    </row>
    <row r="85" spans="2:16" ht="16.5" customHeight="1">
      <c r="B85" s="1116">
        <f t="shared" si="4"/>
        <v>71</v>
      </c>
      <c r="C85" s="1116" t="str">
        <f t="shared" si="5"/>
        <v/>
      </c>
      <c r="D85" s="419" t="str">
        <f>IF('【7-1】見・配置表'!D85="","",'【7-1】見・配置表'!D85)</f>
        <v/>
      </c>
      <c r="E85" s="420" t="str">
        <f>IF('【7-1】見・配置表'!E85="","",'【7-1】見・配置表'!E85)</f>
        <v/>
      </c>
      <c r="F85" s="453" t="str">
        <f>IF('【7-1】見・配置表'!F85="","",'【7-1】見・配置表'!F85)</f>
        <v/>
      </c>
      <c r="G85" s="1117" t="str">
        <f>IF('【7-1】見・配置表'!G85="","",'【7-1】見・配置表'!G85)</f>
        <v/>
      </c>
      <c r="H85" s="1118"/>
      <c r="J85" s="1116">
        <f t="shared" si="6"/>
        <v>71</v>
      </c>
      <c r="K85" s="1116" t="str">
        <f t="shared" si="7"/>
        <v/>
      </c>
      <c r="L85" s="419" t="str">
        <f>IF('【7-1】見・配置表'!L85="","",'【7-1】見・配置表'!L85)</f>
        <v/>
      </c>
      <c r="M85" s="420" t="str">
        <f>IF('【7-1】見・配置表'!M85="","",'【7-1】見・配置表'!M85)</f>
        <v/>
      </c>
      <c r="N85" s="453" t="str">
        <f>IF('【7-1】見・配置表'!N85="","",'【7-1】見・配置表'!N85)</f>
        <v/>
      </c>
      <c r="O85" s="1117" t="str">
        <f>IF('【7-1】見・配置表'!O85="","",'【7-1】見・配置表'!O85)</f>
        <v/>
      </c>
      <c r="P85" s="1118"/>
    </row>
    <row r="86" spans="2:16" ht="16.5" customHeight="1">
      <c r="B86" s="1116">
        <f t="shared" si="4"/>
        <v>72</v>
      </c>
      <c r="C86" s="1116" t="str">
        <f t="shared" si="5"/>
        <v/>
      </c>
      <c r="D86" s="419" t="str">
        <f>IF('【7-1】見・配置表'!D86="","",'【7-1】見・配置表'!D86)</f>
        <v/>
      </c>
      <c r="E86" s="420" t="str">
        <f>IF('【7-1】見・配置表'!E86="","",'【7-1】見・配置表'!E86)</f>
        <v/>
      </c>
      <c r="F86" s="453" t="str">
        <f>IF('【7-1】見・配置表'!F86="","",'【7-1】見・配置表'!F86)</f>
        <v/>
      </c>
      <c r="G86" s="1117" t="str">
        <f>IF('【7-1】見・配置表'!G86="","",'【7-1】見・配置表'!G86)</f>
        <v/>
      </c>
      <c r="H86" s="1118"/>
      <c r="J86" s="1116">
        <f t="shared" si="6"/>
        <v>72</v>
      </c>
      <c r="K86" s="1116" t="str">
        <f t="shared" si="7"/>
        <v/>
      </c>
      <c r="L86" s="419" t="str">
        <f>IF('【7-1】見・配置表'!L86="","",'【7-1】見・配置表'!L86)</f>
        <v/>
      </c>
      <c r="M86" s="420" t="str">
        <f>IF('【7-1】見・配置表'!M86="","",'【7-1】見・配置表'!M86)</f>
        <v/>
      </c>
      <c r="N86" s="453" t="str">
        <f>IF('【7-1】見・配置表'!N86="","",'【7-1】見・配置表'!N86)</f>
        <v/>
      </c>
      <c r="O86" s="1117" t="str">
        <f>IF('【7-1】見・配置表'!O86="","",'【7-1】見・配置表'!O86)</f>
        <v/>
      </c>
      <c r="P86" s="1118"/>
    </row>
    <row r="87" spans="2:16" ht="16.5" customHeight="1">
      <c r="B87" s="1116">
        <f t="shared" si="4"/>
        <v>73</v>
      </c>
      <c r="C87" s="1116" t="str">
        <f t="shared" si="5"/>
        <v/>
      </c>
      <c r="D87" s="419" t="str">
        <f>IF('【7-1】見・配置表'!D87="","",'【7-1】見・配置表'!D87)</f>
        <v/>
      </c>
      <c r="E87" s="420" t="str">
        <f>IF('【7-1】見・配置表'!E87="","",'【7-1】見・配置表'!E87)</f>
        <v/>
      </c>
      <c r="F87" s="453" t="str">
        <f>IF('【7-1】見・配置表'!F87="","",'【7-1】見・配置表'!F87)</f>
        <v/>
      </c>
      <c r="G87" s="1117" t="str">
        <f>IF('【7-1】見・配置表'!G87="","",'【7-1】見・配置表'!G87)</f>
        <v/>
      </c>
      <c r="H87" s="1118"/>
      <c r="J87" s="1116">
        <f t="shared" si="6"/>
        <v>73</v>
      </c>
      <c r="K87" s="1116" t="str">
        <f t="shared" si="7"/>
        <v/>
      </c>
      <c r="L87" s="419" t="str">
        <f>IF('【7-1】見・配置表'!L87="","",'【7-1】見・配置表'!L87)</f>
        <v/>
      </c>
      <c r="M87" s="420" t="str">
        <f>IF('【7-1】見・配置表'!M87="","",'【7-1】見・配置表'!M87)</f>
        <v/>
      </c>
      <c r="N87" s="453" t="str">
        <f>IF('【7-1】見・配置表'!N87="","",'【7-1】見・配置表'!N87)</f>
        <v/>
      </c>
      <c r="O87" s="1117" t="str">
        <f>IF('【7-1】見・配置表'!O87="","",'【7-1】見・配置表'!O87)</f>
        <v/>
      </c>
      <c r="P87" s="1118"/>
    </row>
    <row r="88" spans="2:16" ht="16.5" customHeight="1">
      <c r="B88" s="1116">
        <f t="shared" si="4"/>
        <v>74</v>
      </c>
      <c r="C88" s="1116" t="str">
        <f t="shared" si="5"/>
        <v/>
      </c>
      <c r="D88" s="419" t="str">
        <f>IF('【7-1】見・配置表'!D88="","",'【7-1】見・配置表'!D88)</f>
        <v/>
      </c>
      <c r="E88" s="420" t="str">
        <f>IF('【7-1】見・配置表'!E88="","",'【7-1】見・配置表'!E88)</f>
        <v/>
      </c>
      <c r="F88" s="453" t="str">
        <f>IF('【7-1】見・配置表'!F88="","",'【7-1】見・配置表'!F88)</f>
        <v/>
      </c>
      <c r="G88" s="1117" t="str">
        <f>IF('【7-1】見・配置表'!G88="","",'【7-1】見・配置表'!G88)</f>
        <v/>
      </c>
      <c r="H88" s="1118"/>
      <c r="J88" s="1116">
        <f t="shared" si="6"/>
        <v>74</v>
      </c>
      <c r="K88" s="1116" t="str">
        <f t="shared" si="7"/>
        <v/>
      </c>
      <c r="L88" s="419" t="str">
        <f>IF('【7-1】見・配置表'!L88="","",'【7-1】見・配置表'!L88)</f>
        <v/>
      </c>
      <c r="M88" s="420" t="str">
        <f>IF('【7-1】見・配置表'!M88="","",'【7-1】見・配置表'!M88)</f>
        <v/>
      </c>
      <c r="N88" s="453" t="str">
        <f>IF('【7-1】見・配置表'!N88="","",'【7-1】見・配置表'!N88)</f>
        <v/>
      </c>
      <c r="O88" s="1117" t="str">
        <f>IF('【7-1】見・配置表'!O88="","",'【7-1】見・配置表'!O88)</f>
        <v/>
      </c>
      <c r="P88" s="1118"/>
    </row>
    <row r="89" spans="2:16" ht="16.5" customHeight="1">
      <c r="B89" s="1116">
        <f t="shared" si="4"/>
        <v>75</v>
      </c>
      <c r="C89" s="1116" t="str">
        <f t="shared" si="5"/>
        <v/>
      </c>
      <c r="D89" s="419" t="str">
        <f>IF('【7-1】見・配置表'!D89="","",'【7-1】見・配置表'!D89)</f>
        <v/>
      </c>
      <c r="E89" s="420" t="str">
        <f>IF('【7-1】見・配置表'!E89="","",'【7-1】見・配置表'!E89)</f>
        <v/>
      </c>
      <c r="F89" s="453" t="str">
        <f>IF('【7-1】見・配置表'!F89="","",'【7-1】見・配置表'!F89)</f>
        <v/>
      </c>
      <c r="G89" s="1117" t="str">
        <f>IF('【7-1】見・配置表'!G89="","",'【7-1】見・配置表'!G89)</f>
        <v/>
      </c>
      <c r="H89" s="1118"/>
      <c r="J89" s="1116">
        <f t="shared" si="6"/>
        <v>75</v>
      </c>
      <c r="K89" s="1116" t="str">
        <f t="shared" si="7"/>
        <v/>
      </c>
      <c r="L89" s="419" t="str">
        <f>IF('【7-1】見・配置表'!L89="","",'【7-1】見・配置表'!L89)</f>
        <v/>
      </c>
      <c r="M89" s="420" t="str">
        <f>IF('【7-1】見・配置表'!M89="","",'【7-1】見・配置表'!M89)</f>
        <v/>
      </c>
      <c r="N89" s="453" t="str">
        <f>IF('【7-1】見・配置表'!N89="","",'【7-1】見・配置表'!N89)</f>
        <v/>
      </c>
      <c r="O89" s="1117" t="str">
        <f>IF('【7-1】見・配置表'!O89="","",'【7-1】見・配置表'!O89)</f>
        <v/>
      </c>
      <c r="P89" s="1118"/>
    </row>
    <row r="90" spans="2:16" ht="16.5" customHeight="1">
      <c r="B90" s="1116">
        <f t="shared" si="4"/>
        <v>76</v>
      </c>
      <c r="C90" s="1116" t="str">
        <f t="shared" si="5"/>
        <v/>
      </c>
      <c r="D90" s="419" t="str">
        <f>IF('【7-1】見・配置表'!D90="","",'【7-1】見・配置表'!D90)</f>
        <v/>
      </c>
      <c r="E90" s="420" t="str">
        <f>IF('【7-1】見・配置表'!E90="","",'【7-1】見・配置表'!E90)</f>
        <v/>
      </c>
      <c r="F90" s="453" t="str">
        <f>IF('【7-1】見・配置表'!F90="","",'【7-1】見・配置表'!F90)</f>
        <v/>
      </c>
      <c r="G90" s="1117" t="str">
        <f>IF('【7-1】見・配置表'!G90="","",'【7-1】見・配置表'!G90)</f>
        <v/>
      </c>
      <c r="H90" s="1118"/>
      <c r="J90" s="1116">
        <f t="shared" si="6"/>
        <v>76</v>
      </c>
      <c r="K90" s="1116" t="str">
        <f t="shared" si="7"/>
        <v/>
      </c>
      <c r="L90" s="419" t="str">
        <f>IF('【7-1】見・配置表'!L90="","",'【7-1】見・配置表'!L90)</f>
        <v/>
      </c>
      <c r="M90" s="420" t="str">
        <f>IF('【7-1】見・配置表'!M90="","",'【7-1】見・配置表'!M90)</f>
        <v/>
      </c>
      <c r="N90" s="453" t="str">
        <f>IF('【7-1】見・配置表'!N90="","",'【7-1】見・配置表'!N90)</f>
        <v/>
      </c>
      <c r="O90" s="1117" t="str">
        <f>IF('【7-1】見・配置表'!O90="","",'【7-1】見・配置表'!O90)</f>
        <v/>
      </c>
      <c r="P90" s="1118"/>
    </row>
    <row r="91" spans="2:16" ht="16.5" customHeight="1">
      <c r="B91" s="1116">
        <f t="shared" si="4"/>
        <v>77</v>
      </c>
      <c r="C91" s="1116" t="str">
        <f t="shared" si="5"/>
        <v/>
      </c>
      <c r="D91" s="419" t="str">
        <f>IF('【7-1】見・配置表'!D91="","",'【7-1】見・配置表'!D91)</f>
        <v/>
      </c>
      <c r="E91" s="420" t="str">
        <f>IF('【7-1】見・配置表'!E91="","",'【7-1】見・配置表'!E91)</f>
        <v/>
      </c>
      <c r="F91" s="453" t="str">
        <f>IF('【7-1】見・配置表'!F91="","",'【7-1】見・配置表'!F91)</f>
        <v/>
      </c>
      <c r="G91" s="1117" t="str">
        <f>IF('【7-1】見・配置表'!G91="","",'【7-1】見・配置表'!G91)</f>
        <v/>
      </c>
      <c r="H91" s="1118"/>
      <c r="J91" s="1116">
        <f t="shared" si="6"/>
        <v>77</v>
      </c>
      <c r="K91" s="1116" t="str">
        <f t="shared" si="7"/>
        <v/>
      </c>
      <c r="L91" s="419" t="str">
        <f>IF('【7-1】見・配置表'!L91="","",'【7-1】見・配置表'!L91)</f>
        <v/>
      </c>
      <c r="M91" s="420" t="str">
        <f>IF('【7-1】見・配置表'!M91="","",'【7-1】見・配置表'!M91)</f>
        <v/>
      </c>
      <c r="N91" s="453" t="str">
        <f>IF('【7-1】見・配置表'!N91="","",'【7-1】見・配置表'!N91)</f>
        <v/>
      </c>
      <c r="O91" s="1117" t="str">
        <f>IF('【7-1】見・配置表'!O91="","",'【7-1】見・配置表'!O91)</f>
        <v/>
      </c>
      <c r="P91" s="1118"/>
    </row>
    <row r="92" spans="2:16" ht="16.5" customHeight="1">
      <c r="B92" s="1116">
        <f t="shared" si="4"/>
        <v>78</v>
      </c>
      <c r="C92" s="1116" t="str">
        <f t="shared" si="5"/>
        <v/>
      </c>
      <c r="D92" s="419" t="str">
        <f>IF('【7-1】見・配置表'!D92="","",'【7-1】見・配置表'!D92)</f>
        <v/>
      </c>
      <c r="E92" s="420" t="str">
        <f>IF('【7-1】見・配置表'!E92="","",'【7-1】見・配置表'!E92)</f>
        <v/>
      </c>
      <c r="F92" s="453" t="str">
        <f>IF('【7-1】見・配置表'!F92="","",'【7-1】見・配置表'!F92)</f>
        <v/>
      </c>
      <c r="G92" s="1117" t="str">
        <f>IF('【7-1】見・配置表'!G92="","",'【7-1】見・配置表'!G92)</f>
        <v/>
      </c>
      <c r="H92" s="1118"/>
      <c r="J92" s="1116">
        <f t="shared" si="6"/>
        <v>78</v>
      </c>
      <c r="K92" s="1116" t="str">
        <f t="shared" si="7"/>
        <v/>
      </c>
      <c r="L92" s="419" t="str">
        <f>IF('【7-1】見・配置表'!L92="","",'【7-1】見・配置表'!L92)</f>
        <v/>
      </c>
      <c r="M92" s="420" t="str">
        <f>IF('【7-1】見・配置表'!M92="","",'【7-1】見・配置表'!M92)</f>
        <v/>
      </c>
      <c r="N92" s="453" t="str">
        <f>IF('【7-1】見・配置表'!N92="","",'【7-1】見・配置表'!N92)</f>
        <v/>
      </c>
      <c r="O92" s="1117" t="str">
        <f>IF('【7-1】見・配置表'!O92="","",'【7-1】見・配置表'!O92)</f>
        <v/>
      </c>
      <c r="P92" s="1118"/>
    </row>
    <row r="93" spans="2:16" ht="16.5" customHeight="1">
      <c r="B93" s="1116">
        <f t="shared" si="4"/>
        <v>79</v>
      </c>
      <c r="C93" s="1116" t="str">
        <f t="shared" si="5"/>
        <v/>
      </c>
      <c r="D93" s="419" t="str">
        <f>IF('【7-1】見・配置表'!D93="","",'【7-1】見・配置表'!D93)</f>
        <v/>
      </c>
      <c r="E93" s="420" t="str">
        <f>IF('【7-1】見・配置表'!E93="","",'【7-1】見・配置表'!E93)</f>
        <v/>
      </c>
      <c r="F93" s="453" t="str">
        <f>IF('【7-1】見・配置表'!F93="","",'【7-1】見・配置表'!F93)</f>
        <v/>
      </c>
      <c r="G93" s="1117" t="str">
        <f>IF('【7-1】見・配置表'!G93="","",'【7-1】見・配置表'!G93)</f>
        <v/>
      </c>
      <c r="H93" s="1118"/>
      <c r="J93" s="1116">
        <f t="shared" si="6"/>
        <v>79</v>
      </c>
      <c r="K93" s="1116" t="str">
        <f t="shared" si="7"/>
        <v/>
      </c>
      <c r="L93" s="419" t="str">
        <f>IF('【7-1】見・配置表'!L93="","",'【7-1】見・配置表'!L93)</f>
        <v/>
      </c>
      <c r="M93" s="420" t="str">
        <f>IF('【7-1】見・配置表'!M93="","",'【7-1】見・配置表'!M93)</f>
        <v/>
      </c>
      <c r="N93" s="453" t="str">
        <f>IF('【7-1】見・配置表'!N93="","",'【7-1】見・配置表'!N93)</f>
        <v/>
      </c>
      <c r="O93" s="1117" t="str">
        <f>IF('【7-1】見・配置表'!O93="","",'【7-1】見・配置表'!O93)</f>
        <v/>
      </c>
      <c r="P93" s="1118"/>
    </row>
    <row r="94" spans="2:16" ht="16.5" customHeight="1">
      <c r="B94" s="1116">
        <f t="shared" si="4"/>
        <v>80</v>
      </c>
      <c r="C94" s="1116" t="str">
        <f t="shared" si="5"/>
        <v/>
      </c>
      <c r="D94" s="419" t="str">
        <f>IF('【7-1】見・配置表'!D94="","",'【7-1】見・配置表'!D94)</f>
        <v/>
      </c>
      <c r="E94" s="420" t="str">
        <f>IF('【7-1】見・配置表'!E94="","",'【7-1】見・配置表'!E94)</f>
        <v/>
      </c>
      <c r="F94" s="453" t="str">
        <f>IF('【7-1】見・配置表'!F94="","",'【7-1】見・配置表'!F94)</f>
        <v/>
      </c>
      <c r="G94" s="1117" t="str">
        <f>IF('【7-1】見・配置表'!G94="","",'【7-1】見・配置表'!G94)</f>
        <v/>
      </c>
      <c r="H94" s="1118"/>
      <c r="J94" s="1116">
        <f t="shared" si="6"/>
        <v>80</v>
      </c>
      <c r="K94" s="1116" t="str">
        <f t="shared" si="7"/>
        <v/>
      </c>
      <c r="L94" s="419" t="str">
        <f>IF('【7-1】見・配置表'!L94="","",'【7-1】見・配置表'!L94)</f>
        <v/>
      </c>
      <c r="M94" s="420" t="str">
        <f>IF('【7-1】見・配置表'!M94="","",'【7-1】見・配置表'!M94)</f>
        <v/>
      </c>
      <c r="N94" s="453" t="str">
        <f>IF('【7-1】見・配置表'!N94="","",'【7-1】見・配置表'!N94)</f>
        <v/>
      </c>
      <c r="O94" s="1117" t="str">
        <f>IF('【7-1】見・配置表'!O94="","",'【7-1】見・配置表'!O94)</f>
        <v/>
      </c>
      <c r="P94" s="1118"/>
    </row>
    <row r="95" spans="2:16" ht="16.5" customHeight="1">
      <c r="B95" s="1116">
        <f t="shared" si="4"/>
        <v>81</v>
      </c>
      <c r="C95" s="1116" t="str">
        <f t="shared" si="5"/>
        <v/>
      </c>
      <c r="D95" s="419" t="str">
        <f>IF('【7-1】見・配置表'!D95="","",'【7-1】見・配置表'!D95)</f>
        <v/>
      </c>
      <c r="E95" s="420" t="str">
        <f>IF('【7-1】見・配置表'!E95="","",'【7-1】見・配置表'!E95)</f>
        <v/>
      </c>
      <c r="F95" s="453" t="str">
        <f>IF('【7-1】見・配置表'!F95="","",'【7-1】見・配置表'!F95)</f>
        <v/>
      </c>
      <c r="G95" s="1117" t="str">
        <f>IF('【7-1】見・配置表'!G95="","",'【7-1】見・配置表'!G95)</f>
        <v/>
      </c>
      <c r="H95" s="1118"/>
      <c r="J95" s="1116">
        <f t="shared" si="6"/>
        <v>81</v>
      </c>
      <c r="K95" s="1116" t="str">
        <f t="shared" si="7"/>
        <v/>
      </c>
      <c r="L95" s="419" t="str">
        <f>IF('【7-1】見・配置表'!L95="","",'【7-1】見・配置表'!L95)</f>
        <v/>
      </c>
      <c r="M95" s="420" t="str">
        <f>IF('【7-1】見・配置表'!M95="","",'【7-1】見・配置表'!M95)</f>
        <v/>
      </c>
      <c r="N95" s="453" t="str">
        <f>IF('【7-1】見・配置表'!N95="","",'【7-1】見・配置表'!N95)</f>
        <v/>
      </c>
      <c r="O95" s="1117" t="str">
        <f>IF('【7-1】見・配置表'!O95="","",'【7-1】見・配置表'!O95)</f>
        <v/>
      </c>
      <c r="P95" s="1118"/>
    </row>
    <row r="96" spans="2:16" ht="16.5" customHeight="1">
      <c r="B96" s="1116">
        <f t="shared" si="4"/>
        <v>82</v>
      </c>
      <c r="C96" s="1116" t="str">
        <f t="shared" si="5"/>
        <v/>
      </c>
      <c r="D96" s="419" t="str">
        <f>IF('【7-1】見・配置表'!D96="","",'【7-1】見・配置表'!D96)</f>
        <v/>
      </c>
      <c r="E96" s="420" t="str">
        <f>IF('【7-1】見・配置表'!E96="","",'【7-1】見・配置表'!E96)</f>
        <v/>
      </c>
      <c r="F96" s="453" t="str">
        <f>IF('【7-1】見・配置表'!F96="","",'【7-1】見・配置表'!F96)</f>
        <v/>
      </c>
      <c r="G96" s="1117" t="str">
        <f>IF('【7-1】見・配置表'!G96="","",'【7-1】見・配置表'!G96)</f>
        <v/>
      </c>
      <c r="H96" s="1118"/>
      <c r="J96" s="1116">
        <f t="shared" si="6"/>
        <v>82</v>
      </c>
      <c r="K96" s="1116" t="str">
        <f t="shared" si="7"/>
        <v/>
      </c>
      <c r="L96" s="419" t="str">
        <f>IF('【7-1】見・配置表'!L96="","",'【7-1】見・配置表'!L96)</f>
        <v/>
      </c>
      <c r="M96" s="420" t="str">
        <f>IF('【7-1】見・配置表'!M96="","",'【7-1】見・配置表'!M96)</f>
        <v/>
      </c>
      <c r="N96" s="453" t="str">
        <f>IF('【7-1】見・配置表'!N96="","",'【7-1】見・配置表'!N96)</f>
        <v/>
      </c>
      <c r="O96" s="1117" t="str">
        <f>IF('【7-1】見・配置表'!O96="","",'【7-1】見・配置表'!O96)</f>
        <v/>
      </c>
      <c r="P96" s="1118"/>
    </row>
    <row r="97" spans="2:16" ht="16.5" customHeight="1">
      <c r="B97" s="1116">
        <f t="shared" si="4"/>
        <v>83</v>
      </c>
      <c r="C97" s="1116" t="str">
        <f t="shared" si="5"/>
        <v/>
      </c>
      <c r="D97" s="419" t="str">
        <f>IF('【7-1】見・配置表'!D97="","",'【7-1】見・配置表'!D97)</f>
        <v/>
      </c>
      <c r="E97" s="420" t="str">
        <f>IF('【7-1】見・配置表'!E97="","",'【7-1】見・配置表'!E97)</f>
        <v/>
      </c>
      <c r="F97" s="453" t="str">
        <f>IF('【7-1】見・配置表'!F97="","",'【7-1】見・配置表'!F97)</f>
        <v/>
      </c>
      <c r="G97" s="1117" t="str">
        <f>IF('【7-1】見・配置表'!G97="","",'【7-1】見・配置表'!G97)</f>
        <v/>
      </c>
      <c r="H97" s="1118"/>
      <c r="J97" s="1116">
        <f t="shared" si="6"/>
        <v>83</v>
      </c>
      <c r="K97" s="1116" t="str">
        <f t="shared" si="7"/>
        <v/>
      </c>
      <c r="L97" s="419" t="str">
        <f>IF('【7-1】見・配置表'!L97="","",'【7-1】見・配置表'!L97)</f>
        <v/>
      </c>
      <c r="M97" s="420" t="str">
        <f>IF('【7-1】見・配置表'!M97="","",'【7-1】見・配置表'!M97)</f>
        <v/>
      </c>
      <c r="N97" s="453" t="str">
        <f>IF('【7-1】見・配置表'!N97="","",'【7-1】見・配置表'!N97)</f>
        <v/>
      </c>
      <c r="O97" s="1117" t="str">
        <f>IF('【7-1】見・配置表'!O97="","",'【7-1】見・配置表'!O97)</f>
        <v/>
      </c>
      <c r="P97" s="1118"/>
    </row>
    <row r="98" spans="2:16" ht="16.5" customHeight="1">
      <c r="B98" s="1116">
        <f t="shared" si="4"/>
        <v>84</v>
      </c>
      <c r="C98" s="1116" t="str">
        <f t="shared" si="5"/>
        <v/>
      </c>
      <c r="D98" s="419" t="str">
        <f>IF('【7-1】見・配置表'!D98="","",'【7-1】見・配置表'!D98)</f>
        <v/>
      </c>
      <c r="E98" s="420" t="str">
        <f>IF('【7-1】見・配置表'!E98="","",'【7-1】見・配置表'!E98)</f>
        <v/>
      </c>
      <c r="F98" s="453" t="str">
        <f>IF('【7-1】見・配置表'!F98="","",'【7-1】見・配置表'!F98)</f>
        <v/>
      </c>
      <c r="G98" s="1117" t="str">
        <f>IF('【7-1】見・配置表'!G98="","",'【7-1】見・配置表'!G98)</f>
        <v/>
      </c>
      <c r="H98" s="1118"/>
      <c r="J98" s="1116">
        <f t="shared" si="6"/>
        <v>84</v>
      </c>
      <c r="K98" s="1116" t="str">
        <f t="shared" si="7"/>
        <v/>
      </c>
      <c r="L98" s="419" t="str">
        <f>IF('【7-1】見・配置表'!L98="","",'【7-1】見・配置表'!L98)</f>
        <v/>
      </c>
      <c r="M98" s="420" t="str">
        <f>IF('【7-1】見・配置表'!M98="","",'【7-1】見・配置表'!M98)</f>
        <v/>
      </c>
      <c r="N98" s="453" t="str">
        <f>IF('【7-1】見・配置表'!N98="","",'【7-1】見・配置表'!N98)</f>
        <v/>
      </c>
      <c r="O98" s="1117" t="str">
        <f>IF('【7-1】見・配置表'!O98="","",'【7-1】見・配置表'!O98)</f>
        <v/>
      </c>
      <c r="P98" s="1118"/>
    </row>
    <row r="99" spans="2:16" ht="16.5" customHeight="1">
      <c r="B99" s="1116">
        <f t="shared" si="4"/>
        <v>85</v>
      </c>
      <c r="C99" s="1116" t="str">
        <f t="shared" si="5"/>
        <v/>
      </c>
      <c r="D99" s="419" t="str">
        <f>IF('【7-1】見・配置表'!D99="","",'【7-1】見・配置表'!D99)</f>
        <v/>
      </c>
      <c r="E99" s="420" t="str">
        <f>IF('【7-1】見・配置表'!E99="","",'【7-1】見・配置表'!E99)</f>
        <v/>
      </c>
      <c r="F99" s="453" t="str">
        <f>IF('【7-1】見・配置表'!F99="","",'【7-1】見・配置表'!F99)</f>
        <v/>
      </c>
      <c r="G99" s="1117" t="str">
        <f>IF('【7-1】見・配置表'!G99="","",'【7-1】見・配置表'!G99)</f>
        <v/>
      </c>
      <c r="H99" s="1118"/>
      <c r="J99" s="1116">
        <f t="shared" si="6"/>
        <v>85</v>
      </c>
      <c r="K99" s="1116" t="str">
        <f t="shared" si="7"/>
        <v/>
      </c>
      <c r="L99" s="419" t="str">
        <f>IF('【7-1】見・配置表'!L99="","",'【7-1】見・配置表'!L99)</f>
        <v/>
      </c>
      <c r="M99" s="420" t="str">
        <f>IF('【7-1】見・配置表'!M99="","",'【7-1】見・配置表'!M99)</f>
        <v/>
      </c>
      <c r="N99" s="453" t="str">
        <f>IF('【7-1】見・配置表'!N99="","",'【7-1】見・配置表'!N99)</f>
        <v/>
      </c>
      <c r="O99" s="1117" t="str">
        <f>IF('【7-1】見・配置表'!O99="","",'【7-1】見・配置表'!O99)</f>
        <v/>
      </c>
      <c r="P99" s="1118"/>
    </row>
    <row r="100" spans="2:16" ht="16.5" customHeight="1">
      <c r="B100" s="1116">
        <f t="shared" si="4"/>
        <v>86</v>
      </c>
      <c r="C100" s="1116" t="str">
        <f t="shared" si="5"/>
        <v/>
      </c>
      <c r="D100" s="419" t="str">
        <f>IF('【7-1】見・配置表'!D100="","",'【7-1】見・配置表'!D100)</f>
        <v/>
      </c>
      <c r="E100" s="420" t="str">
        <f>IF('【7-1】見・配置表'!E100="","",'【7-1】見・配置表'!E100)</f>
        <v/>
      </c>
      <c r="F100" s="453" t="str">
        <f>IF('【7-1】見・配置表'!F100="","",'【7-1】見・配置表'!F100)</f>
        <v/>
      </c>
      <c r="G100" s="1117" t="str">
        <f>IF('【7-1】見・配置表'!G100="","",'【7-1】見・配置表'!G100)</f>
        <v/>
      </c>
      <c r="H100" s="1118"/>
      <c r="J100" s="1116">
        <f t="shared" si="6"/>
        <v>86</v>
      </c>
      <c r="K100" s="1116" t="str">
        <f t="shared" si="7"/>
        <v/>
      </c>
      <c r="L100" s="419" t="str">
        <f>IF('【7-1】見・配置表'!L100="","",'【7-1】見・配置表'!L100)</f>
        <v/>
      </c>
      <c r="M100" s="420" t="str">
        <f>IF('【7-1】見・配置表'!M100="","",'【7-1】見・配置表'!M100)</f>
        <v/>
      </c>
      <c r="N100" s="453" t="str">
        <f>IF('【7-1】見・配置表'!N100="","",'【7-1】見・配置表'!N100)</f>
        <v/>
      </c>
      <c r="O100" s="1117" t="str">
        <f>IF('【7-1】見・配置表'!O100="","",'【7-1】見・配置表'!O100)</f>
        <v/>
      </c>
      <c r="P100" s="1118"/>
    </row>
    <row r="101" spans="2:16" ht="16.5" customHeight="1">
      <c r="B101" s="1116">
        <f t="shared" si="4"/>
        <v>87</v>
      </c>
      <c r="C101" s="1116" t="str">
        <f t="shared" si="5"/>
        <v/>
      </c>
      <c r="D101" s="419" t="str">
        <f>IF('【7-1】見・配置表'!D101="","",'【7-1】見・配置表'!D101)</f>
        <v/>
      </c>
      <c r="E101" s="420" t="str">
        <f>IF('【7-1】見・配置表'!E101="","",'【7-1】見・配置表'!E101)</f>
        <v/>
      </c>
      <c r="F101" s="453" t="str">
        <f>IF('【7-1】見・配置表'!F101="","",'【7-1】見・配置表'!F101)</f>
        <v/>
      </c>
      <c r="G101" s="1117" t="str">
        <f>IF('【7-1】見・配置表'!G101="","",'【7-1】見・配置表'!G101)</f>
        <v/>
      </c>
      <c r="H101" s="1118"/>
      <c r="J101" s="1116">
        <f t="shared" si="6"/>
        <v>87</v>
      </c>
      <c r="K101" s="1116" t="str">
        <f t="shared" si="7"/>
        <v/>
      </c>
      <c r="L101" s="419" t="str">
        <f>IF('【7-1】見・配置表'!L101="","",'【7-1】見・配置表'!L101)</f>
        <v/>
      </c>
      <c r="M101" s="420" t="str">
        <f>IF('【7-1】見・配置表'!M101="","",'【7-1】見・配置表'!M101)</f>
        <v/>
      </c>
      <c r="N101" s="453" t="str">
        <f>IF('【7-1】見・配置表'!N101="","",'【7-1】見・配置表'!N101)</f>
        <v/>
      </c>
      <c r="O101" s="1117" t="str">
        <f>IF('【7-1】見・配置表'!O101="","",'【7-1】見・配置表'!O101)</f>
        <v/>
      </c>
      <c r="P101" s="1118"/>
    </row>
    <row r="102" spans="2:16" ht="16.5" customHeight="1">
      <c r="B102" s="1116">
        <f t="shared" si="4"/>
        <v>88</v>
      </c>
      <c r="C102" s="1116" t="str">
        <f t="shared" si="5"/>
        <v/>
      </c>
      <c r="D102" s="419" t="str">
        <f>IF('【7-1】見・配置表'!D102="","",'【7-1】見・配置表'!D102)</f>
        <v/>
      </c>
      <c r="E102" s="420" t="str">
        <f>IF('【7-1】見・配置表'!E102="","",'【7-1】見・配置表'!E102)</f>
        <v/>
      </c>
      <c r="F102" s="453" t="str">
        <f>IF('【7-1】見・配置表'!F102="","",'【7-1】見・配置表'!F102)</f>
        <v/>
      </c>
      <c r="G102" s="1117" t="str">
        <f>IF('【7-1】見・配置表'!G102="","",'【7-1】見・配置表'!G102)</f>
        <v/>
      </c>
      <c r="H102" s="1118"/>
      <c r="J102" s="1116">
        <f t="shared" si="6"/>
        <v>88</v>
      </c>
      <c r="K102" s="1116" t="str">
        <f t="shared" si="7"/>
        <v/>
      </c>
      <c r="L102" s="419" t="str">
        <f>IF('【7-1】見・配置表'!L102="","",'【7-1】見・配置表'!L102)</f>
        <v/>
      </c>
      <c r="M102" s="420" t="str">
        <f>IF('【7-1】見・配置表'!M102="","",'【7-1】見・配置表'!M102)</f>
        <v/>
      </c>
      <c r="N102" s="453" t="str">
        <f>IF('【7-1】見・配置表'!N102="","",'【7-1】見・配置表'!N102)</f>
        <v/>
      </c>
      <c r="O102" s="1117" t="str">
        <f>IF('【7-1】見・配置表'!O102="","",'【7-1】見・配置表'!O102)</f>
        <v/>
      </c>
      <c r="P102" s="1118"/>
    </row>
    <row r="103" spans="2:16" ht="16.5" customHeight="1">
      <c r="B103" s="1116">
        <f t="shared" si="4"/>
        <v>89</v>
      </c>
      <c r="C103" s="1116" t="str">
        <f t="shared" si="5"/>
        <v/>
      </c>
      <c r="D103" s="419" t="str">
        <f>IF('【7-1】見・配置表'!D103="","",'【7-1】見・配置表'!D103)</f>
        <v/>
      </c>
      <c r="E103" s="420" t="str">
        <f>IF('【7-1】見・配置表'!E103="","",'【7-1】見・配置表'!E103)</f>
        <v/>
      </c>
      <c r="F103" s="453" t="str">
        <f>IF('【7-1】見・配置表'!F103="","",'【7-1】見・配置表'!F103)</f>
        <v/>
      </c>
      <c r="G103" s="1117" t="str">
        <f>IF('【7-1】見・配置表'!G103="","",'【7-1】見・配置表'!G103)</f>
        <v/>
      </c>
      <c r="H103" s="1118"/>
      <c r="J103" s="1116">
        <f t="shared" si="6"/>
        <v>89</v>
      </c>
      <c r="K103" s="1116" t="str">
        <f t="shared" si="7"/>
        <v/>
      </c>
      <c r="L103" s="419" t="str">
        <f>IF('【7-1】見・配置表'!L103="","",'【7-1】見・配置表'!L103)</f>
        <v/>
      </c>
      <c r="M103" s="420" t="str">
        <f>IF('【7-1】見・配置表'!M103="","",'【7-1】見・配置表'!M103)</f>
        <v/>
      </c>
      <c r="N103" s="453" t="str">
        <f>IF('【7-1】見・配置表'!N103="","",'【7-1】見・配置表'!N103)</f>
        <v/>
      </c>
      <c r="O103" s="1117" t="str">
        <f>IF('【7-1】見・配置表'!O103="","",'【7-1】見・配置表'!O103)</f>
        <v/>
      </c>
      <c r="P103" s="1118"/>
    </row>
    <row r="104" spans="2:16" ht="16.5" customHeight="1">
      <c r="B104" s="1116">
        <f t="shared" si="4"/>
        <v>90</v>
      </c>
      <c r="C104" s="1116" t="str">
        <f t="shared" si="5"/>
        <v/>
      </c>
      <c r="D104" s="419" t="str">
        <f>IF('【7-1】見・配置表'!D104="","",'【7-1】見・配置表'!D104)</f>
        <v/>
      </c>
      <c r="E104" s="420" t="str">
        <f>IF('【7-1】見・配置表'!E104="","",'【7-1】見・配置表'!E104)</f>
        <v/>
      </c>
      <c r="F104" s="453" t="str">
        <f>IF('【7-1】見・配置表'!F104="","",'【7-1】見・配置表'!F104)</f>
        <v/>
      </c>
      <c r="G104" s="1117" t="str">
        <f>IF('【7-1】見・配置表'!G104="","",'【7-1】見・配置表'!G104)</f>
        <v/>
      </c>
      <c r="H104" s="1118"/>
      <c r="J104" s="1116">
        <f t="shared" si="6"/>
        <v>90</v>
      </c>
      <c r="K104" s="1116" t="str">
        <f t="shared" si="7"/>
        <v/>
      </c>
      <c r="L104" s="419" t="str">
        <f>IF('【7-1】見・配置表'!L104="","",'【7-1】見・配置表'!L104)</f>
        <v/>
      </c>
      <c r="M104" s="420" t="str">
        <f>IF('【7-1】見・配置表'!M104="","",'【7-1】見・配置表'!M104)</f>
        <v/>
      </c>
      <c r="N104" s="453" t="str">
        <f>IF('【7-1】見・配置表'!N104="","",'【7-1】見・配置表'!N104)</f>
        <v/>
      </c>
      <c r="O104" s="1117" t="str">
        <f>IF('【7-1】見・配置表'!O104="","",'【7-1】見・配置表'!O104)</f>
        <v/>
      </c>
      <c r="P104" s="1118"/>
    </row>
    <row r="105" spans="2:16" ht="16.5" customHeight="1">
      <c r="B105" s="1116">
        <f t="shared" si="4"/>
        <v>91</v>
      </c>
      <c r="C105" s="1116" t="str">
        <f t="shared" si="5"/>
        <v/>
      </c>
      <c r="D105" s="419" t="str">
        <f>IF('【7-1】見・配置表'!D105="","",'【7-1】見・配置表'!D105)</f>
        <v/>
      </c>
      <c r="E105" s="420" t="str">
        <f>IF('【7-1】見・配置表'!E105="","",'【7-1】見・配置表'!E105)</f>
        <v/>
      </c>
      <c r="F105" s="453" t="str">
        <f>IF('【7-1】見・配置表'!F105="","",'【7-1】見・配置表'!F105)</f>
        <v/>
      </c>
      <c r="G105" s="1117" t="str">
        <f>IF('【7-1】見・配置表'!G105="","",'【7-1】見・配置表'!G105)</f>
        <v/>
      </c>
      <c r="H105" s="1118"/>
      <c r="J105" s="1116">
        <f t="shared" si="6"/>
        <v>91</v>
      </c>
      <c r="K105" s="1116" t="str">
        <f t="shared" si="7"/>
        <v/>
      </c>
      <c r="L105" s="419" t="str">
        <f>IF('【7-1】見・配置表'!L105="","",'【7-1】見・配置表'!L105)</f>
        <v/>
      </c>
      <c r="M105" s="420" t="str">
        <f>IF('【7-1】見・配置表'!M105="","",'【7-1】見・配置表'!M105)</f>
        <v/>
      </c>
      <c r="N105" s="453" t="str">
        <f>IF('【7-1】見・配置表'!N105="","",'【7-1】見・配置表'!N105)</f>
        <v/>
      </c>
      <c r="O105" s="1117" t="str">
        <f>IF('【7-1】見・配置表'!O105="","",'【7-1】見・配置表'!O105)</f>
        <v/>
      </c>
      <c r="P105" s="1118"/>
    </row>
    <row r="106" spans="2:16" ht="16.5" customHeight="1">
      <c r="B106" s="1116">
        <f t="shared" si="4"/>
        <v>92</v>
      </c>
      <c r="C106" s="1116" t="str">
        <f t="shared" si="5"/>
        <v/>
      </c>
      <c r="D106" s="419" t="str">
        <f>IF('【7-1】見・配置表'!D106="","",'【7-1】見・配置表'!D106)</f>
        <v/>
      </c>
      <c r="E106" s="420" t="str">
        <f>IF('【7-1】見・配置表'!E106="","",'【7-1】見・配置表'!E106)</f>
        <v/>
      </c>
      <c r="F106" s="453" t="str">
        <f>IF('【7-1】見・配置表'!F106="","",'【7-1】見・配置表'!F106)</f>
        <v/>
      </c>
      <c r="G106" s="1117" t="str">
        <f>IF('【7-1】見・配置表'!G106="","",'【7-1】見・配置表'!G106)</f>
        <v/>
      </c>
      <c r="H106" s="1118"/>
      <c r="J106" s="1116">
        <f t="shared" si="6"/>
        <v>92</v>
      </c>
      <c r="K106" s="1116" t="str">
        <f t="shared" si="7"/>
        <v/>
      </c>
      <c r="L106" s="419" t="str">
        <f>IF('【7-1】見・配置表'!L106="","",'【7-1】見・配置表'!L106)</f>
        <v/>
      </c>
      <c r="M106" s="420" t="str">
        <f>IF('【7-1】見・配置表'!M106="","",'【7-1】見・配置表'!M106)</f>
        <v/>
      </c>
      <c r="N106" s="453" t="str">
        <f>IF('【7-1】見・配置表'!N106="","",'【7-1】見・配置表'!N106)</f>
        <v/>
      </c>
      <c r="O106" s="1117" t="str">
        <f>IF('【7-1】見・配置表'!O106="","",'【7-1】見・配置表'!O106)</f>
        <v/>
      </c>
      <c r="P106" s="1118"/>
    </row>
    <row r="107" spans="2:16" ht="16.5" customHeight="1">
      <c r="B107" s="1116">
        <f t="shared" si="4"/>
        <v>93</v>
      </c>
      <c r="C107" s="1116" t="str">
        <f t="shared" si="5"/>
        <v/>
      </c>
      <c r="D107" s="419" t="str">
        <f>IF('【7-1】見・配置表'!D107="","",'【7-1】見・配置表'!D107)</f>
        <v/>
      </c>
      <c r="E107" s="420" t="str">
        <f>IF('【7-1】見・配置表'!E107="","",'【7-1】見・配置表'!E107)</f>
        <v/>
      </c>
      <c r="F107" s="453" t="str">
        <f>IF('【7-1】見・配置表'!F107="","",'【7-1】見・配置表'!F107)</f>
        <v/>
      </c>
      <c r="G107" s="1117" t="str">
        <f>IF('【7-1】見・配置表'!G107="","",'【7-1】見・配置表'!G107)</f>
        <v/>
      </c>
      <c r="H107" s="1118"/>
      <c r="J107" s="1116">
        <f t="shared" si="6"/>
        <v>93</v>
      </c>
      <c r="K107" s="1116" t="str">
        <f t="shared" si="7"/>
        <v/>
      </c>
      <c r="L107" s="419" t="str">
        <f>IF('【7-1】見・配置表'!L107="","",'【7-1】見・配置表'!L107)</f>
        <v/>
      </c>
      <c r="M107" s="420" t="str">
        <f>IF('【7-1】見・配置表'!M107="","",'【7-1】見・配置表'!M107)</f>
        <v/>
      </c>
      <c r="N107" s="453" t="str">
        <f>IF('【7-1】見・配置表'!N107="","",'【7-1】見・配置表'!N107)</f>
        <v/>
      </c>
      <c r="O107" s="1117" t="str">
        <f>IF('【7-1】見・配置表'!O107="","",'【7-1】見・配置表'!O107)</f>
        <v/>
      </c>
      <c r="P107" s="1118"/>
    </row>
    <row r="108" spans="2:16" ht="16.5" customHeight="1">
      <c r="B108" s="1116">
        <f t="shared" si="4"/>
        <v>94</v>
      </c>
      <c r="C108" s="1116" t="str">
        <f t="shared" si="5"/>
        <v/>
      </c>
      <c r="D108" s="419" t="str">
        <f>IF('【7-1】見・配置表'!D108="","",'【7-1】見・配置表'!D108)</f>
        <v/>
      </c>
      <c r="E108" s="420" t="str">
        <f>IF('【7-1】見・配置表'!E108="","",'【7-1】見・配置表'!E108)</f>
        <v/>
      </c>
      <c r="F108" s="453" t="str">
        <f>IF('【7-1】見・配置表'!F108="","",'【7-1】見・配置表'!F108)</f>
        <v/>
      </c>
      <c r="G108" s="1117" t="str">
        <f>IF('【7-1】見・配置表'!G108="","",'【7-1】見・配置表'!G108)</f>
        <v/>
      </c>
      <c r="H108" s="1118"/>
      <c r="J108" s="1116">
        <f t="shared" si="6"/>
        <v>94</v>
      </c>
      <c r="K108" s="1116" t="str">
        <f t="shared" si="7"/>
        <v/>
      </c>
      <c r="L108" s="419" t="str">
        <f>IF('【7-1】見・配置表'!L108="","",'【7-1】見・配置表'!L108)</f>
        <v/>
      </c>
      <c r="M108" s="420" t="str">
        <f>IF('【7-1】見・配置表'!M108="","",'【7-1】見・配置表'!M108)</f>
        <v/>
      </c>
      <c r="N108" s="453" t="str">
        <f>IF('【7-1】見・配置表'!N108="","",'【7-1】見・配置表'!N108)</f>
        <v/>
      </c>
      <c r="O108" s="1117" t="str">
        <f>IF('【7-1】見・配置表'!O108="","",'【7-1】見・配置表'!O108)</f>
        <v/>
      </c>
      <c r="P108" s="1118"/>
    </row>
    <row r="109" spans="2:16" ht="16.5" customHeight="1">
      <c r="B109" s="1116">
        <f t="shared" si="4"/>
        <v>95</v>
      </c>
      <c r="C109" s="1116" t="str">
        <f t="shared" si="5"/>
        <v/>
      </c>
      <c r="D109" s="419" t="str">
        <f>IF('【7-1】見・配置表'!D109="","",'【7-1】見・配置表'!D109)</f>
        <v/>
      </c>
      <c r="E109" s="420" t="str">
        <f>IF('【7-1】見・配置表'!E109="","",'【7-1】見・配置表'!E109)</f>
        <v/>
      </c>
      <c r="F109" s="453" t="str">
        <f>IF('【7-1】見・配置表'!F109="","",'【7-1】見・配置表'!F109)</f>
        <v/>
      </c>
      <c r="G109" s="1117" t="str">
        <f>IF('【7-1】見・配置表'!G109="","",'【7-1】見・配置表'!G109)</f>
        <v/>
      </c>
      <c r="H109" s="1118"/>
      <c r="J109" s="1116">
        <f t="shared" si="6"/>
        <v>95</v>
      </c>
      <c r="K109" s="1116" t="str">
        <f t="shared" si="7"/>
        <v/>
      </c>
      <c r="L109" s="419" t="str">
        <f>IF('【7-1】見・配置表'!L109="","",'【7-1】見・配置表'!L109)</f>
        <v/>
      </c>
      <c r="M109" s="420" t="str">
        <f>IF('【7-1】見・配置表'!M109="","",'【7-1】見・配置表'!M109)</f>
        <v/>
      </c>
      <c r="N109" s="453" t="str">
        <f>IF('【7-1】見・配置表'!N109="","",'【7-1】見・配置表'!N109)</f>
        <v/>
      </c>
      <c r="O109" s="1117" t="str">
        <f>IF('【7-1】見・配置表'!O109="","",'【7-1】見・配置表'!O109)</f>
        <v/>
      </c>
      <c r="P109" s="1118"/>
    </row>
    <row r="110" spans="2:16" ht="16.5" customHeight="1">
      <c r="B110" s="1116">
        <f t="shared" si="4"/>
        <v>96</v>
      </c>
      <c r="C110" s="1116" t="str">
        <f t="shared" si="5"/>
        <v/>
      </c>
      <c r="D110" s="419" t="str">
        <f>IF('【7-1】見・配置表'!D110="","",'【7-1】見・配置表'!D110)</f>
        <v/>
      </c>
      <c r="E110" s="420" t="str">
        <f>IF('【7-1】見・配置表'!E110="","",'【7-1】見・配置表'!E110)</f>
        <v/>
      </c>
      <c r="F110" s="453" t="str">
        <f>IF('【7-1】見・配置表'!F110="","",'【7-1】見・配置表'!F110)</f>
        <v/>
      </c>
      <c r="G110" s="1117" t="str">
        <f>IF('【7-1】見・配置表'!G110="","",'【7-1】見・配置表'!G110)</f>
        <v/>
      </c>
      <c r="H110" s="1118"/>
      <c r="J110" s="1116">
        <f t="shared" si="6"/>
        <v>96</v>
      </c>
      <c r="K110" s="1116" t="str">
        <f t="shared" si="7"/>
        <v/>
      </c>
      <c r="L110" s="419" t="str">
        <f>IF('【7-1】見・配置表'!L110="","",'【7-1】見・配置表'!L110)</f>
        <v/>
      </c>
      <c r="M110" s="420" t="str">
        <f>IF('【7-1】見・配置表'!M110="","",'【7-1】見・配置表'!M110)</f>
        <v/>
      </c>
      <c r="N110" s="453" t="str">
        <f>IF('【7-1】見・配置表'!N110="","",'【7-1】見・配置表'!N110)</f>
        <v/>
      </c>
      <c r="O110" s="1117" t="str">
        <f>IF('【7-1】見・配置表'!O110="","",'【7-1】見・配置表'!O110)</f>
        <v/>
      </c>
      <c r="P110" s="1118"/>
    </row>
    <row r="111" spans="2:16" ht="16.5" customHeight="1">
      <c r="B111" s="1116">
        <f t="shared" si="4"/>
        <v>97</v>
      </c>
      <c r="C111" s="1116" t="str">
        <f t="shared" si="5"/>
        <v/>
      </c>
      <c r="D111" s="419" t="str">
        <f>IF('【7-1】見・配置表'!D111="","",'【7-1】見・配置表'!D111)</f>
        <v/>
      </c>
      <c r="E111" s="420" t="str">
        <f>IF('【7-1】見・配置表'!E111="","",'【7-1】見・配置表'!E111)</f>
        <v/>
      </c>
      <c r="F111" s="453" t="str">
        <f>IF('【7-1】見・配置表'!F111="","",'【7-1】見・配置表'!F111)</f>
        <v/>
      </c>
      <c r="G111" s="1117" t="str">
        <f>IF('【7-1】見・配置表'!G111="","",'【7-1】見・配置表'!G111)</f>
        <v/>
      </c>
      <c r="H111" s="1118"/>
      <c r="J111" s="1116">
        <f t="shared" si="6"/>
        <v>97</v>
      </c>
      <c r="K111" s="1116" t="str">
        <f t="shared" si="7"/>
        <v/>
      </c>
      <c r="L111" s="419" t="str">
        <f>IF('【7-1】見・配置表'!L111="","",'【7-1】見・配置表'!L111)</f>
        <v/>
      </c>
      <c r="M111" s="420" t="str">
        <f>IF('【7-1】見・配置表'!M111="","",'【7-1】見・配置表'!M111)</f>
        <v/>
      </c>
      <c r="N111" s="453" t="str">
        <f>IF('【7-1】見・配置表'!N111="","",'【7-1】見・配置表'!N111)</f>
        <v/>
      </c>
      <c r="O111" s="1117" t="str">
        <f>IF('【7-1】見・配置表'!O111="","",'【7-1】見・配置表'!O111)</f>
        <v/>
      </c>
      <c r="P111" s="1118"/>
    </row>
    <row r="112" spans="2:16" ht="16.5" customHeight="1">
      <c r="B112" s="1116">
        <f t="shared" si="4"/>
        <v>98</v>
      </c>
      <c r="C112" s="1116" t="str">
        <f t="shared" si="5"/>
        <v/>
      </c>
      <c r="D112" s="419" t="str">
        <f>IF('【7-1】見・配置表'!D112="","",'【7-1】見・配置表'!D112)</f>
        <v/>
      </c>
      <c r="E112" s="420" t="str">
        <f>IF('【7-1】見・配置表'!E112="","",'【7-1】見・配置表'!E112)</f>
        <v/>
      </c>
      <c r="F112" s="453" t="str">
        <f>IF('【7-1】見・配置表'!F112="","",'【7-1】見・配置表'!F112)</f>
        <v/>
      </c>
      <c r="G112" s="1117" t="str">
        <f>IF('【7-1】見・配置表'!G112="","",'【7-1】見・配置表'!G112)</f>
        <v/>
      </c>
      <c r="H112" s="1118"/>
      <c r="J112" s="1116">
        <f t="shared" si="6"/>
        <v>98</v>
      </c>
      <c r="K112" s="1116" t="str">
        <f t="shared" si="7"/>
        <v/>
      </c>
      <c r="L112" s="419" t="str">
        <f>IF('【7-1】見・配置表'!L112="","",'【7-1】見・配置表'!L112)</f>
        <v/>
      </c>
      <c r="M112" s="420" t="str">
        <f>IF('【7-1】見・配置表'!M112="","",'【7-1】見・配置表'!M112)</f>
        <v/>
      </c>
      <c r="N112" s="453" t="str">
        <f>IF('【7-1】見・配置表'!N112="","",'【7-1】見・配置表'!N112)</f>
        <v/>
      </c>
      <c r="O112" s="1117" t="str">
        <f>IF('【7-1】見・配置表'!O112="","",'【7-1】見・配置表'!O112)</f>
        <v/>
      </c>
      <c r="P112" s="1118"/>
    </row>
    <row r="113" spans="2:16" ht="16.5" customHeight="1">
      <c r="B113" s="1116">
        <f t="shared" si="4"/>
        <v>99</v>
      </c>
      <c r="C113" s="1116" t="str">
        <f t="shared" si="5"/>
        <v/>
      </c>
      <c r="D113" s="419" t="str">
        <f>IF('【7-1】見・配置表'!D113="","",'【7-1】見・配置表'!D113)</f>
        <v/>
      </c>
      <c r="E113" s="420" t="str">
        <f>IF('【7-1】見・配置表'!E113="","",'【7-1】見・配置表'!E113)</f>
        <v/>
      </c>
      <c r="F113" s="453" t="str">
        <f>IF('【7-1】見・配置表'!F113="","",'【7-1】見・配置表'!F113)</f>
        <v/>
      </c>
      <c r="G113" s="1117" t="str">
        <f>IF('【7-1】見・配置表'!G113="","",'【7-1】見・配置表'!G113)</f>
        <v/>
      </c>
      <c r="H113" s="1118"/>
      <c r="J113" s="1116">
        <f t="shared" si="6"/>
        <v>99</v>
      </c>
      <c r="K113" s="1116" t="str">
        <f t="shared" si="7"/>
        <v/>
      </c>
      <c r="L113" s="419" t="str">
        <f>IF('【7-1】見・配置表'!L113="","",'【7-1】見・配置表'!L113)</f>
        <v/>
      </c>
      <c r="M113" s="420" t="str">
        <f>IF('【7-1】見・配置表'!M113="","",'【7-1】見・配置表'!M113)</f>
        <v/>
      </c>
      <c r="N113" s="453" t="str">
        <f>IF('【7-1】見・配置表'!N113="","",'【7-1】見・配置表'!N113)</f>
        <v/>
      </c>
      <c r="O113" s="1117" t="str">
        <f>IF('【7-1】見・配置表'!O113="","",'【7-1】見・配置表'!O113)</f>
        <v/>
      </c>
      <c r="P113" s="1118"/>
    </row>
    <row r="114" spans="2:16" ht="16.5" customHeight="1">
      <c r="B114" s="1116">
        <f t="shared" si="4"/>
        <v>100</v>
      </c>
      <c r="C114" s="1116" t="str">
        <f t="shared" si="5"/>
        <v/>
      </c>
      <c r="D114" s="419" t="str">
        <f>IF('【7-1】見・配置表'!D114="","",'【7-1】見・配置表'!D114)</f>
        <v/>
      </c>
      <c r="E114" s="420" t="str">
        <f>IF('【7-1】見・配置表'!E114="","",'【7-1】見・配置表'!E114)</f>
        <v/>
      </c>
      <c r="F114" s="453" t="str">
        <f>IF('【7-1】見・配置表'!F114="","",'【7-1】見・配置表'!F114)</f>
        <v/>
      </c>
      <c r="G114" s="1117" t="str">
        <f>IF('【7-1】見・配置表'!G114="","",'【7-1】見・配置表'!G114)</f>
        <v/>
      </c>
      <c r="H114" s="1118"/>
      <c r="J114" s="1116">
        <f t="shared" si="6"/>
        <v>100</v>
      </c>
      <c r="K114" s="1116" t="str">
        <f t="shared" si="7"/>
        <v/>
      </c>
      <c r="L114" s="419" t="str">
        <f>IF('【7-1】見・配置表'!L114="","",'【7-1】見・配置表'!L114)</f>
        <v/>
      </c>
      <c r="M114" s="420" t="str">
        <f>IF('【7-1】見・配置表'!M114="","",'【7-1】見・配置表'!M114)</f>
        <v/>
      </c>
      <c r="N114" s="453" t="str">
        <f>IF('【7-1】見・配置表'!N114="","",'【7-1】見・配置表'!N114)</f>
        <v/>
      </c>
      <c r="O114" s="1117" t="str">
        <f>IF('【7-1】見・配置表'!O114="","",'【7-1】見・配置表'!O114)</f>
        <v/>
      </c>
      <c r="P114" s="1118"/>
    </row>
    <row r="115" spans="2:16" ht="16.5" customHeight="1">
      <c r="B115" s="1116">
        <f t="shared" si="4"/>
        <v>101</v>
      </c>
      <c r="C115" s="1116" t="str">
        <f t="shared" si="5"/>
        <v/>
      </c>
      <c r="D115" s="419" t="str">
        <f>IF('【7-1】見・配置表'!D115="","",'【7-1】見・配置表'!D115)</f>
        <v/>
      </c>
      <c r="E115" s="420" t="str">
        <f>IF('【7-1】見・配置表'!E115="","",'【7-1】見・配置表'!E115)</f>
        <v/>
      </c>
      <c r="F115" s="453" t="str">
        <f>IF('【7-1】見・配置表'!F115="","",'【7-1】見・配置表'!F115)</f>
        <v/>
      </c>
      <c r="G115" s="1117" t="str">
        <f>IF('【7-1】見・配置表'!G115="","",'【7-1】見・配置表'!G115)</f>
        <v/>
      </c>
      <c r="H115" s="1118"/>
      <c r="J115" s="1116">
        <f t="shared" si="6"/>
        <v>101</v>
      </c>
      <c r="K115" s="1116" t="str">
        <f t="shared" si="7"/>
        <v/>
      </c>
      <c r="L115" s="419" t="str">
        <f>IF('【7-1】見・配置表'!L115="","",'【7-1】見・配置表'!L115)</f>
        <v/>
      </c>
      <c r="M115" s="420" t="str">
        <f>IF('【7-1】見・配置表'!M115="","",'【7-1】見・配置表'!M115)</f>
        <v/>
      </c>
      <c r="N115" s="453" t="str">
        <f>IF('【7-1】見・配置表'!N115="","",'【7-1】見・配置表'!N115)</f>
        <v/>
      </c>
      <c r="O115" s="1117" t="str">
        <f>IF('【7-1】見・配置表'!O115="","",'【7-1】見・配置表'!O115)</f>
        <v/>
      </c>
      <c r="P115" s="1118"/>
    </row>
    <row r="116" spans="2:16" ht="16.5" customHeight="1">
      <c r="B116" s="1116">
        <f t="shared" si="4"/>
        <v>102</v>
      </c>
      <c r="C116" s="1116" t="str">
        <f t="shared" si="5"/>
        <v/>
      </c>
      <c r="D116" s="419" t="str">
        <f>IF('【7-1】見・配置表'!D116="","",'【7-1】見・配置表'!D116)</f>
        <v/>
      </c>
      <c r="E116" s="420" t="str">
        <f>IF('【7-1】見・配置表'!E116="","",'【7-1】見・配置表'!E116)</f>
        <v/>
      </c>
      <c r="F116" s="453" t="str">
        <f>IF('【7-1】見・配置表'!F116="","",'【7-1】見・配置表'!F116)</f>
        <v/>
      </c>
      <c r="G116" s="1117" t="str">
        <f>IF('【7-1】見・配置表'!G116="","",'【7-1】見・配置表'!G116)</f>
        <v/>
      </c>
      <c r="H116" s="1118"/>
      <c r="J116" s="1116">
        <f t="shared" si="6"/>
        <v>102</v>
      </c>
      <c r="K116" s="1116" t="str">
        <f t="shared" si="7"/>
        <v/>
      </c>
      <c r="L116" s="419" t="str">
        <f>IF('【7-1】見・配置表'!L116="","",'【7-1】見・配置表'!L116)</f>
        <v/>
      </c>
      <c r="M116" s="420" t="str">
        <f>IF('【7-1】見・配置表'!M116="","",'【7-1】見・配置表'!M116)</f>
        <v/>
      </c>
      <c r="N116" s="453" t="str">
        <f>IF('【7-1】見・配置表'!N116="","",'【7-1】見・配置表'!N116)</f>
        <v/>
      </c>
      <c r="O116" s="1117" t="str">
        <f>IF('【7-1】見・配置表'!O116="","",'【7-1】見・配置表'!O116)</f>
        <v/>
      </c>
      <c r="P116" s="1118"/>
    </row>
    <row r="117" spans="2:16" ht="16.5" customHeight="1">
      <c r="B117" s="1116">
        <f t="shared" si="4"/>
        <v>103</v>
      </c>
      <c r="C117" s="1116" t="str">
        <f t="shared" si="5"/>
        <v/>
      </c>
      <c r="D117" s="419" t="str">
        <f>IF('【7-1】見・配置表'!D117="","",'【7-1】見・配置表'!D117)</f>
        <v/>
      </c>
      <c r="E117" s="420" t="str">
        <f>IF('【7-1】見・配置表'!E117="","",'【7-1】見・配置表'!E117)</f>
        <v/>
      </c>
      <c r="F117" s="453" t="str">
        <f>IF('【7-1】見・配置表'!F117="","",'【7-1】見・配置表'!F117)</f>
        <v/>
      </c>
      <c r="G117" s="1117" t="str">
        <f>IF('【7-1】見・配置表'!G117="","",'【7-1】見・配置表'!G117)</f>
        <v/>
      </c>
      <c r="H117" s="1118"/>
      <c r="J117" s="1116">
        <f t="shared" si="6"/>
        <v>103</v>
      </c>
      <c r="K117" s="1116" t="str">
        <f t="shared" si="7"/>
        <v/>
      </c>
      <c r="L117" s="419" t="str">
        <f>IF('【7-1】見・配置表'!L117="","",'【7-1】見・配置表'!L117)</f>
        <v/>
      </c>
      <c r="M117" s="420" t="str">
        <f>IF('【7-1】見・配置表'!M117="","",'【7-1】見・配置表'!M117)</f>
        <v/>
      </c>
      <c r="N117" s="453" t="str">
        <f>IF('【7-1】見・配置表'!N117="","",'【7-1】見・配置表'!N117)</f>
        <v/>
      </c>
      <c r="O117" s="1117" t="str">
        <f>IF('【7-1】見・配置表'!O117="","",'【7-1】見・配置表'!O117)</f>
        <v/>
      </c>
      <c r="P117" s="1118"/>
    </row>
    <row r="118" spans="2:16" ht="16.5" customHeight="1">
      <c r="B118" s="1116">
        <f t="shared" si="4"/>
        <v>104</v>
      </c>
      <c r="C118" s="1116" t="str">
        <f t="shared" si="5"/>
        <v/>
      </c>
      <c r="D118" s="419" t="str">
        <f>IF('【7-1】見・配置表'!D118="","",'【7-1】見・配置表'!D118)</f>
        <v/>
      </c>
      <c r="E118" s="420" t="str">
        <f>IF('【7-1】見・配置表'!E118="","",'【7-1】見・配置表'!E118)</f>
        <v/>
      </c>
      <c r="F118" s="453" t="str">
        <f>IF('【7-1】見・配置表'!F118="","",'【7-1】見・配置表'!F118)</f>
        <v/>
      </c>
      <c r="G118" s="1117" t="str">
        <f>IF('【7-1】見・配置表'!G118="","",'【7-1】見・配置表'!G118)</f>
        <v/>
      </c>
      <c r="H118" s="1118"/>
      <c r="J118" s="1116">
        <f t="shared" si="6"/>
        <v>104</v>
      </c>
      <c r="K118" s="1116" t="str">
        <f t="shared" si="7"/>
        <v/>
      </c>
      <c r="L118" s="419" t="str">
        <f>IF('【7-1】見・配置表'!L118="","",'【7-1】見・配置表'!L118)</f>
        <v/>
      </c>
      <c r="M118" s="420" t="str">
        <f>IF('【7-1】見・配置表'!M118="","",'【7-1】見・配置表'!M118)</f>
        <v/>
      </c>
      <c r="N118" s="453" t="str">
        <f>IF('【7-1】見・配置表'!N118="","",'【7-1】見・配置表'!N118)</f>
        <v/>
      </c>
      <c r="O118" s="1117" t="str">
        <f>IF('【7-1】見・配置表'!O118="","",'【7-1】見・配置表'!O118)</f>
        <v/>
      </c>
      <c r="P118" s="1118"/>
    </row>
    <row r="119" spans="2:16" ht="16.5" customHeight="1">
      <c r="B119" s="1116">
        <f t="shared" si="4"/>
        <v>105</v>
      </c>
      <c r="C119" s="1116" t="str">
        <f t="shared" si="5"/>
        <v/>
      </c>
      <c r="D119" s="419" t="str">
        <f>IF('【7-1】見・配置表'!D119="","",'【7-1】見・配置表'!D119)</f>
        <v/>
      </c>
      <c r="E119" s="420" t="str">
        <f>IF('【7-1】見・配置表'!E119="","",'【7-1】見・配置表'!E119)</f>
        <v/>
      </c>
      <c r="F119" s="453" t="str">
        <f>IF('【7-1】見・配置表'!F119="","",'【7-1】見・配置表'!F119)</f>
        <v/>
      </c>
      <c r="G119" s="1117" t="str">
        <f>IF('【7-1】見・配置表'!G119="","",'【7-1】見・配置表'!G119)</f>
        <v/>
      </c>
      <c r="H119" s="1118"/>
      <c r="J119" s="1116">
        <f t="shared" si="6"/>
        <v>105</v>
      </c>
      <c r="K119" s="1116" t="str">
        <f t="shared" si="7"/>
        <v/>
      </c>
      <c r="L119" s="419" t="str">
        <f>IF('【7-1】見・配置表'!L119="","",'【7-1】見・配置表'!L119)</f>
        <v/>
      </c>
      <c r="M119" s="420" t="str">
        <f>IF('【7-1】見・配置表'!M119="","",'【7-1】見・配置表'!M119)</f>
        <v/>
      </c>
      <c r="N119" s="453" t="str">
        <f>IF('【7-1】見・配置表'!N119="","",'【7-1】見・配置表'!N119)</f>
        <v/>
      </c>
      <c r="O119" s="1117" t="str">
        <f>IF('【7-1】見・配置表'!O119="","",'【7-1】見・配置表'!O119)</f>
        <v/>
      </c>
      <c r="P119" s="1118"/>
    </row>
    <row r="120" spans="2:16" ht="16.5" customHeight="1">
      <c r="B120" s="1116">
        <f t="shared" si="4"/>
        <v>106</v>
      </c>
      <c r="C120" s="1116" t="str">
        <f t="shared" si="5"/>
        <v/>
      </c>
      <c r="D120" s="419" t="str">
        <f>IF('【7-1】見・配置表'!D120="","",'【7-1】見・配置表'!D120)</f>
        <v/>
      </c>
      <c r="E120" s="420" t="str">
        <f>IF('【7-1】見・配置表'!E120="","",'【7-1】見・配置表'!E120)</f>
        <v/>
      </c>
      <c r="F120" s="453" t="str">
        <f>IF('【7-1】見・配置表'!F120="","",'【7-1】見・配置表'!F120)</f>
        <v/>
      </c>
      <c r="G120" s="1117" t="str">
        <f>IF('【7-1】見・配置表'!G120="","",'【7-1】見・配置表'!G120)</f>
        <v/>
      </c>
      <c r="H120" s="1118"/>
      <c r="J120" s="1116">
        <f t="shared" si="6"/>
        <v>106</v>
      </c>
      <c r="K120" s="1116" t="str">
        <f t="shared" si="7"/>
        <v/>
      </c>
      <c r="L120" s="419" t="str">
        <f>IF('【7-1】見・配置表'!L120="","",'【7-1】見・配置表'!L120)</f>
        <v/>
      </c>
      <c r="M120" s="420" t="str">
        <f>IF('【7-1】見・配置表'!M120="","",'【7-1】見・配置表'!M120)</f>
        <v/>
      </c>
      <c r="N120" s="453" t="str">
        <f>IF('【7-1】見・配置表'!N120="","",'【7-1】見・配置表'!N120)</f>
        <v/>
      </c>
      <c r="O120" s="1117" t="str">
        <f>IF('【7-1】見・配置表'!O120="","",'【7-1】見・配置表'!O120)</f>
        <v/>
      </c>
      <c r="P120" s="1118"/>
    </row>
    <row r="121" spans="2:16" ht="16.5" customHeight="1">
      <c r="B121" s="1116">
        <f t="shared" si="4"/>
        <v>107</v>
      </c>
      <c r="C121" s="1116" t="str">
        <f t="shared" si="5"/>
        <v/>
      </c>
      <c r="D121" s="419" t="str">
        <f>IF('【7-1】見・配置表'!D121="","",'【7-1】見・配置表'!D121)</f>
        <v/>
      </c>
      <c r="E121" s="420" t="str">
        <f>IF('【7-1】見・配置表'!E121="","",'【7-1】見・配置表'!E121)</f>
        <v/>
      </c>
      <c r="F121" s="453" t="str">
        <f>IF('【7-1】見・配置表'!F121="","",'【7-1】見・配置表'!F121)</f>
        <v/>
      </c>
      <c r="G121" s="1117" t="str">
        <f>IF('【7-1】見・配置表'!G121="","",'【7-1】見・配置表'!G121)</f>
        <v/>
      </c>
      <c r="H121" s="1118"/>
      <c r="J121" s="1116">
        <f t="shared" si="6"/>
        <v>107</v>
      </c>
      <c r="K121" s="1116" t="str">
        <f t="shared" si="7"/>
        <v/>
      </c>
      <c r="L121" s="419" t="str">
        <f>IF('【7-1】見・配置表'!L121="","",'【7-1】見・配置表'!L121)</f>
        <v/>
      </c>
      <c r="M121" s="420" t="str">
        <f>IF('【7-1】見・配置表'!M121="","",'【7-1】見・配置表'!M121)</f>
        <v/>
      </c>
      <c r="N121" s="453" t="str">
        <f>IF('【7-1】見・配置表'!N121="","",'【7-1】見・配置表'!N121)</f>
        <v/>
      </c>
      <c r="O121" s="1117" t="str">
        <f>IF('【7-1】見・配置表'!O121="","",'【7-1】見・配置表'!O121)</f>
        <v/>
      </c>
      <c r="P121" s="1118"/>
    </row>
    <row r="122" spans="2:16" ht="16.5" customHeight="1">
      <c r="B122" s="1116">
        <f t="shared" si="4"/>
        <v>108</v>
      </c>
      <c r="C122" s="1116" t="str">
        <f t="shared" si="5"/>
        <v/>
      </c>
      <c r="D122" s="419" t="str">
        <f>IF('【7-1】見・配置表'!D122="","",'【7-1】見・配置表'!D122)</f>
        <v/>
      </c>
      <c r="E122" s="420" t="str">
        <f>IF('【7-1】見・配置表'!E122="","",'【7-1】見・配置表'!E122)</f>
        <v/>
      </c>
      <c r="F122" s="453" t="str">
        <f>IF('【7-1】見・配置表'!F122="","",'【7-1】見・配置表'!F122)</f>
        <v/>
      </c>
      <c r="G122" s="1117" t="str">
        <f>IF('【7-1】見・配置表'!G122="","",'【7-1】見・配置表'!G122)</f>
        <v/>
      </c>
      <c r="H122" s="1118"/>
      <c r="J122" s="1116">
        <f t="shared" si="6"/>
        <v>108</v>
      </c>
      <c r="K122" s="1116" t="str">
        <f t="shared" si="7"/>
        <v/>
      </c>
      <c r="L122" s="419" t="str">
        <f>IF('【7-1】見・配置表'!L122="","",'【7-1】見・配置表'!L122)</f>
        <v/>
      </c>
      <c r="M122" s="420" t="str">
        <f>IF('【7-1】見・配置表'!M122="","",'【7-1】見・配置表'!M122)</f>
        <v/>
      </c>
      <c r="N122" s="453" t="str">
        <f>IF('【7-1】見・配置表'!N122="","",'【7-1】見・配置表'!N122)</f>
        <v/>
      </c>
      <c r="O122" s="1117" t="str">
        <f>IF('【7-1】見・配置表'!O122="","",'【7-1】見・配置表'!O122)</f>
        <v/>
      </c>
      <c r="P122" s="1118"/>
    </row>
    <row r="123" spans="2:16" ht="16.5" customHeight="1">
      <c r="B123" s="1116">
        <f t="shared" si="4"/>
        <v>109</v>
      </c>
      <c r="C123" s="1116" t="str">
        <f t="shared" si="5"/>
        <v/>
      </c>
      <c r="D123" s="419" t="str">
        <f>IF('【7-1】見・配置表'!D123="","",'【7-1】見・配置表'!D123)</f>
        <v/>
      </c>
      <c r="E123" s="420" t="str">
        <f>IF('【7-1】見・配置表'!E123="","",'【7-1】見・配置表'!E123)</f>
        <v/>
      </c>
      <c r="F123" s="453" t="str">
        <f>IF('【7-1】見・配置表'!F123="","",'【7-1】見・配置表'!F123)</f>
        <v/>
      </c>
      <c r="G123" s="1117" t="str">
        <f>IF('【7-1】見・配置表'!G123="","",'【7-1】見・配置表'!G123)</f>
        <v/>
      </c>
      <c r="H123" s="1118"/>
      <c r="J123" s="1116">
        <f t="shared" si="6"/>
        <v>109</v>
      </c>
      <c r="K123" s="1116" t="str">
        <f t="shared" si="7"/>
        <v/>
      </c>
      <c r="L123" s="419" t="str">
        <f>IF('【7-1】見・配置表'!L123="","",'【7-1】見・配置表'!L123)</f>
        <v/>
      </c>
      <c r="M123" s="420" t="str">
        <f>IF('【7-1】見・配置表'!M123="","",'【7-1】見・配置表'!M123)</f>
        <v/>
      </c>
      <c r="N123" s="453" t="str">
        <f>IF('【7-1】見・配置表'!N123="","",'【7-1】見・配置表'!N123)</f>
        <v/>
      </c>
      <c r="O123" s="1117" t="str">
        <f>IF('【7-1】見・配置表'!O123="","",'【7-1】見・配置表'!O123)</f>
        <v/>
      </c>
      <c r="P123" s="1118"/>
    </row>
    <row r="124" spans="2:16" ht="16.5" customHeight="1">
      <c r="B124" s="1116">
        <f t="shared" si="4"/>
        <v>110</v>
      </c>
      <c r="C124" s="1116" t="str">
        <f t="shared" si="5"/>
        <v/>
      </c>
      <c r="D124" s="419" t="str">
        <f>IF('【7-1】見・配置表'!D124="","",'【7-1】見・配置表'!D124)</f>
        <v/>
      </c>
      <c r="E124" s="420" t="str">
        <f>IF('【7-1】見・配置表'!E124="","",'【7-1】見・配置表'!E124)</f>
        <v/>
      </c>
      <c r="F124" s="453" t="str">
        <f>IF('【7-1】見・配置表'!F124="","",'【7-1】見・配置表'!F124)</f>
        <v/>
      </c>
      <c r="G124" s="1117" t="str">
        <f>IF('【7-1】見・配置表'!G124="","",'【7-1】見・配置表'!G124)</f>
        <v/>
      </c>
      <c r="H124" s="1118"/>
      <c r="J124" s="1116">
        <f t="shared" si="6"/>
        <v>110</v>
      </c>
      <c r="K124" s="1116" t="str">
        <f t="shared" si="7"/>
        <v/>
      </c>
      <c r="L124" s="419" t="str">
        <f>IF('【7-1】見・配置表'!L124="","",'【7-1】見・配置表'!L124)</f>
        <v/>
      </c>
      <c r="M124" s="420" t="str">
        <f>IF('【7-1】見・配置表'!M124="","",'【7-1】見・配置表'!M124)</f>
        <v/>
      </c>
      <c r="N124" s="453" t="str">
        <f>IF('【7-1】見・配置表'!N124="","",'【7-1】見・配置表'!N124)</f>
        <v/>
      </c>
      <c r="O124" s="1117" t="str">
        <f>IF('【7-1】見・配置表'!O124="","",'【7-1】見・配置表'!O124)</f>
        <v/>
      </c>
      <c r="P124" s="1118"/>
    </row>
    <row r="125" spans="2:16" ht="16.5" customHeight="1">
      <c r="B125" s="1116">
        <f t="shared" si="4"/>
        <v>111</v>
      </c>
      <c r="C125" s="1116" t="str">
        <f t="shared" si="5"/>
        <v/>
      </c>
      <c r="D125" s="419" t="str">
        <f>IF('【7-1】見・配置表'!D125="","",'【7-1】見・配置表'!D125)</f>
        <v/>
      </c>
      <c r="E125" s="420" t="str">
        <f>IF('【7-1】見・配置表'!E125="","",'【7-1】見・配置表'!E125)</f>
        <v/>
      </c>
      <c r="F125" s="453" t="str">
        <f>IF('【7-1】見・配置表'!F125="","",'【7-1】見・配置表'!F125)</f>
        <v/>
      </c>
      <c r="G125" s="1117" t="str">
        <f>IF('【7-1】見・配置表'!G125="","",'【7-1】見・配置表'!G125)</f>
        <v/>
      </c>
      <c r="H125" s="1118"/>
      <c r="J125" s="1116">
        <f t="shared" si="6"/>
        <v>111</v>
      </c>
      <c r="K125" s="1116" t="str">
        <f t="shared" si="7"/>
        <v/>
      </c>
      <c r="L125" s="419" t="str">
        <f>IF('【7-1】見・配置表'!L125="","",'【7-1】見・配置表'!L125)</f>
        <v/>
      </c>
      <c r="M125" s="420" t="str">
        <f>IF('【7-1】見・配置表'!M125="","",'【7-1】見・配置表'!M125)</f>
        <v/>
      </c>
      <c r="N125" s="453" t="str">
        <f>IF('【7-1】見・配置表'!N125="","",'【7-1】見・配置表'!N125)</f>
        <v/>
      </c>
      <c r="O125" s="1117" t="str">
        <f>IF('【7-1】見・配置表'!O125="","",'【7-1】見・配置表'!O125)</f>
        <v/>
      </c>
      <c r="P125" s="1118"/>
    </row>
    <row r="126" spans="2:16" ht="16.5" customHeight="1">
      <c r="B126" s="1116">
        <f t="shared" si="4"/>
        <v>112</v>
      </c>
      <c r="C126" s="1116" t="str">
        <f t="shared" si="5"/>
        <v/>
      </c>
      <c r="D126" s="419" t="str">
        <f>IF('【7-1】見・配置表'!D126="","",'【7-1】見・配置表'!D126)</f>
        <v/>
      </c>
      <c r="E126" s="420" t="str">
        <f>IF('【7-1】見・配置表'!E126="","",'【7-1】見・配置表'!E126)</f>
        <v/>
      </c>
      <c r="F126" s="453" t="str">
        <f>IF('【7-1】見・配置表'!F126="","",'【7-1】見・配置表'!F126)</f>
        <v/>
      </c>
      <c r="G126" s="1117" t="str">
        <f>IF('【7-1】見・配置表'!G126="","",'【7-1】見・配置表'!G126)</f>
        <v/>
      </c>
      <c r="H126" s="1118"/>
      <c r="J126" s="1116">
        <f t="shared" si="6"/>
        <v>112</v>
      </c>
      <c r="K126" s="1116" t="str">
        <f t="shared" si="7"/>
        <v/>
      </c>
      <c r="L126" s="419" t="str">
        <f>IF('【7-1】見・配置表'!L126="","",'【7-1】見・配置表'!L126)</f>
        <v/>
      </c>
      <c r="M126" s="420" t="str">
        <f>IF('【7-1】見・配置表'!M126="","",'【7-1】見・配置表'!M126)</f>
        <v/>
      </c>
      <c r="N126" s="453" t="str">
        <f>IF('【7-1】見・配置表'!N126="","",'【7-1】見・配置表'!N126)</f>
        <v/>
      </c>
      <c r="O126" s="1117" t="str">
        <f>IF('【7-1】見・配置表'!O126="","",'【7-1】見・配置表'!O126)</f>
        <v/>
      </c>
      <c r="P126" s="1118"/>
    </row>
    <row r="127" spans="2:16" ht="16.5" customHeight="1">
      <c r="B127" s="1116">
        <f t="shared" si="4"/>
        <v>113</v>
      </c>
      <c r="C127" s="1116" t="str">
        <f t="shared" si="5"/>
        <v/>
      </c>
      <c r="D127" s="419" t="str">
        <f>IF('【7-1】見・配置表'!D127="","",'【7-1】見・配置表'!D127)</f>
        <v/>
      </c>
      <c r="E127" s="420" t="str">
        <f>IF('【7-1】見・配置表'!E127="","",'【7-1】見・配置表'!E127)</f>
        <v/>
      </c>
      <c r="F127" s="453" t="str">
        <f>IF('【7-1】見・配置表'!F127="","",'【7-1】見・配置表'!F127)</f>
        <v/>
      </c>
      <c r="G127" s="1117" t="str">
        <f>IF('【7-1】見・配置表'!G127="","",'【7-1】見・配置表'!G127)</f>
        <v/>
      </c>
      <c r="H127" s="1118"/>
      <c r="J127" s="1116">
        <f t="shared" si="6"/>
        <v>113</v>
      </c>
      <c r="K127" s="1116" t="str">
        <f t="shared" si="7"/>
        <v/>
      </c>
      <c r="L127" s="419" t="str">
        <f>IF('【7-1】見・配置表'!L127="","",'【7-1】見・配置表'!L127)</f>
        <v/>
      </c>
      <c r="M127" s="420" t="str">
        <f>IF('【7-1】見・配置表'!M127="","",'【7-1】見・配置表'!M127)</f>
        <v/>
      </c>
      <c r="N127" s="453" t="str">
        <f>IF('【7-1】見・配置表'!N127="","",'【7-1】見・配置表'!N127)</f>
        <v/>
      </c>
      <c r="O127" s="1117" t="str">
        <f>IF('【7-1】見・配置表'!O127="","",'【7-1】見・配置表'!O127)</f>
        <v/>
      </c>
      <c r="P127" s="1118"/>
    </row>
    <row r="128" spans="2:16" ht="16.5" customHeight="1">
      <c r="B128" s="1116">
        <f t="shared" si="4"/>
        <v>114</v>
      </c>
      <c r="C128" s="1116" t="str">
        <f t="shared" si="5"/>
        <v/>
      </c>
      <c r="D128" s="419" t="str">
        <f>IF('【7-1】見・配置表'!D128="","",'【7-1】見・配置表'!D128)</f>
        <v/>
      </c>
      <c r="E128" s="420" t="str">
        <f>IF('【7-1】見・配置表'!E128="","",'【7-1】見・配置表'!E128)</f>
        <v/>
      </c>
      <c r="F128" s="453" t="str">
        <f>IF('【7-1】見・配置表'!F128="","",'【7-1】見・配置表'!F128)</f>
        <v/>
      </c>
      <c r="G128" s="1117" t="str">
        <f>IF('【7-1】見・配置表'!G128="","",'【7-1】見・配置表'!G128)</f>
        <v/>
      </c>
      <c r="H128" s="1118"/>
      <c r="J128" s="1116">
        <f t="shared" si="6"/>
        <v>114</v>
      </c>
      <c r="K128" s="1116" t="str">
        <f t="shared" si="7"/>
        <v/>
      </c>
      <c r="L128" s="419" t="str">
        <f>IF('【7-1】見・配置表'!L128="","",'【7-1】見・配置表'!L128)</f>
        <v/>
      </c>
      <c r="M128" s="420" t="str">
        <f>IF('【7-1】見・配置表'!M128="","",'【7-1】見・配置表'!M128)</f>
        <v/>
      </c>
      <c r="N128" s="453" t="str">
        <f>IF('【7-1】見・配置表'!N128="","",'【7-1】見・配置表'!N128)</f>
        <v/>
      </c>
      <c r="O128" s="1117" t="str">
        <f>IF('【7-1】見・配置表'!O128="","",'【7-1】見・配置表'!O128)</f>
        <v/>
      </c>
      <c r="P128" s="1118"/>
    </row>
    <row r="129" spans="2:16" ht="16.5" customHeight="1">
      <c r="B129" s="1116">
        <f t="shared" si="4"/>
        <v>115</v>
      </c>
      <c r="C129" s="1116" t="str">
        <f t="shared" si="5"/>
        <v/>
      </c>
      <c r="D129" s="419" t="str">
        <f>IF('【7-1】見・配置表'!D129="","",'【7-1】見・配置表'!D129)</f>
        <v/>
      </c>
      <c r="E129" s="420" t="str">
        <f>IF('【7-1】見・配置表'!E129="","",'【7-1】見・配置表'!E129)</f>
        <v/>
      </c>
      <c r="F129" s="453" t="str">
        <f>IF('【7-1】見・配置表'!F129="","",'【7-1】見・配置表'!F129)</f>
        <v/>
      </c>
      <c r="G129" s="1117" t="str">
        <f>IF('【7-1】見・配置表'!G129="","",'【7-1】見・配置表'!G129)</f>
        <v/>
      </c>
      <c r="H129" s="1118"/>
      <c r="J129" s="1116">
        <f t="shared" si="6"/>
        <v>115</v>
      </c>
      <c r="K129" s="1116" t="str">
        <f t="shared" si="7"/>
        <v/>
      </c>
      <c r="L129" s="419" t="str">
        <f>IF('【7-1】見・配置表'!L129="","",'【7-1】見・配置表'!L129)</f>
        <v/>
      </c>
      <c r="M129" s="420" t="str">
        <f>IF('【7-1】見・配置表'!M129="","",'【7-1】見・配置表'!M129)</f>
        <v/>
      </c>
      <c r="N129" s="453" t="str">
        <f>IF('【7-1】見・配置表'!N129="","",'【7-1】見・配置表'!N129)</f>
        <v/>
      </c>
      <c r="O129" s="1117" t="str">
        <f>IF('【7-1】見・配置表'!O129="","",'【7-1】見・配置表'!O129)</f>
        <v/>
      </c>
      <c r="P129" s="1118"/>
    </row>
    <row r="130" spans="2:16" ht="16.5" customHeight="1">
      <c r="B130" s="1116">
        <f t="shared" si="4"/>
        <v>116</v>
      </c>
      <c r="C130" s="1116" t="str">
        <f t="shared" si="5"/>
        <v/>
      </c>
      <c r="D130" s="419" t="str">
        <f>IF('【7-1】見・配置表'!D130="","",'【7-1】見・配置表'!D130)</f>
        <v/>
      </c>
      <c r="E130" s="420" t="str">
        <f>IF('【7-1】見・配置表'!E130="","",'【7-1】見・配置表'!E130)</f>
        <v/>
      </c>
      <c r="F130" s="453" t="str">
        <f>IF('【7-1】見・配置表'!F130="","",'【7-1】見・配置表'!F130)</f>
        <v/>
      </c>
      <c r="G130" s="1117" t="str">
        <f>IF('【7-1】見・配置表'!G130="","",'【7-1】見・配置表'!G130)</f>
        <v/>
      </c>
      <c r="H130" s="1118"/>
      <c r="J130" s="1116">
        <f t="shared" si="6"/>
        <v>116</v>
      </c>
      <c r="K130" s="1116" t="str">
        <f t="shared" si="7"/>
        <v/>
      </c>
      <c r="L130" s="419" t="str">
        <f>IF('【7-1】見・配置表'!L130="","",'【7-1】見・配置表'!L130)</f>
        <v/>
      </c>
      <c r="M130" s="420" t="str">
        <f>IF('【7-1】見・配置表'!M130="","",'【7-1】見・配置表'!M130)</f>
        <v/>
      </c>
      <c r="N130" s="453" t="str">
        <f>IF('【7-1】見・配置表'!N130="","",'【7-1】見・配置表'!N130)</f>
        <v/>
      </c>
      <c r="O130" s="1117" t="str">
        <f>IF('【7-1】見・配置表'!O130="","",'【7-1】見・配置表'!O130)</f>
        <v/>
      </c>
      <c r="P130" s="1118"/>
    </row>
    <row r="131" spans="2:16" ht="16.5" customHeight="1">
      <c r="B131" s="1116">
        <f t="shared" si="4"/>
        <v>117</v>
      </c>
      <c r="C131" s="1116" t="str">
        <f t="shared" si="5"/>
        <v/>
      </c>
      <c r="D131" s="419" t="str">
        <f>IF('【7-1】見・配置表'!D131="","",'【7-1】見・配置表'!D131)</f>
        <v/>
      </c>
      <c r="E131" s="420" t="str">
        <f>IF('【7-1】見・配置表'!E131="","",'【7-1】見・配置表'!E131)</f>
        <v/>
      </c>
      <c r="F131" s="453" t="str">
        <f>IF('【7-1】見・配置表'!F131="","",'【7-1】見・配置表'!F131)</f>
        <v/>
      </c>
      <c r="G131" s="1117" t="str">
        <f>IF('【7-1】見・配置表'!G131="","",'【7-1】見・配置表'!G131)</f>
        <v/>
      </c>
      <c r="H131" s="1118"/>
      <c r="J131" s="1116">
        <f t="shared" si="6"/>
        <v>117</v>
      </c>
      <c r="K131" s="1116" t="str">
        <f t="shared" si="7"/>
        <v/>
      </c>
      <c r="L131" s="419" t="str">
        <f>IF('【7-1】見・配置表'!L131="","",'【7-1】見・配置表'!L131)</f>
        <v/>
      </c>
      <c r="M131" s="420" t="str">
        <f>IF('【7-1】見・配置表'!M131="","",'【7-1】見・配置表'!M131)</f>
        <v/>
      </c>
      <c r="N131" s="453" t="str">
        <f>IF('【7-1】見・配置表'!N131="","",'【7-1】見・配置表'!N131)</f>
        <v/>
      </c>
      <c r="O131" s="1117" t="str">
        <f>IF('【7-1】見・配置表'!O131="","",'【7-1】見・配置表'!O131)</f>
        <v/>
      </c>
      <c r="P131" s="1118"/>
    </row>
    <row r="132" spans="2:16" ht="16.5" customHeight="1">
      <c r="B132" s="1116">
        <f t="shared" si="4"/>
        <v>118</v>
      </c>
      <c r="C132" s="1116" t="str">
        <f t="shared" si="5"/>
        <v/>
      </c>
      <c r="D132" s="419" t="str">
        <f>IF('【7-1】見・配置表'!D132="","",'【7-1】見・配置表'!D132)</f>
        <v/>
      </c>
      <c r="E132" s="420" t="str">
        <f>IF('【7-1】見・配置表'!E132="","",'【7-1】見・配置表'!E132)</f>
        <v/>
      </c>
      <c r="F132" s="453" t="str">
        <f>IF('【7-1】見・配置表'!F132="","",'【7-1】見・配置表'!F132)</f>
        <v/>
      </c>
      <c r="G132" s="1117" t="str">
        <f>IF('【7-1】見・配置表'!G132="","",'【7-1】見・配置表'!G132)</f>
        <v/>
      </c>
      <c r="H132" s="1118"/>
      <c r="J132" s="1116">
        <f t="shared" si="6"/>
        <v>118</v>
      </c>
      <c r="K132" s="1116" t="str">
        <f t="shared" si="7"/>
        <v/>
      </c>
      <c r="L132" s="419" t="str">
        <f>IF('【7-1】見・配置表'!L132="","",'【7-1】見・配置表'!L132)</f>
        <v/>
      </c>
      <c r="M132" s="420" t="str">
        <f>IF('【7-1】見・配置表'!M132="","",'【7-1】見・配置表'!M132)</f>
        <v/>
      </c>
      <c r="N132" s="453" t="str">
        <f>IF('【7-1】見・配置表'!N132="","",'【7-1】見・配置表'!N132)</f>
        <v/>
      </c>
      <c r="O132" s="1117" t="str">
        <f>IF('【7-1】見・配置表'!O132="","",'【7-1】見・配置表'!O132)</f>
        <v/>
      </c>
      <c r="P132" s="1118"/>
    </row>
    <row r="133" spans="2:16" ht="16.5" customHeight="1">
      <c r="B133" s="1116">
        <f t="shared" si="4"/>
        <v>119</v>
      </c>
      <c r="C133" s="1116" t="str">
        <f t="shared" si="5"/>
        <v/>
      </c>
      <c r="D133" s="419" t="str">
        <f>IF('【7-1】見・配置表'!D133="","",'【7-1】見・配置表'!D133)</f>
        <v/>
      </c>
      <c r="E133" s="420" t="str">
        <f>IF('【7-1】見・配置表'!E133="","",'【7-1】見・配置表'!E133)</f>
        <v/>
      </c>
      <c r="F133" s="453" t="str">
        <f>IF('【7-1】見・配置表'!F133="","",'【7-1】見・配置表'!F133)</f>
        <v/>
      </c>
      <c r="G133" s="1117" t="str">
        <f>IF('【7-1】見・配置表'!G133="","",'【7-1】見・配置表'!G133)</f>
        <v/>
      </c>
      <c r="H133" s="1118"/>
      <c r="J133" s="1116">
        <f t="shared" si="6"/>
        <v>119</v>
      </c>
      <c r="K133" s="1116" t="str">
        <f t="shared" si="7"/>
        <v/>
      </c>
      <c r="L133" s="419" t="str">
        <f>IF('【7-1】見・配置表'!L133="","",'【7-1】見・配置表'!L133)</f>
        <v/>
      </c>
      <c r="M133" s="420" t="str">
        <f>IF('【7-1】見・配置表'!M133="","",'【7-1】見・配置表'!M133)</f>
        <v/>
      </c>
      <c r="N133" s="453" t="str">
        <f>IF('【7-1】見・配置表'!N133="","",'【7-1】見・配置表'!N133)</f>
        <v/>
      </c>
      <c r="O133" s="1117" t="str">
        <f>IF('【7-1】見・配置表'!O133="","",'【7-1】見・配置表'!O133)</f>
        <v/>
      </c>
      <c r="P133" s="1118"/>
    </row>
    <row r="134" spans="2:16" ht="16.5" customHeight="1">
      <c r="B134" s="1116">
        <f t="shared" si="4"/>
        <v>120</v>
      </c>
      <c r="C134" s="1116" t="str">
        <f t="shared" si="5"/>
        <v/>
      </c>
      <c r="D134" s="419" t="str">
        <f>IF('【7-1】見・配置表'!D134="","",'【7-1】見・配置表'!D134)</f>
        <v/>
      </c>
      <c r="E134" s="420" t="str">
        <f>IF('【7-1】見・配置表'!E134="","",'【7-1】見・配置表'!E134)</f>
        <v/>
      </c>
      <c r="F134" s="453" t="str">
        <f>IF('【7-1】見・配置表'!F134="","",'【7-1】見・配置表'!F134)</f>
        <v/>
      </c>
      <c r="G134" s="1117" t="str">
        <f>IF('【7-1】見・配置表'!G134="","",'【7-1】見・配置表'!G134)</f>
        <v/>
      </c>
      <c r="H134" s="1118"/>
      <c r="J134" s="1116">
        <f t="shared" si="6"/>
        <v>120</v>
      </c>
      <c r="K134" s="1116" t="str">
        <f t="shared" si="7"/>
        <v/>
      </c>
      <c r="L134" s="419" t="str">
        <f>IF('【7-1】見・配置表'!L134="","",'【7-1】見・配置表'!L134)</f>
        <v/>
      </c>
      <c r="M134" s="420" t="str">
        <f>IF('【7-1】見・配置表'!M134="","",'【7-1】見・配置表'!M134)</f>
        <v/>
      </c>
      <c r="N134" s="453" t="str">
        <f>IF('【7-1】見・配置表'!N134="","",'【7-1】見・配置表'!N134)</f>
        <v/>
      </c>
      <c r="O134" s="1117" t="str">
        <f>IF('【7-1】見・配置表'!O134="","",'【7-1】見・配置表'!O134)</f>
        <v/>
      </c>
      <c r="P134" s="1118"/>
    </row>
    <row r="135" spans="2:16" ht="16.5" customHeight="1">
      <c r="B135" s="1116">
        <f t="shared" si="4"/>
        <v>121</v>
      </c>
      <c r="C135" s="1116" t="str">
        <f t="shared" si="5"/>
        <v/>
      </c>
      <c r="D135" s="419" t="str">
        <f>IF('【7-1】見・配置表'!D135="","",'【7-1】見・配置表'!D135)</f>
        <v/>
      </c>
      <c r="E135" s="420" t="str">
        <f>IF('【7-1】見・配置表'!E135="","",'【7-1】見・配置表'!E135)</f>
        <v/>
      </c>
      <c r="F135" s="453" t="str">
        <f>IF('【7-1】見・配置表'!F135="","",'【7-1】見・配置表'!F135)</f>
        <v/>
      </c>
      <c r="G135" s="1117" t="str">
        <f>IF('【7-1】見・配置表'!G135="","",'【7-1】見・配置表'!G135)</f>
        <v/>
      </c>
      <c r="H135" s="1118"/>
      <c r="J135" s="1116">
        <f t="shared" si="6"/>
        <v>121</v>
      </c>
      <c r="K135" s="1116" t="str">
        <f t="shared" si="7"/>
        <v/>
      </c>
      <c r="L135" s="419" t="str">
        <f>IF('【7-1】見・配置表'!L135="","",'【7-1】見・配置表'!L135)</f>
        <v/>
      </c>
      <c r="M135" s="420" t="str">
        <f>IF('【7-1】見・配置表'!M135="","",'【7-1】見・配置表'!M135)</f>
        <v/>
      </c>
      <c r="N135" s="453" t="str">
        <f>IF('【7-1】見・配置表'!N135="","",'【7-1】見・配置表'!N135)</f>
        <v/>
      </c>
      <c r="O135" s="1117" t="str">
        <f>IF('【7-1】見・配置表'!O135="","",'【7-1】見・配置表'!O135)</f>
        <v/>
      </c>
      <c r="P135" s="1118"/>
    </row>
    <row r="136" spans="2:16" ht="16.5" customHeight="1">
      <c r="B136" s="1116">
        <f t="shared" si="4"/>
        <v>122</v>
      </c>
      <c r="C136" s="1116" t="str">
        <f t="shared" si="5"/>
        <v/>
      </c>
      <c r="D136" s="419" t="str">
        <f>IF('【7-1】見・配置表'!D136="","",'【7-1】見・配置表'!D136)</f>
        <v/>
      </c>
      <c r="E136" s="420" t="str">
        <f>IF('【7-1】見・配置表'!E136="","",'【7-1】見・配置表'!E136)</f>
        <v/>
      </c>
      <c r="F136" s="453" t="str">
        <f>IF('【7-1】見・配置表'!F136="","",'【7-1】見・配置表'!F136)</f>
        <v/>
      </c>
      <c r="G136" s="1117" t="str">
        <f>IF('【7-1】見・配置表'!G136="","",'【7-1】見・配置表'!G136)</f>
        <v/>
      </c>
      <c r="H136" s="1118"/>
      <c r="J136" s="1116">
        <f t="shared" si="6"/>
        <v>122</v>
      </c>
      <c r="K136" s="1116" t="str">
        <f t="shared" si="7"/>
        <v/>
      </c>
      <c r="L136" s="419" t="str">
        <f>IF('【7-1】見・配置表'!L136="","",'【7-1】見・配置表'!L136)</f>
        <v/>
      </c>
      <c r="M136" s="420" t="str">
        <f>IF('【7-1】見・配置表'!M136="","",'【7-1】見・配置表'!M136)</f>
        <v/>
      </c>
      <c r="N136" s="453" t="str">
        <f>IF('【7-1】見・配置表'!N136="","",'【7-1】見・配置表'!N136)</f>
        <v/>
      </c>
      <c r="O136" s="1117" t="str">
        <f>IF('【7-1】見・配置表'!O136="","",'【7-1】見・配置表'!O136)</f>
        <v/>
      </c>
      <c r="P136" s="1118"/>
    </row>
    <row r="137" spans="2:16" ht="16.5" customHeight="1">
      <c r="B137" s="1116">
        <f t="shared" si="4"/>
        <v>123</v>
      </c>
      <c r="C137" s="1116" t="str">
        <f t="shared" si="5"/>
        <v/>
      </c>
      <c r="D137" s="419" t="str">
        <f>IF('【7-1】見・配置表'!D137="","",'【7-1】見・配置表'!D137)</f>
        <v/>
      </c>
      <c r="E137" s="420" t="str">
        <f>IF('【7-1】見・配置表'!E137="","",'【7-1】見・配置表'!E137)</f>
        <v/>
      </c>
      <c r="F137" s="453" t="str">
        <f>IF('【7-1】見・配置表'!F137="","",'【7-1】見・配置表'!F137)</f>
        <v/>
      </c>
      <c r="G137" s="1117" t="str">
        <f>IF('【7-1】見・配置表'!G137="","",'【7-1】見・配置表'!G137)</f>
        <v/>
      </c>
      <c r="H137" s="1118"/>
      <c r="J137" s="1116">
        <f t="shared" si="6"/>
        <v>123</v>
      </c>
      <c r="K137" s="1116" t="str">
        <f t="shared" si="7"/>
        <v/>
      </c>
      <c r="L137" s="419" t="str">
        <f>IF('【7-1】見・配置表'!L137="","",'【7-1】見・配置表'!L137)</f>
        <v/>
      </c>
      <c r="M137" s="420" t="str">
        <f>IF('【7-1】見・配置表'!M137="","",'【7-1】見・配置表'!M137)</f>
        <v/>
      </c>
      <c r="N137" s="453" t="str">
        <f>IF('【7-1】見・配置表'!N137="","",'【7-1】見・配置表'!N137)</f>
        <v/>
      </c>
      <c r="O137" s="1117" t="str">
        <f>IF('【7-1】見・配置表'!O137="","",'【7-1】見・配置表'!O137)</f>
        <v/>
      </c>
      <c r="P137" s="1118"/>
    </row>
    <row r="138" spans="2:16" ht="16.5" customHeight="1">
      <c r="B138" s="1116">
        <f t="shared" si="4"/>
        <v>124</v>
      </c>
      <c r="C138" s="1116" t="str">
        <f t="shared" si="5"/>
        <v/>
      </c>
      <c r="D138" s="419" t="str">
        <f>IF('【7-1】見・配置表'!D138="","",'【7-1】見・配置表'!D138)</f>
        <v/>
      </c>
      <c r="E138" s="420" t="str">
        <f>IF('【7-1】見・配置表'!E138="","",'【7-1】見・配置表'!E138)</f>
        <v/>
      </c>
      <c r="F138" s="453" t="str">
        <f>IF('【7-1】見・配置表'!F138="","",'【7-1】見・配置表'!F138)</f>
        <v/>
      </c>
      <c r="G138" s="1117" t="str">
        <f>IF('【7-1】見・配置表'!G138="","",'【7-1】見・配置表'!G138)</f>
        <v/>
      </c>
      <c r="H138" s="1118"/>
      <c r="J138" s="1116">
        <f t="shared" si="6"/>
        <v>124</v>
      </c>
      <c r="K138" s="1116" t="str">
        <f t="shared" si="7"/>
        <v/>
      </c>
      <c r="L138" s="419" t="str">
        <f>IF('【7-1】見・配置表'!L138="","",'【7-1】見・配置表'!L138)</f>
        <v/>
      </c>
      <c r="M138" s="420" t="str">
        <f>IF('【7-1】見・配置表'!M138="","",'【7-1】見・配置表'!M138)</f>
        <v/>
      </c>
      <c r="N138" s="453" t="str">
        <f>IF('【7-1】見・配置表'!N138="","",'【7-1】見・配置表'!N138)</f>
        <v/>
      </c>
      <c r="O138" s="1117" t="str">
        <f>IF('【7-1】見・配置表'!O138="","",'【7-1】見・配置表'!O138)</f>
        <v/>
      </c>
      <c r="P138" s="1118"/>
    </row>
    <row r="139" spans="2:16" ht="16.5" customHeight="1">
      <c r="B139" s="1116">
        <f t="shared" si="4"/>
        <v>125</v>
      </c>
      <c r="C139" s="1116" t="str">
        <f t="shared" si="5"/>
        <v/>
      </c>
      <c r="D139" s="419" t="str">
        <f>IF('【7-1】見・配置表'!D139="","",'【7-1】見・配置表'!D139)</f>
        <v/>
      </c>
      <c r="E139" s="420" t="str">
        <f>IF('【7-1】見・配置表'!E139="","",'【7-1】見・配置表'!E139)</f>
        <v/>
      </c>
      <c r="F139" s="453" t="str">
        <f>IF('【7-1】見・配置表'!F139="","",'【7-1】見・配置表'!F139)</f>
        <v/>
      </c>
      <c r="G139" s="1117" t="str">
        <f>IF('【7-1】見・配置表'!G139="","",'【7-1】見・配置表'!G139)</f>
        <v/>
      </c>
      <c r="H139" s="1118"/>
      <c r="J139" s="1116">
        <f t="shared" si="6"/>
        <v>125</v>
      </c>
      <c r="K139" s="1116" t="str">
        <f t="shared" si="7"/>
        <v/>
      </c>
      <c r="L139" s="419" t="str">
        <f>IF('【7-1】見・配置表'!L139="","",'【7-1】見・配置表'!L139)</f>
        <v/>
      </c>
      <c r="M139" s="420" t="str">
        <f>IF('【7-1】見・配置表'!M139="","",'【7-1】見・配置表'!M139)</f>
        <v/>
      </c>
      <c r="N139" s="453" t="str">
        <f>IF('【7-1】見・配置表'!N139="","",'【7-1】見・配置表'!N139)</f>
        <v/>
      </c>
      <c r="O139" s="1117" t="str">
        <f>IF('【7-1】見・配置表'!O139="","",'【7-1】見・配置表'!O139)</f>
        <v/>
      </c>
      <c r="P139" s="1118"/>
    </row>
    <row r="140" spans="2:16" ht="16.5" customHeight="1">
      <c r="B140" s="1116">
        <f t="shared" si="4"/>
        <v>126</v>
      </c>
      <c r="C140" s="1116" t="str">
        <f t="shared" si="5"/>
        <v/>
      </c>
      <c r="D140" s="419" t="str">
        <f>IF('【7-1】見・配置表'!D140="","",'【7-1】見・配置表'!D140)</f>
        <v/>
      </c>
      <c r="E140" s="420" t="str">
        <f>IF('【7-1】見・配置表'!E140="","",'【7-1】見・配置表'!E140)</f>
        <v/>
      </c>
      <c r="F140" s="453" t="str">
        <f>IF('【7-1】見・配置表'!F140="","",'【7-1】見・配置表'!F140)</f>
        <v/>
      </c>
      <c r="G140" s="1117" t="str">
        <f>IF('【7-1】見・配置表'!G140="","",'【7-1】見・配置表'!G140)</f>
        <v/>
      </c>
      <c r="H140" s="1118"/>
      <c r="J140" s="1116">
        <f t="shared" si="6"/>
        <v>126</v>
      </c>
      <c r="K140" s="1116" t="str">
        <f t="shared" si="7"/>
        <v/>
      </c>
      <c r="L140" s="419" t="str">
        <f>IF('【7-1】見・配置表'!L140="","",'【7-1】見・配置表'!L140)</f>
        <v/>
      </c>
      <c r="M140" s="420" t="str">
        <f>IF('【7-1】見・配置表'!M140="","",'【7-1】見・配置表'!M140)</f>
        <v/>
      </c>
      <c r="N140" s="453" t="str">
        <f>IF('【7-1】見・配置表'!N140="","",'【7-1】見・配置表'!N140)</f>
        <v/>
      </c>
      <c r="O140" s="1117" t="str">
        <f>IF('【7-1】見・配置表'!O140="","",'【7-1】見・配置表'!O140)</f>
        <v/>
      </c>
      <c r="P140" s="1118"/>
    </row>
    <row r="141" spans="2:16" ht="16.5" customHeight="1">
      <c r="B141" s="1116">
        <f t="shared" si="4"/>
        <v>127</v>
      </c>
      <c r="C141" s="1116" t="str">
        <f t="shared" si="5"/>
        <v/>
      </c>
      <c r="D141" s="419" t="str">
        <f>IF('【7-1】見・配置表'!D141="","",'【7-1】見・配置表'!D141)</f>
        <v/>
      </c>
      <c r="E141" s="420" t="str">
        <f>IF('【7-1】見・配置表'!E141="","",'【7-1】見・配置表'!E141)</f>
        <v/>
      </c>
      <c r="F141" s="453" t="str">
        <f>IF('【7-1】見・配置表'!F141="","",'【7-1】見・配置表'!F141)</f>
        <v/>
      </c>
      <c r="G141" s="1117" t="str">
        <f>IF('【7-1】見・配置表'!G141="","",'【7-1】見・配置表'!G141)</f>
        <v/>
      </c>
      <c r="H141" s="1118"/>
      <c r="J141" s="1116">
        <f t="shared" si="6"/>
        <v>127</v>
      </c>
      <c r="K141" s="1116" t="str">
        <f t="shared" si="7"/>
        <v/>
      </c>
      <c r="L141" s="419" t="str">
        <f>IF('【7-1】見・配置表'!L141="","",'【7-1】見・配置表'!L141)</f>
        <v/>
      </c>
      <c r="M141" s="420" t="str">
        <f>IF('【7-1】見・配置表'!M141="","",'【7-1】見・配置表'!M141)</f>
        <v/>
      </c>
      <c r="N141" s="453" t="str">
        <f>IF('【7-1】見・配置表'!N141="","",'【7-1】見・配置表'!N141)</f>
        <v/>
      </c>
      <c r="O141" s="1117" t="str">
        <f>IF('【7-1】見・配置表'!O141="","",'【7-1】見・配置表'!O141)</f>
        <v/>
      </c>
      <c r="P141" s="1118"/>
    </row>
    <row r="142" spans="2:16" ht="16.5" customHeight="1">
      <c r="B142" s="1116">
        <f t="shared" si="4"/>
        <v>128</v>
      </c>
      <c r="C142" s="1116" t="str">
        <f t="shared" si="5"/>
        <v/>
      </c>
      <c r="D142" s="419" t="str">
        <f>IF('【7-1】見・配置表'!D142="","",'【7-1】見・配置表'!D142)</f>
        <v/>
      </c>
      <c r="E142" s="420" t="str">
        <f>IF('【7-1】見・配置表'!E142="","",'【7-1】見・配置表'!E142)</f>
        <v/>
      </c>
      <c r="F142" s="453" t="str">
        <f>IF('【7-1】見・配置表'!F142="","",'【7-1】見・配置表'!F142)</f>
        <v/>
      </c>
      <c r="G142" s="1117" t="str">
        <f>IF('【7-1】見・配置表'!G142="","",'【7-1】見・配置表'!G142)</f>
        <v/>
      </c>
      <c r="H142" s="1118"/>
      <c r="J142" s="1116">
        <f t="shared" si="6"/>
        <v>128</v>
      </c>
      <c r="K142" s="1116" t="str">
        <f t="shared" si="7"/>
        <v/>
      </c>
      <c r="L142" s="419" t="str">
        <f>IF('【7-1】見・配置表'!L142="","",'【7-1】見・配置表'!L142)</f>
        <v/>
      </c>
      <c r="M142" s="420" t="str">
        <f>IF('【7-1】見・配置表'!M142="","",'【7-1】見・配置表'!M142)</f>
        <v/>
      </c>
      <c r="N142" s="453" t="str">
        <f>IF('【7-1】見・配置表'!N142="","",'【7-1】見・配置表'!N142)</f>
        <v/>
      </c>
      <c r="O142" s="1117" t="str">
        <f>IF('【7-1】見・配置表'!O142="","",'【7-1】見・配置表'!O142)</f>
        <v/>
      </c>
      <c r="P142" s="1118"/>
    </row>
    <row r="143" spans="2:16" ht="16.5" customHeight="1">
      <c r="B143" s="1116">
        <f t="shared" ref="B143:B166" si="8">IF(B142="","",B142+1)</f>
        <v>129</v>
      </c>
      <c r="C143" s="1116" t="str">
        <f t="shared" ref="C143:C166" si="9">IF(C141="","",C141+1)</f>
        <v/>
      </c>
      <c r="D143" s="419" t="str">
        <f>IF('【7-1】見・配置表'!D143="","",'【7-1】見・配置表'!D143)</f>
        <v/>
      </c>
      <c r="E143" s="420" t="str">
        <f>IF('【7-1】見・配置表'!E143="","",'【7-1】見・配置表'!E143)</f>
        <v/>
      </c>
      <c r="F143" s="453" t="str">
        <f>IF('【7-1】見・配置表'!F143="","",'【7-1】見・配置表'!F143)</f>
        <v/>
      </c>
      <c r="G143" s="1117" t="str">
        <f>IF('【7-1】見・配置表'!G143="","",'【7-1】見・配置表'!G143)</f>
        <v/>
      </c>
      <c r="H143" s="1118"/>
      <c r="J143" s="1116">
        <f t="shared" ref="J143:J166" si="10">IF(J142="","",J142+1)</f>
        <v>129</v>
      </c>
      <c r="K143" s="1116" t="str">
        <f t="shared" ref="K143:K166" si="11">IF(K141="","",K141+1)</f>
        <v/>
      </c>
      <c r="L143" s="419" t="str">
        <f>IF('【7-1】見・配置表'!L143="","",'【7-1】見・配置表'!L143)</f>
        <v/>
      </c>
      <c r="M143" s="420" t="str">
        <f>IF('【7-1】見・配置表'!M143="","",'【7-1】見・配置表'!M143)</f>
        <v/>
      </c>
      <c r="N143" s="453" t="str">
        <f>IF('【7-1】見・配置表'!N143="","",'【7-1】見・配置表'!N143)</f>
        <v/>
      </c>
      <c r="O143" s="1117" t="str">
        <f>IF('【7-1】見・配置表'!O143="","",'【7-1】見・配置表'!O143)</f>
        <v/>
      </c>
      <c r="P143" s="1118"/>
    </row>
    <row r="144" spans="2:16" ht="16.5" customHeight="1">
      <c r="B144" s="1116">
        <f t="shared" si="8"/>
        <v>130</v>
      </c>
      <c r="C144" s="1116" t="str">
        <f t="shared" si="9"/>
        <v/>
      </c>
      <c r="D144" s="419" t="str">
        <f>IF('【7-1】見・配置表'!D144="","",'【7-1】見・配置表'!D144)</f>
        <v/>
      </c>
      <c r="E144" s="420" t="str">
        <f>IF('【7-1】見・配置表'!E144="","",'【7-1】見・配置表'!E144)</f>
        <v/>
      </c>
      <c r="F144" s="453" t="str">
        <f>IF('【7-1】見・配置表'!F144="","",'【7-1】見・配置表'!F144)</f>
        <v/>
      </c>
      <c r="G144" s="1117" t="str">
        <f>IF('【7-1】見・配置表'!G144="","",'【7-1】見・配置表'!G144)</f>
        <v/>
      </c>
      <c r="H144" s="1118"/>
      <c r="J144" s="1116">
        <f t="shared" si="10"/>
        <v>130</v>
      </c>
      <c r="K144" s="1116" t="str">
        <f t="shared" si="11"/>
        <v/>
      </c>
      <c r="L144" s="419" t="str">
        <f>IF('【7-1】見・配置表'!L144="","",'【7-1】見・配置表'!L144)</f>
        <v/>
      </c>
      <c r="M144" s="420" t="str">
        <f>IF('【7-1】見・配置表'!M144="","",'【7-1】見・配置表'!M144)</f>
        <v/>
      </c>
      <c r="N144" s="453" t="str">
        <f>IF('【7-1】見・配置表'!N144="","",'【7-1】見・配置表'!N144)</f>
        <v/>
      </c>
      <c r="O144" s="1117" t="str">
        <f>IF('【7-1】見・配置表'!O144="","",'【7-1】見・配置表'!O144)</f>
        <v/>
      </c>
      <c r="P144" s="1118"/>
    </row>
    <row r="145" spans="2:16" ht="16.5" customHeight="1">
      <c r="B145" s="1116">
        <f t="shared" si="8"/>
        <v>131</v>
      </c>
      <c r="C145" s="1116" t="str">
        <f t="shared" si="9"/>
        <v/>
      </c>
      <c r="D145" s="419" t="str">
        <f>IF('【7-1】見・配置表'!D145="","",'【7-1】見・配置表'!D145)</f>
        <v/>
      </c>
      <c r="E145" s="420" t="str">
        <f>IF('【7-1】見・配置表'!E145="","",'【7-1】見・配置表'!E145)</f>
        <v/>
      </c>
      <c r="F145" s="453" t="str">
        <f>IF('【7-1】見・配置表'!F145="","",'【7-1】見・配置表'!F145)</f>
        <v/>
      </c>
      <c r="G145" s="1117" t="str">
        <f>IF('【7-1】見・配置表'!G145="","",'【7-1】見・配置表'!G145)</f>
        <v/>
      </c>
      <c r="H145" s="1118"/>
      <c r="J145" s="1116">
        <f t="shared" si="10"/>
        <v>131</v>
      </c>
      <c r="K145" s="1116" t="str">
        <f t="shared" si="11"/>
        <v/>
      </c>
      <c r="L145" s="419" t="str">
        <f>IF('【7-1】見・配置表'!L145="","",'【7-1】見・配置表'!L145)</f>
        <v/>
      </c>
      <c r="M145" s="420" t="str">
        <f>IF('【7-1】見・配置表'!M145="","",'【7-1】見・配置表'!M145)</f>
        <v/>
      </c>
      <c r="N145" s="453" t="str">
        <f>IF('【7-1】見・配置表'!N145="","",'【7-1】見・配置表'!N145)</f>
        <v/>
      </c>
      <c r="O145" s="1117" t="str">
        <f>IF('【7-1】見・配置表'!O145="","",'【7-1】見・配置表'!O145)</f>
        <v/>
      </c>
      <c r="P145" s="1118"/>
    </row>
    <row r="146" spans="2:16" ht="16.5" customHeight="1">
      <c r="B146" s="1116">
        <f t="shared" si="8"/>
        <v>132</v>
      </c>
      <c r="C146" s="1116" t="str">
        <f t="shared" si="9"/>
        <v/>
      </c>
      <c r="D146" s="419" t="str">
        <f>IF('【7-1】見・配置表'!D146="","",'【7-1】見・配置表'!D146)</f>
        <v/>
      </c>
      <c r="E146" s="420" t="str">
        <f>IF('【7-1】見・配置表'!E146="","",'【7-1】見・配置表'!E146)</f>
        <v/>
      </c>
      <c r="F146" s="453" t="str">
        <f>IF('【7-1】見・配置表'!F146="","",'【7-1】見・配置表'!F146)</f>
        <v/>
      </c>
      <c r="G146" s="1117" t="str">
        <f>IF('【7-1】見・配置表'!G146="","",'【7-1】見・配置表'!G146)</f>
        <v/>
      </c>
      <c r="H146" s="1118"/>
      <c r="J146" s="1116">
        <f t="shared" si="10"/>
        <v>132</v>
      </c>
      <c r="K146" s="1116" t="str">
        <f t="shared" si="11"/>
        <v/>
      </c>
      <c r="L146" s="419" t="str">
        <f>IF('【7-1】見・配置表'!L146="","",'【7-1】見・配置表'!L146)</f>
        <v/>
      </c>
      <c r="M146" s="420" t="str">
        <f>IF('【7-1】見・配置表'!M146="","",'【7-1】見・配置表'!M146)</f>
        <v/>
      </c>
      <c r="N146" s="453" t="str">
        <f>IF('【7-1】見・配置表'!N146="","",'【7-1】見・配置表'!N146)</f>
        <v/>
      </c>
      <c r="O146" s="1117" t="str">
        <f>IF('【7-1】見・配置表'!O146="","",'【7-1】見・配置表'!O146)</f>
        <v/>
      </c>
      <c r="P146" s="1118"/>
    </row>
    <row r="147" spans="2:16" ht="16.5" customHeight="1">
      <c r="B147" s="1116">
        <f t="shared" si="8"/>
        <v>133</v>
      </c>
      <c r="C147" s="1116" t="str">
        <f t="shared" si="9"/>
        <v/>
      </c>
      <c r="D147" s="419" t="str">
        <f>IF('【7-1】見・配置表'!D147="","",'【7-1】見・配置表'!D147)</f>
        <v/>
      </c>
      <c r="E147" s="420" t="str">
        <f>IF('【7-1】見・配置表'!E147="","",'【7-1】見・配置表'!E147)</f>
        <v/>
      </c>
      <c r="F147" s="453" t="str">
        <f>IF('【7-1】見・配置表'!F147="","",'【7-1】見・配置表'!F147)</f>
        <v/>
      </c>
      <c r="G147" s="1117" t="str">
        <f>IF('【7-1】見・配置表'!G147="","",'【7-1】見・配置表'!G147)</f>
        <v/>
      </c>
      <c r="H147" s="1118"/>
      <c r="J147" s="1116">
        <f t="shared" si="10"/>
        <v>133</v>
      </c>
      <c r="K147" s="1116" t="str">
        <f t="shared" si="11"/>
        <v/>
      </c>
      <c r="L147" s="419" t="str">
        <f>IF('【7-1】見・配置表'!L147="","",'【7-1】見・配置表'!L147)</f>
        <v/>
      </c>
      <c r="M147" s="420" t="str">
        <f>IF('【7-1】見・配置表'!M147="","",'【7-1】見・配置表'!M147)</f>
        <v/>
      </c>
      <c r="N147" s="453" t="str">
        <f>IF('【7-1】見・配置表'!N147="","",'【7-1】見・配置表'!N147)</f>
        <v/>
      </c>
      <c r="O147" s="1117" t="str">
        <f>IF('【7-1】見・配置表'!O147="","",'【7-1】見・配置表'!O147)</f>
        <v/>
      </c>
      <c r="P147" s="1118"/>
    </row>
    <row r="148" spans="2:16" ht="16.5" customHeight="1">
      <c r="B148" s="1116">
        <f t="shared" si="8"/>
        <v>134</v>
      </c>
      <c r="C148" s="1116" t="str">
        <f t="shared" si="9"/>
        <v/>
      </c>
      <c r="D148" s="419" t="str">
        <f>IF('【7-1】見・配置表'!D148="","",'【7-1】見・配置表'!D148)</f>
        <v/>
      </c>
      <c r="E148" s="420" t="str">
        <f>IF('【7-1】見・配置表'!E148="","",'【7-1】見・配置表'!E148)</f>
        <v/>
      </c>
      <c r="F148" s="453" t="str">
        <f>IF('【7-1】見・配置表'!F148="","",'【7-1】見・配置表'!F148)</f>
        <v/>
      </c>
      <c r="G148" s="1117" t="str">
        <f>IF('【7-1】見・配置表'!G148="","",'【7-1】見・配置表'!G148)</f>
        <v/>
      </c>
      <c r="H148" s="1118"/>
      <c r="J148" s="1116">
        <f t="shared" si="10"/>
        <v>134</v>
      </c>
      <c r="K148" s="1116" t="str">
        <f t="shared" si="11"/>
        <v/>
      </c>
      <c r="L148" s="419" t="str">
        <f>IF('【7-1】見・配置表'!L148="","",'【7-1】見・配置表'!L148)</f>
        <v/>
      </c>
      <c r="M148" s="420" t="str">
        <f>IF('【7-1】見・配置表'!M148="","",'【7-1】見・配置表'!M148)</f>
        <v/>
      </c>
      <c r="N148" s="453" t="str">
        <f>IF('【7-1】見・配置表'!N148="","",'【7-1】見・配置表'!N148)</f>
        <v/>
      </c>
      <c r="O148" s="1117" t="str">
        <f>IF('【7-1】見・配置表'!O148="","",'【7-1】見・配置表'!O148)</f>
        <v/>
      </c>
      <c r="P148" s="1118"/>
    </row>
    <row r="149" spans="2:16" ht="16.5" customHeight="1">
      <c r="B149" s="1116">
        <f t="shared" si="8"/>
        <v>135</v>
      </c>
      <c r="C149" s="1116" t="str">
        <f t="shared" si="9"/>
        <v/>
      </c>
      <c r="D149" s="419" t="str">
        <f>IF('【7-1】見・配置表'!D149="","",'【7-1】見・配置表'!D149)</f>
        <v/>
      </c>
      <c r="E149" s="420" t="str">
        <f>IF('【7-1】見・配置表'!E149="","",'【7-1】見・配置表'!E149)</f>
        <v/>
      </c>
      <c r="F149" s="453" t="str">
        <f>IF('【7-1】見・配置表'!F149="","",'【7-1】見・配置表'!F149)</f>
        <v/>
      </c>
      <c r="G149" s="1117" t="str">
        <f>IF('【7-1】見・配置表'!G149="","",'【7-1】見・配置表'!G149)</f>
        <v/>
      </c>
      <c r="H149" s="1118"/>
      <c r="J149" s="1116">
        <f t="shared" si="10"/>
        <v>135</v>
      </c>
      <c r="K149" s="1116" t="str">
        <f t="shared" si="11"/>
        <v/>
      </c>
      <c r="L149" s="419" t="str">
        <f>IF('【7-1】見・配置表'!L149="","",'【7-1】見・配置表'!L149)</f>
        <v/>
      </c>
      <c r="M149" s="420" t="str">
        <f>IF('【7-1】見・配置表'!M149="","",'【7-1】見・配置表'!M149)</f>
        <v/>
      </c>
      <c r="N149" s="453" t="str">
        <f>IF('【7-1】見・配置表'!N149="","",'【7-1】見・配置表'!N149)</f>
        <v/>
      </c>
      <c r="O149" s="1117" t="str">
        <f>IF('【7-1】見・配置表'!O149="","",'【7-1】見・配置表'!O149)</f>
        <v/>
      </c>
      <c r="P149" s="1118"/>
    </row>
    <row r="150" spans="2:16" ht="16.5" customHeight="1">
      <c r="B150" s="1116">
        <f t="shared" si="8"/>
        <v>136</v>
      </c>
      <c r="C150" s="1116" t="str">
        <f t="shared" si="9"/>
        <v/>
      </c>
      <c r="D150" s="419" t="str">
        <f>IF('【7-1】見・配置表'!D150="","",'【7-1】見・配置表'!D150)</f>
        <v/>
      </c>
      <c r="E150" s="420" t="str">
        <f>IF('【7-1】見・配置表'!E150="","",'【7-1】見・配置表'!E150)</f>
        <v/>
      </c>
      <c r="F150" s="453" t="str">
        <f>IF('【7-1】見・配置表'!F150="","",'【7-1】見・配置表'!F150)</f>
        <v/>
      </c>
      <c r="G150" s="1117" t="str">
        <f>IF('【7-1】見・配置表'!G150="","",'【7-1】見・配置表'!G150)</f>
        <v/>
      </c>
      <c r="H150" s="1118"/>
      <c r="J150" s="1116">
        <f t="shared" si="10"/>
        <v>136</v>
      </c>
      <c r="K150" s="1116" t="str">
        <f t="shared" si="11"/>
        <v/>
      </c>
      <c r="L150" s="419" t="str">
        <f>IF('【7-1】見・配置表'!L150="","",'【7-1】見・配置表'!L150)</f>
        <v/>
      </c>
      <c r="M150" s="420" t="str">
        <f>IF('【7-1】見・配置表'!M150="","",'【7-1】見・配置表'!M150)</f>
        <v/>
      </c>
      <c r="N150" s="453" t="str">
        <f>IF('【7-1】見・配置表'!N150="","",'【7-1】見・配置表'!N150)</f>
        <v/>
      </c>
      <c r="O150" s="1117" t="str">
        <f>IF('【7-1】見・配置表'!O150="","",'【7-1】見・配置表'!O150)</f>
        <v/>
      </c>
      <c r="P150" s="1118"/>
    </row>
    <row r="151" spans="2:16" ht="16.5" customHeight="1">
      <c r="B151" s="1116">
        <f t="shared" si="8"/>
        <v>137</v>
      </c>
      <c r="C151" s="1116" t="str">
        <f t="shared" si="9"/>
        <v/>
      </c>
      <c r="D151" s="419" t="str">
        <f>IF('【7-1】見・配置表'!D151="","",'【7-1】見・配置表'!D151)</f>
        <v/>
      </c>
      <c r="E151" s="420" t="str">
        <f>IF('【7-1】見・配置表'!E151="","",'【7-1】見・配置表'!E151)</f>
        <v/>
      </c>
      <c r="F151" s="453" t="str">
        <f>IF('【7-1】見・配置表'!F151="","",'【7-1】見・配置表'!F151)</f>
        <v/>
      </c>
      <c r="G151" s="1117" t="str">
        <f>IF('【7-1】見・配置表'!G151="","",'【7-1】見・配置表'!G151)</f>
        <v/>
      </c>
      <c r="H151" s="1118"/>
      <c r="J151" s="1116">
        <f t="shared" si="10"/>
        <v>137</v>
      </c>
      <c r="K151" s="1116" t="str">
        <f t="shared" si="11"/>
        <v/>
      </c>
      <c r="L151" s="419" t="str">
        <f>IF('【7-1】見・配置表'!L151="","",'【7-1】見・配置表'!L151)</f>
        <v/>
      </c>
      <c r="M151" s="420" t="str">
        <f>IF('【7-1】見・配置表'!M151="","",'【7-1】見・配置表'!M151)</f>
        <v/>
      </c>
      <c r="N151" s="453" t="str">
        <f>IF('【7-1】見・配置表'!N151="","",'【7-1】見・配置表'!N151)</f>
        <v/>
      </c>
      <c r="O151" s="1117" t="str">
        <f>IF('【7-1】見・配置表'!O151="","",'【7-1】見・配置表'!O151)</f>
        <v/>
      </c>
      <c r="P151" s="1118"/>
    </row>
    <row r="152" spans="2:16" ht="16.5" customHeight="1">
      <c r="B152" s="1116">
        <f t="shared" si="8"/>
        <v>138</v>
      </c>
      <c r="C152" s="1116" t="str">
        <f t="shared" si="9"/>
        <v/>
      </c>
      <c r="D152" s="419" t="str">
        <f>IF('【7-1】見・配置表'!D152="","",'【7-1】見・配置表'!D152)</f>
        <v/>
      </c>
      <c r="E152" s="420" t="str">
        <f>IF('【7-1】見・配置表'!E152="","",'【7-1】見・配置表'!E152)</f>
        <v/>
      </c>
      <c r="F152" s="453" t="str">
        <f>IF('【7-1】見・配置表'!F152="","",'【7-1】見・配置表'!F152)</f>
        <v/>
      </c>
      <c r="G152" s="1117" t="str">
        <f>IF('【7-1】見・配置表'!G152="","",'【7-1】見・配置表'!G152)</f>
        <v/>
      </c>
      <c r="H152" s="1118"/>
      <c r="J152" s="1116">
        <f t="shared" si="10"/>
        <v>138</v>
      </c>
      <c r="K152" s="1116" t="str">
        <f t="shared" si="11"/>
        <v/>
      </c>
      <c r="L152" s="419" t="str">
        <f>IF('【7-1】見・配置表'!L152="","",'【7-1】見・配置表'!L152)</f>
        <v/>
      </c>
      <c r="M152" s="420" t="str">
        <f>IF('【7-1】見・配置表'!M152="","",'【7-1】見・配置表'!M152)</f>
        <v/>
      </c>
      <c r="N152" s="453" t="str">
        <f>IF('【7-1】見・配置表'!N152="","",'【7-1】見・配置表'!N152)</f>
        <v/>
      </c>
      <c r="O152" s="1117" t="str">
        <f>IF('【7-1】見・配置表'!O152="","",'【7-1】見・配置表'!O152)</f>
        <v/>
      </c>
      <c r="P152" s="1118"/>
    </row>
    <row r="153" spans="2:16" ht="16.5" customHeight="1">
      <c r="B153" s="1116">
        <f t="shared" si="8"/>
        <v>139</v>
      </c>
      <c r="C153" s="1116" t="str">
        <f t="shared" si="9"/>
        <v/>
      </c>
      <c r="D153" s="419" t="str">
        <f>IF('【7-1】見・配置表'!D153="","",'【7-1】見・配置表'!D153)</f>
        <v/>
      </c>
      <c r="E153" s="420" t="str">
        <f>IF('【7-1】見・配置表'!E153="","",'【7-1】見・配置表'!E153)</f>
        <v/>
      </c>
      <c r="F153" s="453" t="str">
        <f>IF('【7-1】見・配置表'!F153="","",'【7-1】見・配置表'!F153)</f>
        <v/>
      </c>
      <c r="G153" s="1117" t="str">
        <f>IF('【7-1】見・配置表'!G153="","",'【7-1】見・配置表'!G153)</f>
        <v/>
      </c>
      <c r="H153" s="1118"/>
      <c r="J153" s="1116">
        <f t="shared" si="10"/>
        <v>139</v>
      </c>
      <c r="K153" s="1116" t="str">
        <f t="shared" si="11"/>
        <v/>
      </c>
      <c r="L153" s="419" t="str">
        <f>IF('【7-1】見・配置表'!L153="","",'【7-1】見・配置表'!L153)</f>
        <v/>
      </c>
      <c r="M153" s="420" t="str">
        <f>IF('【7-1】見・配置表'!M153="","",'【7-1】見・配置表'!M153)</f>
        <v/>
      </c>
      <c r="N153" s="453" t="str">
        <f>IF('【7-1】見・配置表'!N153="","",'【7-1】見・配置表'!N153)</f>
        <v/>
      </c>
      <c r="O153" s="1117" t="str">
        <f>IF('【7-1】見・配置表'!O153="","",'【7-1】見・配置表'!O153)</f>
        <v/>
      </c>
      <c r="P153" s="1118"/>
    </row>
    <row r="154" spans="2:16" ht="16.5" customHeight="1">
      <c r="B154" s="1116">
        <f t="shared" si="8"/>
        <v>140</v>
      </c>
      <c r="C154" s="1116" t="str">
        <f t="shared" si="9"/>
        <v/>
      </c>
      <c r="D154" s="419" t="str">
        <f>IF('【7-1】見・配置表'!D154="","",'【7-1】見・配置表'!D154)</f>
        <v/>
      </c>
      <c r="E154" s="420" t="str">
        <f>IF('【7-1】見・配置表'!E154="","",'【7-1】見・配置表'!E154)</f>
        <v/>
      </c>
      <c r="F154" s="453" t="str">
        <f>IF('【7-1】見・配置表'!F154="","",'【7-1】見・配置表'!F154)</f>
        <v/>
      </c>
      <c r="G154" s="1117" t="str">
        <f>IF('【7-1】見・配置表'!G154="","",'【7-1】見・配置表'!G154)</f>
        <v/>
      </c>
      <c r="H154" s="1118"/>
      <c r="J154" s="1116">
        <f t="shared" si="10"/>
        <v>140</v>
      </c>
      <c r="K154" s="1116" t="str">
        <f t="shared" si="11"/>
        <v/>
      </c>
      <c r="L154" s="419" t="str">
        <f>IF('【7-1】見・配置表'!L154="","",'【7-1】見・配置表'!L154)</f>
        <v/>
      </c>
      <c r="M154" s="420" t="str">
        <f>IF('【7-1】見・配置表'!M154="","",'【7-1】見・配置表'!M154)</f>
        <v/>
      </c>
      <c r="N154" s="453" t="str">
        <f>IF('【7-1】見・配置表'!N154="","",'【7-1】見・配置表'!N154)</f>
        <v/>
      </c>
      <c r="O154" s="1117" t="str">
        <f>IF('【7-1】見・配置表'!O154="","",'【7-1】見・配置表'!O154)</f>
        <v/>
      </c>
      <c r="P154" s="1118"/>
    </row>
    <row r="155" spans="2:16" ht="16.5" customHeight="1">
      <c r="B155" s="1116">
        <f t="shared" si="8"/>
        <v>141</v>
      </c>
      <c r="C155" s="1116" t="str">
        <f t="shared" si="9"/>
        <v/>
      </c>
      <c r="D155" s="419" t="str">
        <f>IF('【7-1】見・配置表'!D155="","",'【7-1】見・配置表'!D155)</f>
        <v/>
      </c>
      <c r="E155" s="420" t="str">
        <f>IF('【7-1】見・配置表'!E155="","",'【7-1】見・配置表'!E155)</f>
        <v/>
      </c>
      <c r="F155" s="453" t="str">
        <f>IF('【7-1】見・配置表'!F155="","",'【7-1】見・配置表'!F155)</f>
        <v/>
      </c>
      <c r="G155" s="1117" t="str">
        <f>IF('【7-1】見・配置表'!G155="","",'【7-1】見・配置表'!G155)</f>
        <v/>
      </c>
      <c r="H155" s="1118"/>
      <c r="J155" s="1116">
        <f t="shared" si="10"/>
        <v>141</v>
      </c>
      <c r="K155" s="1116" t="str">
        <f t="shared" si="11"/>
        <v/>
      </c>
      <c r="L155" s="419" t="str">
        <f>IF('【7-1】見・配置表'!L155="","",'【7-1】見・配置表'!L155)</f>
        <v/>
      </c>
      <c r="M155" s="420" t="str">
        <f>IF('【7-1】見・配置表'!M155="","",'【7-1】見・配置表'!M155)</f>
        <v/>
      </c>
      <c r="N155" s="453" t="str">
        <f>IF('【7-1】見・配置表'!N155="","",'【7-1】見・配置表'!N155)</f>
        <v/>
      </c>
      <c r="O155" s="1117" t="str">
        <f>IF('【7-1】見・配置表'!O155="","",'【7-1】見・配置表'!O155)</f>
        <v/>
      </c>
      <c r="P155" s="1118"/>
    </row>
    <row r="156" spans="2:16" ht="16.5" customHeight="1">
      <c r="B156" s="1116">
        <f t="shared" si="8"/>
        <v>142</v>
      </c>
      <c r="C156" s="1116" t="str">
        <f t="shared" si="9"/>
        <v/>
      </c>
      <c r="D156" s="419" t="str">
        <f>IF('【7-1】見・配置表'!D156="","",'【7-1】見・配置表'!D156)</f>
        <v/>
      </c>
      <c r="E156" s="420" t="str">
        <f>IF('【7-1】見・配置表'!E156="","",'【7-1】見・配置表'!E156)</f>
        <v/>
      </c>
      <c r="F156" s="453" t="str">
        <f>IF('【7-1】見・配置表'!F156="","",'【7-1】見・配置表'!F156)</f>
        <v/>
      </c>
      <c r="G156" s="1117" t="str">
        <f>IF('【7-1】見・配置表'!G156="","",'【7-1】見・配置表'!G156)</f>
        <v/>
      </c>
      <c r="H156" s="1118"/>
      <c r="J156" s="1116">
        <f t="shared" si="10"/>
        <v>142</v>
      </c>
      <c r="K156" s="1116" t="str">
        <f t="shared" si="11"/>
        <v/>
      </c>
      <c r="L156" s="419" t="str">
        <f>IF('【7-1】見・配置表'!L156="","",'【7-1】見・配置表'!L156)</f>
        <v/>
      </c>
      <c r="M156" s="420" t="str">
        <f>IF('【7-1】見・配置表'!M156="","",'【7-1】見・配置表'!M156)</f>
        <v/>
      </c>
      <c r="N156" s="453" t="str">
        <f>IF('【7-1】見・配置表'!N156="","",'【7-1】見・配置表'!N156)</f>
        <v/>
      </c>
      <c r="O156" s="1117" t="str">
        <f>IF('【7-1】見・配置表'!O156="","",'【7-1】見・配置表'!O156)</f>
        <v/>
      </c>
      <c r="P156" s="1118"/>
    </row>
    <row r="157" spans="2:16" ht="16.5" customHeight="1">
      <c r="B157" s="1116">
        <f t="shared" si="8"/>
        <v>143</v>
      </c>
      <c r="C157" s="1116" t="str">
        <f t="shared" si="9"/>
        <v/>
      </c>
      <c r="D157" s="419" t="str">
        <f>IF('【7-1】見・配置表'!D157="","",'【7-1】見・配置表'!D157)</f>
        <v/>
      </c>
      <c r="E157" s="420" t="str">
        <f>IF('【7-1】見・配置表'!E157="","",'【7-1】見・配置表'!E157)</f>
        <v/>
      </c>
      <c r="F157" s="453" t="str">
        <f>IF('【7-1】見・配置表'!F157="","",'【7-1】見・配置表'!F157)</f>
        <v/>
      </c>
      <c r="G157" s="1117" t="str">
        <f>IF('【7-1】見・配置表'!G157="","",'【7-1】見・配置表'!G157)</f>
        <v/>
      </c>
      <c r="H157" s="1118"/>
      <c r="J157" s="1116">
        <f t="shared" si="10"/>
        <v>143</v>
      </c>
      <c r="K157" s="1116" t="str">
        <f t="shared" si="11"/>
        <v/>
      </c>
      <c r="L157" s="419" t="str">
        <f>IF('【7-1】見・配置表'!L157="","",'【7-1】見・配置表'!L157)</f>
        <v/>
      </c>
      <c r="M157" s="420" t="str">
        <f>IF('【7-1】見・配置表'!M157="","",'【7-1】見・配置表'!M157)</f>
        <v/>
      </c>
      <c r="N157" s="453" t="str">
        <f>IF('【7-1】見・配置表'!N157="","",'【7-1】見・配置表'!N157)</f>
        <v/>
      </c>
      <c r="O157" s="1117" t="str">
        <f>IF('【7-1】見・配置表'!O157="","",'【7-1】見・配置表'!O157)</f>
        <v/>
      </c>
      <c r="P157" s="1118"/>
    </row>
    <row r="158" spans="2:16" ht="16.5" customHeight="1">
      <c r="B158" s="1116">
        <f t="shared" si="8"/>
        <v>144</v>
      </c>
      <c r="C158" s="1116" t="str">
        <f t="shared" si="9"/>
        <v/>
      </c>
      <c r="D158" s="419" t="str">
        <f>IF('【7-1】見・配置表'!D158="","",'【7-1】見・配置表'!D158)</f>
        <v/>
      </c>
      <c r="E158" s="420" t="str">
        <f>IF('【7-1】見・配置表'!E158="","",'【7-1】見・配置表'!E158)</f>
        <v/>
      </c>
      <c r="F158" s="453" t="str">
        <f>IF('【7-1】見・配置表'!F158="","",'【7-1】見・配置表'!F158)</f>
        <v/>
      </c>
      <c r="G158" s="1117" t="str">
        <f>IF('【7-1】見・配置表'!G158="","",'【7-1】見・配置表'!G158)</f>
        <v/>
      </c>
      <c r="H158" s="1118"/>
      <c r="J158" s="1116">
        <f t="shared" si="10"/>
        <v>144</v>
      </c>
      <c r="K158" s="1116" t="str">
        <f t="shared" si="11"/>
        <v/>
      </c>
      <c r="L158" s="419" t="str">
        <f>IF('【7-1】見・配置表'!L158="","",'【7-1】見・配置表'!L158)</f>
        <v/>
      </c>
      <c r="M158" s="420" t="str">
        <f>IF('【7-1】見・配置表'!M158="","",'【7-1】見・配置表'!M158)</f>
        <v/>
      </c>
      <c r="N158" s="453" t="str">
        <f>IF('【7-1】見・配置表'!N158="","",'【7-1】見・配置表'!N158)</f>
        <v/>
      </c>
      <c r="O158" s="1117" t="str">
        <f>IF('【7-1】見・配置表'!O158="","",'【7-1】見・配置表'!O158)</f>
        <v/>
      </c>
      <c r="P158" s="1118"/>
    </row>
    <row r="159" spans="2:16" ht="16.5" customHeight="1">
      <c r="B159" s="1116">
        <f t="shared" si="8"/>
        <v>145</v>
      </c>
      <c r="C159" s="1116" t="str">
        <f t="shared" si="9"/>
        <v/>
      </c>
      <c r="D159" s="419" t="str">
        <f>IF('【7-1】見・配置表'!D159="","",'【7-1】見・配置表'!D159)</f>
        <v/>
      </c>
      <c r="E159" s="420" t="str">
        <f>IF('【7-1】見・配置表'!E159="","",'【7-1】見・配置表'!E159)</f>
        <v/>
      </c>
      <c r="F159" s="453" t="str">
        <f>IF('【7-1】見・配置表'!F159="","",'【7-1】見・配置表'!F159)</f>
        <v/>
      </c>
      <c r="G159" s="1117" t="str">
        <f>IF('【7-1】見・配置表'!G159="","",'【7-1】見・配置表'!G159)</f>
        <v/>
      </c>
      <c r="H159" s="1118"/>
      <c r="J159" s="1116">
        <f t="shared" si="10"/>
        <v>145</v>
      </c>
      <c r="K159" s="1116" t="str">
        <f t="shared" si="11"/>
        <v/>
      </c>
      <c r="L159" s="419" t="str">
        <f>IF('【7-1】見・配置表'!L159="","",'【7-1】見・配置表'!L159)</f>
        <v/>
      </c>
      <c r="M159" s="420" t="str">
        <f>IF('【7-1】見・配置表'!M159="","",'【7-1】見・配置表'!M159)</f>
        <v/>
      </c>
      <c r="N159" s="453" t="str">
        <f>IF('【7-1】見・配置表'!N159="","",'【7-1】見・配置表'!N159)</f>
        <v/>
      </c>
      <c r="O159" s="1117" t="str">
        <f>IF('【7-1】見・配置表'!O159="","",'【7-1】見・配置表'!O159)</f>
        <v/>
      </c>
      <c r="P159" s="1118"/>
    </row>
    <row r="160" spans="2:16" ht="16.5" customHeight="1">
      <c r="B160" s="1116">
        <f t="shared" si="8"/>
        <v>146</v>
      </c>
      <c r="C160" s="1116" t="str">
        <f t="shared" si="9"/>
        <v/>
      </c>
      <c r="D160" s="419" t="str">
        <f>IF('【7-1】見・配置表'!D160="","",'【7-1】見・配置表'!D160)</f>
        <v/>
      </c>
      <c r="E160" s="420" t="str">
        <f>IF('【7-1】見・配置表'!E160="","",'【7-1】見・配置表'!E160)</f>
        <v/>
      </c>
      <c r="F160" s="453" t="str">
        <f>IF('【7-1】見・配置表'!F160="","",'【7-1】見・配置表'!F160)</f>
        <v/>
      </c>
      <c r="G160" s="1117" t="str">
        <f>IF('【7-1】見・配置表'!G160="","",'【7-1】見・配置表'!G160)</f>
        <v/>
      </c>
      <c r="H160" s="1118"/>
      <c r="J160" s="1116">
        <f t="shared" si="10"/>
        <v>146</v>
      </c>
      <c r="K160" s="1116" t="str">
        <f t="shared" si="11"/>
        <v/>
      </c>
      <c r="L160" s="419" t="str">
        <f>IF('【7-1】見・配置表'!L160="","",'【7-1】見・配置表'!L160)</f>
        <v/>
      </c>
      <c r="M160" s="420" t="str">
        <f>IF('【7-1】見・配置表'!M160="","",'【7-1】見・配置表'!M160)</f>
        <v/>
      </c>
      <c r="N160" s="453" t="str">
        <f>IF('【7-1】見・配置表'!N160="","",'【7-1】見・配置表'!N160)</f>
        <v/>
      </c>
      <c r="O160" s="1117" t="str">
        <f>IF('【7-1】見・配置表'!O160="","",'【7-1】見・配置表'!O160)</f>
        <v/>
      </c>
      <c r="P160" s="1118"/>
    </row>
    <row r="161" spans="2:16" ht="16.5" customHeight="1">
      <c r="B161" s="1116">
        <f t="shared" si="8"/>
        <v>147</v>
      </c>
      <c r="C161" s="1116" t="str">
        <f t="shared" si="9"/>
        <v/>
      </c>
      <c r="D161" s="419" t="str">
        <f>IF('【7-1】見・配置表'!D161="","",'【7-1】見・配置表'!D161)</f>
        <v/>
      </c>
      <c r="E161" s="420" t="str">
        <f>IF('【7-1】見・配置表'!E161="","",'【7-1】見・配置表'!E161)</f>
        <v/>
      </c>
      <c r="F161" s="453" t="str">
        <f>IF('【7-1】見・配置表'!F161="","",'【7-1】見・配置表'!F161)</f>
        <v/>
      </c>
      <c r="G161" s="1117" t="str">
        <f>IF('【7-1】見・配置表'!G161="","",'【7-1】見・配置表'!G161)</f>
        <v/>
      </c>
      <c r="H161" s="1118"/>
      <c r="J161" s="1116">
        <f t="shared" si="10"/>
        <v>147</v>
      </c>
      <c r="K161" s="1116" t="str">
        <f t="shared" si="11"/>
        <v/>
      </c>
      <c r="L161" s="419" t="str">
        <f>IF('【7-1】見・配置表'!L161="","",'【7-1】見・配置表'!L161)</f>
        <v/>
      </c>
      <c r="M161" s="420" t="str">
        <f>IF('【7-1】見・配置表'!M161="","",'【7-1】見・配置表'!M161)</f>
        <v/>
      </c>
      <c r="N161" s="453" t="str">
        <f>IF('【7-1】見・配置表'!N161="","",'【7-1】見・配置表'!N161)</f>
        <v/>
      </c>
      <c r="O161" s="1117" t="str">
        <f>IF('【7-1】見・配置表'!O161="","",'【7-1】見・配置表'!O161)</f>
        <v/>
      </c>
      <c r="P161" s="1118"/>
    </row>
    <row r="162" spans="2:16" ht="16.5" customHeight="1">
      <c r="B162" s="1116">
        <f t="shared" si="8"/>
        <v>148</v>
      </c>
      <c r="C162" s="1116" t="str">
        <f t="shared" si="9"/>
        <v/>
      </c>
      <c r="D162" s="419" t="str">
        <f>IF('【7-1】見・配置表'!D162="","",'【7-1】見・配置表'!D162)</f>
        <v/>
      </c>
      <c r="E162" s="420" t="str">
        <f>IF('【7-1】見・配置表'!E162="","",'【7-1】見・配置表'!E162)</f>
        <v/>
      </c>
      <c r="F162" s="453" t="str">
        <f>IF('【7-1】見・配置表'!F162="","",'【7-1】見・配置表'!F162)</f>
        <v/>
      </c>
      <c r="G162" s="1117" t="str">
        <f>IF('【7-1】見・配置表'!G162="","",'【7-1】見・配置表'!G162)</f>
        <v/>
      </c>
      <c r="H162" s="1118"/>
      <c r="J162" s="1116">
        <f t="shared" si="10"/>
        <v>148</v>
      </c>
      <c r="K162" s="1116" t="str">
        <f t="shared" si="11"/>
        <v/>
      </c>
      <c r="L162" s="419" t="str">
        <f>IF('【7-1】見・配置表'!L162="","",'【7-1】見・配置表'!L162)</f>
        <v/>
      </c>
      <c r="M162" s="420" t="str">
        <f>IF('【7-1】見・配置表'!M162="","",'【7-1】見・配置表'!M162)</f>
        <v/>
      </c>
      <c r="N162" s="453" t="str">
        <f>IF('【7-1】見・配置表'!N162="","",'【7-1】見・配置表'!N162)</f>
        <v/>
      </c>
      <c r="O162" s="1117" t="str">
        <f>IF('【7-1】見・配置表'!O162="","",'【7-1】見・配置表'!O162)</f>
        <v/>
      </c>
      <c r="P162" s="1118"/>
    </row>
    <row r="163" spans="2:16" ht="16.5" customHeight="1">
      <c r="B163" s="1116">
        <f t="shared" si="8"/>
        <v>149</v>
      </c>
      <c r="C163" s="1116" t="str">
        <f t="shared" si="9"/>
        <v/>
      </c>
      <c r="D163" s="419" t="str">
        <f>IF('【7-1】見・配置表'!D163="","",'【7-1】見・配置表'!D163)</f>
        <v/>
      </c>
      <c r="E163" s="420" t="str">
        <f>IF('【7-1】見・配置表'!E163="","",'【7-1】見・配置表'!E163)</f>
        <v/>
      </c>
      <c r="F163" s="453" t="str">
        <f>IF('【7-1】見・配置表'!F163="","",'【7-1】見・配置表'!F163)</f>
        <v/>
      </c>
      <c r="G163" s="1117" t="str">
        <f>IF('【7-1】見・配置表'!G163="","",'【7-1】見・配置表'!G163)</f>
        <v/>
      </c>
      <c r="H163" s="1118"/>
      <c r="J163" s="1116">
        <f t="shared" si="10"/>
        <v>149</v>
      </c>
      <c r="K163" s="1116" t="str">
        <f t="shared" si="11"/>
        <v/>
      </c>
      <c r="L163" s="419" t="str">
        <f>IF('【7-1】見・配置表'!L163="","",'【7-1】見・配置表'!L163)</f>
        <v/>
      </c>
      <c r="M163" s="420" t="str">
        <f>IF('【7-1】見・配置表'!M163="","",'【7-1】見・配置表'!M163)</f>
        <v/>
      </c>
      <c r="N163" s="453" t="str">
        <f>IF('【7-1】見・配置表'!N163="","",'【7-1】見・配置表'!N163)</f>
        <v/>
      </c>
      <c r="O163" s="1117" t="str">
        <f>IF('【7-1】見・配置表'!O163="","",'【7-1】見・配置表'!O163)</f>
        <v/>
      </c>
      <c r="P163" s="1118"/>
    </row>
    <row r="164" spans="2:16" ht="16.5" customHeight="1">
      <c r="B164" s="1116">
        <f t="shared" si="8"/>
        <v>150</v>
      </c>
      <c r="C164" s="1116" t="str">
        <f t="shared" si="9"/>
        <v/>
      </c>
      <c r="D164" s="419" t="str">
        <f>IF('【7-1】見・配置表'!D164="","",'【7-1】見・配置表'!D164)</f>
        <v/>
      </c>
      <c r="E164" s="420" t="str">
        <f>IF('【7-1】見・配置表'!E164="","",'【7-1】見・配置表'!E164)</f>
        <v/>
      </c>
      <c r="F164" s="453" t="str">
        <f>IF('【7-1】見・配置表'!F164="","",'【7-1】見・配置表'!F164)</f>
        <v/>
      </c>
      <c r="G164" s="1117" t="str">
        <f>IF('【7-1】見・配置表'!G164="","",'【7-1】見・配置表'!G164)</f>
        <v/>
      </c>
      <c r="H164" s="1118"/>
      <c r="J164" s="1116">
        <f t="shared" si="10"/>
        <v>150</v>
      </c>
      <c r="K164" s="1116" t="str">
        <f t="shared" si="11"/>
        <v/>
      </c>
      <c r="L164" s="419" t="str">
        <f>IF('【7-1】見・配置表'!L164="","",'【7-1】見・配置表'!L164)</f>
        <v/>
      </c>
      <c r="M164" s="420" t="str">
        <f>IF('【7-1】見・配置表'!M164="","",'【7-1】見・配置表'!M164)</f>
        <v/>
      </c>
      <c r="N164" s="453" t="str">
        <f>IF('【7-1】見・配置表'!N164="","",'【7-1】見・配置表'!N164)</f>
        <v/>
      </c>
      <c r="O164" s="1117" t="str">
        <f>IF('【7-1】見・配置表'!O164="","",'【7-1】見・配置表'!O164)</f>
        <v/>
      </c>
      <c r="P164" s="1118"/>
    </row>
    <row r="165" spans="2:16" ht="16.5" customHeight="1">
      <c r="B165" s="1116">
        <f t="shared" si="8"/>
        <v>151</v>
      </c>
      <c r="C165" s="1116" t="str">
        <f t="shared" si="9"/>
        <v/>
      </c>
      <c r="D165" s="419" t="str">
        <f>IF('【7-1】見・配置表'!D165="","",'【7-1】見・配置表'!D165)</f>
        <v/>
      </c>
      <c r="E165" s="420" t="str">
        <f>IF('【7-1】見・配置表'!E165="","",'【7-1】見・配置表'!E165)</f>
        <v/>
      </c>
      <c r="F165" s="453" t="str">
        <f>IF('【7-1】見・配置表'!F165="","",'【7-1】見・配置表'!F165)</f>
        <v/>
      </c>
      <c r="G165" s="1117" t="str">
        <f>IF('【7-1】見・配置表'!G165="","",'【7-1】見・配置表'!G165)</f>
        <v/>
      </c>
      <c r="H165" s="1118"/>
      <c r="J165" s="1116">
        <f t="shared" si="10"/>
        <v>151</v>
      </c>
      <c r="K165" s="1116" t="str">
        <f t="shared" si="11"/>
        <v/>
      </c>
      <c r="L165" s="419" t="str">
        <f>IF('【7-1】見・配置表'!L165="","",'【7-1】見・配置表'!L165)</f>
        <v/>
      </c>
      <c r="M165" s="420" t="str">
        <f>IF('【7-1】見・配置表'!M165="","",'【7-1】見・配置表'!M165)</f>
        <v/>
      </c>
      <c r="N165" s="453" t="str">
        <f>IF('【7-1】見・配置表'!N165="","",'【7-1】見・配置表'!N165)</f>
        <v/>
      </c>
      <c r="O165" s="1117" t="str">
        <f>IF('【7-1】見・配置表'!O165="","",'【7-1】見・配置表'!O165)</f>
        <v/>
      </c>
      <c r="P165" s="1118"/>
    </row>
    <row r="166" spans="2:16" ht="16.5" customHeight="1">
      <c r="B166" s="1116">
        <f t="shared" si="8"/>
        <v>152</v>
      </c>
      <c r="C166" s="1116" t="str">
        <f t="shared" si="9"/>
        <v/>
      </c>
      <c r="D166" s="419" t="str">
        <f>IF('【7-1】見・配置表'!D166="","",'【7-1】見・配置表'!D166)</f>
        <v/>
      </c>
      <c r="E166" s="420" t="str">
        <f>IF('【7-1】見・配置表'!E166="","",'【7-1】見・配置表'!E166)</f>
        <v/>
      </c>
      <c r="F166" s="453" t="str">
        <f>IF('【7-1】見・配置表'!F166="","",'【7-1】見・配置表'!F166)</f>
        <v/>
      </c>
      <c r="G166" s="1117" t="str">
        <f>IF('【7-1】見・配置表'!G166="","",'【7-1】見・配置表'!G166)</f>
        <v/>
      </c>
      <c r="H166" s="1118"/>
      <c r="J166" s="1116">
        <f t="shared" si="10"/>
        <v>152</v>
      </c>
      <c r="K166" s="1116" t="str">
        <f t="shared" si="11"/>
        <v/>
      </c>
      <c r="L166" s="419" t="str">
        <f>IF('【7-1】見・配置表'!L166="","",'【7-1】見・配置表'!L166)</f>
        <v/>
      </c>
      <c r="M166" s="420" t="str">
        <f>IF('【7-1】見・配置表'!M166="","",'【7-1】見・配置表'!M166)</f>
        <v/>
      </c>
      <c r="N166" s="453" t="str">
        <f>IF('【7-1】見・配置表'!N166="","",'【7-1】見・配置表'!N166)</f>
        <v/>
      </c>
      <c r="O166" s="1117" t="str">
        <f>IF('【7-1】見・配置表'!O166="","",'【7-1】見・配置表'!O166)</f>
        <v/>
      </c>
      <c r="P166" s="1118"/>
    </row>
    <row r="167" spans="2:16" ht="20.25" customHeight="1">
      <c r="D167" s="110">
        <f>COUNTIF(D14:D166,"●")</f>
        <v>0</v>
      </c>
      <c r="E167" s="207">
        <f>SUM(E14:E166)</f>
        <v>0</v>
      </c>
      <c r="L167" s="110">
        <f>COUNTIF(L14:L166,"●")</f>
        <v>0</v>
      </c>
      <c r="M167" s="207">
        <f>SUM(M14:M166)</f>
        <v>0</v>
      </c>
    </row>
  </sheetData>
  <mergeCells count="629">
    <mergeCell ref="B5:D5"/>
    <mergeCell ref="E5:F5"/>
    <mergeCell ref="B7:C9"/>
    <mergeCell ref="D7:G7"/>
    <mergeCell ref="B2:F2"/>
    <mergeCell ref="B4:D4"/>
    <mergeCell ref="E4:F4"/>
    <mergeCell ref="J13:K13"/>
    <mergeCell ref="O13:P13"/>
    <mergeCell ref="B14:C14"/>
    <mergeCell ref="G14:H14"/>
    <mergeCell ref="J14:K14"/>
    <mergeCell ref="O14:P14"/>
    <mergeCell ref="B13:C13"/>
    <mergeCell ref="G13:H13"/>
    <mergeCell ref="J7:K9"/>
    <mergeCell ref="L7:O7"/>
    <mergeCell ref="D8:G8"/>
    <mergeCell ref="L8:O8"/>
    <mergeCell ref="D9:G9"/>
    <mergeCell ref="L9:N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421" t="s">
        <v>528</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8" t="s">
        <v>529</v>
      </c>
      <c r="C17" s="1028"/>
      <c r="D17" s="1028"/>
      <c r="E17" s="1028"/>
      <c r="F17" s="1028"/>
      <c r="G17" s="1028"/>
      <c r="H17" s="1028"/>
      <c r="I17" s="1028"/>
      <c r="J17" s="1028"/>
      <c r="K17" s="1028"/>
      <c r="L17" s="1028"/>
      <c r="M17" s="1028"/>
      <c r="N17" s="1028"/>
      <c r="O17" s="1028"/>
      <c r="P17" s="1028"/>
      <c r="Q17" s="1028"/>
    </row>
    <row r="19" spans="1:18" ht="18" customHeight="1">
      <c r="A19" s="793" t="s">
        <v>168</v>
      </c>
      <c r="B19" s="793"/>
      <c r="C19" s="793"/>
      <c r="D19" s="793"/>
      <c r="E19" s="793"/>
      <c r="F19" s="793"/>
      <c r="G19" s="793"/>
      <c r="H19" s="793"/>
      <c r="I19" s="793"/>
      <c r="J19" s="793"/>
      <c r="K19" s="793"/>
      <c r="L19" s="793"/>
      <c r="M19" s="793"/>
      <c r="N19" s="793"/>
      <c r="O19" s="793"/>
      <c r="P19" s="793"/>
      <c r="Q19" s="793"/>
      <c r="R19" s="793"/>
    </row>
    <row r="22" spans="1:18" ht="18" customHeight="1">
      <c r="B22" s="800" t="s">
        <v>149</v>
      </c>
      <c r="C22" s="800"/>
      <c r="D22" s="800"/>
      <c r="E22" s="801" t="str">
        <f>基本情報!$E$17&amp;基本情報!$F$17&amp;"　"&amp;基本情報!$E$18&amp;基本情報!$F$18&amp;"「"&amp;基本情報!$E$19&amp;"」"</f>
        <v>年度　研修「」</v>
      </c>
      <c r="F22" s="801"/>
      <c r="G22" s="801"/>
      <c r="H22" s="801"/>
      <c r="I22" s="801"/>
      <c r="J22" s="801"/>
      <c r="K22" s="801"/>
      <c r="L22" s="801"/>
      <c r="M22" s="801"/>
      <c r="N22" s="801"/>
      <c r="O22" s="801"/>
      <c r="P22" s="801"/>
      <c r="Q22" s="801"/>
    </row>
    <row r="23" spans="1:18" ht="18" customHeight="1">
      <c r="C23" s="261"/>
      <c r="D23" s="261"/>
      <c r="E23" s="801"/>
      <c r="F23" s="801"/>
      <c r="G23" s="801"/>
      <c r="H23" s="801"/>
      <c r="I23" s="801"/>
      <c r="J23" s="801"/>
      <c r="K23" s="801"/>
      <c r="L23" s="801"/>
      <c r="M23" s="801"/>
      <c r="N23" s="801"/>
      <c r="O23" s="801"/>
      <c r="P23" s="801"/>
      <c r="Q23" s="801"/>
    </row>
    <row r="24" spans="1:18" ht="18" customHeight="1">
      <c r="C24" s="261"/>
      <c r="D24" s="261"/>
      <c r="E24" s="801"/>
      <c r="F24" s="801"/>
      <c r="G24" s="801"/>
      <c r="H24" s="801"/>
      <c r="I24" s="801"/>
      <c r="J24" s="801"/>
      <c r="K24" s="801"/>
      <c r="L24" s="801"/>
      <c r="M24" s="801"/>
      <c r="N24" s="801"/>
      <c r="O24" s="801"/>
      <c r="P24" s="801"/>
      <c r="Q24" s="801"/>
    </row>
    <row r="25" spans="1:18" ht="18" customHeight="1">
      <c r="B25" s="794" t="s">
        <v>530</v>
      </c>
      <c r="C25" s="794"/>
      <c r="D25" s="794"/>
      <c r="E25" s="1131"/>
      <c r="F25" s="1131"/>
      <c r="G25" s="1131"/>
      <c r="H25" s="1131"/>
      <c r="I25" s="1131"/>
      <c r="J25" s="1131"/>
      <c r="K25" s="1131"/>
      <c r="L25" s="1131"/>
      <c r="M25" s="1131"/>
      <c r="N25" s="1131"/>
      <c r="O25" s="1131"/>
      <c r="P25" s="1131"/>
      <c r="Q25" s="1131"/>
    </row>
    <row r="27" spans="1:18" ht="18" customHeight="1">
      <c r="B27" s="794" t="s">
        <v>531</v>
      </c>
      <c r="C27" s="794"/>
      <c r="D27" s="794"/>
      <c r="E27" s="1128"/>
      <c r="F27" s="1128"/>
      <c r="G27" s="1128"/>
      <c r="H27" s="1128"/>
      <c r="I27" s="1129" t="s">
        <v>532</v>
      </c>
      <c r="J27" s="1129"/>
      <c r="K27" s="1129"/>
      <c r="L27" s="1130"/>
      <c r="M27" s="1130"/>
      <c r="N27" s="1130"/>
      <c r="O27" s="65" t="s">
        <v>533</v>
      </c>
      <c r="P27" s="65"/>
      <c r="Q27" s="65"/>
    </row>
    <row r="29" spans="1:18" ht="18" customHeight="1">
      <c r="B29" s="794" t="s">
        <v>534</v>
      </c>
      <c r="C29" s="794"/>
      <c r="D29" s="794"/>
      <c r="E29" s="487"/>
      <c r="F29" s="65" t="s">
        <v>535</v>
      </c>
      <c r="G29" s="65"/>
      <c r="H29" s="65"/>
      <c r="I29" s="65"/>
      <c r="J29" s="65"/>
      <c r="K29" s="65"/>
      <c r="L29" s="65"/>
      <c r="M29" s="65"/>
      <c r="N29" s="65"/>
      <c r="O29" s="488"/>
      <c r="P29" s="488"/>
      <c r="Q29" s="488"/>
    </row>
    <row r="31" spans="1:18" ht="18" customHeight="1">
      <c r="B31" s="794" t="s">
        <v>536</v>
      </c>
      <c r="C31" s="794"/>
      <c r="D31" s="794"/>
      <c r="E31" s="796">
        <v>0</v>
      </c>
      <c r="F31" s="796"/>
      <c r="G31" s="796"/>
      <c r="H31" s="65" t="s">
        <v>537</v>
      </c>
      <c r="I31" s="65"/>
      <c r="J31" s="65"/>
      <c r="K31" s="65"/>
      <c r="L31" s="65"/>
      <c r="M31" s="65"/>
      <c r="N31" s="65"/>
      <c r="O31" s="795">
        <v>0</v>
      </c>
      <c r="P31" s="795"/>
      <c r="Q31" s="795"/>
    </row>
    <row r="34" spans="18:18" ht="18" customHeight="1">
      <c r="R34" s="64" t="s">
        <v>538</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539</v>
      </c>
      <c r="H2" s="425" t="s">
        <v>540</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tabSelected="1" zoomScale="80" zoomScaleNormal="80" workbookViewId="0">
      <selection activeCell="K14" sqref="K14"/>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541</v>
      </c>
      <c r="F8" s="214" t="s">
        <v>141</v>
      </c>
    </row>
    <row r="9" spans="2:10" ht="20.25" customHeight="1" thickBot="1"/>
    <row r="10" spans="2:10" ht="20.25" customHeight="1" thickTop="1" thickBot="1">
      <c r="B10" s="235" t="s">
        <v>142</v>
      </c>
    </row>
    <row r="11" spans="2:10" ht="20.25" customHeight="1" thickTop="1">
      <c r="D11" s="212" t="s">
        <v>143</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141</v>
      </c>
    </row>
    <row r="15" spans="2:10" ht="20.25" customHeight="1" thickBot="1"/>
    <row r="16" spans="2:10" ht="20.25" customHeight="1" thickTop="1" thickBot="1">
      <c r="B16" s="235" t="s">
        <v>144</v>
      </c>
    </row>
    <row r="17" spans="4:8" ht="20.25" customHeight="1" thickTop="1" thickBot="1">
      <c r="D17" s="212" t="s">
        <v>145</v>
      </c>
      <c r="E17" s="216"/>
      <c r="F17" s="145" t="s">
        <v>146</v>
      </c>
    </row>
    <row r="18" spans="4:8" ht="20.25" customHeight="1" thickBot="1">
      <c r="D18" s="212" t="s">
        <v>147</v>
      </c>
      <c r="E18" s="216"/>
      <c r="F18" s="145" t="s">
        <v>148</v>
      </c>
    </row>
    <row r="19" spans="4:8" ht="40.5" customHeight="1" thickBot="1">
      <c r="D19" s="212" t="s">
        <v>149</v>
      </c>
      <c r="E19" s="784"/>
      <c r="F19" s="785"/>
      <c r="G19" s="786"/>
      <c r="H19" s="217" t="s">
        <v>150</v>
      </c>
    </row>
    <row r="20" spans="4:8" ht="20.25" customHeight="1" thickBot="1">
      <c r="D20" s="212" t="s">
        <v>151</v>
      </c>
      <c r="E20" s="216"/>
      <c r="F20" s="145" t="s">
        <v>152</v>
      </c>
    </row>
    <row r="21" spans="4:8" ht="20.25" customHeight="1" thickBot="1"/>
    <row r="22" spans="4:8" ht="20.25" customHeight="1" thickBot="1">
      <c r="D22" s="212" t="s">
        <v>153</v>
      </c>
      <c r="E22" s="218"/>
      <c r="F22" s="779" t="s">
        <v>154</v>
      </c>
      <c r="G22" s="780"/>
    </row>
    <row r="23" spans="4:8" ht="20.25" customHeight="1" thickBot="1">
      <c r="D23" s="212" t="s">
        <v>155</v>
      </c>
      <c r="E23" s="219"/>
      <c r="F23" s="779"/>
      <c r="G23" s="780"/>
    </row>
    <row r="24" spans="4:8" ht="20.25" customHeight="1">
      <c r="D24" s="212"/>
      <c r="E24" s="214" t="s">
        <v>156</v>
      </c>
    </row>
    <row r="25" spans="4:8" ht="20.25" customHeight="1" thickBot="1">
      <c r="D25" s="212"/>
    </row>
    <row r="26" spans="4:8" ht="20.25" customHeight="1" thickBot="1">
      <c r="D26" s="212" t="s">
        <v>157</v>
      </c>
      <c r="E26" s="218"/>
      <c r="F26" s="779" t="s">
        <v>158</v>
      </c>
      <c r="G26" s="780"/>
    </row>
    <row r="27" spans="4:8" ht="20.25" customHeight="1" thickBot="1">
      <c r="D27" s="212" t="s">
        <v>159</v>
      </c>
      <c r="E27" s="219"/>
      <c r="F27" s="779"/>
      <c r="G27" s="780"/>
    </row>
    <row r="28" spans="4:8" ht="20.25" customHeight="1">
      <c r="E28" s="214" t="s">
        <v>156</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7" t="s">
        <v>160</v>
      </c>
      <c r="P2" s="797"/>
      <c r="Q2" s="797"/>
      <c r="R2" s="797"/>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161</v>
      </c>
    </row>
    <row r="14" spans="1:18" ht="18" customHeight="1">
      <c r="A14" s="799" t="s">
        <v>162</v>
      </c>
      <c r="B14" s="799"/>
      <c r="C14" s="799"/>
      <c r="D14" s="799"/>
      <c r="E14" s="799"/>
      <c r="F14" s="799"/>
      <c r="G14" s="799"/>
      <c r="H14" s="799"/>
      <c r="I14" s="799"/>
      <c r="J14" s="799"/>
      <c r="K14" s="799"/>
      <c r="L14" s="799"/>
      <c r="M14" s="799"/>
      <c r="N14" s="799"/>
      <c r="O14" s="799"/>
      <c r="P14" s="799"/>
      <c r="Q14" s="799"/>
      <c r="R14" s="799"/>
    </row>
    <row r="17" spans="1:18" ht="18" customHeight="1">
      <c r="B17" s="800" t="s">
        <v>149</v>
      </c>
      <c r="C17" s="800"/>
      <c r="D17" s="800"/>
      <c r="E17" s="800"/>
      <c r="F17" s="801" t="str">
        <f>基本情報!$E$17&amp;基本情報!$F$17&amp;"　"&amp;基本情報!$E$18&amp;基本情報!$F$18&amp;"「"&amp;基本情報!$E$19&amp;"」"</f>
        <v>年度　研修「」</v>
      </c>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C19" s="261"/>
      <c r="D19" s="261"/>
      <c r="E19" s="261"/>
      <c r="F19" s="801"/>
      <c r="G19" s="801"/>
      <c r="H19" s="801"/>
      <c r="I19" s="801"/>
      <c r="J19" s="801"/>
      <c r="K19" s="801"/>
      <c r="L19" s="801"/>
      <c r="M19" s="801"/>
      <c r="N19" s="801"/>
      <c r="O19" s="801"/>
      <c r="P19" s="801"/>
      <c r="Q19" s="801"/>
    </row>
    <row r="20" spans="1:18" ht="18" customHeight="1">
      <c r="B20" s="800" t="s">
        <v>151</v>
      </c>
      <c r="C20" s="800"/>
      <c r="D20" s="800"/>
      <c r="E20" s="800"/>
      <c r="F20" s="802">
        <f>基本情報!$E$20</f>
        <v>0</v>
      </c>
      <c r="G20" s="802"/>
      <c r="H20" s="64" t="s">
        <v>163</v>
      </c>
    </row>
    <row r="22" spans="1:18" ht="18" customHeight="1">
      <c r="B22" s="800" t="s">
        <v>164</v>
      </c>
      <c r="C22" s="800"/>
      <c r="D22" s="800"/>
      <c r="E22" s="800"/>
      <c r="F22" s="798">
        <f>基本情報!$E$22</f>
        <v>0</v>
      </c>
      <c r="G22" s="798"/>
      <c r="H22" s="798"/>
      <c r="I22" s="798"/>
      <c r="J22" s="260" t="s">
        <v>165</v>
      </c>
      <c r="K22" s="798">
        <f>基本情報!$E$23</f>
        <v>0</v>
      </c>
      <c r="L22" s="798"/>
      <c r="M22" s="798"/>
      <c r="N22" s="798"/>
    </row>
    <row r="23" spans="1:18" ht="18" customHeight="1">
      <c r="B23" s="800" t="s">
        <v>166</v>
      </c>
      <c r="C23" s="800"/>
      <c r="D23" s="800"/>
      <c r="E23" s="800"/>
      <c r="F23" s="798">
        <f>基本情報!$E$26</f>
        <v>0</v>
      </c>
      <c r="G23" s="798"/>
      <c r="H23" s="798"/>
      <c r="I23" s="798"/>
      <c r="J23" s="260" t="s">
        <v>165</v>
      </c>
      <c r="K23" s="798">
        <f>基本情報!$E$27</f>
        <v>0</v>
      </c>
      <c r="L23" s="798"/>
      <c r="M23" s="798"/>
      <c r="N23" s="798"/>
    </row>
    <row r="26" spans="1:18" ht="18" customHeight="1">
      <c r="A26" s="793" t="s">
        <v>167</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3" t="s">
        <v>168</v>
      </c>
      <c r="B29" s="793"/>
      <c r="C29" s="793"/>
      <c r="D29" s="793"/>
      <c r="E29" s="793"/>
      <c r="F29" s="793"/>
      <c r="G29" s="793"/>
      <c r="H29" s="793"/>
      <c r="I29" s="793"/>
      <c r="J29" s="793"/>
      <c r="K29" s="793"/>
      <c r="L29" s="793"/>
      <c r="M29" s="793"/>
      <c r="N29" s="793"/>
      <c r="O29" s="793"/>
      <c r="P29" s="793"/>
      <c r="Q29" s="793"/>
      <c r="R29" s="793"/>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794" t="s">
        <v>169</v>
      </c>
      <c r="C32" s="794"/>
      <c r="D32" s="794"/>
      <c r="E32" s="796">
        <f>【1】見・内訳!B34</f>
        <v>0</v>
      </c>
      <c r="F32" s="796"/>
      <c r="G32" s="796"/>
      <c r="H32" s="65" t="s">
        <v>170</v>
      </c>
      <c r="I32" s="65"/>
      <c r="J32" s="65"/>
      <c r="K32" s="65"/>
      <c r="L32" s="65"/>
      <c r="M32" s="65"/>
      <c r="N32" s="65"/>
      <c r="O32" s="795">
        <f>【1】見・内訳!B33</f>
        <v>0</v>
      </c>
      <c r="P32" s="795"/>
      <c r="Q32" s="795"/>
    </row>
    <row r="35" spans="2:18" ht="18" customHeight="1">
      <c r="B35" s="794" t="s">
        <v>171</v>
      </c>
      <c r="C35" s="794"/>
      <c r="D35" s="794"/>
      <c r="E35" s="65" t="s">
        <v>172</v>
      </c>
      <c r="F35" s="65"/>
      <c r="G35" s="65"/>
      <c r="H35" s="65"/>
      <c r="I35" s="65"/>
      <c r="J35" s="65"/>
      <c r="K35" s="65"/>
      <c r="L35" s="65"/>
      <c r="M35" s="65"/>
      <c r="N35" s="65"/>
      <c r="O35" s="65"/>
      <c r="P35" s="65"/>
      <c r="Q35" s="65"/>
    </row>
    <row r="39" spans="2:18" ht="18" customHeight="1">
      <c r="R39" s="744" t="s">
        <v>173</v>
      </c>
    </row>
  </sheetData>
  <mergeCells count="18">
    <mergeCell ref="O2:R2"/>
    <mergeCell ref="F22:I22"/>
    <mergeCell ref="K22:N22"/>
    <mergeCell ref="F23:I23"/>
    <mergeCell ref="K23:N23"/>
    <mergeCell ref="A14:R14"/>
    <mergeCell ref="B23:E23"/>
    <mergeCell ref="B22:E22"/>
    <mergeCell ref="B20:E20"/>
    <mergeCell ref="B17:E17"/>
    <mergeCell ref="F17:Q19"/>
    <mergeCell ref="F20:G20"/>
    <mergeCell ref="A26:R26"/>
    <mergeCell ref="A29:R29"/>
    <mergeCell ref="B32:D32"/>
    <mergeCell ref="B35:D35"/>
    <mergeCell ref="O32:Q32"/>
    <mergeCell ref="E32:G32"/>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174</v>
      </c>
      <c r="B1" s="803"/>
      <c r="C1" s="803"/>
      <c r="D1" s="803"/>
      <c r="E1" s="803"/>
    </row>
    <row r="2" spans="1:9" ht="15" customHeight="1">
      <c r="A2" s="111"/>
      <c r="B2" s="227"/>
      <c r="C2" s="227"/>
      <c r="D2" s="227"/>
      <c r="E2" s="227"/>
      <c r="F2" s="223"/>
      <c r="G2" s="223"/>
      <c r="H2" s="223"/>
      <c r="I2" s="223"/>
    </row>
    <row r="3" spans="1:9" ht="17.25">
      <c r="A3" s="804" t="s">
        <v>175</v>
      </c>
      <c r="B3" s="804"/>
      <c r="C3" s="804"/>
      <c r="D3" s="804"/>
      <c r="E3" s="804"/>
    </row>
    <row r="4" spans="1:9" ht="21" customHeight="1" thickBot="1">
      <c r="A4" s="58"/>
      <c r="B4" s="208"/>
      <c r="E4" s="66" t="s">
        <v>176</v>
      </c>
    </row>
    <row r="5" spans="1:9" ht="37.5" customHeight="1" thickBot="1">
      <c r="A5" s="67" t="s">
        <v>177</v>
      </c>
      <c r="B5" s="68" t="s">
        <v>178</v>
      </c>
      <c r="C5" s="805" t="s">
        <v>179</v>
      </c>
      <c r="D5" s="806"/>
      <c r="E5" s="69" t="s">
        <v>180</v>
      </c>
    </row>
    <row r="6" spans="1:9" ht="24.75" customHeight="1">
      <c r="A6" s="70" t="s">
        <v>181</v>
      </c>
      <c r="B6" s="71">
        <f>SUM(B7,B13,B16,B21)</f>
        <v>0</v>
      </c>
      <c r="C6" s="282"/>
      <c r="D6" s="266"/>
      <c r="E6" s="72"/>
    </row>
    <row r="7" spans="1:9" ht="24.75" customHeight="1">
      <c r="A7" s="234" t="s">
        <v>182</v>
      </c>
      <c r="B7" s="89">
        <f>SUM(B8:B12)</f>
        <v>0</v>
      </c>
      <c r="C7" s="283"/>
      <c r="D7" s="267"/>
      <c r="E7" s="90"/>
    </row>
    <row r="8" spans="1:9" ht="24.75" customHeight="1">
      <c r="A8" s="73" t="s">
        <v>183</v>
      </c>
      <c r="B8" s="74">
        <f>【2】見・謝金!T192</f>
        <v>0</v>
      </c>
      <c r="C8" s="347" t="s">
        <v>184</v>
      </c>
      <c r="D8" s="268"/>
      <c r="E8" s="75"/>
    </row>
    <row r="9" spans="1:9" ht="24.75" customHeight="1">
      <c r="A9" s="76" t="s">
        <v>185</v>
      </c>
      <c r="B9" s="77">
        <f>【2】見・謝金!W192</f>
        <v>0</v>
      </c>
      <c r="C9" s="348" t="s">
        <v>184</v>
      </c>
      <c r="D9" s="269"/>
      <c r="E9" s="78"/>
    </row>
    <row r="10" spans="1:9" ht="24.75" customHeight="1">
      <c r="A10" s="76" t="s">
        <v>186</v>
      </c>
      <c r="B10" s="77">
        <f>【2】見・謝金!AB192</f>
        <v>0</v>
      </c>
      <c r="C10" s="349" t="s">
        <v>184</v>
      </c>
      <c r="D10" s="270"/>
      <c r="E10" s="78"/>
    </row>
    <row r="11" spans="1:9" ht="24.75" customHeight="1">
      <c r="A11" s="76" t="s">
        <v>187</v>
      </c>
      <c r="B11" s="77">
        <f>【2】見・謝金!AG192</f>
        <v>0</v>
      </c>
      <c r="C11" s="349" t="s">
        <v>184</v>
      </c>
      <c r="D11" s="270"/>
      <c r="E11" s="78"/>
    </row>
    <row r="12" spans="1:9" ht="24.75" customHeight="1">
      <c r="A12" s="79" t="s">
        <v>188</v>
      </c>
      <c r="B12" s="80">
        <f>【2】見・謝金!AJ192</f>
        <v>0</v>
      </c>
      <c r="C12" s="350" t="s">
        <v>184</v>
      </c>
      <c r="D12" s="271"/>
      <c r="E12" s="81"/>
    </row>
    <row r="13" spans="1:9" ht="24.75" customHeight="1">
      <c r="A13" s="231" t="s">
        <v>189</v>
      </c>
      <c r="B13" s="232">
        <f>SUM(B14:B15)</f>
        <v>0</v>
      </c>
      <c r="C13" s="284"/>
      <c r="D13" s="272"/>
      <c r="E13" s="233"/>
    </row>
    <row r="14" spans="1:9" ht="24.75" customHeight="1">
      <c r="A14" s="73" t="s">
        <v>190</v>
      </c>
      <c r="B14" s="82">
        <f>【3】見・旅費!G3</f>
        <v>0</v>
      </c>
      <c r="C14" s="347" t="s">
        <v>191</v>
      </c>
      <c r="D14" s="268"/>
      <c r="E14" s="75"/>
    </row>
    <row r="15" spans="1:9" ht="24.75" customHeight="1">
      <c r="A15" s="83" t="s">
        <v>192</v>
      </c>
      <c r="B15" s="84">
        <f>【4】見・交通費!F3</f>
        <v>0</v>
      </c>
      <c r="C15" s="350" t="s">
        <v>193</v>
      </c>
      <c r="D15" s="271"/>
      <c r="E15" s="85"/>
    </row>
    <row r="16" spans="1:9" ht="24.75" customHeight="1">
      <c r="A16" s="231" t="s">
        <v>194</v>
      </c>
      <c r="B16" s="232">
        <f>SUM(B17:B20)</f>
        <v>0</v>
      </c>
      <c r="C16" s="284"/>
      <c r="D16" s="272"/>
      <c r="E16" s="233"/>
    </row>
    <row r="17" spans="1:5" ht="24.75" customHeight="1">
      <c r="A17" s="86" t="s">
        <v>195</v>
      </c>
      <c r="B17" s="87">
        <f>【5】見・国外講師!J16</f>
        <v>0</v>
      </c>
      <c r="C17" s="669" t="s">
        <v>196</v>
      </c>
      <c r="D17" s="273"/>
      <c r="E17" s="75"/>
    </row>
    <row r="18" spans="1:5" ht="24.75" customHeight="1">
      <c r="A18" s="88" t="s">
        <v>197</v>
      </c>
      <c r="B18" s="77">
        <f>【5】見・国外講師!K31</f>
        <v>0</v>
      </c>
      <c r="C18" s="670" t="s">
        <v>196</v>
      </c>
      <c r="D18" s="274"/>
      <c r="E18" s="78"/>
    </row>
    <row r="19" spans="1:5" ht="24.75" customHeight="1">
      <c r="A19" s="88" t="s">
        <v>198</v>
      </c>
      <c r="B19" s="77">
        <f>【5】見・国外講師!K57</f>
        <v>0</v>
      </c>
      <c r="C19" s="670" t="s">
        <v>196</v>
      </c>
      <c r="D19" s="274"/>
      <c r="E19" s="78"/>
    </row>
    <row r="20" spans="1:5" ht="24.75" customHeight="1">
      <c r="A20" s="79" t="s">
        <v>199</v>
      </c>
      <c r="B20" s="89">
        <f>【5】見・国外講師!K59</f>
        <v>0</v>
      </c>
      <c r="C20" s="671" t="s">
        <v>196</v>
      </c>
      <c r="D20" s="275"/>
      <c r="E20" s="90"/>
    </row>
    <row r="21" spans="1:5" ht="24.75" customHeight="1">
      <c r="A21" s="231" t="s">
        <v>200</v>
      </c>
      <c r="B21" s="232">
        <f>SUM(B22:B29)</f>
        <v>0</v>
      </c>
      <c r="C21" s="285"/>
      <c r="D21" s="276"/>
      <c r="E21" s="233"/>
    </row>
    <row r="22" spans="1:5" ht="24.75" customHeight="1">
      <c r="A22" s="86" t="s">
        <v>201</v>
      </c>
      <c r="B22" s="87">
        <f>【6】見・諸経費!I35</f>
        <v>0</v>
      </c>
      <c r="C22" s="669" t="s">
        <v>202</v>
      </c>
      <c r="D22" s="273"/>
      <c r="E22" s="75"/>
    </row>
    <row r="23" spans="1:5" ht="24.75" customHeight="1">
      <c r="A23" s="88" t="s">
        <v>203</v>
      </c>
      <c r="B23" s="77">
        <f>【6】見・諸経費!I37</f>
        <v>0</v>
      </c>
      <c r="C23" s="670" t="s">
        <v>202</v>
      </c>
      <c r="D23" s="274"/>
      <c r="E23" s="78"/>
    </row>
    <row r="24" spans="1:5" ht="24.75" customHeight="1">
      <c r="A24" s="88" t="s">
        <v>204</v>
      </c>
      <c r="B24" s="77">
        <f>【6】見・諸経費!I147</f>
        <v>0</v>
      </c>
      <c r="C24" s="670" t="s">
        <v>202</v>
      </c>
      <c r="D24" s="274"/>
      <c r="E24" s="78"/>
    </row>
    <row r="25" spans="1:5" ht="24.75" customHeight="1">
      <c r="A25" s="88" t="s">
        <v>205</v>
      </c>
      <c r="B25" s="77">
        <f>【6】見・諸経費!I154</f>
        <v>0</v>
      </c>
      <c r="C25" s="670" t="s">
        <v>202</v>
      </c>
      <c r="D25" s="274"/>
      <c r="E25" s="78"/>
    </row>
    <row r="26" spans="1:5" ht="24.75" customHeight="1">
      <c r="A26" s="88" t="s">
        <v>206</v>
      </c>
      <c r="B26" s="77">
        <f>【6】見・諸経費!I167</f>
        <v>0</v>
      </c>
      <c r="C26" s="670" t="s">
        <v>202</v>
      </c>
      <c r="D26" s="274"/>
      <c r="E26" s="78"/>
    </row>
    <row r="27" spans="1:5" ht="24.75" customHeight="1">
      <c r="A27" s="88" t="s">
        <v>207</v>
      </c>
      <c r="B27" s="77">
        <f>【6】見・諸経費!I191</f>
        <v>0</v>
      </c>
      <c r="C27" s="670" t="s">
        <v>202</v>
      </c>
      <c r="D27" s="274"/>
      <c r="E27" s="78"/>
    </row>
    <row r="28" spans="1:5" ht="24.75" customHeight="1">
      <c r="A28" s="91" t="s">
        <v>208</v>
      </c>
      <c r="B28" s="77">
        <f>【6】見・諸経費!I198</f>
        <v>0</v>
      </c>
      <c r="C28" s="670" t="s">
        <v>202</v>
      </c>
      <c r="D28" s="277"/>
      <c r="E28" s="93"/>
    </row>
    <row r="29" spans="1:5" ht="24.75" customHeight="1" thickBot="1">
      <c r="A29" s="91" t="s">
        <v>209</v>
      </c>
      <c r="B29" s="92">
        <f>【6】見・諸経費!I221</f>
        <v>0</v>
      </c>
      <c r="C29" s="672" t="s">
        <v>202</v>
      </c>
      <c r="D29" s="277"/>
      <c r="E29" s="93"/>
    </row>
    <row r="30" spans="1:5" ht="24.75" customHeight="1" thickBot="1">
      <c r="A30" s="94" t="s">
        <v>210</v>
      </c>
      <c r="B30" s="95">
        <f>【7】見・人件費!I14</f>
        <v>0</v>
      </c>
      <c r="C30" s="673" t="s">
        <v>211</v>
      </c>
      <c r="D30" s="674" t="s">
        <v>212</v>
      </c>
      <c r="E30" s="96"/>
    </row>
    <row r="31" spans="1:5" ht="24.75" customHeight="1" thickBot="1">
      <c r="A31" s="94" t="s">
        <v>213</v>
      </c>
      <c r="B31" s="95">
        <f>【7】見・人件費!I18</f>
        <v>0</v>
      </c>
      <c r="C31" s="673" t="s">
        <v>214</v>
      </c>
      <c r="D31" s="278"/>
      <c r="E31" s="96"/>
    </row>
    <row r="32" spans="1:5" ht="24.75" customHeight="1" thickBot="1">
      <c r="A32" s="97" t="s">
        <v>215</v>
      </c>
      <c r="B32" s="98">
        <f>SUM(B6,B30,B31)</f>
        <v>0</v>
      </c>
      <c r="C32" s="286"/>
      <c r="D32" s="279"/>
      <c r="E32" s="99"/>
    </row>
    <row r="33" spans="1:5" ht="24.75" customHeight="1" thickTop="1" thickBot="1">
      <c r="A33" s="100" t="s">
        <v>216</v>
      </c>
      <c r="B33" s="101">
        <f>IF(基本情報!$J$5="",ROUNDDOWN(B32*0.1,0),ROUNDDOWN(B32*0.08,0))</f>
        <v>0</v>
      </c>
      <c r="C33" s="287"/>
      <c r="D33" s="280"/>
      <c r="E33" s="734" t="s">
        <v>217</v>
      </c>
    </row>
    <row r="34" spans="1:5" ht="30.75" customHeight="1" thickBot="1">
      <c r="A34" s="102" t="s">
        <v>218</v>
      </c>
      <c r="B34" s="103">
        <f>B32+B33</f>
        <v>0</v>
      </c>
      <c r="C34" s="288"/>
      <c r="D34" s="281"/>
      <c r="E34" s="104"/>
    </row>
    <row r="35" spans="1:5" ht="27" customHeight="1">
      <c r="A35" s="43" t="s">
        <v>219</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220</v>
      </c>
      <c r="AN1" s="66"/>
      <c r="AO1" s="66" t="s">
        <v>221</v>
      </c>
    </row>
    <row r="2" spans="2:41" ht="21" customHeight="1">
      <c r="B2" s="226"/>
      <c r="C2" s="735"/>
      <c r="D2" s="2" t="s">
        <v>222</v>
      </c>
      <c r="E2" s="226"/>
      <c r="F2" s="226"/>
      <c r="G2" s="226"/>
      <c r="H2" s="226"/>
      <c r="I2" s="226"/>
      <c r="AN2" s="108"/>
      <c r="AO2" s="108"/>
    </row>
    <row r="3" spans="2:41" ht="16.5" customHeight="1">
      <c r="AN3" s="108"/>
      <c r="AO3" s="108" t="s">
        <v>223</v>
      </c>
    </row>
    <row r="4" spans="2:41" ht="36" customHeight="1">
      <c r="C4" s="807" t="s">
        <v>224</v>
      </c>
      <c r="D4" s="812" t="s">
        <v>225</v>
      </c>
      <c r="E4" s="813" t="s">
        <v>226</v>
      </c>
      <c r="F4" s="813"/>
      <c r="G4" s="813"/>
      <c r="H4" s="812" t="s">
        <v>227</v>
      </c>
      <c r="I4" s="812" t="s">
        <v>228</v>
      </c>
      <c r="J4" s="812"/>
      <c r="K4" s="813" t="s">
        <v>229</v>
      </c>
      <c r="L4" s="813"/>
      <c r="M4" s="812" t="s">
        <v>230</v>
      </c>
      <c r="N4" s="812" t="s">
        <v>231</v>
      </c>
      <c r="O4" s="812" t="s">
        <v>232</v>
      </c>
      <c r="P4" s="812" t="s">
        <v>233</v>
      </c>
      <c r="Q4" s="812" t="s">
        <v>234</v>
      </c>
      <c r="R4" s="813" t="s">
        <v>235</v>
      </c>
      <c r="S4" s="813"/>
      <c r="T4" s="813"/>
      <c r="U4" s="813" t="s">
        <v>236</v>
      </c>
      <c r="V4" s="813"/>
      <c r="W4" s="813"/>
      <c r="X4" s="813" t="s">
        <v>237</v>
      </c>
      <c r="Y4" s="813"/>
      <c r="Z4" s="813"/>
      <c r="AA4" s="813"/>
      <c r="AB4" s="813"/>
      <c r="AC4" s="820" t="s">
        <v>238</v>
      </c>
      <c r="AD4" s="821"/>
      <c r="AE4" s="821"/>
      <c r="AF4" s="821"/>
      <c r="AG4" s="822"/>
      <c r="AH4" s="813" t="s">
        <v>239</v>
      </c>
      <c r="AI4" s="813"/>
      <c r="AJ4" s="813"/>
      <c r="AK4" s="812" t="s">
        <v>240</v>
      </c>
      <c r="AL4" s="813"/>
      <c r="AM4" s="813"/>
      <c r="AN4" s="816" t="s">
        <v>241</v>
      </c>
      <c r="AO4" s="813" t="s">
        <v>242</v>
      </c>
    </row>
    <row r="5" spans="2:41" ht="15.75" customHeight="1">
      <c r="C5" s="807"/>
      <c r="D5" s="812"/>
      <c r="E5" s="813"/>
      <c r="F5" s="813"/>
      <c r="G5" s="813"/>
      <c r="H5" s="812"/>
      <c r="I5" s="812"/>
      <c r="J5" s="812"/>
      <c r="K5" s="813" t="s">
        <v>243</v>
      </c>
      <c r="L5" s="813" t="s">
        <v>244</v>
      </c>
      <c r="M5" s="812"/>
      <c r="N5" s="812"/>
      <c r="O5" s="812"/>
      <c r="P5" s="812"/>
      <c r="Q5" s="812"/>
      <c r="R5" s="812" t="s">
        <v>245</v>
      </c>
      <c r="S5" s="812" t="s">
        <v>246</v>
      </c>
      <c r="T5" s="813" t="s">
        <v>247</v>
      </c>
      <c r="U5" s="812" t="s">
        <v>245</v>
      </c>
      <c r="V5" s="812" t="s">
        <v>246</v>
      </c>
      <c r="W5" s="813" t="s">
        <v>247</v>
      </c>
      <c r="X5" s="813" t="s">
        <v>248</v>
      </c>
      <c r="Y5" s="813" t="s">
        <v>249</v>
      </c>
      <c r="Z5" s="813" t="s">
        <v>250</v>
      </c>
      <c r="AA5" s="812" t="s">
        <v>246</v>
      </c>
      <c r="AB5" s="813" t="s">
        <v>247</v>
      </c>
      <c r="AC5" s="813" t="s">
        <v>251</v>
      </c>
      <c r="AD5" s="813" t="s">
        <v>252</v>
      </c>
      <c r="AE5" s="812" t="s">
        <v>246</v>
      </c>
      <c r="AF5" s="812" t="s">
        <v>253</v>
      </c>
      <c r="AG5" s="818" t="s">
        <v>254</v>
      </c>
      <c r="AH5" s="812" t="s">
        <v>245</v>
      </c>
      <c r="AI5" s="812" t="s">
        <v>255</v>
      </c>
      <c r="AJ5" s="813" t="s">
        <v>254</v>
      </c>
      <c r="AK5" s="812" t="s">
        <v>245</v>
      </c>
      <c r="AL5" s="812" t="s">
        <v>255</v>
      </c>
      <c r="AM5" s="813" t="s">
        <v>254</v>
      </c>
      <c r="AN5" s="816"/>
      <c r="AO5" s="813"/>
    </row>
    <row r="6" spans="2:41" ht="15.75" customHeight="1">
      <c r="C6" s="807"/>
      <c r="D6" s="812"/>
      <c r="E6" s="813"/>
      <c r="F6" s="813"/>
      <c r="G6" s="813"/>
      <c r="H6" s="812"/>
      <c r="I6" s="812"/>
      <c r="J6" s="812"/>
      <c r="K6" s="813"/>
      <c r="L6" s="813"/>
      <c r="M6" s="812"/>
      <c r="N6" s="812"/>
      <c r="O6" s="812"/>
      <c r="P6" s="812"/>
      <c r="Q6" s="812"/>
      <c r="R6" s="812"/>
      <c r="S6" s="812"/>
      <c r="T6" s="813"/>
      <c r="U6" s="812"/>
      <c r="V6" s="812"/>
      <c r="W6" s="813"/>
      <c r="X6" s="813"/>
      <c r="Y6" s="813"/>
      <c r="Z6" s="813"/>
      <c r="AA6" s="812"/>
      <c r="AB6" s="813"/>
      <c r="AC6" s="813"/>
      <c r="AD6" s="813"/>
      <c r="AE6" s="812"/>
      <c r="AF6" s="813"/>
      <c r="AG6" s="819"/>
      <c r="AH6" s="812"/>
      <c r="AI6" s="812"/>
      <c r="AJ6" s="813"/>
      <c r="AK6" s="812"/>
      <c r="AL6" s="812"/>
      <c r="AM6" s="813"/>
      <c r="AN6" s="816"/>
      <c r="AO6" s="813"/>
    </row>
    <row r="7" spans="2:41" ht="27.75" customHeight="1">
      <c r="D7" s="689"/>
      <c r="E7" s="476"/>
      <c r="F7" s="477" t="s">
        <v>256</v>
      </c>
      <c r="G7" s="478"/>
      <c r="H7" s="479"/>
      <c r="I7" s="811"/>
      <c r="J7" s="811"/>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257</v>
      </c>
      <c r="G8" s="478"/>
      <c r="H8" s="479"/>
      <c r="I8" s="811"/>
      <c r="J8" s="811"/>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257</v>
      </c>
      <c r="G9" s="478"/>
      <c r="H9" s="479"/>
      <c r="I9" s="811"/>
      <c r="J9" s="811"/>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257</v>
      </c>
      <c r="G10" s="478"/>
      <c r="H10" s="479"/>
      <c r="I10" s="811"/>
      <c r="J10" s="811"/>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257</v>
      </c>
      <c r="G11" s="478"/>
      <c r="H11" s="479"/>
      <c r="I11" s="811"/>
      <c r="J11" s="811"/>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257</v>
      </c>
      <c r="G12" s="478"/>
      <c r="H12" s="479"/>
      <c r="I12" s="811"/>
      <c r="J12" s="811"/>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257</v>
      </c>
      <c r="G13" s="478"/>
      <c r="H13" s="479"/>
      <c r="I13" s="811"/>
      <c r="J13" s="811"/>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257</v>
      </c>
      <c r="G14" s="478"/>
      <c r="H14" s="479"/>
      <c r="I14" s="811"/>
      <c r="J14" s="811"/>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257</v>
      </c>
      <c r="G15" s="478"/>
      <c r="H15" s="479"/>
      <c r="I15" s="811"/>
      <c r="J15" s="811"/>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257</v>
      </c>
      <c r="G16" s="478"/>
      <c r="H16" s="479"/>
      <c r="I16" s="811"/>
      <c r="J16" s="811"/>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257</v>
      </c>
      <c r="G17" s="478"/>
      <c r="H17" s="479"/>
      <c r="I17" s="811"/>
      <c r="J17" s="811"/>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257</v>
      </c>
      <c r="G18" s="478"/>
      <c r="H18" s="479"/>
      <c r="I18" s="811"/>
      <c r="J18" s="811"/>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257</v>
      </c>
      <c r="G19" s="478"/>
      <c r="H19" s="479"/>
      <c r="I19" s="811"/>
      <c r="J19" s="811"/>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257</v>
      </c>
      <c r="G20" s="478"/>
      <c r="H20" s="479"/>
      <c r="I20" s="811"/>
      <c r="J20" s="811"/>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257</v>
      </c>
      <c r="G21" s="478"/>
      <c r="H21" s="479"/>
      <c r="I21" s="811"/>
      <c r="J21" s="811"/>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257</v>
      </c>
      <c r="G22" s="478"/>
      <c r="H22" s="479"/>
      <c r="I22" s="811"/>
      <c r="J22" s="811"/>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257</v>
      </c>
      <c r="G23" s="478"/>
      <c r="H23" s="479"/>
      <c r="I23" s="811"/>
      <c r="J23" s="811"/>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257</v>
      </c>
      <c r="G24" s="478"/>
      <c r="H24" s="479"/>
      <c r="I24" s="811"/>
      <c r="J24" s="811"/>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257</v>
      </c>
      <c r="G25" s="478"/>
      <c r="H25" s="479"/>
      <c r="I25" s="811"/>
      <c r="J25" s="811"/>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257</v>
      </c>
      <c r="G26" s="478"/>
      <c r="H26" s="479"/>
      <c r="I26" s="811"/>
      <c r="J26" s="811"/>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257</v>
      </c>
      <c r="G27" s="478"/>
      <c r="H27" s="479"/>
      <c r="I27" s="811"/>
      <c r="J27" s="811"/>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257</v>
      </c>
      <c r="G28" s="478"/>
      <c r="H28" s="479"/>
      <c r="I28" s="811"/>
      <c r="J28" s="811"/>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257</v>
      </c>
      <c r="G29" s="478"/>
      <c r="H29" s="479"/>
      <c r="I29" s="811"/>
      <c r="J29" s="811"/>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257</v>
      </c>
      <c r="G30" s="478"/>
      <c r="H30" s="479"/>
      <c r="I30" s="811"/>
      <c r="J30" s="811"/>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257</v>
      </c>
      <c r="G31" s="478"/>
      <c r="H31" s="479"/>
      <c r="I31" s="811"/>
      <c r="J31" s="811"/>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257</v>
      </c>
      <c r="G32" s="478"/>
      <c r="H32" s="479"/>
      <c r="I32" s="811"/>
      <c r="J32" s="811"/>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257</v>
      </c>
      <c r="G33" s="478"/>
      <c r="H33" s="479"/>
      <c r="I33" s="811"/>
      <c r="J33" s="811"/>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257</v>
      </c>
      <c r="G34" s="478"/>
      <c r="H34" s="479"/>
      <c r="I34" s="811"/>
      <c r="J34" s="811"/>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257</v>
      </c>
      <c r="G35" s="478"/>
      <c r="H35" s="479"/>
      <c r="I35" s="811"/>
      <c r="J35" s="811"/>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257</v>
      </c>
      <c r="G36" s="478"/>
      <c r="H36" s="479"/>
      <c r="I36" s="811"/>
      <c r="J36" s="811"/>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257</v>
      </c>
      <c r="G37" s="478"/>
      <c r="H37" s="479"/>
      <c r="I37" s="811"/>
      <c r="J37" s="811"/>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257</v>
      </c>
      <c r="G38" s="478"/>
      <c r="H38" s="479"/>
      <c r="I38" s="811"/>
      <c r="J38" s="811"/>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257</v>
      </c>
      <c r="G39" s="478"/>
      <c r="H39" s="479"/>
      <c r="I39" s="811"/>
      <c r="J39" s="811"/>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257</v>
      </c>
      <c r="G40" s="478"/>
      <c r="H40" s="479"/>
      <c r="I40" s="811"/>
      <c r="J40" s="811"/>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257</v>
      </c>
      <c r="G41" s="478"/>
      <c r="H41" s="479"/>
      <c r="I41" s="811"/>
      <c r="J41" s="811"/>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257</v>
      </c>
      <c r="G42" s="478"/>
      <c r="H42" s="479"/>
      <c r="I42" s="811"/>
      <c r="J42" s="811"/>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257</v>
      </c>
      <c r="G43" s="478"/>
      <c r="H43" s="479"/>
      <c r="I43" s="811"/>
      <c r="J43" s="811"/>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257</v>
      </c>
      <c r="G44" s="478"/>
      <c r="H44" s="479"/>
      <c r="I44" s="811"/>
      <c r="J44" s="811"/>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257</v>
      </c>
      <c r="G45" s="478"/>
      <c r="H45" s="479"/>
      <c r="I45" s="811"/>
      <c r="J45" s="811"/>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257</v>
      </c>
      <c r="G46" s="478"/>
      <c r="H46" s="479"/>
      <c r="I46" s="811"/>
      <c r="J46" s="811"/>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257</v>
      </c>
      <c r="G47" s="478"/>
      <c r="H47" s="479"/>
      <c r="I47" s="811"/>
      <c r="J47" s="811"/>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257</v>
      </c>
      <c r="G48" s="478"/>
      <c r="H48" s="479"/>
      <c r="I48" s="811"/>
      <c r="J48" s="811"/>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257</v>
      </c>
      <c r="G49" s="478"/>
      <c r="H49" s="479"/>
      <c r="I49" s="811"/>
      <c r="J49" s="811"/>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257</v>
      </c>
      <c r="G50" s="478"/>
      <c r="H50" s="479"/>
      <c r="I50" s="811"/>
      <c r="J50" s="811"/>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257</v>
      </c>
      <c r="G51" s="478"/>
      <c r="H51" s="479"/>
      <c r="I51" s="811"/>
      <c r="J51" s="811"/>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257</v>
      </c>
      <c r="G52" s="478"/>
      <c r="H52" s="479"/>
      <c r="I52" s="811"/>
      <c r="J52" s="811"/>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257</v>
      </c>
      <c r="G53" s="478"/>
      <c r="H53" s="479"/>
      <c r="I53" s="811"/>
      <c r="J53" s="811"/>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257</v>
      </c>
      <c r="G54" s="478"/>
      <c r="H54" s="479"/>
      <c r="I54" s="811"/>
      <c r="J54" s="811"/>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257</v>
      </c>
      <c r="G55" s="478"/>
      <c r="H55" s="479"/>
      <c r="I55" s="811"/>
      <c r="J55" s="811"/>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257</v>
      </c>
      <c r="G56" s="478"/>
      <c r="H56" s="479"/>
      <c r="I56" s="811"/>
      <c r="J56" s="811"/>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257</v>
      </c>
      <c r="G57" s="478"/>
      <c r="H57" s="479"/>
      <c r="I57" s="811"/>
      <c r="J57" s="811"/>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257</v>
      </c>
      <c r="G58" s="478"/>
      <c r="H58" s="479"/>
      <c r="I58" s="811"/>
      <c r="J58" s="811"/>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257</v>
      </c>
      <c r="G59" s="478"/>
      <c r="H59" s="479"/>
      <c r="I59" s="811"/>
      <c r="J59" s="811"/>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257</v>
      </c>
      <c r="G60" s="478"/>
      <c r="H60" s="479"/>
      <c r="I60" s="811"/>
      <c r="J60" s="811"/>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257</v>
      </c>
      <c r="G61" s="478"/>
      <c r="H61" s="479"/>
      <c r="I61" s="811"/>
      <c r="J61" s="811"/>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257</v>
      </c>
      <c r="G62" s="478"/>
      <c r="H62" s="479"/>
      <c r="I62" s="811"/>
      <c r="J62" s="811"/>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257</v>
      </c>
      <c r="G63" s="478"/>
      <c r="H63" s="479"/>
      <c r="I63" s="811"/>
      <c r="J63" s="811"/>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257</v>
      </c>
      <c r="G64" s="478"/>
      <c r="H64" s="479"/>
      <c r="I64" s="811"/>
      <c r="J64" s="811"/>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257</v>
      </c>
      <c r="G65" s="478"/>
      <c r="H65" s="479"/>
      <c r="I65" s="811"/>
      <c r="J65" s="811"/>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257</v>
      </c>
      <c r="G66" s="478"/>
      <c r="H66" s="479"/>
      <c r="I66" s="811"/>
      <c r="J66" s="811"/>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257</v>
      </c>
      <c r="G67" s="478"/>
      <c r="H67" s="479"/>
      <c r="I67" s="811"/>
      <c r="J67" s="811"/>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257</v>
      </c>
      <c r="G68" s="478"/>
      <c r="H68" s="479"/>
      <c r="I68" s="811"/>
      <c r="J68" s="811"/>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257</v>
      </c>
      <c r="G69" s="478"/>
      <c r="H69" s="479"/>
      <c r="I69" s="811"/>
      <c r="J69" s="811"/>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257</v>
      </c>
      <c r="G70" s="478"/>
      <c r="H70" s="479"/>
      <c r="I70" s="811"/>
      <c r="J70" s="811"/>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257</v>
      </c>
      <c r="G71" s="478"/>
      <c r="H71" s="479"/>
      <c r="I71" s="811"/>
      <c r="J71" s="811"/>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257</v>
      </c>
      <c r="G72" s="478"/>
      <c r="H72" s="479"/>
      <c r="I72" s="811"/>
      <c r="J72" s="811"/>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257</v>
      </c>
      <c r="G73" s="478"/>
      <c r="H73" s="479"/>
      <c r="I73" s="811"/>
      <c r="J73" s="811"/>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257</v>
      </c>
      <c r="G74" s="478"/>
      <c r="H74" s="479"/>
      <c r="I74" s="811"/>
      <c r="J74" s="811"/>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257</v>
      </c>
      <c r="G75" s="478"/>
      <c r="H75" s="479"/>
      <c r="I75" s="811"/>
      <c r="J75" s="811"/>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257</v>
      </c>
      <c r="G76" s="478"/>
      <c r="H76" s="479"/>
      <c r="I76" s="811"/>
      <c r="J76" s="811"/>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257</v>
      </c>
      <c r="G77" s="478"/>
      <c r="H77" s="479"/>
      <c r="I77" s="811"/>
      <c r="J77" s="811"/>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257</v>
      </c>
      <c r="G78" s="478"/>
      <c r="H78" s="479"/>
      <c r="I78" s="811"/>
      <c r="J78" s="811"/>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257</v>
      </c>
      <c r="G79" s="478"/>
      <c r="H79" s="479"/>
      <c r="I79" s="811"/>
      <c r="J79" s="811"/>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257</v>
      </c>
      <c r="G80" s="478"/>
      <c r="H80" s="479"/>
      <c r="I80" s="811"/>
      <c r="J80" s="811"/>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257</v>
      </c>
      <c r="G81" s="478"/>
      <c r="H81" s="479"/>
      <c r="I81" s="811"/>
      <c r="J81" s="811"/>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257</v>
      </c>
      <c r="G82" s="478"/>
      <c r="H82" s="479"/>
      <c r="I82" s="811"/>
      <c r="J82" s="811"/>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257</v>
      </c>
      <c r="G83" s="478"/>
      <c r="H83" s="479"/>
      <c r="I83" s="811"/>
      <c r="J83" s="811"/>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257</v>
      </c>
      <c r="G84" s="478"/>
      <c r="H84" s="479"/>
      <c r="I84" s="811"/>
      <c r="J84" s="811"/>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257</v>
      </c>
      <c r="G85" s="478"/>
      <c r="H85" s="479"/>
      <c r="I85" s="811"/>
      <c r="J85" s="811"/>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257</v>
      </c>
      <c r="G86" s="478"/>
      <c r="H86" s="479"/>
      <c r="I86" s="811"/>
      <c r="J86" s="811"/>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257</v>
      </c>
      <c r="G87" s="478"/>
      <c r="H87" s="479"/>
      <c r="I87" s="811"/>
      <c r="J87" s="811"/>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257</v>
      </c>
      <c r="G88" s="478"/>
      <c r="H88" s="479"/>
      <c r="I88" s="811"/>
      <c r="J88" s="811"/>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257</v>
      </c>
      <c r="G89" s="478"/>
      <c r="H89" s="479"/>
      <c r="I89" s="811"/>
      <c r="J89" s="811"/>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257</v>
      </c>
      <c r="G90" s="478"/>
      <c r="H90" s="479"/>
      <c r="I90" s="811"/>
      <c r="J90" s="811"/>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257</v>
      </c>
      <c r="G91" s="478"/>
      <c r="H91" s="479"/>
      <c r="I91" s="811"/>
      <c r="J91" s="811"/>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257</v>
      </c>
      <c r="G92" s="478"/>
      <c r="H92" s="479"/>
      <c r="I92" s="811"/>
      <c r="J92" s="811"/>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257</v>
      </c>
      <c r="G93" s="478"/>
      <c r="H93" s="479"/>
      <c r="I93" s="811"/>
      <c r="J93" s="811"/>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257</v>
      </c>
      <c r="G94" s="478"/>
      <c r="H94" s="479"/>
      <c r="I94" s="811"/>
      <c r="J94" s="811"/>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257</v>
      </c>
      <c r="G95" s="478"/>
      <c r="H95" s="479"/>
      <c r="I95" s="811"/>
      <c r="J95" s="811"/>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257</v>
      </c>
      <c r="G96" s="478"/>
      <c r="H96" s="479"/>
      <c r="I96" s="811"/>
      <c r="J96" s="811"/>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257</v>
      </c>
      <c r="G97" s="478"/>
      <c r="H97" s="479"/>
      <c r="I97" s="811"/>
      <c r="J97" s="811"/>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257</v>
      </c>
      <c r="G98" s="478"/>
      <c r="H98" s="479"/>
      <c r="I98" s="811"/>
      <c r="J98" s="811"/>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257</v>
      </c>
      <c r="G99" s="478"/>
      <c r="H99" s="479"/>
      <c r="I99" s="811"/>
      <c r="J99" s="811"/>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257</v>
      </c>
      <c r="G100" s="478"/>
      <c r="H100" s="479"/>
      <c r="I100" s="811"/>
      <c r="J100" s="811"/>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257</v>
      </c>
      <c r="G101" s="478"/>
      <c r="H101" s="479"/>
      <c r="I101" s="811"/>
      <c r="J101" s="811"/>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257</v>
      </c>
      <c r="G102" s="478"/>
      <c r="H102" s="479"/>
      <c r="I102" s="811"/>
      <c r="J102" s="811"/>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257</v>
      </c>
      <c r="G103" s="478"/>
      <c r="H103" s="479"/>
      <c r="I103" s="811"/>
      <c r="J103" s="811"/>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257</v>
      </c>
      <c r="G104" s="478"/>
      <c r="H104" s="479"/>
      <c r="I104" s="811"/>
      <c r="J104" s="811"/>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257</v>
      </c>
      <c r="G105" s="478"/>
      <c r="H105" s="479"/>
      <c r="I105" s="811"/>
      <c r="J105" s="811"/>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257</v>
      </c>
      <c r="G106" s="478"/>
      <c r="H106" s="479"/>
      <c r="I106" s="811"/>
      <c r="J106" s="811"/>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257</v>
      </c>
      <c r="G107" s="478"/>
      <c r="H107" s="479"/>
      <c r="I107" s="811"/>
      <c r="J107" s="811"/>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257</v>
      </c>
      <c r="G108" s="478"/>
      <c r="H108" s="479"/>
      <c r="I108" s="811"/>
      <c r="J108" s="811"/>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257</v>
      </c>
      <c r="G109" s="478"/>
      <c r="H109" s="479"/>
      <c r="I109" s="811"/>
      <c r="J109" s="811"/>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257</v>
      </c>
      <c r="G110" s="478"/>
      <c r="H110" s="479"/>
      <c r="I110" s="811"/>
      <c r="J110" s="811"/>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257</v>
      </c>
      <c r="G111" s="478"/>
      <c r="H111" s="479"/>
      <c r="I111" s="811"/>
      <c r="J111" s="811"/>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257</v>
      </c>
      <c r="G112" s="478"/>
      <c r="H112" s="479"/>
      <c r="I112" s="811"/>
      <c r="J112" s="811"/>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257</v>
      </c>
      <c r="G113" s="478"/>
      <c r="H113" s="479"/>
      <c r="I113" s="811"/>
      <c r="J113" s="811"/>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257</v>
      </c>
      <c r="G114" s="478"/>
      <c r="H114" s="479"/>
      <c r="I114" s="811"/>
      <c r="J114" s="811"/>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257</v>
      </c>
      <c r="G115" s="478"/>
      <c r="H115" s="479"/>
      <c r="I115" s="811"/>
      <c r="J115" s="811"/>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257</v>
      </c>
      <c r="G116" s="478"/>
      <c r="H116" s="479"/>
      <c r="I116" s="811"/>
      <c r="J116" s="811"/>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257</v>
      </c>
      <c r="G117" s="478"/>
      <c r="H117" s="479"/>
      <c r="I117" s="811"/>
      <c r="J117" s="811"/>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257</v>
      </c>
      <c r="G118" s="478"/>
      <c r="H118" s="479"/>
      <c r="I118" s="811"/>
      <c r="J118" s="811"/>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257</v>
      </c>
      <c r="G119" s="478"/>
      <c r="H119" s="479"/>
      <c r="I119" s="811"/>
      <c r="J119" s="811"/>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257</v>
      </c>
      <c r="G120" s="478"/>
      <c r="H120" s="479"/>
      <c r="I120" s="811"/>
      <c r="J120" s="811"/>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257</v>
      </c>
      <c r="G121" s="478"/>
      <c r="H121" s="479"/>
      <c r="I121" s="811"/>
      <c r="J121" s="811"/>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257</v>
      </c>
      <c r="G122" s="478"/>
      <c r="H122" s="479"/>
      <c r="I122" s="811"/>
      <c r="J122" s="811"/>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257</v>
      </c>
      <c r="G123" s="478"/>
      <c r="H123" s="479"/>
      <c r="I123" s="811"/>
      <c r="J123" s="811"/>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257</v>
      </c>
      <c r="G124" s="478"/>
      <c r="H124" s="479"/>
      <c r="I124" s="811"/>
      <c r="J124" s="811"/>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257</v>
      </c>
      <c r="G125" s="478"/>
      <c r="H125" s="479"/>
      <c r="I125" s="811"/>
      <c r="J125" s="811"/>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257</v>
      </c>
      <c r="G126" s="478"/>
      <c r="H126" s="479"/>
      <c r="I126" s="811"/>
      <c r="J126" s="811"/>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257</v>
      </c>
      <c r="G127" s="478"/>
      <c r="H127" s="479"/>
      <c r="I127" s="811"/>
      <c r="J127" s="811"/>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257</v>
      </c>
      <c r="G128" s="478"/>
      <c r="H128" s="479"/>
      <c r="I128" s="811"/>
      <c r="J128" s="811"/>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257</v>
      </c>
      <c r="G129" s="478"/>
      <c r="H129" s="479"/>
      <c r="I129" s="811"/>
      <c r="J129" s="811"/>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257</v>
      </c>
      <c r="G130" s="478"/>
      <c r="H130" s="479"/>
      <c r="I130" s="811"/>
      <c r="J130" s="811"/>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257</v>
      </c>
      <c r="G131" s="478"/>
      <c r="H131" s="479"/>
      <c r="I131" s="811"/>
      <c r="J131" s="811"/>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257</v>
      </c>
      <c r="G132" s="478"/>
      <c r="H132" s="479"/>
      <c r="I132" s="811"/>
      <c r="J132" s="811"/>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257</v>
      </c>
      <c r="G133" s="478"/>
      <c r="H133" s="479"/>
      <c r="I133" s="811"/>
      <c r="J133" s="811"/>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257</v>
      </c>
      <c r="G134" s="478"/>
      <c r="H134" s="479"/>
      <c r="I134" s="811"/>
      <c r="J134" s="811"/>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257</v>
      </c>
      <c r="G135" s="478"/>
      <c r="H135" s="479"/>
      <c r="I135" s="811"/>
      <c r="J135" s="811"/>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257</v>
      </c>
      <c r="G136" s="478"/>
      <c r="H136" s="479"/>
      <c r="I136" s="811"/>
      <c r="J136" s="811"/>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257</v>
      </c>
      <c r="G137" s="478"/>
      <c r="H137" s="479"/>
      <c r="I137" s="811"/>
      <c r="J137" s="811"/>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257</v>
      </c>
      <c r="G138" s="478"/>
      <c r="H138" s="479"/>
      <c r="I138" s="811"/>
      <c r="J138" s="811"/>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257</v>
      </c>
      <c r="G139" s="478"/>
      <c r="H139" s="479"/>
      <c r="I139" s="811"/>
      <c r="J139" s="811"/>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257</v>
      </c>
      <c r="G140" s="478"/>
      <c r="H140" s="479"/>
      <c r="I140" s="811"/>
      <c r="J140" s="811"/>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257</v>
      </c>
      <c r="G141" s="478"/>
      <c r="H141" s="479"/>
      <c r="I141" s="811"/>
      <c r="J141" s="811"/>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257</v>
      </c>
      <c r="G142" s="478"/>
      <c r="H142" s="479"/>
      <c r="I142" s="811"/>
      <c r="J142" s="811"/>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257</v>
      </c>
      <c r="G143" s="478"/>
      <c r="H143" s="479"/>
      <c r="I143" s="811"/>
      <c r="J143" s="811"/>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257</v>
      </c>
      <c r="G144" s="478"/>
      <c r="H144" s="479"/>
      <c r="I144" s="811"/>
      <c r="J144" s="811"/>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257</v>
      </c>
      <c r="G145" s="478"/>
      <c r="H145" s="479"/>
      <c r="I145" s="811"/>
      <c r="J145" s="811"/>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257</v>
      </c>
      <c r="G146" s="478"/>
      <c r="H146" s="479"/>
      <c r="I146" s="811"/>
      <c r="J146" s="811"/>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257</v>
      </c>
      <c r="G147" s="478"/>
      <c r="H147" s="479"/>
      <c r="I147" s="811"/>
      <c r="J147" s="811"/>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257</v>
      </c>
      <c r="G148" s="478"/>
      <c r="H148" s="479"/>
      <c r="I148" s="811"/>
      <c r="J148" s="811"/>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257</v>
      </c>
      <c r="G149" s="478"/>
      <c r="H149" s="479"/>
      <c r="I149" s="811"/>
      <c r="J149" s="811"/>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257</v>
      </c>
      <c r="G150" s="478"/>
      <c r="H150" s="479"/>
      <c r="I150" s="811"/>
      <c r="J150" s="811"/>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257</v>
      </c>
      <c r="G151" s="478"/>
      <c r="H151" s="479"/>
      <c r="I151" s="811"/>
      <c r="J151" s="811"/>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257</v>
      </c>
      <c r="G152" s="478"/>
      <c r="H152" s="479"/>
      <c r="I152" s="811"/>
      <c r="J152" s="811"/>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257</v>
      </c>
      <c r="G153" s="478"/>
      <c r="H153" s="479"/>
      <c r="I153" s="811"/>
      <c r="J153" s="811"/>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257</v>
      </c>
      <c r="G154" s="478"/>
      <c r="H154" s="479"/>
      <c r="I154" s="811"/>
      <c r="J154" s="811"/>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257</v>
      </c>
      <c r="G155" s="478"/>
      <c r="H155" s="479"/>
      <c r="I155" s="811"/>
      <c r="J155" s="811"/>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257</v>
      </c>
      <c r="G156" s="478"/>
      <c r="H156" s="479"/>
      <c r="I156" s="811"/>
      <c r="J156" s="811"/>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257</v>
      </c>
      <c r="G157" s="478"/>
      <c r="H157" s="479"/>
      <c r="I157" s="811"/>
      <c r="J157" s="811"/>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257</v>
      </c>
      <c r="G158" s="478"/>
      <c r="H158" s="479"/>
      <c r="I158" s="811"/>
      <c r="J158" s="811"/>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257</v>
      </c>
      <c r="G159" s="478"/>
      <c r="H159" s="479"/>
      <c r="I159" s="811"/>
      <c r="J159" s="811"/>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257</v>
      </c>
      <c r="G160" s="478"/>
      <c r="H160" s="479"/>
      <c r="I160" s="811"/>
      <c r="J160" s="811"/>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257</v>
      </c>
      <c r="G161" s="478"/>
      <c r="H161" s="479"/>
      <c r="I161" s="811"/>
      <c r="J161" s="811"/>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257</v>
      </c>
      <c r="G162" s="478"/>
      <c r="H162" s="479"/>
      <c r="I162" s="811"/>
      <c r="J162" s="811"/>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257</v>
      </c>
      <c r="G163" s="478"/>
      <c r="H163" s="479"/>
      <c r="I163" s="811"/>
      <c r="J163" s="811"/>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257</v>
      </c>
      <c r="G164" s="478"/>
      <c r="H164" s="479"/>
      <c r="I164" s="811"/>
      <c r="J164" s="811"/>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257</v>
      </c>
      <c r="G165" s="478"/>
      <c r="H165" s="479"/>
      <c r="I165" s="811"/>
      <c r="J165" s="811"/>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257</v>
      </c>
      <c r="G166" s="478"/>
      <c r="H166" s="479"/>
      <c r="I166" s="811"/>
      <c r="J166" s="811"/>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257</v>
      </c>
      <c r="G167" s="478"/>
      <c r="H167" s="479"/>
      <c r="I167" s="811"/>
      <c r="J167" s="811"/>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257</v>
      </c>
      <c r="G168" s="478"/>
      <c r="H168" s="479"/>
      <c r="I168" s="811"/>
      <c r="J168" s="811"/>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257</v>
      </c>
      <c r="G169" s="478"/>
      <c r="H169" s="479"/>
      <c r="I169" s="811"/>
      <c r="J169" s="811"/>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257</v>
      </c>
      <c r="G170" s="478"/>
      <c r="H170" s="479"/>
      <c r="I170" s="811"/>
      <c r="J170" s="811"/>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257</v>
      </c>
      <c r="G171" s="478"/>
      <c r="H171" s="479"/>
      <c r="I171" s="811"/>
      <c r="J171" s="811"/>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257</v>
      </c>
      <c r="G172" s="478"/>
      <c r="H172" s="479"/>
      <c r="I172" s="811"/>
      <c r="J172" s="811"/>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257</v>
      </c>
      <c r="G173" s="478"/>
      <c r="H173" s="479"/>
      <c r="I173" s="811"/>
      <c r="J173" s="811"/>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257</v>
      </c>
      <c r="G174" s="478"/>
      <c r="H174" s="479"/>
      <c r="I174" s="811"/>
      <c r="J174" s="811"/>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257</v>
      </c>
      <c r="G175" s="478"/>
      <c r="H175" s="479"/>
      <c r="I175" s="811"/>
      <c r="J175" s="811"/>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257</v>
      </c>
      <c r="G176" s="478"/>
      <c r="H176" s="479"/>
      <c r="I176" s="811"/>
      <c r="J176" s="811"/>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257</v>
      </c>
      <c r="G177" s="478"/>
      <c r="H177" s="479"/>
      <c r="I177" s="811"/>
      <c r="J177" s="811"/>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257</v>
      </c>
      <c r="G178" s="478"/>
      <c r="H178" s="479"/>
      <c r="I178" s="811"/>
      <c r="J178" s="811"/>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257</v>
      </c>
      <c r="G179" s="478"/>
      <c r="H179" s="479"/>
      <c r="I179" s="811"/>
      <c r="J179" s="811"/>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257</v>
      </c>
      <c r="G180" s="478"/>
      <c r="H180" s="479"/>
      <c r="I180" s="811"/>
      <c r="J180" s="811"/>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257</v>
      </c>
      <c r="G181" s="478"/>
      <c r="H181" s="479"/>
      <c r="I181" s="811"/>
      <c r="J181" s="811"/>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257</v>
      </c>
      <c r="G182" s="478"/>
      <c r="H182" s="479"/>
      <c r="I182" s="811"/>
      <c r="J182" s="811"/>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257</v>
      </c>
      <c r="G183" s="478"/>
      <c r="H183" s="479"/>
      <c r="I183" s="811"/>
      <c r="J183" s="811"/>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257</v>
      </c>
      <c r="G184" s="478"/>
      <c r="H184" s="479"/>
      <c r="I184" s="811"/>
      <c r="J184" s="811"/>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257</v>
      </c>
      <c r="G185" s="478"/>
      <c r="H185" s="479"/>
      <c r="I185" s="811"/>
      <c r="J185" s="811"/>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257</v>
      </c>
      <c r="G186" s="478"/>
      <c r="H186" s="479"/>
      <c r="I186" s="811"/>
      <c r="J186" s="811"/>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257</v>
      </c>
      <c r="G187" s="478"/>
      <c r="H187" s="479"/>
      <c r="I187" s="811"/>
      <c r="J187" s="811"/>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257</v>
      </c>
      <c r="G188" s="478"/>
      <c r="H188" s="479"/>
      <c r="I188" s="811"/>
      <c r="J188" s="811"/>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257</v>
      </c>
      <c r="G189" s="478"/>
      <c r="H189" s="479"/>
      <c r="I189" s="811"/>
      <c r="J189" s="811"/>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257</v>
      </c>
      <c r="G190" s="478"/>
      <c r="H190" s="479"/>
      <c r="I190" s="811"/>
      <c r="J190" s="811"/>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258</v>
      </c>
      <c r="T191" s="718">
        <f>SUM(T7:T190)</f>
        <v>0</v>
      </c>
      <c r="U191" s="814" t="s">
        <v>259</v>
      </c>
      <c r="V191" s="815"/>
      <c r="W191" s="718">
        <f>SUM(W7:W190)</f>
        <v>0</v>
      </c>
      <c r="Z191" s="455"/>
      <c r="AA191" s="454" t="s">
        <v>260</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261</v>
      </c>
      <c r="T192" s="718">
        <f>ROUND(T191/1.1,0)</f>
        <v>0</v>
      </c>
      <c r="U192" s="817" t="s">
        <v>262</v>
      </c>
      <c r="V192" s="817"/>
      <c r="W192" s="718">
        <f>ROUND(W191/1.1,0)</f>
        <v>0</v>
      </c>
      <c r="X192" s="714"/>
      <c r="Y192" s="482"/>
      <c r="Z192" s="715"/>
      <c r="AA192" s="716" t="s">
        <v>263</v>
      </c>
      <c r="AB192" s="498">
        <f>ROUND(AB191/1.1,0)</f>
        <v>0</v>
      </c>
      <c r="AC192" s="808" t="s">
        <v>264</v>
      </c>
      <c r="AD192" s="809"/>
      <c r="AE192" s="809"/>
      <c r="AF192" s="810"/>
      <c r="AG192" s="498">
        <f>SUM(AG7:AG190)</f>
        <v>0</v>
      </c>
      <c r="AH192" s="716"/>
      <c r="AI192" s="716" t="s">
        <v>265</v>
      </c>
      <c r="AJ192" s="498">
        <f>SUM(AJ7:AJ190)+SUM(AM7:AM190)</f>
        <v>0</v>
      </c>
      <c r="AK192" s="747" t="s">
        <v>266</v>
      </c>
      <c r="AM192" s="137"/>
      <c r="AN192" s="109"/>
      <c r="AO192" s="109"/>
    </row>
  </sheetData>
  <mergeCells count="230">
    <mergeCell ref="U191:V191"/>
    <mergeCell ref="P4:P6"/>
    <mergeCell ref="AN4:AN6"/>
    <mergeCell ref="U192:V192"/>
    <mergeCell ref="Q4:Q6"/>
    <mergeCell ref="R5:R6"/>
    <mergeCell ref="U5:U6"/>
    <mergeCell ref="AD5:AD6"/>
    <mergeCell ref="AC5:AC6"/>
    <mergeCell ref="AB5:AB6"/>
    <mergeCell ref="AG5:AG6"/>
    <mergeCell ref="AC4:AG4"/>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N4:N6"/>
    <mergeCell ref="K5:K6"/>
    <mergeCell ref="L5:L6"/>
    <mergeCell ref="I7:J7"/>
    <mergeCell ref="I8:J8"/>
    <mergeCell ref="D4:D6"/>
    <mergeCell ref="E4:G6"/>
    <mergeCell ref="H4:H6"/>
    <mergeCell ref="I4:J6"/>
    <mergeCell ref="K4:L4"/>
    <mergeCell ref="M4:M6"/>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267</v>
      </c>
      <c r="Y1" s="111"/>
    </row>
    <row r="2" spans="2:25" ht="21.75" customHeight="1">
      <c r="B2" s="223"/>
      <c r="C2" s="2" t="s">
        <v>268</v>
      </c>
      <c r="D2" s="223"/>
      <c r="E2" s="223"/>
      <c r="F2" s="223"/>
      <c r="G2" s="225"/>
      <c r="H2" s="223"/>
    </row>
    <row r="3" spans="2:25" ht="24.75" customHeight="1">
      <c r="C3" s="43" t="s">
        <v>269</v>
      </c>
      <c r="E3" s="824" t="s">
        <v>270</v>
      </c>
      <c r="F3" s="824"/>
      <c r="G3" s="823">
        <f>SUM(V118,V234,V345,V461)</f>
        <v>0</v>
      </c>
      <c r="H3" s="823"/>
    </row>
    <row r="4" spans="2:25" ht="20.25" customHeight="1">
      <c r="C4" s="43" t="s">
        <v>271</v>
      </c>
      <c r="W4" s="108"/>
      <c r="X4" s="108" t="s">
        <v>223</v>
      </c>
    </row>
    <row r="5" spans="2:25"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332"/>
      <c r="U5" s="500" t="s">
        <v>285</v>
      </c>
      <c r="V5" s="332" t="s">
        <v>286</v>
      </c>
      <c r="W5" s="875" t="s">
        <v>287</v>
      </c>
      <c r="X5" s="874" t="s">
        <v>288</v>
      </c>
      <c r="Y5" s="54"/>
    </row>
    <row r="6" spans="2:25"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c r="Y6" s="54"/>
    </row>
    <row r="7" spans="2:25" ht="19.5" customHeight="1">
      <c r="C7" s="855"/>
      <c r="D7" s="858"/>
      <c r="E7" s="858"/>
      <c r="F7" s="858"/>
      <c r="G7" s="861"/>
      <c r="H7" s="864"/>
      <c r="I7" s="596"/>
      <c r="J7" s="675"/>
      <c r="K7" s="597"/>
      <c r="L7" s="598"/>
      <c r="M7" s="598"/>
      <c r="N7" s="599" t="str">
        <f>IF(I7="","",(SUM(L7:M7)))</f>
        <v/>
      </c>
      <c r="O7" s="600"/>
      <c r="P7" s="601" t="str">
        <f>IF(O7="","",(N7*O7))</f>
        <v/>
      </c>
      <c r="Q7" s="825"/>
      <c r="R7" s="828"/>
      <c r="S7" s="828"/>
      <c r="T7" s="831"/>
      <c r="U7" s="828"/>
      <c r="V7" s="828"/>
      <c r="W7" s="858"/>
      <c r="X7" s="834"/>
      <c r="Y7" s="115"/>
    </row>
    <row r="8" spans="2:25" ht="19.5" customHeight="1">
      <c r="C8" s="856"/>
      <c r="D8" s="859"/>
      <c r="E8" s="859"/>
      <c r="F8" s="859"/>
      <c r="G8" s="862"/>
      <c r="H8" s="865"/>
      <c r="I8" s="602"/>
      <c r="J8" s="676"/>
      <c r="K8" s="603"/>
      <c r="L8" s="604"/>
      <c r="M8" s="604"/>
      <c r="N8" s="605" t="str">
        <f>IF(I8="","",(SUM(L8:M8)))</f>
        <v/>
      </c>
      <c r="O8" s="606"/>
      <c r="P8" s="607" t="str">
        <f t="shared" ref="P8:P10" si="0">IF(O8="","",(N8*O8))</f>
        <v/>
      </c>
      <c r="Q8" s="826"/>
      <c r="R8" s="829"/>
      <c r="S8" s="829"/>
      <c r="T8" s="832"/>
      <c r="U8" s="829"/>
      <c r="V8" s="829"/>
      <c r="W8" s="859"/>
      <c r="X8" s="835"/>
      <c r="Y8" s="115"/>
    </row>
    <row r="9" spans="2:25" ht="19.5" customHeight="1">
      <c r="C9" s="856"/>
      <c r="D9" s="859"/>
      <c r="E9" s="859"/>
      <c r="F9" s="859"/>
      <c r="G9" s="862"/>
      <c r="H9" s="865"/>
      <c r="I9" s="602"/>
      <c r="J9" s="676"/>
      <c r="K9" s="603"/>
      <c r="L9" s="604"/>
      <c r="M9" s="604"/>
      <c r="N9" s="605" t="str">
        <f>IF(I9="","",(SUM(L9:M9)))</f>
        <v/>
      </c>
      <c r="O9" s="606"/>
      <c r="P9" s="607" t="str">
        <f t="shared" si="0"/>
        <v/>
      </c>
      <c r="Q9" s="826"/>
      <c r="R9" s="829"/>
      <c r="S9" s="829"/>
      <c r="T9" s="832"/>
      <c r="U9" s="829"/>
      <c r="V9" s="829"/>
      <c r="W9" s="859"/>
      <c r="X9" s="835"/>
      <c r="Y9" s="115"/>
    </row>
    <row r="10" spans="2:25" ht="19.5" customHeight="1">
      <c r="C10" s="856"/>
      <c r="D10" s="859"/>
      <c r="E10" s="859"/>
      <c r="F10" s="859"/>
      <c r="G10" s="862"/>
      <c r="H10" s="865"/>
      <c r="I10" s="602"/>
      <c r="J10" s="676"/>
      <c r="K10" s="603"/>
      <c r="L10" s="604"/>
      <c r="M10" s="604"/>
      <c r="N10" s="605" t="str">
        <f>IF(I10="","",(SUM(L10:M10)))</f>
        <v/>
      </c>
      <c r="O10" s="606"/>
      <c r="P10" s="607" t="str">
        <f t="shared" si="0"/>
        <v/>
      </c>
      <c r="Q10" s="827"/>
      <c r="R10" s="830"/>
      <c r="S10" s="830"/>
      <c r="T10" s="833"/>
      <c r="U10" s="830"/>
      <c r="V10" s="830"/>
      <c r="W10" s="859"/>
      <c r="X10" s="835"/>
      <c r="Y10" s="115"/>
    </row>
    <row r="11" spans="2:25" ht="19.5" customHeight="1">
      <c r="C11" s="857"/>
      <c r="D11" s="860"/>
      <c r="E11" s="860"/>
      <c r="F11" s="860"/>
      <c r="G11" s="863"/>
      <c r="H11" s="866"/>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60"/>
      <c r="X11" s="836"/>
      <c r="Y11" s="115"/>
    </row>
    <row r="12" spans="2:25" ht="19.5" customHeight="1">
      <c r="C12" s="855"/>
      <c r="D12" s="858"/>
      <c r="E12" s="858"/>
      <c r="F12" s="858"/>
      <c r="G12" s="861"/>
      <c r="H12" s="864"/>
      <c r="I12" s="596"/>
      <c r="J12" s="675"/>
      <c r="K12" s="597"/>
      <c r="L12" s="598"/>
      <c r="M12" s="598"/>
      <c r="N12" s="599" t="str">
        <f>IF(I12="","",(SUM(L12:M12)))</f>
        <v/>
      </c>
      <c r="O12" s="600"/>
      <c r="P12" s="601" t="str">
        <f t="shared" ref="P12:P15" si="1">IF(O12="","",(N12*O12))</f>
        <v/>
      </c>
      <c r="Q12" s="825"/>
      <c r="R12" s="828"/>
      <c r="S12" s="828"/>
      <c r="T12" s="831"/>
      <c r="U12" s="828"/>
      <c r="V12" s="828"/>
      <c r="W12" s="858"/>
      <c r="X12" s="834"/>
      <c r="Y12" s="115"/>
    </row>
    <row r="13" spans="2:25" ht="19.5" customHeight="1">
      <c r="C13" s="856"/>
      <c r="D13" s="859"/>
      <c r="E13" s="859"/>
      <c r="F13" s="859"/>
      <c r="G13" s="862"/>
      <c r="H13" s="865"/>
      <c r="I13" s="602"/>
      <c r="J13" s="676"/>
      <c r="K13" s="603"/>
      <c r="L13" s="604"/>
      <c r="M13" s="604"/>
      <c r="N13" s="605" t="str">
        <f>IF(I13="","",(SUM(L13:M13)))</f>
        <v/>
      </c>
      <c r="O13" s="606"/>
      <c r="P13" s="607" t="str">
        <f t="shared" si="1"/>
        <v/>
      </c>
      <c r="Q13" s="826"/>
      <c r="R13" s="829"/>
      <c r="S13" s="829"/>
      <c r="T13" s="832"/>
      <c r="U13" s="829"/>
      <c r="V13" s="829"/>
      <c r="W13" s="859"/>
      <c r="X13" s="835"/>
      <c r="Y13" s="115"/>
    </row>
    <row r="14" spans="2:25" ht="19.5" customHeight="1">
      <c r="C14" s="856"/>
      <c r="D14" s="859"/>
      <c r="E14" s="859"/>
      <c r="F14" s="859"/>
      <c r="G14" s="862"/>
      <c r="H14" s="865"/>
      <c r="I14" s="602"/>
      <c r="J14" s="676"/>
      <c r="K14" s="603"/>
      <c r="L14" s="604"/>
      <c r="M14" s="604"/>
      <c r="N14" s="605" t="str">
        <f>IF(I14="","",(SUM(L14:M14)))</f>
        <v/>
      </c>
      <c r="O14" s="606"/>
      <c r="P14" s="607" t="str">
        <f t="shared" si="1"/>
        <v/>
      </c>
      <c r="Q14" s="826"/>
      <c r="R14" s="829"/>
      <c r="S14" s="829"/>
      <c r="T14" s="832"/>
      <c r="U14" s="829"/>
      <c r="V14" s="829"/>
      <c r="W14" s="859"/>
      <c r="X14" s="835"/>
      <c r="Y14" s="115"/>
    </row>
    <row r="15" spans="2:25" ht="19.5" customHeight="1">
      <c r="C15" s="856"/>
      <c r="D15" s="859"/>
      <c r="E15" s="859"/>
      <c r="F15" s="859"/>
      <c r="G15" s="862"/>
      <c r="H15" s="865"/>
      <c r="I15" s="602"/>
      <c r="J15" s="676"/>
      <c r="K15" s="603"/>
      <c r="L15" s="604"/>
      <c r="M15" s="604"/>
      <c r="N15" s="605" t="str">
        <f>IF(I15="","",(SUM(L15:M15)))</f>
        <v/>
      </c>
      <c r="O15" s="606"/>
      <c r="P15" s="607" t="str">
        <f t="shared" si="1"/>
        <v/>
      </c>
      <c r="Q15" s="827"/>
      <c r="R15" s="830"/>
      <c r="S15" s="830"/>
      <c r="T15" s="833"/>
      <c r="U15" s="830"/>
      <c r="V15" s="830"/>
      <c r="W15" s="859"/>
      <c r="X15" s="835"/>
      <c r="Y15" s="115"/>
    </row>
    <row r="16" spans="2:25" ht="19.5" customHeight="1">
      <c r="C16" s="857"/>
      <c r="D16" s="860"/>
      <c r="E16" s="860"/>
      <c r="F16" s="860"/>
      <c r="G16" s="863"/>
      <c r="H16" s="866"/>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60"/>
      <c r="X16" s="836"/>
      <c r="Y16" s="115"/>
    </row>
    <row r="17" spans="3:25" ht="19.5" customHeight="1">
      <c r="C17" s="855"/>
      <c r="D17" s="858"/>
      <c r="E17" s="858"/>
      <c r="F17" s="858"/>
      <c r="G17" s="861"/>
      <c r="H17" s="864"/>
      <c r="I17" s="596"/>
      <c r="J17" s="675"/>
      <c r="K17" s="597"/>
      <c r="L17" s="598"/>
      <c r="M17" s="598"/>
      <c r="N17" s="599" t="str">
        <f>IF(I17="","",(SUM(L17:M17)))</f>
        <v/>
      </c>
      <c r="O17" s="600"/>
      <c r="P17" s="601" t="str">
        <f t="shared" ref="P17:P20" si="2">IF(O17="","",(N17*O17))</f>
        <v/>
      </c>
      <c r="Q17" s="825"/>
      <c r="R17" s="828"/>
      <c r="S17" s="828"/>
      <c r="T17" s="831"/>
      <c r="U17" s="828"/>
      <c r="V17" s="828"/>
      <c r="W17" s="858"/>
      <c r="X17" s="834"/>
      <c r="Y17" s="115"/>
    </row>
    <row r="18" spans="3:25" ht="19.5" customHeight="1">
      <c r="C18" s="856"/>
      <c r="D18" s="859"/>
      <c r="E18" s="859"/>
      <c r="F18" s="859"/>
      <c r="G18" s="862"/>
      <c r="H18" s="865"/>
      <c r="I18" s="602"/>
      <c r="J18" s="676"/>
      <c r="K18" s="603"/>
      <c r="L18" s="604"/>
      <c r="M18" s="604"/>
      <c r="N18" s="605" t="str">
        <f>IF(I18="","",(SUM(L18:M18)))</f>
        <v/>
      </c>
      <c r="O18" s="606"/>
      <c r="P18" s="607" t="str">
        <f t="shared" si="2"/>
        <v/>
      </c>
      <c r="Q18" s="826"/>
      <c r="R18" s="829"/>
      <c r="S18" s="829"/>
      <c r="T18" s="832"/>
      <c r="U18" s="829"/>
      <c r="V18" s="829"/>
      <c r="W18" s="859"/>
      <c r="X18" s="835"/>
      <c r="Y18" s="115"/>
    </row>
    <row r="19" spans="3:25" ht="19.5" customHeight="1">
      <c r="C19" s="856"/>
      <c r="D19" s="859"/>
      <c r="E19" s="859"/>
      <c r="F19" s="859"/>
      <c r="G19" s="862"/>
      <c r="H19" s="865"/>
      <c r="I19" s="602"/>
      <c r="J19" s="676"/>
      <c r="K19" s="603"/>
      <c r="L19" s="604"/>
      <c r="M19" s="604"/>
      <c r="N19" s="605" t="str">
        <f>IF(I19="","",(SUM(L19:M19)))</f>
        <v/>
      </c>
      <c r="O19" s="606"/>
      <c r="P19" s="607" t="str">
        <f t="shared" si="2"/>
        <v/>
      </c>
      <c r="Q19" s="826"/>
      <c r="R19" s="829"/>
      <c r="S19" s="829"/>
      <c r="T19" s="832"/>
      <c r="U19" s="829"/>
      <c r="V19" s="829"/>
      <c r="W19" s="859"/>
      <c r="X19" s="835"/>
      <c r="Y19" s="115"/>
    </row>
    <row r="20" spans="3:25" ht="19.5" customHeight="1">
      <c r="C20" s="856"/>
      <c r="D20" s="859"/>
      <c r="E20" s="859"/>
      <c r="F20" s="859"/>
      <c r="G20" s="862"/>
      <c r="H20" s="865"/>
      <c r="I20" s="602"/>
      <c r="J20" s="676"/>
      <c r="K20" s="603"/>
      <c r="L20" s="604"/>
      <c r="M20" s="604"/>
      <c r="N20" s="605" t="str">
        <f>IF(I20="","",(SUM(L20:M20)))</f>
        <v/>
      </c>
      <c r="O20" s="606"/>
      <c r="P20" s="607" t="str">
        <f t="shared" si="2"/>
        <v/>
      </c>
      <c r="Q20" s="827"/>
      <c r="R20" s="830"/>
      <c r="S20" s="830"/>
      <c r="T20" s="833"/>
      <c r="U20" s="830"/>
      <c r="V20" s="830"/>
      <c r="W20" s="859"/>
      <c r="X20" s="835"/>
      <c r="Y20" s="115"/>
    </row>
    <row r="21" spans="3:25" ht="19.5" customHeight="1">
      <c r="C21" s="857"/>
      <c r="D21" s="860"/>
      <c r="E21" s="860"/>
      <c r="F21" s="860"/>
      <c r="G21" s="863"/>
      <c r="H21" s="866"/>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60"/>
      <c r="X21" s="836"/>
      <c r="Y21" s="115"/>
    </row>
    <row r="22" spans="3:25" ht="19.5" customHeight="1">
      <c r="C22" s="855"/>
      <c r="D22" s="858"/>
      <c r="E22" s="858"/>
      <c r="F22" s="858"/>
      <c r="G22" s="861"/>
      <c r="H22" s="864"/>
      <c r="I22" s="596"/>
      <c r="J22" s="675"/>
      <c r="K22" s="597"/>
      <c r="L22" s="598"/>
      <c r="M22" s="598"/>
      <c r="N22" s="599" t="str">
        <f>IF(I22="","",(SUM(L22:M22)))</f>
        <v/>
      </c>
      <c r="O22" s="600"/>
      <c r="P22" s="601" t="str">
        <f t="shared" ref="P22:P25" si="3">IF(O22="","",(N22*O22))</f>
        <v/>
      </c>
      <c r="Q22" s="825"/>
      <c r="R22" s="828"/>
      <c r="S22" s="828"/>
      <c r="T22" s="831"/>
      <c r="U22" s="828"/>
      <c r="V22" s="828"/>
      <c r="W22" s="858"/>
      <c r="X22" s="834"/>
      <c r="Y22" s="115"/>
    </row>
    <row r="23" spans="3:25" ht="19.5" customHeight="1">
      <c r="C23" s="856"/>
      <c r="D23" s="859"/>
      <c r="E23" s="859"/>
      <c r="F23" s="859"/>
      <c r="G23" s="862"/>
      <c r="H23" s="865"/>
      <c r="I23" s="602"/>
      <c r="J23" s="676"/>
      <c r="K23" s="603"/>
      <c r="L23" s="604"/>
      <c r="M23" s="604"/>
      <c r="N23" s="605" t="str">
        <f>IF(I23="","",(SUM(L23:M23)))</f>
        <v/>
      </c>
      <c r="O23" s="606"/>
      <c r="P23" s="607" t="str">
        <f t="shared" si="3"/>
        <v/>
      </c>
      <c r="Q23" s="826"/>
      <c r="R23" s="829"/>
      <c r="S23" s="829"/>
      <c r="T23" s="832"/>
      <c r="U23" s="829"/>
      <c r="V23" s="829"/>
      <c r="W23" s="859"/>
      <c r="X23" s="835"/>
      <c r="Y23" s="115"/>
    </row>
    <row r="24" spans="3:25" ht="19.5" customHeight="1">
      <c r="C24" s="856"/>
      <c r="D24" s="859"/>
      <c r="E24" s="859"/>
      <c r="F24" s="859"/>
      <c r="G24" s="862"/>
      <c r="H24" s="865"/>
      <c r="I24" s="602"/>
      <c r="J24" s="676"/>
      <c r="K24" s="603"/>
      <c r="L24" s="604"/>
      <c r="M24" s="604"/>
      <c r="N24" s="605" t="str">
        <f>IF(I24="","",(SUM(L24:M24)))</f>
        <v/>
      </c>
      <c r="O24" s="606"/>
      <c r="P24" s="607" t="str">
        <f t="shared" si="3"/>
        <v/>
      </c>
      <c r="Q24" s="826"/>
      <c r="R24" s="829"/>
      <c r="S24" s="829"/>
      <c r="T24" s="832"/>
      <c r="U24" s="829"/>
      <c r="V24" s="829"/>
      <c r="W24" s="859"/>
      <c r="X24" s="835"/>
      <c r="Y24" s="115"/>
    </row>
    <row r="25" spans="3:25" ht="19.5" customHeight="1">
      <c r="C25" s="856"/>
      <c r="D25" s="859"/>
      <c r="E25" s="859"/>
      <c r="F25" s="859"/>
      <c r="G25" s="862"/>
      <c r="H25" s="865"/>
      <c r="I25" s="602"/>
      <c r="J25" s="676"/>
      <c r="K25" s="603"/>
      <c r="L25" s="604"/>
      <c r="M25" s="604"/>
      <c r="N25" s="605" t="str">
        <f>IF(I25="","",(SUM(L25:M25)))</f>
        <v/>
      </c>
      <c r="O25" s="606"/>
      <c r="P25" s="607" t="str">
        <f t="shared" si="3"/>
        <v/>
      </c>
      <c r="Q25" s="827"/>
      <c r="R25" s="830"/>
      <c r="S25" s="830"/>
      <c r="T25" s="833"/>
      <c r="U25" s="830"/>
      <c r="V25" s="830"/>
      <c r="W25" s="859"/>
      <c r="X25" s="835"/>
      <c r="Y25" s="115"/>
    </row>
    <row r="26" spans="3:25" ht="19.5" customHeight="1">
      <c r="C26" s="857"/>
      <c r="D26" s="860"/>
      <c r="E26" s="860"/>
      <c r="F26" s="860"/>
      <c r="G26" s="863"/>
      <c r="H26" s="866"/>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60"/>
      <c r="X26" s="836"/>
      <c r="Y26" s="115"/>
    </row>
    <row r="27" spans="3:25" ht="19.5" customHeight="1">
      <c r="C27" s="855"/>
      <c r="D27" s="858"/>
      <c r="E27" s="858"/>
      <c r="F27" s="858"/>
      <c r="G27" s="861"/>
      <c r="H27" s="864"/>
      <c r="I27" s="596"/>
      <c r="J27" s="675"/>
      <c r="K27" s="597"/>
      <c r="L27" s="598"/>
      <c r="M27" s="598"/>
      <c r="N27" s="599" t="str">
        <f>IF(I27="","",(SUM(L27:M27)))</f>
        <v/>
      </c>
      <c r="O27" s="600"/>
      <c r="P27" s="601" t="str">
        <f t="shared" ref="P27:P30" si="4">IF(O27="","",(N27*O27))</f>
        <v/>
      </c>
      <c r="Q27" s="825"/>
      <c r="R27" s="828"/>
      <c r="S27" s="828"/>
      <c r="T27" s="831"/>
      <c r="U27" s="828"/>
      <c r="V27" s="828"/>
      <c r="W27" s="858"/>
      <c r="X27" s="834"/>
      <c r="Y27" s="115"/>
    </row>
    <row r="28" spans="3:25" ht="19.5" customHeight="1">
      <c r="C28" s="856"/>
      <c r="D28" s="859"/>
      <c r="E28" s="859"/>
      <c r="F28" s="859"/>
      <c r="G28" s="862"/>
      <c r="H28" s="865"/>
      <c r="I28" s="602"/>
      <c r="J28" s="676"/>
      <c r="K28" s="603"/>
      <c r="L28" s="604"/>
      <c r="M28" s="604"/>
      <c r="N28" s="605" t="str">
        <f>IF(I28="","",(SUM(L28:M28)))</f>
        <v/>
      </c>
      <c r="O28" s="606"/>
      <c r="P28" s="607" t="str">
        <f t="shared" si="4"/>
        <v/>
      </c>
      <c r="Q28" s="826"/>
      <c r="R28" s="829"/>
      <c r="S28" s="829"/>
      <c r="T28" s="832"/>
      <c r="U28" s="829"/>
      <c r="V28" s="829"/>
      <c r="W28" s="859"/>
      <c r="X28" s="835"/>
      <c r="Y28" s="115"/>
    </row>
    <row r="29" spans="3:25" ht="19.5" customHeight="1">
      <c r="C29" s="856"/>
      <c r="D29" s="859"/>
      <c r="E29" s="859"/>
      <c r="F29" s="859"/>
      <c r="G29" s="862"/>
      <c r="H29" s="865"/>
      <c r="I29" s="602"/>
      <c r="J29" s="676"/>
      <c r="K29" s="603"/>
      <c r="L29" s="604"/>
      <c r="M29" s="604"/>
      <c r="N29" s="605" t="str">
        <f>IF(I29="","",(SUM(L29:M29)))</f>
        <v/>
      </c>
      <c r="O29" s="606"/>
      <c r="P29" s="607" t="str">
        <f t="shared" si="4"/>
        <v/>
      </c>
      <c r="Q29" s="826"/>
      <c r="R29" s="829"/>
      <c r="S29" s="829"/>
      <c r="T29" s="832"/>
      <c r="U29" s="829"/>
      <c r="V29" s="829"/>
      <c r="W29" s="859"/>
      <c r="X29" s="835"/>
      <c r="Y29" s="115"/>
    </row>
    <row r="30" spans="3:25" ht="19.5" customHeight="1">
      <c r="C30" s="856"/>
      <c r="D30" s="859"/>
      <c r="E30" s="859"/>
      <c r="F30" s="859"/>
      <c r="G30" s="862"/>
      <c r="H30" s="865"/>
      <c r="I30" s="602"/>
      <c r="J30" s="676"/>
      <c r="K30" s="603"/>
      <c r="L30" s="604"/>
      <c r="M30" s="604"/>
      <c r="N30" s="605" t="str">
        <f>IF(I30="","",(SUM(L30:M30)))</f>
        <v/>
      </c>
      <c r="O30" s="606"/>
      <c r="P30" s="607" t="str">
        <f t="shared" si="4"/>
        <v/>
      </c>
      <c r="Q30" s="827"/>
      <c r="R30" s="830"/>
      <c r="S30" s="830"/>
      <c r="T30" s="833"/>
      <c r="U30" s="830"/>
      <c r="V30" s="830"/>
      <c r="W30" s="859"/>
      <c r="X30" s="835"/>
      <c r="Y30" s="115"/>
    </row>
    <row r="31" spans="3:25" ht="19.5" customHeight="1">
      <c r="C31" s="857"/>
      <c r="D31" s="860"/>
      <c r="E31" s="860"/>
      <c r="F31" s="860"/>
      <c r="G31" s="863"/>
      <c r="H31" s="866"/>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60"/>
      <c r="X31" s="836"/>
      <c r="Y31" s="115"/>
    </row>
    <row r="32" spans="3:25" ht="19.5" customHeight="1">
      <c r="C32" s="855"/>
      <c r="D32" s="858"/>
      <c r="E32" s="858"/>
      <c r="F32" s="858"/>
      <c r="G32" s="861"/>
      <c r="H32" s="864"/>
      <c r="I32" s="596"/>
      <c r="J32" s="675"/>
      <c r="K32" s="597"/>
      <c r="L32" s="598"/>
      <c r="M32" s="598"/>
      <c r="N32" s="599" t="str">
        <f>IF(I32="","",(SUM(L32:M32)))</f>
        <v/>
      </c>
      <c r="O32" s="600"/>
      <c r="P32" s="601" t="str">
        <f t="shared" ref="P32:P35" si="5">IF(O32="","",(N32*O32))</f>
        <v/>
      </c>
      <c r="Q32" s="825"/>
      <c r="R32" s="828"/>
      <c r="S32" s="828"/>
      <c r="T32" s="831"/>
      <c r="U32" s="828"/>
      <c r="V32" s="828"/>
      <c r="W32" s="858"/>
      <c r="X32" s="834"/>
      <c r="Y32" s="115"/>
    </row>
    <row r="33" spans="3:25" ht="19.5" customHeight="1">
      <c r="C33" s="856"/>
      <c r="D33" s="859"/>
      <c r="E33" s="859"/>
      <c r="F33" s="859"/>
      <c r="G33" s="862"/>
      <c r="H33" s="865"/>
      <c r="I33" s="602"/>
      <c r="J33" s="676"/>
      <c r="K33" s="603"/>
      <c r="L33" s="604"/>
      <c r="M33" s="604"/>
      <c r="N33" s="605" t="str">
        <f>IF(I33="","",(SUM(L33:M33)))</f>
        <v/>
      </c>
      <c r="O33" s="606"/>
      <c r="P33" s="607" t="str">
        <f t="shared" si="5"/>
        <v/>
      </c>
      <c r="Q33" s="826"/>
      <c r="R33" s="829"/>
      <c r="S33" s="829"/>
      <c r="T33" s="832"/>
      <c r="U33" s="829"/>
      <c r="V33" s="829"/>
      <c r="W33" s="859"/>
      <c r="X33" s="835"/>
      <c r="Y33" s="115"/>
    </row>
    <row r="34" spans="3:25" ht="19.5" customHeight="1">
      <c r="C34" s="856"/>
      <c r="D34" s="859"/>
      <c r="E34" s="859"/>
      <c r="F34" s="859"/>
      <c r="G34" s="862"/>
      <c r="H34" s="865"/>
      <c r="I34" s="602"/>
      <c r="J34" s="676"/>
      <c r="K34" s="603"/>
      <c r="L34" s="604"/>
      <c r="M34" s="604"/>
      <c r="N34" s="605" t="str">
        <f>IF(I34="","",(SUM(L34:M34)))</f>
        <v/>
      </c>
      <c r="O34" s="606"/>
      <c r="P34" s="607" t="str">
        <f t="shared" si="5"/>
        <v/>
      </c>
      <c r="Q34" s="826"/>
      <c r="R34" s="829"/>
      <c r="S34" s="829"/>
      <c r="T34" s="832"/>
      <c r="U34" s="829"/>
      <c r="V34" s="829"/>
      <c r="W34" s="859"/>
      <c r="X34" s="835"/>
      <c r="Y34" s="115"/>
    </row>
    <row r="35" spans="3:25" ht="19.5" customHeight="1">
      <c r="C35" s="856"/>
      <c r="D35" s="859"/>
      <c r="E35" s="859"/>
      <c r="F35" s="859"/>
      <c r="G35" s="862"/>
      <c r="H35" s="865"/>
      <c r="I35" s="602"/>
      <c r="J35" s="676"/>
      <c r="K35" s="603"/>
      <c r="L35" s="604"/>
      <c r="M35" s="604"/>
      <c r="N35" s="605" t="str">
        <f>IF(I35="","",(SUM(L35:M35)))</f>
        <v/>
      </c>
      <c r="O35" s="606"/>
      <c r="P35" s="607" t="str">
        <f t="shared" si="5"/>
        <v/>
      </c>
      <c r="Q35" s="827"/>
      <c r="R35" s="830"/>
      <c r="S35" s="830"/>
      <c r="T35" s="833"/>
      <c r="U35" s="830"/>
      <c r="V35" s="830"/>
      <c r="W35" s="859"/>
      <c r="X35" s="835"/>
      <c r="Y35" s="115"/>
    </row>
    <row r="36" spans="3:25" ht="19.5" customHeight="1">
      <c r="C36" s="857"/>
      <c r="D36" s="860"/>
      <c r="E36" s="860"/>
      <c r="F36" s="860"/>
      <c r="G36" s="863"/>
      <c r="H36" s="866"/>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60"/>
      <c r="X36" s="836"/>
      <c r="Y36" s="115"/>
    </row>
    <row r="37" spans="3:25" ht="19.5" customHeight="1">
      <c r="C37" s="855"/>
      <c r="D37" s="858"/>
      <c r="E37" s="858"/>
      <c r="F37" s="858"/>
      <c r="G37" s="861"/>
      <c r="H37" s="864"/>
      <c r="I37" s="596"/>
      <c r="J37" s="675"/>
      <c r="K37" s="597"/>
      <c r="L37" s="598"/>
      <c r="M37" s="598"/>
      <c r="N37" s="599" t="str">
        <f>IF(I37="","",(SUM(L37:M37)))</f>
        <v/>
      </c>
      <c r="O37" s="600"/>
      <c r="P37" s="601" t="str">
        <f t="shared" ref="P37:P40" si="6">IF(O37="","",(N37*O37))</f>
        <v/>
      </c>
      <c r="Q37" s="825"/>
      <c r="R37" s="828"/>
      <c r="S37" s="828"/>
      <c r="T37" s="831"/>
      <c r="U37" s="828"/>
      <c r="V37" s="828"/>
      <c r="W37" s="858"/>
      <c r="X37" s="834"/>
      <c r="Y37" s="115"/>
    </row>
    <row r="38" spans="3:25" ht="19.5" customHeight="1">
      <c r="C38" s="856"/>
      <c r="D38" s="859"/>
      <c r="E38" s="859"/>
      <c r="F38" s="859"/>
      <c r="G38" s="862"/>
      <c r="H38" s="865"/>
      <c r="I38" s="602"/>
      <c r="J38" s="676"/>
      <c r="K38" s="603"/>
      <c r="L38" s="604"/>
      <c r="M38" s="604"/>
      <c r="N38" s="605" t="str">
        <f>IF(I38="","",(SUM(L38:M38)))</f>
        <v/>
      </c>
      <c r="O38" s="606"/>
      <c r="P38" s="607" t="str">
        <f t="shared" si="6"/>
        <v/>
      </c>
      <c r="Q38" s="826"/>
      <c r="R38" s="829"/>
      <c r="S38" s="829"/>
      <c r="T38" s="832"/>
      <c r="U38" s="829"/>
      <c r="V38" s="829"/>
      <c r="W38" s="859"/>
      <c r="X38" s="835"/>
      <c r="Y38" s="115"/>
    </row>
    <row r="39" spans="3:25" ht="19.5" customHeight="1">
      <c r="C39" s="856"/>
      <c r="D39" s="859"/>
      <c r="E39" s="859"/>
      <c r="F39" s="859"/>
      <c r="G39" s="862"/>
      <c r="H39" s="865"/>
      <c r="I39" s="602"/>
      <c r="J39" s="676"/>
      <c r="K39" s="603"/>
      <c r="L39" s="604"/>
      <c r="M39" s="604"/>
      <c r="N39" s="605" t="str">
        <f>IF(I39="","",(SUM(L39:M39)))</f>
        <v/>
      </c>
      <c r="O39" s="606"/>
      <c r="P39" s="607" t="str">
        <f t="shared" si="6"/>
        <v/>
      </c>
      <c r="Q39" s="826"/>
      <c r="R39" s="829"/>
      <c r="S39" s="829"/>
      <c r="T39" s="832"/>
      <c r="U39" s="829"/>
      <c r="V39" s="829"/>
      <c r="W39" s="859"/>
      <c r="X39" s="835"/>
      <c r="Y39" s="115"/>
    </row>
    <row r="40" spans="3:25" ht="19.5" customHeight="1">
      <c r="C40" s="856"/>
      <c r="D40" s="859"/>
      <c r="E40" s="859"/>
      <c r="F40" s="859"/>
      <c r="G40" s="862"/>
      <c r="H40" s="865"/>
      <c r="I40" s="602"/>
      <c r="J40" s="676"/>
      <c r="K40" s="603"/>
      <c r="L40" s="604"/>
      <c r="M40" s="604"/>
      <c r="N40" s="605" t="str">
        <f>IF(I40="","",(SUM(L40:M40)))</f>
        <v/>
      </c>
      <c r="O40" s="606"/>
      <c r="P40" s="607" t="str">
        <f t="shared" si="6"/>
        <v/>
      </c>
      <c r="Q40" s="827"/>
      <c r="R40" s="830"/>
      <c r="S40" s="830"/>
      <c r="T40" s="833"/>
      <c r="U40" s="830"/>
      <c r="V40" s="830"/>
      <c r="W40" s="859"/>
      <c r="X40" s="835"/>
      <c r="Y40" s="115"/>
    </row>
    <row r="41" spans="3:25" ht="19.5" customHeight="1">
      <c r="C41" s="857"/>
      <c r="D41" s="860"/>
      <c r="E41" s="860"/>
      <c r="F41" s="860"/>
      <c r="G41" s="863"/>
      <c r="H41" s="866"/>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60"/>
      <c r="X41" s="836"/>
      <c r="Y41" s="115"/>
    </row>
    <row r="42" spans="3:25" ht="19.5" customHeight="1">
      <c r="C42" s="855"/>
      <c r="D42" s="858"/>
      <c r="E42" s="858"/>
      <c r="F42" s="858"/>
      <c r="G42" s="861"/>
      <c r="H42" s="864"/>
      <c r="I42" s="596"/>
      <c r="J42" s="675"/>
      <c r="K42" s="597"/>
      <c r="L42" s="598"/>
      <c r="M42" s="598"/>
      <c r="N42" s="599" t="str">
        <f>IF(I42="","",(SUM(L42:M42)))</f>
        <v/>
      </c>
      <c r="O42" s="600"/>
      <c r="P42" s="601" t="str">
        <f t="shared" ref="P42:P45" si="7">IF(O42="","",(N42*O42))</f>
        <v/>
      </c>
      <c r="Q42" s="825"/>
      <c r="R42" s="828"/>
      <c r="S42" s="828"/>
      <c r="T42" s="831"/>
      <c r="U42" s="828"/>
      <c r="V42" s="828"/>
      <c r="W42" s="858"/>
      <c r="X42" s="834"/>
      <c r="Y42" s="115"/>
    </row>
    <row r="43" spans="3:25" ht="19.5" customHeight="1">
      <c r="C43" s="856"/>
      <c r="D43" s="859"/>
      <c r="E43" s="859"/>
      <c r="F43" s="859"/>
      <c r="G43" s="862"/>
      <c r="H43" s="865"/>
      <c r="I43" s="602"/>
      <c r="J43" s="676"/>
      <c r="K43" s="603"/>
      <c r="L43" s="604"/>
      <c r="M43" s="604"/>
      <c r="N43" s="605" t="str">
        <f>IF(I43="","",(SUM(L43:M43)))</f>
        <v/>
      </c>
      <c r="O43" s="606"/>
      <c r="P43" s="607" t="str">
        <f t="shared" si="7"/>
        <v/>
      </c>
      <c r="Q43" s="826"/>
      <c r="R43" s="829"/>
      <c r="S43" s="829"/>
      <c r="T43" s="832"/>
      <c r="U43" s="829"/>
      <c r="V43" s="829"/>
      <c r="W43" s="859"/>
      <c r="X43" s="835"/>
      <c r="Y43" s="115"/>
    </row>
    <row r="44" spans="3:25" ht="19.5" customHeight="1">
      <c r="C44" s="856"/>
      <c r="D44" s="859"/>
      <c r="E44" s="859"/>
      <c r="F44" s="859"/>
      <c r="G44" s="862"/>
      <c r="H44" s="865"/>
      <c r="I44" s="602"/>
      <c r="J44" s="676"/>
      <c r="K44" s="603"/>
      <c r="L44" s="604"/>
      <c r="M44" s="604"/>
      <c r="N44" s="605" t="str">
        <f>IF(I44="","",(SUM(L44:M44)))</f>
        <v/>
      </c>
      <c r="O44" s="606"/>
      <c r="P44" s="607" t="str">
        <f t="shared" si="7"/>
        <v/>
      </c>
      <c r="Q44" s="826"/>
      <c r="R44" s="829"/>
      <c r="S44" s="829"/>
      <c r="T44" s="832"/>
      <c r="U44" s="829"/>
      <c r="V44" s="829"/>
      <c r="W44" s="859"/>
      <c r="X44" s="835"/>
      <c r="Y44" s="115"/>
    </row>
    <row r="45" spans="3:25" ht="19.5" customHeight="1">
      <c r="C45" s="856"/>
      <c r="D45" s="859"/>
      <c r="E45" s="859"/>
      <c r="F45" s="859"/>
      <c r="G45" s="862"/>
      <c r="H45" s="865"/>
      <c r="I45" s="602"/>
      <c r="J45" s="676"/>
      <c r="K45" s="603"/>
      <c r="L45" s="604"/>
      <c r="M45" s="604"/>
      <c r="N45" s="605" t="str">
        <f>IF(I45="","",(SUM(L45:M45)))</f>
        <v/>
      </c>
      <c r="O45" s="606"/>
      <c r="P45" s="607" t="str">
        <f t="shared" si="7"/>
        <v/>
      </c>
      <c r="Q45" s="827"/>
      <c r="R45" s="830"/>
      <c r="S45" s="830"/>
      <c r="T45" s="833"/>
      <c r="U45" s="830"/>
      <c r="V45" s="830"/>
      <c r="W45" s="859"/>
      <c r="X45" s="835"/>
      <c r="Y45" s="115"/>
    </row>
    <row r="46" spans="3:25" ht="19.5" customHeight="1">
      <c r="C46" s="857"/>
      <c r="D46" s="860"/>
      <c r="E46" s="860"/>
      <c r="F46" s="860"/>
      <c r="G46" s="863"/>
      <c r="H46" s="866"/>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60"/>
      <c r="X46" s="836"/>
      <c r="Y46" s="115"/>
    </row>
    <row r="47" spans="3:25" ht="19.5" customHeight="1">
      <c r="C47" s="855"/>
      <c r="D47" s="858"/>
      <c r="E47" s="858"/>
      <c r="F47" s="858"/>
      <c r="G47" s="861"/>
      <c r="H47" s="864"/>
      <c r="I47" s="596"/>
      <c r="J47" s="675"/>
      <c r="K47" s="597"/>
      <c r="L47" s="598"/>
      <c r="M47" s="598"/>
      <c r="N47" s="599" t="str">
        <f>IF(I47="","",(SUM(L47:M47)))</f>
        <v/>
      </c>
      <c r="O47" s="600"/>
      <c r="P47" s="601" t="str">
        <f t="shared" ref="P47:P50" si="8">IF(O47="","",(N47*O47))</f>
        <v/>
      </c>
      <c r="Q47" s="825"/>
      <c r="R47" s="828"/>
      <c r="S47" s="828"/>
      <c r="T47" s="831"/>
      <c r="U47" s="828"/>
      <c r="V47" s="828"/>
      <c r="W47" s="858"/>
      <c r="X47" s="834"/>
      <c r="Y47" s="115"/>
    </row>
    <row r="48" spans="3:25" ht="19.5" customHeight="1">
      <c r="C48" s="856"/>
      <c r="D48" s="859"/>
      <c r="E48" s="859"/>
      <c r="F48" s="859"/>
      <c r="G48" s="862"/>
      <c r="H48" s="865"/>
      <c r="I48" s="602"/>
      <c r="J48" s="676"/>
      <c r="K48" s="603"/>
      <c r="L48" s="604"/>
      <c r="M48" s="604"/>
      <c r="N48" s="605" t="str">
        <f>IF(I48="","",(SUM(L48:M48)))</f>
        <v/>
      </c>
      <c r="O48" s="606"/>
      <c r="P48" s="607" t="str">
        <f t="shared" si="8"/>
        <v/>
      </c>
      <c r="Q48" s="826"/>
      <c r="R48" s="829"/>
      <c r="S48" s="829"/>
      <c r="T48" s="832"/>
      <c r="U48" s="829"/>
      <c r="V48" s="829"/>
      <c r="W48" s="859"/>
      <c r="X48" s="835"/>
      <c r="Y48" s="115"/>
    </row>
    <row r="49" spans="3:25" ht="19.5" customHeight="1">
      <c r="C49" s="856"/>
      <c r="D49" s="859"/>
      <c r="E49" s="859"/>
      <c r="F49" s="859"/>
      <c r="G49" s="862"/>
      <c r="H49" s="865"/>
      <c r="I49" s="602"/>
      <c r="J49" s="676"/>
      <c r="K49" s="603"/>
      <c r="L49" s="604"/>
      <c r="M49" s="604"/>
      <c r="N49" s="605" t="str">
        <f>IF(I49="","",(SUM(L49:M49)))</f>
        <v/>
      </c>
      <c r="O49" s="606"/>
      <c r="P49" s="607" t="str">
        <f t="shared" si="8"/>
        <v/>
      </c>
      <c r="Q49" s="826"/>
      <c r="R49" s="829"/>
      <c r="S49" s="829"/>
      <c r="T49" s="832"/>
      <c r="U49" s="829"/>
      <c r="V49" s="829"/>
      <c r="W49" s="859"/>
      <c r="X49" s="835"/>
      <c r="Y49" s="115"/>
    </row>
    <row r="50" spans="3:25" ht="19.5" customHeight="1">
      <c r="C50" s="856"/>
      <c r="D50" s="859"/>
      <c r="E50" s="859"/>
      <c r="F50" s="859"/>
      <c r="G50" s="862"/>
      <c r="H50" s="865"/>
      <c r="I50" s="602"/>
      <c r="J50" s="676"/>
      <c r="K50" s="603"/>
      <c r="L50" s="604"/>
      <c r="M50" s="604"/>
      <c r="N50" s="605" t="str">
        <f>IF(I50="","",(SUM(L50:M50)))</f>
        <v/>
      </c>
      <c r="O50" s="606"/>
      <c r="P50" s="607" t="str">
        <f t="shared" si="8"/>
        <v/>
      </c>
      <c r="Q50" s="827"/>
      <c r="R50" s="830"/>
      <c r="S50" s="830"/>
      <c r="T50" s="833"/>
      <c r="U50" s="830"/>
      <c r="V50" s="830"/>
      <c r="W50" s="859"/>
      <c r="X50" s="835"/>
      <c r="Y50" s="115"/>
    </row>
    <row r="51" spans="3:25" ht="19.5" customHeight="1">
      <c r="C51" s="857"/>
      <c r="D51" s="860"/>
      <c r="E51" s="860"/>
      <c r="F51" s="860"/>
      <c r="G51" s="863"/>
      <c r="H51" s="866"/>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60"/>
      <c r="X51" s="836"/>
      <c r="Y51" s="115"/>
    </row>
    <row r="52" spans="3:25" ht="19.5" customHeight="1">
      <c r="C52" s="855"/>
      <c r="D52" s="858"/>
      <c r="E52" s="858"/>
      <c r="F52" s="858"/>
      <c r="G52" s="861"/>
      <c r="H52" s="864"/>
      <c r="I52" s="596"/>
      <c r="J52" s="675"/>
      <c r="K52" s="597"/>
      <c r="L52" s="598"/>
      <c r="M52" s="598"/>
      <c r="N52" s="599" t="str">
        <f>IF(I52="","",(SUM(L52:M52)))</f>
        <v/>
      </c>
      <c r="O52" s="600"/>
      <c r="P52" s="601" t="str">
        <f t="shared" ref="P52:P55" si="9">IF(O52="","",(N52*O52))</f>
        <v/>
      </c>
      <c r="Q52" s="825"/>
      <c r="R52" s="828"/>
      <c r="S52" s="828"/>
      <c r="T52" s="831"/>
      <c r="U52" s="828"/>
      <c r="V52" s="828"/>
      <c r="W52" s="858"/>
      <c r="X52" s="834"/>
      <c r="Y52" s="115"/>
    </row>
    <row r="53" spans="3:25" ht="19.5" customHeight="1">
      <c r="C53" s="856"/>
      <c r="D53" s="859"/>
      <c r="E53" s="859"/>
      <c r="F53" s="859"/>
      <c r="G53" s="862"/>
      <c r="H53" s="865"/>
      <c r="I53" s="602"/>
      <c r="J53" s="676"/>
      <c r="K53" s="603"/>
      <c r="L53" s="604"/>
      <c r="M53" s="604"/>
      <c r="N53" s="605" t="str">
        <f>IF(I53="","",(SUM(L53:M53)))</f>
        <v/>
      </c>
      <c r="O53" s="606"/>
      <c r="P53" s="607" t="str">
        <f t="shared" si="9"/>
        <v/>
      </c>
      <c r="Q53" s="826"/>
      <c r="R53" s="829"/>
      <c r="S53" s="829"/>
      <c r="T53" s="832"/>
      <c r="U53" s="829"/>
      <c r="V53" s="829"/>
      <c r="W53" s="859"/>
      <c r="X53" s="835"/>
      <c r="Y53" s="115"/>
    </row>
    <row r="54" spans="3:25" ht="19.5" customHeight="1">
      <c r="C54" s="856"/>
      <c r="D54" s="859"/>
      <c r="E54" s="859"/>
      <c r="F54" s="859"/>
      <c r="G54" s="862"/>
      <c r="H54" s="865"/>
      <c r="I54" s="602"/>
      <c r="J54" s="676"/>
      <c r="K54" s="603"/>
      <c r="L54" s="604"/>
      <c r="M54" s="604"/>
      <c r="N54" s="605" t="str">
        <f>IF(I54="","",(SUM(L54:M54)))</f>
        <v/>
      </c>
      <c r="O54" s="606"/>
      <c r="P54" s="607" t="str">
        <f t="shared" si="9"/>
        <v/>
      </c>
      <c r="Q54" s="826"/>
      <c r="R54" s="829"/>
      <c r="S54" s="829"/>
      <c r="T54" s="832"/>
      <c r="U54" s="829"/>
      <c r="V54" s="829"/>
      <c r="W54" s="859"/>
      <c r="X54" s="835"/>
      <c r="Y54" s="115"/>
    </row>
    <row r="55" spans="3:25" ht="19.5" customHeight="1">
      <c r="C55" s="856"/>
      <c r="D55" s="859"/>
      <c r="E55" s="859"/>
      <c r="F55" s="859"/>
      <c r="G55" s="862"/>
      <c r="H55" s="865"/>
      <c r="I55" s="602"/>
      <c r="J55" s="676"/>
      <c r="K55" s="603"/>
      <c r="L55" s="604"/>
      <c r="M55" s="604"/>
      <c r="N55" s="605" t="str">
        <f>IF(I55="","",(SUM(L55:M55)))</f>
        <v/>
      </c>
      <c r="O55" s="606"/>
      <c r="P55" s="607" t="str">
        <f t="shared" si="9"/>
        <v/>
      </c>
      <c r="Q55" s="827"/>
      <c r="R55" s="830"/>
      <c r="S55" s="830"/>
      <c r="T55" s="833"/>
      <c r="U55" s="830"/>
      <c r="V55" s="830"/>
      <c r="W55" s="859"/>
      <c r="X55" s="835"/>
      <c r="Y55" s="115"/>
    </row>
    <row r="56" spans="3:25" ht="19.5" customHeight="1">
      <c r="C56" s="857"/>
      <c r="D56" s="860"/>
      <c r="E56" s="860"/>
      <c r="F56" s="860"/>
      <c r="G56" s="863"/>
      <c r="H56" s="866"/>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60"/>
      <c r="X56" s="836"/>
      <c r="Y56" s="115"/>
    </row>
    <row r="57" spans="3:25" ht="19.5" customHeight="1">
      <c r="C57" s="855"/>
      <c r="D57" s="858"/>
      <c r="E57" s="858"/>
      <c r="F57" s="858"/>
      <c r="G57" s="861"/>
      <c r="H57" s="864"/>
      <c r="I57" s="596"/>
      <c r="J57" s="675"/>
      <c r="K57" s="597"/>
      <c r="L57" s="598"/>
      <c r="M57" s="598"/>
      <c r="N57" s="599" t="str">
        <f>IF(I57="","",(SUM(L57:M57)))</f>
        <v/>
      </c>
      <c r="O57" s="600"/>
      <c r="P57" s="601" t="str">
        <f t="shared" ref="P57:P60" si="10">IF(O57="","",(N57*O57))</f>
        <v/>
      </c>
      <c r="Q57" s="825"/>
      <c r="R57" s="828"/>
      <c r="S57" s="828"/>
      <c r="T57" s="831"/>
      <c r="U57" s="828"/>
      <c r="V57" s="828"/>
      <c r="W57" s="858"/>
      <c r="X57" s="834"/>
      <c r="Y57" s="115"/>
    </row>
    <row r="58" spans="3:25" ht="19.5" customHeight="1">
      <c r="C58" s="856"/>
      <c r="D58" s="859"/>
      <c r="E58" s="859"/>
      <c r="F58" s="859"/>
      <c r="G58" s="862"/>
      <c r="H58" s="865"/>
      <c r="I58" s="602"/>
      <c r="J58" s="676"/>
      <c r="K58" s="603"/>
      <c r="L58" s="604"/>
      <c r="M58" s="604"/>
      <c r="N58" s="605" t="str">
        <f>IF(I58="","",(SUM(L58:M58)))</f>
        <v/>
      </c>
      <c r="O58" s="606"/>
      <c r="P58" s="607" t="str">
        <f t="shared" si="10"/>
        <v/>
      </c>
      <c r="Q58" s="826"/>
      <c r="R58" s="829"/>
      <c r="S58" s="829"/>
      <c r="T58" s="832"/>
      <c r="U58" s="829"/>
      <c r="V58" s="829"/>
      <c r="W58" s="859"/>
      <c r="X58" s="835"/>
      <c r="Y58" s="115"/>
    </row>
    <row r="59" spans="3:25" ht="19.5" customHeight="1">
      <c r="C59" s="856"/>
      <c r="D59" s="859"/>
      <c r="E59" s="859"/>
      <c r="F59" s="859"/>
      <c r="G59" s="862"/>
      <c r="H59" s="865"/>
      <c r="I59" s="602"/>
      <c r="J59" s="676"/>
      <c r="K59" s="603"/>
      <c r="L59" s="604"/>
      <c r="M59" s="604"/>
      <c r="N59" s="605" t="str">
        <f>IF(I59="","",(SUM(L59:M59)))</f>
        <v/>
      </c>
      <c r="O59" s="606"/>
      <c r="P59" s="607" t="str">
        <f t="shared" si="10"/>
        <v/>
      </c>
      <c r="Q59" s="826"/>
      <c r="R59" s="829"/>
      <c r="S59" s="829"/>
      <c r="T59" s="832"/>
      <c r="U59" s="829"/>
      <c r="V59" s="829"/>
      <c r="W59" s="859"/>
      <c r="X59" s="835"/>
      <c r="Y59" s="115"/>
    </row>
    <row r="60" spans="3:25" ht="19.5" customHeight="1">
      <c r="C60" s="856"/>
      <c r="D60" s="859"/>
      <c r="E60" s="859"/>
      <c r="F60" s="859"/>
      <c r="G60" s="862"/>
      <c r="H60" s="865"/>
      <c r="I60" s="602"/>
      <c r="J60" s="676"/>
      <c r="K60" s="603"/>
      <c r="L60" s="604"/>
      <c r="M60" s="604"/>
      <c r="N60" s="605" t="str">
        <f>IF(I60="","",(SUM(L60:M60)))</f>
        <v/>
      </c>
      <c r="O60" s="606"/>
      <c r="P60" s="607" t="str">
        <f t="shared" si="10"/>
        <v/>
      </c>
      <c r="Q60" s="827"/>
      <c r="R60" s="830"/>
      <c r="S60" s="830"/>
      <c r="T60" s="833"/>
      <c r="U60" s="830"/>
      <c r="V60" s="830"/>
      <c r="W60" s="859"/>
      <c r="X60" s="835"/>
      <c r="Y60" s="115"/>
    </row>
    <row r="61" spans="3:25" ht="19.5" customHeight="1">
      <c r="C61" s="857"/>
      <c r="D61" s="860"/>
      <c r="E61" s="860"/>
      <c r="F61" s="860"/>
      <c r="G61" s="863"/>
      <c r="H61" s="866"/>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60"/>
      <c r="X61" s="836"/>
      <c r="Y61" s="115"/>
    </row>
    <row r="62" spans="3:25" ht="19.5" customHeight="1">
      <c r="C62" s="855"/>
      <c r="D62" s="858"/>
      <c r="E62" s="858"/>
      <c r="F62" s="858"/>
      <c r="G62" s="861"/>
      <c r="H62" s="864"/>
      <c r="I62" s="596"/>
      <c r="J62" s="675"/>
      <c r="K62" s="597"/>
      <c r="L62" s="598"/>
      <c r="M62" s="598"/>
      <c r="N62" s="599" t="str">
        <f>IF(I62="","",(SUM(L62:M62)))</f>
        <v/>
      </c>
      <c r="O62" s="600"/>
      <c r="P62" s="601" t="str">
        <f t="shared" ref="P62:P65" si="11">IF(O62="","",(N62*O62))</f>
        <v/>
      </c>
      <c r="Q62" s="825"/>
      <c r="R62" s="828"/>
      <c r="S62" s="828"/>
      <c r="T62" s="831"/>
      <c r="U62" s="828"/>
      <c r="V62" s="828"/>
      <c r="W62" s="858"/>
      <c r="X62" s="834"/>
      <c r="Y62" s="115"/>
    </row>
    <row r="63" spans="3:25" ht="19.5" customHeight="1">
      <c r="C63" s="856"/>
      <c r="D63" s="859"/>
      <c r="E63" s="859"/>
      <c r="F63" s="859"/>
      <c r="G63" s="862"/>
      <c r="H63" s="865"/>
      <c r="I63" s="602"/>
      <c r="J63" s="676"/>
      <c r="K63" s="603"/>
      <c r="L63" s="604"/>
      <c r="M63" s="604"/>
      <c r="N63" s="605" t="str">
        <f>IF(I63="","",(SUM(L63:M63)))</f>
        <v/>
      </c>
      <c r="O63" s="606"/>
      <c r="P63" s="607" t="str">
        <f t="shared" si="11"/>
        <v/>
      </c>
      <c r="Q63" s="826"/>
      <c r="R63" s="829"/>
      <c r="S63" s="829"/>
      <c r="T63" s="832"/>
      <c r="U63" s="829"/>
      <c r="V63" s="829"/>
      <c r="W63" s="859"/>
      <c r="X63" s="835"/>
      <c r="Y63" s="115"/>
    </row>
    <row r="64" spans="3:25" ht="19.5" customHeight="1">
      <c r="C64" s="856"/>
      <c r="D64" s="859"/>
      <c r="E64" s="859"/>
      <c r="F64" s="859"/>
      <c r="G64" s="862"/>
      <c r="H64" s="865"/>
      <c r="I64" s="602"/>
      <c r="J64" s="676"/>
      <c r="K64" s="603"/>
      <c r="L64" s="604"/>
      <c r="M64" s="604"/>
      <c r="N64" s="605" t="str">
        <f>IF(I64="","",(SUM(L64:M64)))</f>
        <v/>
      </c>
      <c r="O64" s="606"/>
      <c r="P64" s="607" t="str">
        <f t="shared" si="11"/>
        <v/>
      </c>
      <c r="Q64" s="826"/>
      <c r="R64" s="829"/>
      <c r="S64" s="829"/>
      <c r="T64" s="832"/>
      <c r="U64" s="829"/>
      <c r="V64" s="829"/>
      <c r="W64" s="859"/>
      <c r="X64" s="835"/>
      <c r="Y64" s="115"/>
    </row>
    <row r="65" spans="3:25" ht="19.5" customHeight="1">
      <c r="C65" s="856"/>
      <c r="D65" s="859"/>
      <c r="E65" s="859"/>
      <c r="F65" s="859"/>
      <c r="G65" s="862"/>
      <c r="H65" s="865"/>
      <c r="I65" s="602"/>
      <c r="J65" s="676"/>
      <c r="K65" s="603"/>
      <c r="L65" s="604"/>
      <c r="M65" s="604"/>
      <c r="N65" s="605" t="str">
        <f>IF(I65="","",(SUM(L65:M65)))</f>
        <v/>
      </c>
      <c r="O65" s="606"/>
      <c r="P65" s="607" t="str">
        <f t="shared" si="11"/>
        <v/>
      </c>
      <c r="Q65" s="827"/>
      <c r="R65" s="830"/>
      <c r="S65" s="830"/>
      <c r="T65" s="833"/>
      <c r="U65" s="830"/>
      <c r="V65" s="830"/>
      <c r="W65" s="859"/>
      <c r="X65" s="835"/>
      <c r="Y65" s="115"/>
    </row>
    <row r="66" spans="3:25" ht="19.5" customHeight="1">
      <c r="C66" s="857"/>
      <c r="D66" s="860"/>
      <c r="E66" s="860"/>
      <c r="F66" s="860"/>
      <c r="G66" s="863"/>
      <c r="H66" s="866"/>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60"/>
      <c r="X66" s="836"/>
      <c r="Y66" s="115"/>
    </row>
    <row r="67" spans="3:25" ht="19.5" customHeight="1">
      <c r="C67" s="855"/>
      <c r="D67" s="858"/>
      <c r="E67" s="858"/>
      <c r="F67" s="858"/>
      <c r="G67" s="861"/>
      <c r="H67" s="864"/>
      <c r="I67" s="596"/>
      <c r="J67" s="675"/>
      <c r="K67" s="597"/>
      <c r="L67" s="598"/>
      <c r="M67" s="598"/>
      <c r="N67" s="599" t="str">
        <f>IF(I67="","",(SUM(L67:M67)))</f>
        <v/>
      </c>
      <c r="O67" s="600"/>
      <c r="P67" s="601" t="str">
        <f t="shared" ref="P67:P70" si="12">IF(O67="","",(N67*O67))</f>
        <v/>
      </c>
      <c r="Q67" s="825"/>
      <c r="R67" s="828"/>
      <c r="S67" s="828"/>
      <c r="T67" s="831"/>
      <c r="U67" s="828"/>
      <c r="V67" s="828"/>
      <c r="W67" s="858"/>
      <c r="X67" s="834"/>
      <c r="Y67" s="115"/>
    </row>
    <row r="68" spans="3:25" ht="19.5" customHeight="1">
      <c r="C68" s="856"/>
      <c r="D68" s="859"/>
      <c r="E68" s="859"/>
      <c r="F68" s="859"/>
      <c r="G68" s="862"/>
      <c r="H68" s="865"/>
      <c r="I68" s="602"/>
      <c r="J68" s="676"/>
      <c r="K68" s="603"/>
      <c r="L68" s="604"/>
      <c r="M68" s="604"/>
      <c r="N68" s="605" t="str">
        <f>IF(I68="","",(SUM(L68:M68)))</f>
        <v/>
      </c>
      <c r="O68" s="606"/>
      <c r="P68" s="607" t="str">
        <f t="shared" si="12"/>
        <v/>
      </c>
      <c r="Q68" s="826"/>
      <c r="R68" s="829"/>
      <c r="S68" s="829"/>
      <c r="T68" s="832"/>
      <c r="U68" s="829"/>
      <c r="V68" s="829"/>
      <c r="W68" s="859"/>
      <c r="X68" s="835"/>
      <c r="Y68" s="115"/>
    </row>
    <row r="69" spans="3:25" ht="19.5" customHeight="1">
      <c r="C69" s="856"/>
      <c r="D69" s="859"/>
      <c r="E69" s="859"/>
      <c r="F69" s="859"/>
      <c r="G69" s="862"/>
      <c r="H69" s="865"/>
      <c r="I69" s="602"/>
      <c r="J69" s="676"/>
      <c r="K69" s="603"/>
      <c r="L69" s="604"/>
      <c r="M69" s="604"/>
      <c r="N69" s="605" t="str">
        <f>IF(I69="","",(SUM(L69:M69)))</f>
        <v/>
      </c>
      <c r="O69" s="606"/>
      <c r="P69" s="607" t="str">
        <f t="shared" si="12"/>
        <v/>
      </c>
      <c r="Q69" s="826"/>
      <c r="R69" s="829"/>
      <c r="S69" s="829"/>
      <c r="T69" s="832"/>
      <c r="U69" s="829"/>
      <c r="V69" s="829"/>
      <c r="W69" s="859"/>
      <c r="X69" s="835"/>
      <c r="Y69" s="115"/>
    </row>
    <row r="70" spans="3:25" ht="19.5" customHeight="1">
      <c r="C70" s="856"/>
      <c r="D70" s="859"/>
      <c r="E70" s="859"/>
      <c r="F70" s="859"/>
      <c r="G70" s="862"/>
      <c r="H70" s="865"/>
      <c r="I70" s="602"/>
      <c r="J70" s="676"/>
      <c r="K70" s="603"/>
      <c r="L70" s="604"/>
      <c r="M70" s="604"/>
      <c r="N70" s="605" t="str">
        <f>IF(I70="","",(SUM(L70:M70)))</f>
        <v/>
      </c>
      <c r="O70" s="606"/>
      <c r="P70" s="607" t="str">
        <f t="shared" si="12"/>
        <v/>
      </c>
      <c r="Q70" s="827"/>
      <c r="R70" s="830"/>
      <c r="S70" s="830"/>
      <c r="T70" s="833"/>
      <c r="U70" s="830"/>
      <c r="V70" s="830"/>
      <c r="W70" s="859"/>
      <c r="X70" s="835"/>
      <c r="Y70" s="115"/>
    </row>
    <row r="71" spans="3:25" ht="19.5" customHeight="1">
      <c r="C71" s="857"/>
      <c r="D71" s="860"/>
      <c r="E71" s="860"/>
      <c r="F71" s="860"/>
      <c r="G71" s="863"/>
      <c r="H71" s="866"/>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60"/>
      <c r="X71" s="836"/>
      <c r="Y71" s="115"/>
    </row>
    <row r="72" spans="3:25" ht="19.5" customHeight="1">
      <c r="C72" s="855"/>
      <c r="D72" s="858"/>
      <c r="E72" s="858"/>
      <c r="F72" s="858"/>
      <c r="G72" s="861"/>
      <c r="H72" s="864"/>
      <c r="I72" s="596"/>
      <c r="J72" s="675"/>
      <c r="K72" s="597"/>
      <c r="L72" s="598"/>
      <c r="M72" s="598"/>
      <c r="N72" s="599" t="str">
        <f>IF(I72="","",(SUM(L72:M72)))</f>
        <v/>
      </c>
      <c r="O72" s="600"/>
      <c r="P72" s="601" t="str">
        <f t="shared" ref="P72:P75" si="13">IF(O72="","",(N72*O72))</f>
        <v/>
      </c>
      <c r="Q72" s="825"/>
      <c r="R72" s="828"/>
      <c r="S72" s="828"/>
      <c r="T72" s="831"/>
      <c r="U72" s="828"/>
      <c r="V72" s="828"/>
      <c r="W72" s="858"/>
      <c r="X72" s="834"/>
      <c r="Y72" s="115"/>
    </row>
    <row r="73" spans="3:25" ht="19.5" customHeight="1">
      <c r="C73" s="856"/>
      <c r="D73" s="859"/>
      <c r="E73" s="859"/>
      <c r="F73" s="859"/>
      <c r="G73" s="862"/>
      <c r="H73" s="865"/>
      <c r="I73" s="602"/>
      <c r="J73" s="676"/>
      <c r="K73" s="603"/>
      <c r="L73" s="604"/>
      <c r="M73" s="604"/>
      <c r="N73" s="605" t="str">
        <f>IF(I73="","",(SUM(L73:M73)))</f>
        <v/>
      </c>
      <c r="O73" s="606"/>
      <c r="P73" s="607" t="str">
        <f t="shared" si="13"/>
        <v/>
      </c>
      <c r="Q73" s="826"/>
      <c r="R73" s="829"/>
      <c r="S73" s="829"/>
      <c r="T73" s="832"/>
      <c r="U73" s="829"/>
      <c r="V73" s="829"/>
      <c r="W73" s="859"/>
      <c r="X73" s="835"/>
      <c r="Y73" s="115"/>
    </row>
    <row r="74" spans="3:25" ht="19.5" customHeight="1">
      <c r="C74" s="856"/>
      <c r="D74" s="859"/>
      <c r="E74" s="859"/>
      <c r="F74" s="859"/>
      <c r="G74" s="862"/>
      <c r="H74" s="865"/>
      <c r="I74" s="602"/>
      <c r="J74" s="676"/>
      <c r="K74" s="603"/>
      <c r="L74" s="604"/>
      <c r="M74" s="604"/>
      <c r="N74" s="605" t="str">
        <f>IF(I74="","",(SUM(L74:M74)))</f>
        <v/>
      </c>
      <c r="O74" s="606"/>
      <c r="P74" s="607" t="str">
        <f t="shared" si="13"/>
        <v/>
      </c>
      <c r="Q74" s="826"/>
      <c r="R74" s="829"/>
      <c r="S74" s="829"/>
      <c r="T74" s="832"/>
      <c r="U74" s="829"/>
      <c r="V74" s="829"/>
      <c r="W74" s="859"/>
      <c r="X74" s="835"/>
      <c r="Y74" s="115"/>
    </row>
    <row r="75" spans="3:25" ht="19.5" customHeight="1">
      <c r="C75" s="856"/>
      <c r="D75" s="859"/>
      <c r="E75" s="859"/>
      <c r="F75" s="859"/>
      <c r="G75" s="862"/>
      <c r="H75" s="865"/>
      <c r="I75" s="602"/>
      <c r="J75" s="676"/>
      <c r="K75" s="603"/>
      <c r="L75" s="604"/>
      <c r="M75" s="604"/>
      <c r="N75" s="605" t="str">
        <f>IF(I75="","",(SUM(L75:M75)))</f>
        <v/>
      </c>
      <c r="O75" s="606"/>
      <c r="P75" s="607" t="str">
        <f t="shared" si="13"/>
        <v/>
      </c>
      <c r="Q75" s="827"/>
      <c r="R75" s="830"/>
      <c r="S75" s="830"/>
      <c r="T75" s="833"/>
      <c r="U75" s="830"/>
      <c r="V75" s="830"/>
      <c r="W75" s="859"/>
      <c r="X75" s="835"/>
      <c r="Y75" s="115"/>
    </row>
    <row r="76" spans="3:25" ht="19.5" customHeight="1">
      <c r="C76" s="857"/>
      <c r="D76" s="860"/>
      <c r="E76" s="860"/>
      <c r="F76" s="860"/>
      <c r="G76" s="863"/>
      <c r="H76" s="866"/>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60"/>
      <c r="X76" s="836"/>
      <c r="Y76" s="115"/>
    </row>
    <row r="77" spans="3:25" ht="19.5" customHeight="1">
      <c r="C77" s="855"/>
      <c r="D77" s="858"/>
      <c r="E77" s="858"/>
      <c r="F77" s="858"/>
      <c r="G77" s="861"/>
      <c r="H77" s="864"/>
      <c r="I77" s="596"/>
      <c r="J77" s="675"/>
      <c r="K77" s="597"/>
      <c r="L77" s="598"/>
      <c r="M77" s="598"/>
      <c r="N77" s="599" t="str">
        <f>IF(I77="","",(SUM(L77:M77)))</f>
        <v/>
      </c>
      <c r="O77" s="600"/>
      <c r="P77" s="601" t="str">
        <f t="shared" ref="P77:P80" si="14">IF(O77="","",(N77*O77))</f>
        <v/>
      </c>
      <c r="Q77" s="825"/>
      <c r="R77" s="828"/>
      <c r="S77" s="828"/>
      <c r="T77" s="831"/>
      <c r="U77" s="828"/>
      <c r="V77" s="828"/>
      <c r="W77" s="858"/>
      <c r="X77" s="834"/>
      <c r="Y77" s="115"/>
    </row>
    <row r="78" spans="3:25" ht="19.5" customHeight="1">
      <c r="C78" s="856"/>
      <c r="D78" s="859"/>
      <c r="E78" s="859"/>
      <c r="F78" s="859"/>
      <c r="G78" s="862"/>
      <c r="H78" s="865"/>
      <c r="I78" s="602"/>
      <c r="J78" s="676"/>
      <c r="K78" s="603"/>
      <c r="L78" s="604"/>
      <c r="M78" s="604"/>
      <c r="N78" s="605" t="str">
        <f>IF(I78="","",(SUM(L78:M78)))</f>
        <v/>
      </c>
      <c r="O78" s="606"/>
      <c r="P78" s="607" t="str">
        <f t="shared" si="14"/>
        <v/>
      </c>
      <c r="Q78" s="826"/>
      <c r="R78" s="829"/>
      <c r="S78" s="829"/>
      <c r="T78" s="832"/>
      <c r="U78" s="829"/>
      <c r="V78" s="829"/>
      <c r="W78" s="859"/>
      <c r="X78" s="835"/>
      <c r="Y78" s="115"/>
    </row>
    <row r="79" spans="3:25" ht="19.5" customHeight="1">
      <c r="C79" s="856"/>
      <c r="D79" s="859"/>
      <c r="E79" s="859"/>
      <c r="F79" s="859"/>
      <c r="G79" s="862"/>
      <c r="H79" s="865"/>
      <c r="I79" s="602"/>
      <c r="J79" s="676"/>
      <c r="K79" s="603"/>
      <c r="L79" s="604"/>
      <c r="M79" s="604"/>
      <c r="N79" s="605" t="str">
        <f>IF(I79="","",(SUM(L79:M79)))</f>
        <v/>
      </c>
      <c r="O79" s="606"/>
      <c r="P79" s="607" t="str">
        <f t="shared" si="14"/>
        <v/>
      </c>
      <c r="Q79" s="826"/>
      <c r="R79" s="829"/>
      <c r="S79" s="829"/>
      <c r="T79" s="832"/>
      <c r="U79" s="829"/>
      <c r="V79" s="829"/>
      <c r="W79" s="859"/>
      <c r="X79" s="835"/>
      <c r="Y79" s="115"/>
    </row>
    <row r="80" spans="3:25" ht="19.5" customHeight="1">
      <c r="C80" s="856"/>
      <c r="D80" s="859"/>
      <c r="E80" s="859"/>
      <c r="F80" s="859"/>
      <c r="G80" s="862"/>
      <c r="H80" s="865"/>
      <c r="I80" s="663"/>
      <c r="J80" s="664"/>
      <c r="K80" s="665"/>
      <c r="L80" s="666"/>
      <c r="M80" s="666"/>
      <c r="N80" s="667" t="str">
        <f>IF(I80="","",(SUM(L80:M80)))</f>
        <v/>
      </c>
      <c r="O80" s="668"/>
      <c r="P80" s="335" t="str">
        <f t="shared" si="14"/>
        <v/>
      </c>
      <c r="Q80" s="827"/>
      <c r="R80" s="830"/>
      <c r="S80" s="830"/>
      <c r="T80" s="833"/>
      <c r="U80" s="830"/>
      <c r="V80" s="830"/>
      <c r="W80" s="859"/>
      <c r="X80" s="835"/>
      <c r="Y80" s="115"/>
    </row>
    <row r="81" spans="3:25" ht="19.5" customHeight="1">
      <c r="C81" s="857"/>
      <c r="D81" s="860"/>
      <c r="E81" s="860"/>
      <c r="F81" s="860"/>
      <c r="G81" s="863"/>
      <c r="H81" s="866"/>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60"/>
      <c r="X81" s="836"/>
      <c r="Y81" s="115"/>
    </row>
    <row r="82" spans="3:25" ht="19.5" customHeight="1">
      <c r="C82" s="855"/>
      <c r="D82" s="858"/>
      <c r="E82" s="858"/>
      <c r="F82" s="858"/>
      <c r="G82" s="861"/>
      <c r="H82" s="864"/>
      <c r="I82" s="596"/>
      <c r="J82" s="675"/>
      <c r="K82" s="597"/>
      <c r="L82" s="598"/>
      <c r="M82" s="598"/>
      <c r="N82" s="599" t="str">
        <f>IF(I82="","",(SUM(L82:M82)))</f>
        <v/>
      </c>
      <c r="O82" s="600"/>
      <c r="P82" s="601" t="str">
        <f t="shared" ref="P82:P85" si="15">IF(O82="","",(N82*O82))</f>
        <v/>
      </c>
      <c r="Q82" s="825"/>
      <c r="R82" s="828"/>
      <c r="S82" s="828"/>
      <c r="T82" s="831"/>
      <c r="U82" s="828"/>
      <c r="V82" s="828"/>
      <c r="W82" s="858"/>
      <c r="X82" s="834"/>
      <c r="Y82" s="115"/>
    </row>
    <row r="83" spans="3:25" ht="19.5" customHeight="1">
      <c r="C83" s="856"/>
      <c r="D83" s="859"/>
      <c r="E83" s="859"/>
      <c r="F83" s="859"/>
      <c r="G83" s="862"/>
      <c r="H83" s="865"/>
      <c r="I83" s="602"/>
      <c r="J83" s="676"/>
      <c r="K83" s="603"/>
      <c r="L83" s="604"/>
      <c r="M83" s="604"/>
      <c r="N83" s="605" t="str">
        <f>IF(I83="","",(SUM(L83:M83)))</f>
        <v/>
      </c>
      <c r="O83" s="606"/>
      <c r="P83" s="607" t="str">
        <f t="shared" si="15"/>
        <v/>
      </c>
      <c r="Q83" s="826"/>
      <c r="R83" s="829"/>
      <c r="S83" s="829"/>
      <c r="T83" s="832"/>
      <c r="U83" s="829"/>
      <c r="V83" s="829"/>
      <c r="W83" s="859"/>
      <c r="X83" s="835"/>
      <c r="Y83" s="115"/>
    </row>
    <row r="84" spans="3:25" ht="19.5" customHeight="1">
      <c r="C84" s="856"/>
      <c r="D84" s="859"/>
      <c r="E84" s="859"/>
      <c r="F84" s="859"/>
      <c r="G84" s="862"/>
      <c r="H84" s="865"/>
      <c r="I84" s="602"/>
      <c r="J84" s="676"/>
      <c r="K84" s="603"/>
      <c r="L84" s="604"/>
      <c r="M84" s="604"/>
      <c r="N84" s="605" t="str">
        <f>IF(I84="","",(SUM(L84:M84)))</f>
        <v/>
      </c>
      <c r="O84" s="606"/>
      <c r="P84" s="607" t="str">
        <f t="shared" si="15"/>
        <v/>
      </c>
      <c r="Q84" s="826"/>
      <c r="R84" s="829"/>
      <c r="S84" s="829"/>
      <c r="T84" s="832"/>
      <c r="U84" s="829"/>
      <c r="V84" s="829"/>
      <c r="W84" s="859"/>
      <c r="X84" s="835"/>
      <c r="Y84" s="115"/>
    </row>
    <row r="85" spans="3:25" ht="19.5" customHeight="1">
      <c r="C85" s="856"/>
      <c r="D85" s="859"/>
      <c r="E85" s="859"/>
      <c r="F85" s="859"/>
      <c r="G85" s="862"/>
      <c r="H85" s="865"/>
      <c r="I85" s="602"/>
      <c r="J85" s="676"/>
      <c r="K85" s="603"/>
      <c r="L85" s="604"/>
      <c r="M85" s="604"/>
      <c r="N85" s="605" t="str">
        <f>IF(I85="","",(SUM(L85:M85)))</f>
        <v/>
      </c>
      <c r="O85" s="606"/>
      <c r="P85" s="607" t="str">
        <f t="shared" si="15"/>
        <v/>
      </c>
      <c r="Q85" s="827"/>
      <c r="R85" s="830"/>
      <c r="S85" s="830"/>
      <c r="T85" s="833"/>
      <c r="U85" s="830"/>
      <c r="V85" s="830"/>
      <c r="W85" s="859"/>
      <c r="X85" s="835"/>
      <c r="Y85" s="115"/>
    </row>
    <row r="86" spans="3:25" ht="19.5" customHeight="1">
      <c r="C86" s="857"/>
      <c r="D86" s="860"/>
      <c r="E86" s="860"/>
      <c r="F86" s="860"/>
      <c r="G86" s="863"/>
      <c r="H86" s="866"/>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60"/>
      <c r="X86" s="836"/>
      <c r="Y86" s="115"/>
    </row>
    <row r="87" spans="3:25" ht="19.5" customHeight="1">
      <c r="C87" s="855"/>
      <c r="D87" s="858"/>
      <c r="E87" s="858"/>
      <c r="F87" s="858"/>
      <c r="G87" s="861"/>
      <c r="H87" s="864"/>
      <c r="I87" s="596"/>
      <c r="J87" s="675"/>
      <c r="K87" s="597"/>
      <c r="L87" s="598"/>
      <c r="M87" s="598"/>
      <c r="N87" s="599" t="str">
        <f>IF(I87="","",(SUM(L87:M87)))</f>
        <v/>
      </c>
      <c r="O87" s="600"/>
      <c r="P87" s="601" t="str">
        <f t="shared" ref="P87:P90" si="16">IF(O87="","",(N87*O87))</f>
        <v/>
      </c>
      <c r="Q87" s="825"/>
      <c r="R87" s="828"/>
      <c r="S87" s="828"/>
      <c r="T87" s="831"/>
      <c r="U87" s="828"/>
      <c r="V87" s="828"/>
      <c r="W87" s="858"/>
      <c r="X87" s="834"/>
      <c r="Y87" s="115"/>
    </row>
    <row r="88" spans="3:25" ht="19.5" customHeight="1">
      <c r="C88" s="856"/>
      <c r="D88" s="859"/>
      <c r="E88" s="859"/>
      <c r="F88" s="859"/>
      <c r="G88" s="862"/>
      <c r="H88" s="865"/>
      <c r="I88" s="602"/>
      <c r="J88" s="676"/>
      <c r="K88" s="603"/>
      <c r="L88" s="604"/>
      <c r="M88" s="604"/>
      <c r="N88" s="605" t="str">
        <f>IF(I88="","",(SUM(L88:M88)))</f>
        <v/>
      </c>
      <c r="O88" s="606"/>
      <c r="P88" s="607" t="str">
        <f t="shared" si="16"/>
        <v/>
      </c>
      <c r="Q88" s="826"/>
      <c r="R88" s="829"/>
      <c r="S88" s="829"/>
      <c r="T88" s="832"/>
      <c r="U88" s="829"/>
      <c r="V88" s="829"/>
      <c r="W88" s="859"/>
      <c r="X88" s="835"/>
      <c r="Y88" s="115"/>
    </row>
    <row r="89" spans="3:25" ht="19.5" customHeight="1">
      <c r="C89" s="856"/>
      <c r="D89" s="859"/>
      <c r="E89" s="859"/>
      <c r="F89" s="859"/>
      <c r="G89" s="862"/>
      <c r="H89" s="865"/>
      <c r="I89" s="602"/>
      <c r="J89" s="676"/>
      <c r="K89" s="603"/>
      <c r="L89" s="604"/>
      <c r="M89" s="604"/>
      <c r="N89" s="605" t="str">
        <f>IF(I89="","",(SUM(L89:M89)))</f>
        <v/>
      </c>
      <c r="O89" s="606"/>
      <c r="P89" s="607" t="str">
        <f t="shared" si="16"/>
        <v/>
      </c>
      <c r="Q89" s="826"/>
      <c r="R89" s="829"/>
      <c r="S89" s="829"/>
      <c r="T89" s="832"/>
      <c r="U89" s="829"/>
      <c r="V89" s="829"/>
      <c r="W89" s="859"/>
      <c r="X89" s="835"/>
      <c r="Y89" s="115"/>
    </row>
    <row r="90" spans="3:25" ht="19.5" customHeight="1">
      <c r="C90" s="856"/>
      <c r="D90" s="859"/>
      <c r="E90" s="859"/>
      <c r="F90" s="859"/>
      <c r="G90" s="862"/>
      <c r="H90" s="865"/>
      <c r="I90" s="602"/>
      <c r="J90" s="676"/>
      <c r="K90" s="603"/>
      <c r="L90" s="604"/>
      <c r="M90" s="604"/>
      <c r="N90" s="605" t="str">
        <f>IF(I90="","",(SUM(L90:M90)))</f>
        <v/>
      </c>
      <c r="O90" s="606"/>
      <c r="P90" s="607" t="str">
        <f t="shared" si="16"/>
        <v/>
      </c>
      <c r="Q90" s="827"/>
      <c r="R90" s="830"/>
      <c r="S90" s="830"/>
      <c r="T90" s="833"/>
      <c r="U90" s="830"/>
      <c r="V90" s="830"/>
      <c r="W90" s="859"/>
      <c r="X90" s="835"/>
      <c r="Y90" s="115"/>
    </row>
    <row r="91" spans="3:25" ht="19.5" customHeight="1">
      <c r="C91" s="857"/>
      <c r="D91" s="860"/>
      <c r="E91" s="860"/>
      <c r="F91" s="860"/>
      <c r="G91" s="863"/>
      <c r="H91" s="866"/>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60"/>
      <c r="X91" s="836"/>
      <c r="Y91" s="115"/>
    </row>
    <row r="92" spans="3:25" ht="19.5" customHeight="1">
      <c r="C92" s="855"/>
      <c r="D92" s="858"/>
      <c r="E92" s="858"/>
      <c r="F92" s="858"/>
      <c r="G92" s="861"/>
      <c r="H92" s="864"/>
      <c r="I92" s="596"/>
      <c r="J92" s="675"/>
      <c r="K92" s="597"/>
      <c r="L92" s="598"/>
      <c r="M92" s="598"/>
      <c r="N92" s="599" t="str">
        <f>IF(I92="","",(SUM(L92:M92)))</f>
        <v/>
      </c>
      <c r="O92" s="600"/>
      <c r="P92" s="601" t="str">
        <f t="shared" ref="P92:P95" si="17">IF(O92="","",(N92*O92))</f>
        <v/>
      </c>
      <c r="Q92" s="825"/>
      <c r="R92" s="828"/>
      <c r="S92" s="828"/>
      <c r="T92" s="831"/>
      <c r="U92" s="828"/>
      <c r="V92" s="828"/>
      <c r="W92" s="858"/>
      <c r="X92" s="834"/>
      <c r="Y92" s="115"/>
    </row>
    <row r="93" spans="3:25" ht="19.5" customHeight="1">
      <c r="C93" s="856"/>
      <c r="D93" s="859"/>
      <c r="E93" s="859"/>
      <c r="F93" s="859"/>
      <c r="G93" s="862"/>
      <c r="H93" s="865"/>
      <c r="I93" s="602"/>
      <c r="J93" s="676"/>
      <c r="K93" s="603"/>
      <c r="L93" s="604"/>
      <c r="M93" s="604"/>
      <c r="N93" s="605" t="str">
        <f>IF(I93="","",(SUM(L93:M93)))</f>
        <v/>
      </c>
      <c r="O93" s="606"/>
      <c r="P93" s="607" t="str">
        <f t="shared" si="17"/>
        <v/>
      </c>
      <c r="Q93" s="826"/>
      <c r="R93" s="829"/>
      <c r="S93" s="829"/>
      <c r="T93" s="832"/>
      <c r="U93" s="829"/>
      <c r="V93" s="829"/>
      <c r="W93" s="859"/>
      <c r="X93" s="835"/>
      <c r="Y93" s="115"/>
    </row>
    <row r="94" spans="3:25" ht="19.5" customHeight="1">
      <c r="C94" s="856"/>
      <c r="D94" s="859"/>
      <c r="E94" s="859"/>
      <c r="F94" s="859"/>
      <c r="G94" s="862"/>
      <c r="H94" s="865"/>
      <c r="I94" s="602"/>
      <c r="J94" s="676"/>
      <c r="K94" s="603"/>
      <c r="L94" s="604"/>
      <c r="M94" s="604"/>
      <c r="N94" s="605" t="str">
        <f>IF(I94="","",(SUM(L94:M94)))</f>
        <v/>
      </c>
      <c r="O94" s="606"/>
      <c r="P94" s="607" t="str">
        <f t="shared" si="17"/>
        <v/>
      </c>
      <c r="Q94" s="826"/>
      <c r="R94" s="829"/>
      <c r="S94" s="829"/>
      <c r="T94" s="832"/>
      <c r="U94" s="829"/>
      <c r="V94" s="829"/>
      <c r="W94" s="859"/>
      <c r="X94" s="835"/>
      <c r="Y94" s="115"/>
    </row>
    <row r="95" spans="3:25" ht="19.5" customHeight="1">
      <c r="C95" s="856"/>
      <c r="D95" s="859"/>
      <c r="E95" s="859"/>
      <c r="F95" s="859"/>
      <c r="G95" s="862"/>
      <c r="H95" s="865"/>
      <c r="I95" s="602"/>
      <c r="J95" s="676"/>
      <c r="K95" s="603"/>
      <c r="L95" s="604"/>
      <c r="M95" s="604"/>
      <c r="N95" s="605" t="str">
        <f>IF(I95="","",(SUM(L95:M95)))</f>
        <v/>
      </c>
      <c r="O95" s="606"/>
      <c r="P95" s="607" t="str">
        <f t="shared" si="17"/>
        <v/>
      </c>
      <c r="Q95" s="827"/>
      <c r="R95" s="830"/>
      <c r="S95" s="830"/>
      <c r="T95" s="833"/>
      <c r="U95" s="830"/>
      <c r="V95" s="830"/>
      <c r="W95" s="859"/>
      <c r="X95" s="835"/>
      <c r="Y95" s="115"/>
    </row>
    <row r="96" spans="3:25" ht="19.5" customHeight="1">
      <c r="C96" s="857"/>
      <c r="D96" s="860"/>
      <c r="E96" s="860"/>
      <c r="F96" s="860"/>
      <c r="G96" s="863"/>
      <c r="H96" s="866"/>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60"/>
      <c r="X96" s="836"/>
      <c r="Y96" s="115"/>
    </row>
    <row r="97" spans="3:25" ht="19.5" customHeight="1">
      <c r="C97" s="855"/>
      <c r="D97" s="858"/>
      <c r="E97" s="858"/>
      <c r="F97" s="858"/>
      <c r="G97" s="861"/>
      <c r="H97" s="864"/>
      <c r="I97" s="596"/>
      <c r="J97" s="675"/>
      <c r="K97" s="597"/>
      <c r="L97" s="598"/>
      <c r="M97" s="598"/>
      <c r="N97" s="599" t="str">
        <f>IF(I97="","",(SUM(L97:M97)))</f>
        <v/>
      </c>
      <c r="O97" s="600"/>
      <c r="P97" s="601" t="str">
        <f t="shared" ref="P97:P100" si="18">IF(O97="","",(N97*O97))</f>
        <v/>
      </c>
      <c r="Q97" s="825"/>
      <c r="R97" s="828"/>
      <c r="S97" s="828"/>
      <c r="T97" s="831"/>
      <c r="U97" s="828"/>
      <c r="V97" s="828"/>
      <c r="W97" s="858"/>
      <c r="X97" s="834"/>
      <c r="Y97" s="115"/>
    </row>
    <row r="98" spans="3:25" ht="19.5" customHeight="1">
      <c r="C98" s="856"/>
      <c r="D98" s="859"/>
      <c r="E98" s="859"/>
      <c r="F98" s="859"/>
      <c r="G98" s="862"/>
      <c r="H98" s="865"/>
      <c r="I98" s="602"/>
      <c r="J98" s="676"/>
      <c r="K98" s="603"/>
      <c r="L98" s="604"/>
      <c r="M98" s="604"/>
      <c r="N98" s="605" t="str">
        <f>IF(I98="","",(SUM(L98:M98)))</f>
        <v/>
      </c>
      <c r="O98" s="606"/>
      <c r="P98" s="607" t="str">
        <f t="shared" si="18"/>
        <v/>
      </c>
      <c r="Q98" s="826"/>
      <c r="R98" s="829"/>
      <c r="S98" s="829"/>
      <c r="T98" s="832"/>
      <c r="U98" s="829"/>
      <c r="V98" s="829"/>
      <c r="W98" s="859"/>
      <c r="X98" s="835"/>
      <c r="Y98" s="115"/>
    </row>
    <row r="99" spans="3:25" ht="19.5" customHeight="1">
      <c r="C99" s="856"/>
      <c r="D99" s="859"/>
      <c r="E99" s="859"/>
      <c r="F99" s="859"/>
      <c r="G99" s="862"/>
      <c r="H99" s="865"/>
      <c r="I99" s="602"/>
      <c r="J99" s="676"/>
      <c r="K99" s="603"/>
      <c r="L99" s="604"/>
      <c r="M99" s="604"/>
      <c r="N99" s="605" t="str">
        <f>IF(I99="","",(SUM(L99:M99)))</f>
        <v/>
      </c>
      <c r="O99" s="606"/>
      <c r="P99" s="607" t="str">
        <f t="shared" si="18"/>
        <v/>
      </c>
      <c r="Q99" s="826"/>
      <c r="R99" s="829"/>
      <c r="S99" s="829"/>
      <c r="T99" s="832"/>
      <c r="U99" s="829"/>
      <c r="V99" s="829"/>
      <c r="W99" s="859"/>
      <c r="X99" s="835"/>
      <c r="Y99" s="115"/>
    </row>
    <row r="100" spans="3:25" ht="19.5" customHeight="1">
      <c r="C100" s="856"/>
      <c r="D100" s="859"/>
      <c r="E100" s="859"/>
      <c r="F100" s="859"/>
      <c r="G100" s="862"/>
      <c r="H100" s="865"/>
      <c r="I100" s="602"/>
      <c r="J100" s="676"/>
      <c r="K100" s="603"/>
      <c r="L100" s="604"/>
      <c r="M100" s="604"/>
      <c r="N100" s="605" t="str">
        <f>IF(I100="","",(SUM(L100:M100)))</f>
        <v/>
      </c>
      <c r="O100" s="606"/>
      <c r="P100" s="607" t="str">
        <f t="shared" si="18"/>
        <v/>
      </c>
      <c r="Q100" s="827"/>
      <c r="R100" s="830"/>
      <c r="S100" s="830"/>
      <c r="T100" s="833"/>
      <c r="U100" s="830"/>
      <c r="V100" s="830"/>
      <c r="W100" s="859"/>
      <c r="X100" s="835"/>
      <c r="Y100" s="115"/>
    </row>
    <row r="101" spans="3:25" ht="19.5" customHeight="1">
      <c r="C101" s="857"/>
      <c r="D101" s="860"/>
      <c r="E101" s="860"/>
      <c r="F101" s="860"/>
      <c r="G101" s="863"/>
      <c r="H101" s="866"/>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60"/>
      <c r="X101" s="836"/>
      <c r="Y101" s="115"/>
    </row>
    <row r="102" spans="3:25" ht="19.5" customHeight="1">
      <c r="C102" s="855"/>
      <c r="D102" s="858"/>
      <c r="E102" s="858"/>
      <c r="F102" s="858"/>
      <c r="G102" s="861"/>
      <c r="H102" s="864"/>
      <c r="I102" s="596"/>
      <c r="J102" s="675"/>
      <c r="K102" s="597"/>
      <c r="L102" s="598"/>
      <c r="M102" s="598"/>
      <c r="N102" s="599" t="str">
        <f>IF(I102="","",(SUM(L102:M102)))</f>
        <v/>
      </c>
      <c r="O102" s="600"/>
      <c r="P102" s="601" t="str">
        <f t="shared" ref="P102:P105" si="19">IF(O102="","",(N102*O102))</f>
        <v/>
      </c>
      <c r="Q102" s="825"/>
      <c r="R102" s="828"/>
      <c r="S102" s="828"/>
      <c r="T102" s="831"/>
      <c r="U102" s="828"/>
      <c r="V102" s="828"/>
      <c r="W102" s="858"/>
      <c r="X102" s="834"/>
      <c r="Y102" s="115"/>
    </row>
    <row r="103" spans="3:25" ht="19.5" customHeight="1">
      <c r="C103" s="856"/>
      <c r="D103" s="859"/>
      <c r="E103" s="859"/>
      <c r="F103" s="859"/>
      <c r="G103" s="862"/>
      <c r="H103" s="865"/>
      <c r="I103" s="602"/>
      <c r="J103" s="676"/>
      <c r="K103" s="603"/>
      <c r="L103" s="604"/>
      <c r="M103" s="604"/>
      <c r="N103" s="605" t="str">
        <f>IF(I103="","",(SUM(L103:M103)))</f>
        <v/>
      </c>
      <c r="O103" s="606"/>
      <c r="P103" s="607" t="str">
        <f t="shared" si="19"/>
        <v/>
      </c>
      <c r="Q103" s="826"/>
      <c r="R103" s="829"/>
      <c r="S103" s="829"/>
      <c r="T103" s="832"/>
      <c r="U103" s="829"/>
      <c r="V103" s="829"/>
      <c r="W103" s="859"/>
      <c r="X103" s="835"/>
      <c r="Y103" s="115"/>
    </row>
    <row r="104" spans="3:25" ht="19.5" customHeight="1">
      <c r="C104" s="856"/>
      <c r="D104" s="859"/>
      <c r="E104" s="859"/>
      <c r="F104" s="859"/>
      <c r="G104" s="862"/>
      <c r="H104" s="865"/>
      <c r="I104" s="602"/>
      <c r="J104" s="676"/>
      <c r="K104" s="603"/>
      <c r="L104" s="604"/>
      <c r="M104" s="604"/>
      <c r="N104" s="605" t="str">
        <f>IF(I104="","",(SUM(L104:M104)))</f>
        <v/>
      </c>
      <c r="O104" s="606"/>
      <c r="P104" s="607" t="str">
        <f t="shared" si="19"/>
        <v/>
      </c>
      <c r="Q104" s="826"/>
      <c r="R104" s="829"/>
      <c r="S104" s="829"/>
      <c r="T104" s="832"/>
      <c r="U104" s="829"/>
      <c r="V104" s="829"/>
      <c r="W104" s="859"/>
      <c r="X104" s="835"/>
      <c r="Y104" s="115"/>
    </row>
    <row r="105" spans="3:25" ht="19.5" customHeight="1">
      <c r="C105" s="856"/>
      <c r="D105" s="859"/>
      <c r="E105" s="859"/>
      <c r="F105" s="859"/>
      <c r="G105" s="862"/>
      <c r="H105" s="865"/>
      <c r="I105" s="602"/>
      <c r="J105" s="676"/>
      <c r="K105" s="603"/>
      <c r="L105" s="604"/>
      <c r="M105" s="604"/>
      <c r="N105" s="605" t="str">
        <f>IF(I105="","",(SUM(L105:M105)))</f>
        <v/>
      </c>
      <c r="O105" s="606"/>
      <c r="P105" s="607" t="str">
        <f t="shared" si="19"/>
        <v/>
      </c>
      <c r="Q105" s="827"/>
      <c r="R105" s="830"/>
      <c r="S105" s="830"/>
      <c r="T105" s="833"/>
      <c r="U105" s="830"/>
      <c r="V105" s="830"/>
      <c r="W105" s="859"/>
      <c r="X105" s="835"/>
      <c r="Y105" s="115"/>
    </row>
    <row r="106" spans="3:25" ht="19.5" customHeight="1">
      <c r="C106" s="857"/>
      <c r="D106" s="860"/>
      <c r="E106" s="860"/>
      <c r="F106" s="860"/>
      <c r="G106" s="863"/>
      <c r="H106" s="866"/>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60"/>
      <c r="X106" s="836"/>
      <c r="Y106" s="115"/>
    </row>
    <row r="107" spans="3:25" ht="19.5" customHeight="1">
      <c r="C107" s="855"/>
      <c r="D107" s="858"/>
      <c r="E107" s="858"/>
      <c r="F107" s="858"/>
      <c r="G107" s="861"/>
      <c r="H107" s="864"/>
      <c r="I107" s="596"/>
      <c r="J107" s="675"/>
      <c r="K107" s="597"/>
      <c r="L107" s="598"/>
      <c r="M107" s="598"/>
      <c r="N107" s="599" t="str">
        <f>IF(I107="","",(SUM(L107:M107)))</f>
        <v/>
      </c>
      <c r="O107" s="600"/>
      <c r="P107" s="601" t="str">
        <f t="shared" ref="P107:P110" si="20">IF(O107="","",(N107*O107))</f>
        <v/>
      </c>
      <c r="Q107" s="825"/>
      <c r="R107" s="828"/>
      <c r="S107" s="828"/>
      <c r="T107" s="831"/>
      <c r="U107" s="828"/>
      <c r="V107" s="828"/>
      <c r="W107" s="858"/>
      <c r="X107" s="834"/>
      <c r="Y107" s="115"/>
    </row>
    <row r="108" spans="3:25" ht="19.5" customHeight="1">
      <c r="C108" s="856"/>
      <c r="D108" s="859"/>
      <c r="E108" s="859"/>
      <c r="F108" s="859"/>
      <c r="G108" s="862"/>
      <c r="H108" s="865"/>
      <c r="I108" s="602"/>
      <c r="J108" s="676"/>
      <c r="K108" s="603"/>
      <c r="L108" s="604"/>
      <c r="M108" s="604"/>
      <c r="N108" s="605" t="str">
        <f>IF(I108="","",(SUM(L108:M108)))</f>
        <v/>
      </c>
      <c r="O108" s="606"/>
      <c r="P108" s="607" t="str">
        <f t="shared" si="20"/>
        <v/>
      </c>
      <c r="Q108" s="826"/>
      <c r="R108" s="829"/>
      <c r="S108" s="829"/>
      <c r="T108" s="832"/>
      <c r="U108" s="829"/>
      <c r="V108" s="829"/>
      <c r="W108" s="859"/>
      <c r="X108" s="835"/>
      <c r="Y108" s="115"/>
    </row>
    <row r="109" spans="3:25" ht="19.5" customHeight="1">
      <c r="C109" s="856"/>
      <c r="D109" s="859"/>
      <c r="E109" s="859"/>
      <c r="F109" s="859"/>
      <c r="G109" s="862"/>
      <c r="H109" s="865"/>
      <c r="I109" s="602"/>
      <c r="J109" s="676"/>
      <c r="K109" s="603"/>
      <c r="L109" s="604"/>
      <c r="M109" s="604"/>
      <c r="N109" s="605" t="str">
        <f>IF(I109="","",(SUM(L109:M109)))</f>
        <v/>
      </c>
      <c r="O109" s="606"/>
      <c r="P109" s="607" t="str">
        <f t="shared" si="20"/>
        <v/>
      </c>
      <c r="Q109" s="826"/>
      <c r="R109" s="829"/>
      <c r="S109" s="829"/>
      <c r="T109" s="832"/>
      <c r="U109" s="829"/>
      <c r="V109" s="829"/>
      <c r="W109" s="859"/>
      <c r="X109" s="835"/>
      <c r="Y109" s="115"/>
    </row>
    <row r="110" spans="3:25" ht="19.5" customHeight="1">
      <c r="C110" s="856"/>
      <c r="D110" s="859"/>
      <c r="E110" s="859"/>
      <c r="F110" s="859"/>
      <c r="G110" s="862"/>
      <c r="H110" s="865"/>
      <c r="I110" s="602"/>
      <c r="J110" s="676"/>
      <c r="K110" s="603"/>
      <c r="L110" s="604"/>
      <c r="M110" s="604"/>
      <c r="N110" s="605" t="str">
        <f>IF(I110="","",(SUM(L110:M110)))</f>
        <v/>
      </c>
      <c r="O110" s="606"/>
      <c r="P110" s="607" t="str">
        <f t="shared" si="20"/>
        <v/>
      </c>
      <c r="Q110" s="827"/>
      <c r="R110" s="830"/>
      <c r="S110" s="830"/>
      <c r="T110" s="833"/>
      <c r="U110" s="830"/>
      <c r="V110" s="830"/>
      <c r="W110" s="859"/>
      <c r="X110" s="835"/>
      <c r="Y110" s="115"/>
    </row>
    <row r="111" spans="3:25" ht="19.5" customHeight="1">
      <c r="C111" s="857"/>
      <c r="D111" s="860"/>
      <c r="E111" s="860"/>
      <c r="F111" s="860"/>
      <c r="G111" s="863"/>
      <c r="H111" s="866"/>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60"/>
      <c r="X111" s="836"/>
      <c r="Y111" s="115"/>
    </row>
    <row r="112" spans="3:25" ht="19.5" customHeight="1">
      <c r="C112" s="855"/>
      <c r="D112" s="858"/>
      <c r="E112" s="858"/>
      <c r="F112" s="858"/>
      <c r="G112" s="861"/>
      <c r="H112" s="864"/>
      <c r="I112" s="596"/>
      <c r="J112" s="675"/>
      <c r="K112" s="597"/>
      <c r="L112" s="598"/>
      <c r="M112" s="598"/>
      <c r="N112" s="599" t="str">
        <f>IF(I112="","",(SUM(L112:M112)))</f>
        <v/>
      </c>
      <c r="O112" s="600"/>
      <c r="P112" s="601" t="str">
        <f t="shared" ref="P112:P115" si="21">IF(O112="","",(N112*O112))</f>
        <v/>
      </c>
      <c r="Q112" s="825"/>
      <c r="R112" s="828"/>
      <c r="S112" s="828"/>
      <c r="T112" s="831"/>
      <c r="U112" s="828"/>
      <c r="V112" s="828"/>
      <c r="W112" s="858"/>
      <c r="X112" s="834"/>
      <c r="Y112" s="115"/>
    </row>
    <row r="113" spans="3:25" ht="19.5" customHeight="1">
      <c r="C113" s="856"/>
      <c r="D113" s="859"/>
      <c r="E113" s="859"/>
      <c r="F113" s="859"/>
      <c r="G113" s="862"/>
      <c r="H113" s="865"/>
      <c r="I113" s="602"/>
      <c r="J113" s="676"/>
      <c r="K113" s="603"/>
      <c r="L113" s="604"/>
      <c r="M113" s="604"/>
      <c r="N113" s="605" t="str">
        <f>IF(I113="","",(SUM(L113:M113)))</f>
        <v/>
      </c>
      <c r="O113" s="606"/>
      <c r="P113" s="607" t="str">
        <f t="shared" si="21"/>
        <v/>
      </c>
      <c r="Q113" s="826"/>
      <c r="R113" s="829"/>
      <c r="S113" s="829"/>
      <c r="T113" s="832"/>
      <c r="U113" s="829"/>
      <c r="V113" s="829"/>
      <c r="W113" s="859"/>
      <c r="X113" s="835"/>
      <c r="Y113" s="115"/>
    </row>
    <row r="114" spans="3:25" ht="19.5" customHeight="1">
      <c r="C114" s="856"/>
      <c r="D114" s="859"/>
      <c r="E114" s="859"/>
      <c r="F114" s="859"/>
      <c r="G114" s="862"/>
      <c r="H114" s="865"/>
      <c r="I114" s="602"/>
      <c r="J114" s="676"/>
      <c r="K114" s="603"/>
      <c r="L114" s="604"/>
      <c r="M114" s="604"/>
      <c r="N114" s="605" t="str">
        <f>IF(I114="","",(SUM(L114:M114)))</f>
        <v/>
      </c>
      <c r="O114" s="606"/>
      <c r="P114" s="607" t="str">
        <f t="shared" si="21"/>
        <v/>
      </c>
      <c r="Q114" s="826"/>
      <c r="R114" s="829"/>
      <c r="S114" s="829"/>
      <c r="T114" s="832"/>
      <c r="U114" s="829"/>
      <c r="V114" s="829"/>
      <c r="W114" s="859"/>
      <c r="X114" s="835"/>
      <c r="Y114" s="115"/>
    </row>
    <row r="115" spans="3:25" ht="19.5" customHeight="1">
      <c r="C115" s="856"/>
      <c r="D115" s="859"/>
      <c r="E115" s="859"/>
      <c r="F115" s="859"/>
      <c r="G115" s="862"/>
      <c r="H115" s="865"/>
      <c r="I115" s="602"/>
      <c r="J115" s="676"/>
      <c r="K115" s="603"/>
      <c r="L115" s="604"/>
      <c r="M115" s="604"/>
      <c r="N115" s="605" t="str">
        <f>IF(I115="","",(SUM(L115:M115)))</f>
        <v/>
      </c>
      <c r="O115" s="606"/>
      <c r="P115" s="607" t="str">
        <f t="shared" si="21"/>
        <v/>
      </c>
      <c r="Q115" s="827"/>
      <c r="R115" s="830"/>
      <c r="S115" s="830"/>
      <c r="T115" s="833"/>
      <c r="U115" s="830"/>
      <c r="V115" s="830"/>
      <c r="W115" s="859"/>
      <c r="X115" s="835"/>
      <c r="Y115" s="115"/>
    </row>
    <row r="116" spans="3:25" ht="19.5" customHeight="1">
      <c r="C116" s="857"/>
      <c r="D116" s="860"/>
      <c r="E116" s="860"/>
      <c r="F116" s="860"/>
      <c r="G116" s="863"/>
      <c r="H116" s="866"/>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60"/>
      <c r="X116" s="836"/>
      <c r="Y116" s="115"/>
    </row>
    <row r="117" spans="3:25" ht="23.25" customHeight="1">
      <c r="I117" s="58"/>
      <c r="J117" s="58"/>
      <c r="S117" s="116"/>
      <c r="T117" s="877" t="s">
        <v>302</v>
      </c>
      <c r="U117" s="878"/>
      <c r="V117" s="117">
        <f>SUM(V7:V116)</f>
        <v>0</v>
      </c>
      <c r="W117" s="118"/>
      <c r="X117" s="118"/>
      <c r="Y117" s="119"/>
    </row>
    <row r="118" spans="3:25" ht="23.25" customHeight="1">
      <c r="I118" s="58"/>
      <c r="J118" s="58"/>
      <c r="T118" s="877" t="s">
        <v>303</v>
      </c>
      <c r="U118" s="878"/>
      <c r="V118" s="117">
        <f>SUM(V7:V116)/1.1</f>
        <v>0</v>
      </c>
      <c r="W118" s="118"/>
      <c r="X118" s="118"/>
      <c r="Y118" s="119"/>
    </row>
    <row r="119" spans="3:25" ht="20.25" customHeight="1">
      <c r="T119" s="54"/>
      <c r="U119" s="54"/>
      <c r="V119" s="119"/>
      <c r="W119" s="66"/>
      <c r="X119" s="66"/>
      <c r="Y119" s="119"/>
    </row>
    <row r="120" spans="3:25" ht="20.25" customHeight="1">
      <c r="C120" s="43" t="s">
        <v>304</v>
      </c>
      <c r="W120" s="1"/>
      <c r="X120" s="1" t="s">
        <v>223</v>
      </c>
    </row>
    <row r="121" spans="3:25"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332"/>
      <c r="U121" s="332" t="s">
        <v>282</v>
      </c>
      <c r="V121" s="502" t="s">
        <v>286</v>
      </c>
      <c r="W121" s="875" t="s">
        <v>287</v>
      </c>
      <c r="X121" s="874" t="s">
        <v>288</v>
      </c>
      <c r="Y121" s="54"/>
    </row>
    <row r="122" spans="3:25"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c r="Y122" s="54"/>
    </row>
    <row r="123" spans="3:25" ht="18.75" customHeight="1">
      <c r="C123" s="855"/>
      <c r="D123" s="858"/>
      <c r="E123" s="858"/>
      <c r="F123" s="858"/>
      <c r="G123" s="861"/>
      <c r="H123" s="864"/>
      <c r="I123" s="596"/>
      <c r="J123" s="675"/>
      <c r="K123" s="597"/>
      <c r="L123" s="598"/>
      <c r="M123" s="598"/>
      <c r="N123" s="599" t="str">
        <f>IF(I123="","",(SUM(L123:M123)))</f>
        <v/>
      </c>
      <c r="O123" s="600"/>
      <c r="P123" s="601" t="str">
        <f t="shared" ref="P123:P126" si="22">IF(O123="","",(N123*O123))</f>
        <v/>
      </c>
      <c r="Q123" s="825"/>
      <c r="R123" s="828"/>
      <c r="S123" s="828"/>
      <c r="T123" s="831"/>
      <c r="U123" s="828"/>
      <c r="V123" s="828"/>
      <c r="W123" s="858"/>
      <c r="X123" s="834"/>
      <c r="Y123" s="115"/>
    </row>
    <row r="124" spans="3:25" ht="18.75" customHeight="1">
      <c r="C124" s="856"/>
      <c r="D124" s="859"/>
      <c r="E124" s="859"/>
      <c r="F124" s="859"/>
      <c r="G124" s="862"/>
      <c r="H124" s="865"/>
      <c r="I124" s="602"/>
      <c r="J124" s="676"/>
      <c r="K124" s="603"/>
      <c r="L124" s="604"/>
      <c r="M124" s="604"/>
      <c r="N124" s="605" t="str">
        <f>IF(I124="","",(SUM(L124:M124)))</f>
        <v/>
      </c>
      <c r="O124" s="606"/>
      <c r="P124" s="607" t="str">
        <f t="shared" si="22"/>
        <v/>
      </c>
      <c r="Q124" s="826"/>
      <c r="R124" s="829"/>
      <c r="S124" s="829"/>
      <c r="T124" s="832"/>
      <c r="U124" s="829"/>
      <c r="V124" s="829"/>
      <c r="W124" s="859"/>
      <c r="X124" s="835"/>
      <c r="Y124" s="115"/>
    </row>
    <row r="125" spans="3:25" ht="18.75" customHeight="1">
      <c r="C125" s="856"/>
      <c r="D125" s="859"/>
      <c r="E125" s="859"/>
      <c r="F125" s="859"/>
      <c r="G125" s="862"/>
      <c r="H125" s="865"/>
      <c r="I125" s="602"/>
      <c r="J125" s="676"/>
      <c r="K125" s="603"/>
      <c r="L125" s="604"/>
      <c r="M125" s="604"/>
      <c r="N125" s="605" t="str">
        <f>IF(I125="","",(SUM(L125:M125)))</f>
        <v/>
      </c>
      <c r="O125" s="606"/>
      <c r="P125" s="607" t="str">
        <f t="shared" si="22"/>
        <v/>
      </c>
      <c r="Q125" s="826"/>
      <c r="R125" s="829"/>
      <c r="S125" s="829"/>
      <c r="T125" s="832"/>
      <c r="U125" s="829"/>
      <c r="V125" s="829"/>
      <c r="W125" s="859"/>
      <c r="X125" s="835"/>
      <c r="Y125" s="115"/>
    </row>
    <row r="126" spans="3:25" ht="18.75" customHeight="1">
      <c r="C126" s="856"/>
      <c r="D126" s="859"/>
      <c r="E126" s="859"/>
      <c r="F126" s="859"/>
      <c r="G126" s="862"/>
      <c r="H126" s="865"/>
      <c r="I126" s="602"/>
      <c r="J126" s="676"/>
      <c r="K126" s="603"/>
      <c r="L126" s="604"/>
      <c r="M126" s="604"/>
      <c r="N126" s="605" t="str">
        <f>IF(I126="","",(SUM(L126:M126)))</f>
        <v/>
      </c>
      <c r="O126" s="606"/>
      <c r="P126" s="607" t="str">
        <f t="shared" si="22"/>
        <v/>
      </c>
      <c r="Q126" s="827"/>
      <c r="R126" s="830"/>
      <c r="S126" s="830"/>
      <c r="T126" s="833"/>
      <c r="U126" s="830"/>
      <c r="V126" s="830"/>
      <c r="W126" s="859"/>
      <c r="X126" s="835"/>
      <c r="Y126" s="115"/>
    </row>
    <row r="127" spans="3:25" ht="18.75" customHeight="1">
      <c r="C127" s="857"/>
      <c r="D127" s="860"/>
      <c r="E127" s="860"/>
      <c r="F127" s="860"/>
      <c r="G127" s="863"/>
      <c r="H127" s="866"/>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60"/>
      <c r="X127" s="836"/>
      <c r="Y127" s="115"/>
    </row>
    <row r="128" spans="3:25" ht="18.75" customHeight="1">
      <c r="C128" s="855"/>
      <c r="D128" s="858"/>
      <c r="E128" s="858"/>
      <c r="F128" s="858"/>
      <c r="G128" s="861"/>
      <c r="H128" s="864"/>
      <c r="I128" s="596"/>
      <c r="J128" s="675"/>
      <c r="K128" s="597"/>
      <c r="L128" s="598"/>
      <c r="M128" s="598"/>
      <c r="N128" s="599" t="str">
        <f>IF(I128="","",(SUM(L128:M128)))</f>
        <v/>
      </c>
      <c r="O128" s="600"/>
      <c r="P128" s="601" t="str">
        <f t="shared" ref="P128:P131" si="23">IF(O128="","",(N128*O128))</f>
        <v/>
      </c>
      <c r="Q128" s="825"/>
      <c r="R128" s="828"/>
      <c r="S128" s="828"/>
      <c r="T128" s="831"/>
      <c r="U128" s="828"/>
      <c r="V128" s="828"/>
      <c r="W128" s="858"/>
      <c r="X128" s="834"/>
      <c r="Y128" s="115"/>
    </row>
    <row r="129" spans="3:25" ht="18.75" customHeight="1">
      <c r="C129" s="856"/>
      <c r="D129" s="859"/>
      <c r="E129" s="859"/>
      <c r="F129" s="859"/>
      <c r="G129" s="862"/>
      <c r="H129" s="865"/>
      <c r="I129" s="602"/>
      <c r="J129" s="676"/>
      <c r="K129" s="603"/>
      <c r="L129" s="604"/>
      <c r="M129" s="604"/>
      <c r="N129" s="605" t="str">
        <f>IF(I129="","",(SUM(L129:M129)))</f>
        <v/>
      </c>
      <c r="O129" s="606"/>
      <c r="P129" s="607" t="str">
        <f t="shared" si="23"/>
        <v/>
      </c>
      <c r="Q129" s="826"/>
      <c r="R129" s="829"/>
      <c r="S129" s="829"/>
      <c r="T129" s="832"/>
      <c r="U129" s="829"/>
      <c r="V129" s="829"/>
      <c r="W129" s="859"/>
      <c r="X129" s="835"/>
      <c r="Y129" s="115"/>
    </row>
    <row r="130" spans="3:25" ht="18.75" customHeight="1">
      <c r="C130" s="856"/>
      <c r="D130" s="859"/>
      <c r="E130" s="859"/>
      <c r="F130" s="859"/>
      <c r="G130" s="862"/>
      <c r="H130" s="865"/>
      <c r="I130" s="602"/>
      <c r="J130" s="676"/>
      <c r="K130" s="603"/>
      <c r="L130" s="604"/>
      <c r="M130" s="604"/>
      <c r="N130" s="605" t="str">
        <f>IF(I130="","",(SUM(L130:M130)))</f>
        <v/>
      </c>
      <c r="O130" s="606"/>
      <c r="P130" s="607" t="str">
        <f t="shared" si="23"/>
        <v/>
      </c>
      <c r="Q130" s="826"/>
      <c r="R130" s="829"/>
      <c r="S130" s="829"/>
      <c r="T130" s="832"/>
      <c r="U130" s="829"/>
      <c r="V130" s="829"/>
      <c r="W130" s="859"/>
      <c r="X130" s="835"/>
      <c r="Y130" s="115"/>
    </row>
    <row r="131" spans="3:25" ht="18.75" customHeight="1">
      <c r="C131" s="856"/>
      <c r="D131" s="859"/>
      <c r="E131" s="859"/>
      <c r="F131" s="859"/>
      <c r="G131" s="862"/>
      <c r="H131" s="865"/>
      <c r="I131" s="602"/>
      <c r="J131" s="676"/>
      <c r="K131" s="603"/>
      <c r="L131" s="604"/>
      <c r="M131" s="604"/>
      <c r="N131" s="605" t="str">
        <f>IF(I131="","",(SUM(L131:M131)))</f>
        <v/>
      </c>
      <c r="O131" s="606"/>
      <c r="P131" s="607" t="str">
        <f t="shared" si="23"/>
        <v/>
      </c>
      <c r="Q131" s="827"/>
      <c r="R131" s="830"/>
      <c r="S131" s="830"/>
      <c r="T131" s="833"/>
      <c r="U131" s="830"/>
      <c r="V131" s="830"/>
      <c r="W131" s="859"/>
      <c r="X131" s="835"/>
      <c r="Y131" s="115"/>
    </row>
    <row r="132" spans="3:25" ht="18.75" customHeight="1">
      <c r="C132" s="857"/>
      <c r="D132" s="860"/>
      <c r="E132" s="860"/>
      <c r="F132" s="860"/>
      <c r="G132" s="863"/>
      <c r="H132" s="866"/>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60"/>
      <c r="X132" s="836"/>
      <c r="Y132" s="115"/>
    </row>
    <row r="133" spans="3:25" ht="18.75" customHeight="1">
      <c r="C133" s="855"/>
      <c r="D133" s="858"/>
      <c r="E133" s="858"/>
      <c r="F133" s="858"/>
      <c r="G133" s="861"/>
      <c r="H133" s="864"/>
      <c r="I133" s="596"/>
      <c r="J133" s="675"/>
      <c r="K133" s="597"/>
      <c r="L133" s="598"/>
      <c r="M133" s="598"/>
      <c r="N133" s="599" t="str">
        <f>IF(I133="","",(SUM(L133:M133)))</f>
        <v/>
      </c>
      <c r="O133" s="600"/>
      <c r="P133" s="601" t="str">
        <f t="shared" ref="P133:P136" si="24">IF(O133="","",(N133*O133))</f>
        <v/>
      </c>
      <c r="Q133" s="825"/>
      <c r="R133" s="828"/>
      <c r="S133" s="828"/>
      <c r="T133" s="831"/>
      <c r="U133" s="828"/>
      <c r="V133" s="828"/>
      <c r="W133" s="858"/>
      <c r="X133" s="834"/>
      <c r="Y133" s="115"/>
    </row>
    <row r="134" spans="3:25" ht="18.75" customHeight="1">
      <c r="C134" s="856"/>
      <c r="D134" s="859"/>
      <c r="E134" s="859"/>
      <c r="F134" s="859"/>
      <c r="G134" s="862"/>
      <c r="H134" s="865"/>
      <c r="I134" s="602"/>
      <c r="J134" s="676"/>
      <c r="K134" s="603"/>
      <c r="L134" s="604"/>
      <c r="M134" s="604"/>
      <c r="N134" s="605" t="str">
        <f>IF(I134="","",(SUM(L134:M134)))</f>
        <v/>
      </c>
      <c r="O134" s="606"/>
      <c r="P134" s="607" t="str">
        <f t="shared" si="24"/>
        <v/>
      </c>
      <c r="Q134" s="826"/>
      <c r="R134" s="829"/>
      <c r="S134" s="829"/>
      <c r="T134" s="832"/>
      <c r="U134" s="829"/>
      <c r="V134" s="829"/>
      <c r="W134" s="859"/>
      <c r="X134" s="835"/>
      <c r="Y134" s="115"/>
    </row>
    <row r="135" spans="3:25" ht="18.75" customHeight="1">
      <c r="C135" s="856"/>
      <c r="D135" s="859"/>
      <c r="E135" s="859"/>
      <c r="F135" s="859"/>
      <c r="G135" s="862"/>
      <c r="H135" s="865"/>
      <c r="I135" s="602"/>
      <c r="J135" s="676"/>
      <c r="K135" s="603"/>
      <c r="L135" s="604"/>
      <c r="M135" s="604"/>
      <c r="N135" s="605" t="str">
        <f>IF(I135="","",(SUM(L135:M135)))</f>
        <v/>
      </c>
      <c r="O135" s="606"/>
      <c r="P135" s="607" t="str">
        <f t="shared" si="24"/>
        <v/>
      </c>
      <c r="Q135" s="826"/>
      <c r="R135" s="829"/>
      <c r="S135" s="829"/>
      <c r="T135" s="832"/>
      <c r="U135" s="829"/>
      <c r="V135" s="829"/>
      <c r="W135" s="859"/>
      <c r="X135" s="835"/>
      <c r="Y135" s="115"/>
    </row>
    <row r="136" spans="3:25" ht="18.75" customHeight="1">
      <c r="C136" s="856"/>
      <c r="D136" s="859"/>
      <c r="E136" s="859"/>
      <c r="F136" s="859"/>
      <c r="G136" s="862"/>
      <c r="H136" s="865"/>
      <c r="I136" s="602"/>
      <c r="J136" s="676"/>
      <c r="K136" s="603"/>
      <c r="L136" s="604"/>
      <c r="M136" s="604"/>
      <c r="N136" s="605" t="str">
        <f>IF(I136="","",(SUM(L136:M136)))</f>
        <v/>
      </c>
      <c r="O136" s="606"/>
      <c r="P136" s="607" t="str">
        <f t="shared" si="24"/>
        <v/>
      </c>
      <c r="Q136" s="827"/>
      <c r="R136" s="830"/>
      <c r="S136" s="830"/>
      <c r="T136" s="833"/>
      <c r="U136" s="830"/>
      <c r="V136" s="830"/>
      <c r="W136" s="859"/>
      <c r="X136" s="835"/>
      <c r="Y136" s="115"/>
    </row>
    <row r="137" spans="3:25" ht="18.75" customHeight="1">
      <c r="C137" s="857"/>
      <c r="D137" s="860"/>
      <c r="E137" s="860"/>
      <c r="F137" s="860"/>
      <c r="G137" s="863"/>
      <c r="H137" s="866"/>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60"/>
      <c r="X137" s="836"/>
      <c r="Y137" s="115"/>
    </row>
    <row r="138" spans="3:25" ht="18.75" customHeight="1">
      <c r="C138" s="855"/>
      <c r="D138" s="858"/>
      <c r="E138" s="858"/>
      <c r="F138" s="858"/>
      <c r="G138" s="861"/>
      <c r="H138" s="864"/>
      <c r="I138" s="596"/>
      <c r="J138" s="675"/>
      <c r="K138" s="597"/>
      <c r="L138" s="598"/>
      <c r="M138" s="598"/>
      <c r="N138" s="599" t="str">
        <f>IF(I138="","",(SUM(L138:M138)))</f>
        <v/>
      </c>
      <c r="O138" s="600"/>
      <c r="P138" s="601" t="str">
        <f t="shared" ref="P138:P141" si="25">IF(O138="","",(N138*O138))</f>
        <v/>
      </c>
      <c r="Q138" s="825"/>
      <c r="R138" s="828"/>
      <c r="S138" s="828"/>
      <c r="T138" s="831"/>
      <c r="U138" s="828"/>
      <c r="V138" s="828"/>
      <c r="W138" s="858"/>
      <c r="X138" s="834"/>
      <c r="Y138" s="115"/>
    </row>
    <row r="139" spans="3:25" ht="18.75" customHeight="1">
      <c r="C139" s="856"/>
      <c r="D139" s="859"/>
      <c r="E139" s="859"/>
      <c r="F139" s="859"/>
      <c r="G139" s="862"/>
      <c r="H139" s="865"/>
      <c r="I139" s="602"/>
      <c r="J139" s="676"/>
      <c r="K139" s="603"/>
      <c r="L139" s="604"/>
      <c r="M139" s="604"/>
      <c r="N139" s="605" t="str">
        <f>IF(I139="","",(SUM(L139:M139)))</f>
        <v/>
      </c>
      <c r="O139" s="606"/>
      <c r="P139" s="607" t="str">
        <f t="shared" si="25"/>
        <v/>
      </c>
      <c r="Q139" s="826"/>
      <c r="R139" s="829"/>
      <c r="S139" s="829"/>
      <c r="T139" s="832"/>
      <c r="U139" s="829"/>
      <c r="V139" s="829"/>
      <c r="W139" s="859"/>
      <c r="X139" s="835"/>
      <c r="Y139" s="115"/>
    </row>
    <row r="140" spans="3:25" ht="18.75" customHeight="1">
      <c r="C140" s="856"/>
      <c r="D140" s="859"/>
      <c r="E140" s="859"/>
      <c r="F140" s="859"/>
      <c r="G140" s="862"/>
      <c r="H140" s="865"/>
      <c r="I140" s="602"/>
      <c r="J140" s="676"/>
      <c r="K140" s="603"/>
      <c r="L140" s="604"/>
      <c r="M140" s="604"/>
      <c r="N140" s="605" t="str">
        <f>IF(I140="","",(SUM(L140:M140)))</f>
        <v/>
      </c>
      <c r="O140" s="606"/>
      <c r="P140" s="607" t="str">
        <f t="shared" si="25"/>
        <v/>
      </c>
      <c r="Q140" s="826"/>
      <c r="R140" s="829"/>
      <c r="S140" s="829"/>
      <c r="T140" s="832"/>
      <c r="U140" s="829"/>
      <c r="V140" s="829"/>
      <c r="W140" s="859"/>
      <c r="X140" s="835"/>
      <c r="Y140" s="115"/>
    </row>
    <row r="141" spans="3:25" ht="18.75" customHeight="1">
      <c r="C141" s="856"/>
      <c r="D141" s="859"/>
      <c r="E141" s="859"/>
      <c r="F141" s="859"/>
      <c r="G141" s="862"/>
      <c r="H141" s="865"/>
      <c r="I141" s="602"/>
      <c r="J141" s="676"/>
      <c r="K141" s="603"/>
      <c r="L141" s="604"/>
      <c r="M141" s="604"/>
      <c r="N141" s="605" t="str">
        <f>IF(I141="","",(SUM(L141:M141)))</f>
        <v/>
      </c>
      <c r="O141" s="606"/>
      <c r="P141" s="607" t="str">
        <f t="shared" si="25"/>
        <v/>
      </c>
      <c r="Q141" s="827"/>
      <c r="R141" s="830"/>
      <c r="S141" s="830"/>
      <c r="T141" s="833"/>
      <c r="U141" s="830"/>
      <c r="V141" s="830"/>
      <c r="W141" s="859"/>
      <c r="X141" s="835"/>
      <c r="Y141" s="115"/>
    </row>
    <row r="142" spans="3:25" ht="18.75" customHeight="1">
      <c r="C142" s="857"/>
      <c r="D142" s="860"/>
      <c r="E142" s="860"/>
      <c r="F142" s="860"/>
      <c r="G142" s="863"/>
      <c r="H142" s="866"/>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60"/>
      <c r="X142" s="836"/>
      <c r="Y142" s="115"/>
    </row>
    <row r="143" spans="3:25" ht="18.75" customHeight="1">
      <c r="C143" s="855"/>
      <c r="D143" s="858"/>
      <c r="E143" s="858"/>
      <c r="F143" s="858"/>
      <c r="G143" s="861"/>
      <c r="H143" s="864"/>
      <c r="I143" s="596"/>
      <c r="J143" s="675"/>
      <c r="K143" s="597"/>
      <c r="L143" s="598"/>
      <c r="M143" s="598"/>
      <c r="N143" s="599" t="str">
        <f>IF(I143="","",(SUM(L143:M143)))</f>
        <v/>
      </c>
      <c r="O143" s="600"/>
      <c r="P143" s="601" t="str">
        <f t="shared" ref="P143:P146" si="26">IF(O143="","",(N143*O143))</f>
        <v/>
      </c>
      <c r="Q143" s="825"/>
      <c r="R143" s="828"/>
      <c r="S143" s="828"/>
      <c r="T143" s="831"/>
      <c r="U143" s="828"/>
      <c r="V143" s="828"/>
      <c r="W143" s="858"/>
      <c r="X143" s="834"/>
      <c r="Y143" s="115"/>
    </row>
    <row r="144" spans="3:25" ht="18.75" customHeight="1">
      <c r="C144" s="856"/>
      <c r="D144" s="859"/>
      <c r="E144" s="859"/>
      <c r="F144" s="859"/>
      <c r="G144" s="862"/>
      <c r="H144" s="865"/>
      <c r="I144" s="602"/>
      <c r="J144" s="676"/>
      <c r="K144" s="603"/>
      <c r="L144" s="604"/>
      <c r="M144" s="604"/>
      <c r="N144" s="605" t="str">
        <f>IF(I144="","",(SUM(L144:M144)))</f>
        <v/>
      </c>
      <c r="O144" s="606"/>
      <c r="P144" s="607" t="str">
        <f t="shared" si="26"/>
        <v/>
      </c>
      <c r="Q144" s="826"/>
      <c r="R144" s="829"/>
      <c r="S144" s="829"/>
      <c r="T144" s="832"/>
      <c r="U144" s="829"/>
      <c r="V144" s="829"/>
      <c r="W144" s="859"/>
      <c r="X144" s="835"/>
      <c r="Y144" s="115"/>
    </row>
    <row r="145" spans="3:25" ht="18.75" customHeight="1">
      <c r="C145" s="856"/>
      <c r="D145" s="859"/>
      <c r="E145" s="859"/>
      <c r="F145" s="859"/>
      <c r="G145" s="862"/>
      <c r="H145" s="865"/>
      <c r="I145" s="602"/>
      <c r="J145" s="676"/>
      <c r="K145" s="603"/>
      <c r="L145" s="604"/>
      <c r="M145" s="604"/>
      <c r="N145" s="605" t="str">
        <f>IF(I145="","",(SUM(L145:M145)))</f>
        <v/>
      </c>
      <c r="O145" s="606"/>
      <c r="P145" s="607" t="str">
        <f t="shared" si="26"/>
        <v/>
      </c>
      <c r="Q145" s="826"/>
      <c r="R145" s="829"/>
      <c r="S145" s="829"/>
      <c r="T145" s="832"/>
      <c r="U145" s="829"/>
      <c r="V145" s="829"/>
      <c r="W145" s="859"/>
      <c r="X145" s="835"/>
      <c r="Y145" s="115"/>
    </row>
    <row r="146" spans="3:25" ht="18.75" customHeight="1">
      <c r="C146" s="856"/>
      <c r="D146" s="859"/>
      <c r="E146" s="859"/>
      <c r="F146" s="859"/>
      <c r="G146" s="862"/>
      <c r="H146" s="865"/>
      <c r="I146" s="602"/>
      <c r="J146" s="676"/>
      <c r="K146" s="603"/>
      <c r="L146" s="604"/>
      <c r="M146" s="604"/>
      <c r="N146" s="605" t="str">
        <f>IF(I146="","",(SUM(L146:M146)))</f>
        <v/>
      </c>
      <c r="O146" s="606"/>
      <c r="P146" s="607" t="str">
        <f t="shared" si="26"/>
        <v/>
      </c>
      <c r="Q146" s="827"/>
      <c r="R146" s="830"/>
      <c r="S146" s="830"/>
      <c r="T146" s="833"/>
      <c r="U146" s="830"/>
      <c r="V146" s="830"/>
      <c r="W146" s="859"/>
      <c r="X146" s="835"/>
      <c r="Y146" s="115"/>
    </row>
    <row r="147" spans="3:25" ht="18.75" customHeight="1">
      <c r="C147" s="857"/>
      <c r="D147" s="860"/>
      <c r="E147" s="860"/>
      <c r="F147" s="860"/>
      <c r="G147" s="863"/>
      <c r="H147" s="866"/>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60"/>
      <c r="X147" s="836"/>
      <c r="Y147" s="115"/>
    </row>
    <row r="148" spans="3:25" ht="18.75" customHeight="1">
      <c r="C148" s="855"/>
      <c r="D148" s="858"/>
      <c r="E148" s="858"/>
      <c r="F148" s="858"/>
      <c r="G148" s="861"/>
      <c r="H148" s="864"/>
      <c r="I148" s="596"/>
      <c r="J148" s="675"/>
      <c r="K148" s="597"/>
      <c r="L148" s="598"/>
      <c r="M148" s="598"/>
      <c r="N148" s="599" t="str">
        <f>IF(I148="","",(SUM(L148:M148)))</f>
        <v/>
      </c>
      <c r="O148" s="600"/>
      <c r="P148" s="601" t="str">
        <f t="shared" ref="P148:P151" si="27">IF(O148="","",(N148*O148))</f>
        <v/>
      </c>
      <c r="Q148" s="825"/>
      <c r="R148" s="828"/>
      <c r="S148" s="828"/>
      <c r="T148" s="831"/>
      <c r="U148" s="828"/>
      <c r="V148" s="828"/>
      <c r="W148" s="858"/>
      <c r="X148" s="834"/>
      <c r="Y148" s="115"/>
    </row>
    <row r="149" spans="3:25" ht="18.75" customHeight="1">
      <c r="C149" s="856"/>
      <c r="D149" s="859"/>
      <c r="E149" s="859"/>
      <c r="F149" s="859"/>
      <c r="G149" s="862"/>
      <c r="H149" s="865"/>
      <c r="I149" s="602"/>
      <c r="J149" s="676"/>
      <c r="K149" s="603"/>
      <c r="L149" s="604"/>
      <c r="M149" s="604"/>
      <c r="N149" s="605" t="str">
        <f>IF(I149="","",(SUM(L149:M149)))</f>
        <v/>
      </c>
      <c r="O149" s="606"/>
      <c r="P149" s="607" t="str">
        <f t="shared" si="27"/>
        <v/>
      </c>
      <c r="Q149" s="826"/>
      <c r="R149" s="829"/>
      <c r="S149" s="829"/>
      <c r="T149" s="832"/>
      <c r="U149" s="829"/>
      <c r="V149" s="829"/>
      <c r="W149" s="859"/>
      <c r="X149" s="835"/>
      <c r="Y149" s="115"/>
    </row>
    <row r="150" spans="3:25" ht="18.75" customHeight="1">
      <c r="C150" s="856"/>
      <c r="D150" s="859"/>
      <c r="E150" s="859"/>
      <c r="F150" s="859"/>
      <c r="G150" s="862"/>
      <c r="H150" s="865"/>
      <c r="I150" s="602"/>
      <c r="J150" s="676"/>
      <c r="K150" s="603"/>
      <c r="L150" s="604"/>
      <c r="M150" s="604"/>
      <c r="N150" s="605" t="str">
        <f>IF(I150="","",(SUM(L150:M150)))</f>
        <v/>
      </c>
      <c r="O150" s="606"/>
      <c r="P150" s="607" t="str">
        <f t="shared" si="27"/>
        <v/>
      </c>
      <c r="Q150" s="826"/>
      <c r="R150" s="829"/>
      <c r="S150" s="829"/>
      <c r="T150" s="832"/>
      <c r="U150" s="829"/>
      <c r="V150" s="829"/>
      <c r="W150" s="859"/>
      <c r="X150" s="835"/>
      <c r="Y150" s="115"/>
    </row>
    <row r="151" spans="3:25" ht="18.75" customHeight="1">
      <c r="C151" s="856"/>
      <c r="D151" s="859"/>
      <c r="E151" s="859"/>
      <c r="F151" s="859"/>
      <c r="G151" s="862"/>
      <c r="H151" s="865"/>
      <c r="I151" s="602"/>
      <c r="J151" s="676"/>
      <c r="K151" s="603"/>
      <c r="L151" s="604"/>
      <c r="M151" s="604"/>
      <c r="N151" s="605" t="str">
        <f>IF(I151="","",(SUM(L151:M151)))</f>
        <v/>
      </c>
      <c r="O151" s="606"/>
      <c r="P151" s="607" t="str">
        <f t="shared" si="27"/>
        <v/>
      </c>
      <c r="Q151" s="827"/>
      <c r="R151" s="830"/>
      <c r="S151" s="830"/>
      <c r="T151" s="833"/>
      <c r="U151" s="830"/>
      <c r="V151" s="830"/>
      <c r="W151" s="859"/>
      <c r="X151" s="835"/>
      <c r="Y151" s="115"/>
    </row>
    <row r="152" spans="3:25" ht="18.75" customHeight="1">
      <c r="C152" s="857"/>
      <c r="D152" s="860"/>
      <c r="E152" s="860"/>
      <c r="F152" s="860"/>
      <c r="G152" s="863"/>
      <c r="H152" s="866"/>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60"/>
      <c r="X152" s="836"/>
      <c r="Y152" s="115"/>
    </row>
    <row r="153" spans="3:25" ht="18.75" customHeight="1">
      <c r="C153" s="855"/>
      <c r="D153" s="858"/>
      <c r="E153" s="858"/>
      <c r="F153" s="858"/>
      <c r="G153" s="861"/>
      <c r="H153" s="864"/>
      <c r="I153" s="596"/>
      <c r="J153" s="675"/>
      <c r="K153" s="597"/>
      <c r="L153" s="598"/>
      <c r="M153" s="598"/>
      <c r="N153" s="599" t="str">
        <f>IF(I153="","",(SUM(L153:M153)))</f>
        <v/>
      </c>
      <c r="O153" s="600"/>
      <c r="P153" s="601" t="str">
        <f t="shared" ref="P153:P156" si="28">IF(O153="","",(N153*O153))</f>
        <v/>
      </c>
      <c r="Q153" s="825"/>
      <c r="R153" s="828"/>
      <c r="S153" s="828"/>
      <c r="T153" s="831"/>
      <c r="U153" s="828"/>
      <c r="V153" s="828"/>
      <c r="W153" s="858"/>
      <c r="X153" s="834"/>
      <c r="Y153" s="115"/>
    </row>
    <row r="154" spans="3:25" ht="18.75" customHeight="1">
      <c r="C154" s="856"/>
      <c r="D154" s="859"/>
      <c r="E154" s="859"/>
      <c r="F154" s="859"/>
      <c r="G154" s="862"/>
      <c r="H154" s="865"/>
      <c r="I154" s="602"/>
      <c r="J154" s="676"/>
      <c r="K154" s="603"/>
      <c r="L154" s="604"/>
      <c r="M154" s="604"/>
      <c r="N154" s="605" t="str">
        <f>IF(I154="","",(SUM(L154:M154)))</f>
        <v/>
      </c>
      <c r="O154" s="606"/>
      <c r="P154" s="607" t="str">
        <f t="shared" si="28"/>
        <v/>
      </c>
      <c r="Q154" s="826"/>
      <c r="R154" s="829"/>
      <c r="S154" s="829"/>
      <c r="T154" s="832"/>
      <c r="U154" s="829"/>
      <c r="V154" s="829"/>
      <c r="W154" s="859"/>
      <c r="X154" s="835"/>
      <c r="Y154" s="115"/>
    </row>
    <row r="155" spans="3:25" ht="18.75" customHeight="1">
      <c r="C155" s="856"/>
      <c r="D155" s="859"/>
      <c r="E155" s="859"/>
      <c r="F155" s="859"/>
      <c r="G155" s="862"/>
      <c r="H155" s="865"/>
      <c r="I155" s="602"/>
      <c r="J155" s="676"/>
      <c r="K155" s="603"/>
      <c r="L155" s="604"/>
      <c r="M155" s="604"/>
      <c r="N155" s="605" t="str">
        <f>IF(I155="","",(SUM(L155:M155)))</f>
        <v/>
      </c>
      <c r="O155" s="606"/>
      <c r="P155" s="607" t="str">
        <f t="shared" si="28"/>
        <v/>
      </c>
      <c r="Q155" s="826"/>
      <c r="R155" s="829"/>
      <c r="S155" s="829"/>
      <c r="T155" s="832"/>
      <c r="U155" s="829"/>
      <c r="V155" s="829"/>
      <c r="W155" s="859"/>
      <c r="X155" s="835"/>
      <c r="Y155" s="115"/>
    </row>
    <row r="156" spans="3:25" ht="18.75" customHeight="1">
      <c r="C156" s="856"/>
      <c r="D156" s="859"/>
      <c r="E156" s="859"/>
      <c r="F156" s="859"/>
      <c r="G156" s="862"/>
      <c r="H156" s="865"/>
      <c r="I156" s="602"/>
      <c r="J156" s="676"/>
      <c r="K156" s="603"/>
      <c r="L156" s="604"/>
      <c r="M156" s="604"/>
      <c r="N156" s="605" t="str">
        <f>IF(I156="","",(SUM(L156:M156)))</f>
        <v/>
      </c>
      <c r="O156" s="606"/>
      <c r="P156" s="607" t="str">
        <f t="shared" si="28"/>
        <v/>
      </c>
      <c r="Q156" s="827"/>
      <c r="R156" s="830"/>
      <c r="S156" s="830"/>
      <c r="T156" s="833"/>
      <c r="U156" s="830"/>
      <c r="V156" s="830"/>
      <c r="W156" s="859"/>
      <c r="X156" s="835"/>
      <c r="Y156" s="115"/>
    </row>
    <row r="157" spans="3:25" ht="18.75" customHeight="1">
      <c r="C157" s="857"/>
      <c r="D157" s="860"/>
      <c r="E157" s="860"/>
      <c r="F157" s="860"/>
      <c r="G157" s="863"/>
      <c r="H157" s="866"/>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60"/>
      <c r="X157" s="836"/>
      <c r="Y157" s="115"/>
    </row>
    <row r="158" spans="3:25" ht="18.75" customHeight="1">
      <c r="C158" s="855"/>
      <c r="D158" s="858"/>
      <c r="E158" s="858"/>
      <c r="F158" s="858"/>
      <c r="G158" s="861"/>
      <c r="H158" s="864"/>
      <c r="I158" s="596"/>
      <c r="J158" s="675"/>
      <c r="K158" s="597"/>
      <c r="L158" s="598"/>
      <c r="M158" s="598"/>
      <c r="N158" s="599" t="str">
        <f>IF(I158="","",(SUM(L158:M158)))</f>
        <v/>
      </c>
      <c r="O158" s="600"/>
      <c r="P158" s="601" t="str">
        <f t="shared" ref="P158:P161" si="29">IF(O158="","",(N158*O158))</f>
        <v/>
      </c>
      <c r="Q158" s="825"/>
      <c r="R158" s="828"/>
      <c r="S158" s="828"/>
      <c r="T158" s="831"/>
      <c r="U158" s="828"/>
      <c r="V158" s="828"/>
      <c r="W158" s="858"/>
      <c r="X158" s="834"/>
      <c r="Y158" s="115"/>
    </row>
    <row r="159" spans="3:25" ht="18.75" customHeight="1">
      <c r="C159" s="856"/>
      <c r="D159" s="859"/>
      <c r="E159" s="859"/>
      <c r="F159" s="859"/>
      <c r="G159" s="862"/>
      <c r="H159" s="865"/>
      <c r="I159" s="602"/>
      <c r="J159" s="676"/>
      <c r="K159" s="603"/>
      <c r="L159" s="604"/>
      <c r="M159" s="604"/>
      <c r="N159" s="605" t="str">
        <f>IF(I159="","",(SUM(L159:M159)))</f>
        <v/>
      </c>
      <c r="O159" s="606"/>
      <c r="P159" s="607" t="str">
        <f t="shared" si="29"/>
        <v/>
      </c>
      <c r="Q159" s="826"/>
      <c r="R159" s="829"/>
      <c r="S159" s="829"/>
      <c r="T159" s="832"/>
      <c r="U159" s="829"/>
      <c r="V159" s="829"/>
      <c r="W159" s="859"/>
      <c r="X159" s="835"/>
      <c r="Y159" s="115"/>
    </row>
    <row r="160" spans="3:25" ht="18.75" customHeight="1">
      <c r="C160" s="856"/>
      <c r="D160" s="859"/>
      <c r="E160" s="859"/>
      <c r="F160" s="859"/>
      <c r="G160" s="862"/>
      <c r="H160" s="865"/>
      <c r="I160" s="602"/>
      <c r="J160" s="676"/>
      <c r="K160" s="603"/>
      <c r="L160" s="604"/>
      <c r="M160" s="604"/>
      <c r="N160" s="605" t="str">
        <f>IF(I160="","",(SUM(L160:M160)))</f>
        <v/>
      </c>
      <c r="O160" s="606"/>
      <c r="P160" s="607" t="str">
        <f t="shared" si="29"/>
        <v/>
      </c>
      <c r="Q160" s="826"/>
      <c r="R160" s="829"/>
      <c r="S160" s="829"/>
      <c r="T160" s="832"/>
      <c r="U160" s="829"/>
      <c r="V160" s="829"/>
      <c r="W160" s="859"/>
      <c r="X160" s="835"/>
      <c r="Y160" s="115"/>
    </row>
    <row r="161" spans="3:25" ht="18.75" customHeight="1">
      <c r="C161" s="856"/>
      <c r="D161" s="859"/>
      <c r="E161" s="859"/>
      <c r="F161" s="859"/>
      <c r="G161" s="862"/>
      <c r="H161" s="865"/>
      <c r="I161" s="602"/>
      <c r="J161" s="676"/>
      <c r="K161" s="603"/>
      <c r="L161" s="604"/>
      <c r="M161" s="604"/>
      <c r="N161" s="605" t="str">
        <f>IF(I161="","",(SUM(L161:M161)))</f>
        <v/>
      </c>
      <c r="O161" s="606"/>
      <c r="P161" s="607" t="str">
        <f t="shared" si="29"/>
        <v/>
      </c>
      <c r="Q161" s="827"/>
      <c r="R161" s="830"/>
      <c r="S161" s="830"/>
      <c r="T161" s="833"/>
      <c r="U161" s="830"/>
      <c r="V161" s="830"/>
      <c r="W161" s="859"/>
      <c r="X161" s="835"/>
      <c r="Y161" s="115"/>
    </row>
    <row r="162" spans="3:25" ht="18.75" customHeight="1">
      <c r="C162" s="857"/>
      <c r="D162" s="860"/>
      <c r="E162" s="860"/>
      <c r="F162" s="860"/>
      <c r="G162" s="863"/>
      <c r="H162" s="866"/>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60"/>
      <c r="X162" s="836"/>
      <c r="Y162" s="115"/>
    </row>
    <row r="163" spans="3:25" ht="18.75" customHeight="1">
      <c r="C163" s="855"/>
      <c r="D163" s="858"/>
      <c r="E163" s="858"/>
      <c r="F163" s="858"/>
      <c r="G163" s="861"/>
      <c r="H163" s="864"/>
      <c r="I163" s="596"/>
      <c r="J163" s="675"/>
      <c r="K163" s="597"/>
      <c r="L163" s="598"/>
      <c r="M163" s="598"/>
      <c r="N163" s="599" t="str">
        <f>IF(I163="","",(SUM(L163:M163)))</f>
        <v/>
      </c>
      <c r="O163" s="600"/>
      <c r="P163" s="601" t="str">
        <f t="shared" ref="P163:P166" si="30">IF(O163="","",(N163*O163))</f>
        <v/>
      </c>
      <c r="Q163" s="825"/>
      <c r="R163" s="828"/>
      <c r="S163" s="828"/>
      <c r="T163" s="831"/>
      <c r="U163" s="828"/>
      <c r="V163" s="828"/>
      <c r="W163" s="858"/>
      <c r="X163" s="834"/>
      <c r="Y163" s="115"/>
    </row>
    <row r="164" spans="3:25" ht="18.75" customHeight="1">
      <c r="C164" s="856"/>
      <c r="D164" s="859"/>
      <c r="E164" s="859"/>
      <c r="F164" s="859"/>
      <c r="G164" s="862"/>
      <c r="H164" s="865"/>
      <c r="I164" s="602"/>
      <c r="J164" s="676"/>
      <c r="K164" s="603"/>
      <c r="L164" s="604"/>
      <c r="M164" s="604"/>
      <c r="N164" s="605" t="str">
        <f>IF(I164="","",(SUM(L164:M164)))</f>
        <v/>
      </c>
      <c r="O164" s="606"/>
      <c r="P164" s="607" t="str">
        <f t="shared" si="30"/>
        <v/>
      </c>
      <c r="Q164" s="826"/>
      <c r="R164" s="829"/>
      <c r="S164" s="829"/>
      <c r="T164" s="832"/>
      <c r="U164" s="829"/>
      <c r="V164" s="829"/>
      <c r="W164" s="859"/>
      <c r="X164" s="835"/>
      <c r="Y164" s="115"/>
    </row>
    <row r="165" spans="3:25" ht="18.75" customHeight="1">
      <c r="C165" s="856"/>
      <c r="D165" s="859"/>
      <c r="E165" s="859"/>
      <c r="F165" s="859"/>
      <c r="G165" s="862"/>
      <c r="H165" s="865"/>
      <c r="I165" s="602"/>
      <c r="J165" s="676"/>
      <c r="K165" s="603"/>
      <c r="L165" s="604"/>
      <c r="M165" s="604"/>
      <c r="N165" s="605" t="str">
        <f>IF(I165="","",(SUM(L165:M165)))</f>
        <v/>
      </c>
      <c r="O165" s="606"/>
      <c r="P165" s="607" t="str">
        <f t="shared" si="30"/>
        <v/>
      </c>
      <c r="Q165" s="826"/>
      <c r="R165" s="829"/>
      <c r="S165" s="829"/>
      <c r="T165" s="832"/>
      <c r="U165" s="829"/>
      <c r="V165" s="829"/>
      <c r="W165" s="859"/>
      <c r="X165" s="835"/>
      <c r="Y165" s="115"/>
    </row>
    <row r="166" spans="3:25" ht="18.75" customHeight="1">
      <c r="C166" s="856"/>
      <c r="D166" s="859"/>
      <c r="E166" s="859"/>
      <c r="F166" s="859"/>
      <c r="G166" s="862"/>
      <c r="H166" s="865"/>
      <c r="I166" s="602"/>
      <c r="J166" s="676"/>
      <c r="K166" s="603"/>
      <c r="L166" s="604"/>
      <c r="M166" s="604"/>
      <c r="N166" s="605" t="str">
        <f>IF(I166="","",(SUM(L166:M166)))</f>
        <v/>
      </c>
      <c r="O166" s="606"/>
      <c r="P166" s="607" t="str">
        <f t="shared" si="30"/>
        <v/>
      </c>
      <c r="Q166" s="827"/>
      <c r="R166" s="830"/>
      <c r="S166" s="830"/>
      <c r="T166" s="833"/>
      <c r="U166" s="830"/>
      <c r="V166" s="830"/>
      <c r="W166" s="859"/>
      <c r="X166" s="835"/>
      <c r="Y166" s="115"/>
    </row>
    <row r="167" spans="3:25" ht="18.75" customHeight="1">
      <c r="C167" s="857"/>
      <c r="D167" s="860"/>
      <c r="E167" s="860"/>
      <c r="F167" s="860"/>
      <c r="G167" s="863"/>
      <c r="H167" s="866"/>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60"/>
      <c r="X167" s="836"/>
      <c r="Y167" s="115"/>
    </row>
    <row r="168" spans="3:25" ht="18.75" customHeight="1">
      <c r="C168" s="855"/>
      <c r="D168" s="858"/>
      <c r="E168" s="858"/>
      <c r="F168" s="858"/>
      <c r="G168" s="861"/>
      <c r="H168" s="864"/>
      <c r="I168" s="596"/>
      <c r="J168" s="675"/>
      <c r="K168" s="597"/>
      <c r="L168" s="598"/>
      <c r="M168" s="598"/>
      <c r="N168" s="599" t="str">
        <f>IF(I168="","",(SUM(L168:M168)))</f>
        <v/>
      </c>
      <c r="O168" s="600"/>
      <c r="P168" s="601" t="str">
        <f t="shared" ref="P168:P171" si="31">IF(O168="","",(N168*O168))</f>
        <v/>
      </c>
      <c r="Q168" s="825"/>
      <c r="R168" s="828"/>
      <c r="S168" s="828"/>
      <c r="T168" s="831"/>
      <c r="U168" s="828"/>
      <c r="V168" s="828"/>
      <c r="W168" s="858"/>
      <c r="X168" s="834"/>
      <c r="Y168" s="115"/>
    </row>
    <row r="169" spans="3:25" ht="18.75" customHeight="1">
      <c r="C169" s="856"/>
      <c r="D169" s="859"/>
      <c r="E169" s="859"/>
      <c r="F169" s="859"/>
      <c r="G169" s="862"/>
      <c r="H169" s="865"/>
      <c r="I169" s="602"/>
      <c r="J169" s="676"/>
      <c r="K169" s="603"/>
      <c r="L169" s="604"/>
      <c r="M169" s="604"/>
      <c r="N169" s="605" t="str">
        <f>IF(I169="","",(SUM(L169:M169)))</f>
        <v/>
      </c>
      <c r="O169" s="606"/>
      <c r="P169" s="607" t="str">
        <f t="shared" si="31"/>
        <v/>
      </c>
      <c r="Q169" s="826"/>
      <c r="R169" s="829"/>
      <c r="S169" s="829"/>
      <c r="T169" s="832"/>
      <c r="U169" s="829"/>
      <c r="V169" s="829"/>
      <c r="W169" s="859"/>
      <c r="X169" s="835"/>
      <c r="Y169" s="115"/>
    </row>
    <row r="170" spans="3:25" ht="18.75" customHeight="1">
      <c r="C170" s="856"/>
      <c r="D170" s="859"/>
      <c r="E170" s="859"/>
      <c r="F170" s="859"/>
      <c r="G170" s="862"/>
      <c r="H170" s="865"/>
      <c r="I170" s="602"/>
      <c r="J170" s="676"/>
      <c r="K170" s="603"/>
      <c r="L170" s="604"/>
      <c r="M170" s="604"/>
      <c r="N170" s="605" t="str">
        <f>IF(I170="","",(SUM(L170:M170)))</f>
        <v/>
      </c>
      <c r="O170" s="606"/>
      <c r="P170" s="607" t="str">
        <f t="shared" si="31"/>
        <v/>
      </c>
      <c r="Q170" s="826"/>
      <c r="R170" s="829"/>
      <c r="S170" s="829"/>
      <c r="T170" s="832"/>
      <c r="U170" s="829"/>
      <c r="V170" s="829"/>
      <c r="W170" s="859"/>
      <c r="X170" s="835"/>
      <c r="Y170" s="115"/>
    </row>
    <row r="171" spans="3:25" ht="18.75" customHeight="1">
      <c r="C171" s="856"/>
      <c r="D171" s="859"/>
      <c r="E171" s="859"/>
      <c r="F171" s="859"/>
      <c r="G171" s="862"/>
      <c r="H171" s="865"/>
      <c r="I171" s="602"/>
      <c r="J171" s="676"/>
      <c r="K171" s="603"/>
      <c r="L171" s="604"/>
      <c r="M171" s="604"/>
      <c r="N171" s="605" t="str">
        <f>IF(I171="","",(SUM(L171:M171)))</f>
        <v/>
      </c>
      <c r="O171" s="606"/>
      <c r="P171" s="607" t="str">
        <f t="shared" si="31"/>
        <v/>
      </c>
      <c r="Q171" s="827"/>
      <c r="R171" s="830"/>
      <c r="S171" s="830"/>
      <c r="T171" s="833"/>
      <c r="U171" s="830"/>
      <c r="V171" s="830"/>
      <c r="W171" s="859"/>
      <c r="X171" s="835"/>
      <c r="Y171" s="115"/>
    </row>
    <row r="172" spans="3:25" ht="18.75" customHeight="1">
      <c r="C172" s="857"/>
      <c r="D172" s="860"/>
      <c r="E172" s="860"/>
      <c r="F172" s="860"/>
      <c r="G172" s="863"/>
      <c r="H172" s="866"/>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60"/>
      <c r="X172" s="836"/>
      <c r="Y172" s="115"/>
    </row>
    <row r="173" spans="3:25" ht="19.5" customHeight="1">
      <c r="C173" s="855"/>
      <c r="D173" s="858"/>
      <c r="E173" s="858"/>
      <c r="F173" s="858"/>
      <c r="G173" s="861"/>
      <c r="H173" s="864"/>
      <c r="I173" s="596"/>
      <c r="J173" s="675"/>
      <c r="K173" s="597"/>
      <c r="L173" s="598"/>
      <c r="M173" s="598"/>
      <c r="N173" s="599" t="str">
        <f>IF(I173="","",(SUM(L173:M173)))</f>
        <v/>
      </c>
      <c r="O173" s="600"/>
      <c r="P173" s="601" t="str">
        <f t="shared" ref="P173:P176" si="32">IF(O173="","",(N173*O173))</f>
        <v/>
      </c>
      <c r="Q173" s="825"/>
      <c r="R173" s="828"/>
      <c r="S173" s="828"/>
      <c r="T173" s="831"/>
      <c r="U173" s="828"/>
      <c r="V173" s="828"/>
      <c r="W173" s="858"/>
      <c r="X173" s="834"/>
      <c r="Y173" s="115"/>
    </row>
    <row r="174" spans="3:25" ht="19.5" customHeight="1">
      <c r="C174" s="856"/>
      <c r="D174" s="859"/>
      <c r="E174" s="859"/>
      <c r="F174" s="859"/>
      <c r="G174" s="862"/>
      <c r="H174" s="865"/>
      <c r="I174" s="602"/>
      <c r="J174" s="676"/>
      <c r="K174" s="603"/>
      <c r="L174" s="604"/>
      <c r="M174" s="604"/>
      <c r="N174" s="605" t="str">
        <f>IF(I174="","",(SUM(L174:M174)))</f>
        <v/>
      </c>
      <c r="O174" s="606"/>
      <c r="P174" s="607" t="str">
        <f t="shared" si="32"/>
        <v/>
      </c>
      <c r="Q174" s="826"/>
      <c r="R174" s="829"/>
      <c r="S174" s="829"/>
      <c r="T174" s="832"/>
      <c r="U174" s="829"/>
      <c r="V174" s="829"/>
      <c r="W174" s="859"/>
      <c r="X174" s="835"/>
      <c r="Y174" s="115"/>
    </row>
    <row r="175" spans="3:25" ht="19.5" customHeight="1">
      <c r="C175" s="856"/>
      <c r="D175" s="859"/>
      <c r="E175" s="859"/>
      <c r="F175" s="859"/>
      <c r="G175" s="862"/>
      <c r="H175" s="865"/>
      <c r="I175" s="602"/>
      <c r="J175" s="676"/>
      <c r="K175" s="603"/>
      <c r="L175" s="604"/>
      <c r="M175" s="604"/>
      <c r="N175" s="605" t="str">
        <f>IF(I175="","",(SUM(L175:M175)))</f>
        <v/>
      </c>
      <c r="O175" s="606"/>
      <c r="P175" s="607" t="str">
        <f t="shared" si="32"/>
        <v/>
      </c>
      <c r="Q175" s="826"/>
      <c r="R175" s="829"/>
      <c r="S175" s="829"/>
      <c r="T175" s="832"/>
      <c r="U175" s="829"/>
      <c r="V175" s="829"/>
      <c r="W175" s="859"/>
      <c r="X175" s="835"/>
      <c r="Y175" s="115"/>
    </row>
    <row r="176" spans="3:25" ht="19.5" customHeight="1">
      <c r="C176" s="856"/>
      <c r="D176" s="859"/>
      <c r="E176" s="859"/>
      <c r="F176" s="859"/>
      <c r="G176" s="862"/>
      <c r="H176" s="865"/>
      <c r="I176" s="602"/>
      <c r="J176" s="676"/>
      <c r="K176" s="603"/>
      <c r="L176" s="604"/>
      <c r="M176" s="604"/>
      <c r="N176" s="605" t="str">
        <f>IF(I176="","",(SUM(L176:M176)))</f>
        <v/>
      </c>
      <c r="O176" s="606"/>
      <c r="P176" s="607" t="str">
        <f t="shared" si="32"/>
        <v/>
      </c>
      <c r="Q176" s="827"/>
      <c r="R176" s="830"/>
      <c r="S176" s="830"/>
      <c r="T176" s="833"/>
      <c r="U176" s="830"/>
      <c r="V176" s="830"/>
      <c r="W176" s="859"/>
      <c r="X176" s="835"/>
      <c r="Y176" s="115"/>
    </row>
    <row r="177" spans="3:25" ht="19.5" customHeight="1">
      <c r="C177" s="857"/>
      <c r="D177" s="860"/>
      <c r="E177" s="860"/>
      <c r="F177" s="860"/>
      <c r="G177" s="863"/>
      <c r="H177" s="866"/>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60"/>
      <c r="X177" s="836"/>
      <c r="Y177" s="115"/>
    </row>
    <row r="178" spans="3:25" ht="19.5" customHeight="1">
      <c r="C178" s="855"/>
      <c r="D178" s="858"/>
      <c r="E178" s="858"/>
      <c r="F178" s="858"/>
      <c r="G178" s="861"/>
      <c r="H178" s="864"/>
      <c r="I178" s="596"/>
      <c r="J178" s="675"/>
      <c r="K178" s="597"/>
      <c r="L178" s="598"/>
      <c r="M178" s="598"/>
      <c r="N178" s="599" t="str">
        <f>IF(I178="","",(SUM(L178:M178)))</f>
        <v/>
      </c>
      <c r="O178" s="600"/>
      <c r="P178" s="601" t="str">
        <f t="shared" ref="P178:P181" si="33">IF(O178="","",(N178*O178))</f>
        <v/>
      </c>
      <c r="Q178" s="825"/>
      <c r="R178" s="828"/>
      <c r="S178" s="828"/>
      <c r="T178" s="831"/>
      <c r="U178" s="828"/>
      <c r="V178" s="828"/>
      <c r="W178" s="858"/>
      <c r="X178" s="834"/>
      <c r="Y178" s="115"/>
    </row>
    <row r="179" spans="3:25" ht="19.5" customHeight="1">
      <c r="C179" s="856"/>
      <c r="D179" s="859"/>
      <c r="E179" s="859"/>
      <c r="F179" s="859"/>
      <c r="G179" s="862"/>
      <c r="H179" s="865"/>
      <c r="I179" s="602"/>
      <c r="J179" s="676"/>
      <c r="K179" s="603"/>
      <c r="L179" s="604"/>
      <c r="M179" s="604"/>
      <c r="N179" s="605" t="str">
        <f>IF(I179="","",(SUM(L179:M179)))</f>
        <v/>
      </c>
      <c r="O179" s="606"/>
      <c r="P179" s="607" t="str">
        <f t="shared" si="33"/>
        <v/>
      </c>
      <c r="Q179" s="826"/>
      <c r="R179" s="829"/>
      <c r="S179" s="829"/>
      <c r="T179" s="832"/>
      <c r="U179" s="829"/>
      <c r="V179" s="829"/>
      <c r="W179" s="859"/>
      <c r="X179" s="835"/>
      <c r="Y179" s="115"/>
    </row>
    <row r="180" spans="3:25" ht="19.5" customHeight="1">
      <c r="C180" s="856"/>
      <c r="D180" s="859"/>
      <c r="E180" s="859"/>
      <c r="F180" s="859"/>
      <c r="G180" s="862"/>
      <c r="H180" s="865"/>
      <c r="I180" s="602"/>
      <c r="J180" s="676"/>
      <c r="K180" s="603"/>
      <c r="L180" s="604"/>
      <c r="M180" s="604"/>
      <c r="N180" s="605" t="str">
        <f>IF(I180="","",(SUM(L180:M180)))</f>
        <v/>
      </c>
      <c r="O180" s="606"/>
      <c r="P180" s="607" t="str">
        <f t="shared" si="33"/>
        <v/>
      </c>
      <c r="Q180" s="826"/>
      <c r="R180" s="829"/>
      <c r="S180" s="829"/>
      <c r="T180" s="832"/>
      <c r="U180" s="829"/>
      <c r="V180" s="829"/>
      <c r="W180" s="859"/>
      <c r="X180" s="835"/>
      <c r="Y180" s="115"/>
    </row>
    <row r="181" spans="3:25" ht="19.5" customHeight="1">
      <c r="C181" s="856"/>
      <c r="D181" s="859"/>
      <c r="E181" s="859"/>
      <c r="F181" s="859"/>
      <c r="G181" s="862"/>
      <c r="H181" s="865"/>
      <c r="I181" s="602"/>
      <c r="J181" s="676"/>
      <c r="K181" s="603"/>
      <c r="L181" s="604"/>
      <c r="M181" s="604"/>
      <c r="N181" s="605" t="str">
        <f>IF(I181="","",(SUM(L181:M181)))</f>
        <v/>
      </c>
      <c r="O181" s="606"/>
      <c r="P181" s="607" t="str">
        <f t="shared" si="33"/>
        <v/>
      </c>
      <c r="Q181" s="827"/>
      <c r="R181" s="830"/>
      <c r="S181" s="830"/>
      <c r="T181" s="833"/>
      <c r="U181" s="830"/>
      <c r="V181" s="830"/>
      <c r="W181" s="859"/>
      <c r="X181" s="835"/>
      <c r="Y181" s="115"/>
    </row>
    <row r="182" spans="3:25" ht="19.5" customHeight="1">
      <c r="C182" s="857"/>
      <c r="D182" s="860"/>
      <c r="E182" s="860"/>
      <c r="F182" s="860"/>
      <c r="G182" s="863"/>
      <c r="H182" s="866"/>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60"/>
      <c r="X182" s="836"/>
      <c r="Y182" s="115"/>
    </row>
    <row r="183" spans="3:25" ht="19.5" customHeight="1">
      <c r="C183" s="855"/>
      <c r="D183" s="858"/>
      <c r="E183" s="858"/>
      <c r="F183" s="858"/>
      <c r="G183" s="861"/>
      <c r="H183" s="864"/>
      <c r="I183" s="596"/>
      <c r="J183" s="675"/>
      <c r="K183" s="597"/>
      <c r="L183" s="598"/>
      <c r="M183" s="598"/>
      <c r="N183" s="599" t="str">
        <f>IF(I183="","",(SUM(L183:M183)))</f>
        <v/>
      </c>
      <c r="O183" s="600"/>
      <c r="P183" s="601" t="str">
        <f t="shared" ref="P183:P186" si="34">IF(O183="","",(N183*O183))</f>
        <v/>
      </c>
      <c r="Q183" s="825"/>
      <c r="R183" s="828"/>
      <c r="S183" s="828"/>
      <c r="T183" s="831"/>
      <c r="U183" s="828"/>
      <c r="V183" s="828"/>
      <c r="W183" s="858"/>
      <c r="X183" s="834"/>
      <c r="Y183" s="115"/>
    </row>
    <row r="184" spans="3:25" ht="19.5" customHeight="1">
      <c r="C184" s="856"/>
      <c r="D184" s="859"/>
      <c r="E184" s="859"/>
      <c r="F184" s="859"/>
      <c r="G184" s="862"/>
      <c r="H184" s="865"/>
      <c r="I184" s="602"/>
      <c r="J184" s="676"/>
      <c r="K184" s="603"/>
      <c r="L184" s="604"/>
      <c r="M184" s="604"/>
      <c r="N184" s="605" t="str">
        <f>IF(I184="","",(SUM(L184:M184)))</f>
        <v/>
      </c>
      <c r="O184" s="606"/>
      <c r="P184" s="607" t="str">
        <f t="shared" si="34"/>
        <v/>
      </c>
      <c r="Q184" s="826"/>
      <c r="R184" s="829"/>
      <c r="S184" s="829"/>
      <c r="T184" s="832"/>
      <c r="U184" s="829"/>
      <c r="V184" s="829"/>
      <c r="W184" s="859"/>
      <c r="X184" s="835"/>
      <c r="Y184" s="115"/>
    </row>
    <row r="185" spans="3:25" ht="19.5" customHeight="1">
      <c r="C185" s="856"/>
      <c r="D185" s="859"/>
      <c r="E185" s="859"/>
      <c r="F185" s="859"/>
      <c r="G185" s="862"/>
      <c r="H185" s="865"/>
      <c r="I185" s="602"/>
      <c r="J185" s="676"/>
      <c r="K185" s="603"/>
      <c r="L185" s="604"/>
      <c r="M185" s="604"/>
      <c r="N185" s="605" t="str">
        <f>IF(I185="","",(SUM(L185:M185)))</f>
        <v/>
      </c>
      <c r="O185" s="606"/>
      <c r="P185" s="607" t="str">
        <f t="shared" si="34"/>
        <v/>
      </c>
      <c r="Q185" s="826"/>
      <c r="R185" s="829"/>
      <c r="S185" s="829"/>
      <c r="T185" s="832"/>
      <c r="U185" s="829"/>
      <c r="V185" s="829"/>
      <c r="W185" s="859"/>
      <c r="X185" s="835"/>
      <c r="Y185" s="115"/>
    </row>
    <row r="186" spans="3:25" ht="19.5" customHeight="1">
      <c r="C186" s="856"/>
      <c r="D186" s="859"/>
      <c r="E186" s="859"/>
      <c r="F186" s="859"/>
      <c r="G186" s="862"/>
      <c r="H186" s="865"/>
      <c r="I186" s="602"/>
      <c r="J186" s="676"/>
      <c r="K186" s="603"/>
      <c r="L186" s="604"/>
      <c r="M186" s="604"/>
      <c r="N186" s="605" t="str">
        <f>IF(I186="","",(SUM(L186:M186)))</f>
        <v/>
      </c>
      <c r="O186" s="606"/>
      <c r="P186" s="607" t="str">
        <f t="shared" si="34"/>
        <v/>
      </c>
      <c r="Q186" s="827"/>
      <c r="R186" s="830"/>
      <c r="S186" s="830"/>
      <c r="T186" s="833"/>
      <c r="U186" s="830"/>
      <c r="V186" s="830"/>
      <c r="W186" s="859"/>
      <c r="X186" s="835"/>
      <c r="Y186" s="115"/>
    </row>
    <row r="187" spans="3:25" ht="19.5" customHeight="1">
      <c r="C187" s="857"/>
      <c r="D187" s="860"/>
      <c r="E187" s="860"/>
      <c r="F187" s="860"/>
      <c r="G187" s="863"/>
      <c r="H187" s="866"/>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60"/>
      <c r="X187" s="836"/>
      <c r="Y187" s="115"/>
    </row>
    <row r="188" spans="3:25" ht="19.5" customHeight="1">
      <c r="C188" s="855"/>
      <c r="D188" s="858"/>
      <c r="E188" s="858"/>
      <c r="F188" s="858"/>
      <c r="G188" s="861"/>
      <c r="H188" s="864"/>
      <c r="I188" s="596"/>
      <c r="J188" s="675"/>
      <c r="K188" s="597"/>
      <c r="L188" s="598"/>
      <c r="M188" s="598"/>
      <c r="N188" s="599" t="str">
        <f>IF(I188="","",(SUM(L188:M188)))</f>
        <v/>
      </c>
      <c r="O188" s="600"/>
      <c r="P188" s="601" t="str">
        <f t="shared" ref="P188:P191" si="35">IF(O188="","",(N188*O188))</f>
        <v/>
      </c>
      <c r="Q188" s="825"/>
      <c r="R188" s="828"/>
      <c r="S188" s="828"/>
      <c r="T188" s="831"/>
      <c r="U188" s="828"/>
      <c r="V188" s="828"/>
      <c r="W188" s="858"/>
      <c r="X188" s="834"/>
      <c r="Y188" s="115"/>
    </row>
    <row r="189" spans="3:25" ht="19.5" customHeight="1">
      <c r="C189" s="856"/>
      <c r="D189" s="859"/>
      <c r="E189" s="859"/>
      <c r="F189" s="859"/>
      <c r="G189" s="862"/>
      <c r="H189" s="865"/>
      <c r="I189" s="602"/>
      <c r="J189" s="676"/>
      <c r="K189" s="603"/>
      <c r="L189" s="604"/>
      <c r="M189" s="604"/>
      <c r="N189" s="605" t="str">
        <f>IF(I189="","",(SUM(L189:M189)))</f>
        <v/>
      </c>
      <c r="O189" s="606"/>
      <c r="P189" s="607" t="str">
        <f t="shared" si="35"/>
        <v/>
      </c>
      <c r="Q189" s="826"/>
      <c r="R189" s="829"/>
      <c r="S189" s="829"/>
      <c r="T189" s="832"/>
      <c r="U189" s="829"/>
      <c r="V189" s="829"/>
      <c r="W189" s="859"/>
      <c r="X189" s="835"/>
      <c r="Y189" s="115"/>
    </row>
    <row r="190" spans="3:25" ht="19.5" customHeight="1">
      <c r="C190" s="856"/>
      <c r="D190" s="859"/>
      <c r="E190" s="859"/>
      <c r="F190" s="859"/>
      <c r="G190" s="862"/>
      <c r="H190" s="865"/>
      <c r="I190" s="602"/>
      <c r="J190" s="676"/>
      <c r="K190" s="603"/>
      <c r="L190" s="604"/>
      <c r="M190" s="604"/>
      <c r="N190" s="605" t="str">
        <f>IF(I190="","",(SUM(L190:M190)))</f>
        <v/>
      </c>
      <c r="O190" s="606"/>
      <c r="P190" s="607" t="str">
        <f t="shared" si="35"/>
        <v/>
      </c>
      <c r="Q190" s="826"/>
      <c r="R190" s="829"/>
      <c r="S190" s="829"/>
      <c r="T190" s="832"/>
      <c r="U190" s="829"/>
      <c r="V190" s="829"/>
      <c r="W190" s="859"/>
      <c r="X190" s="835"/>
      <c r="Y190" s="115"/>
    </row>
    <row r="191" spans="3:25" ht="19.5" customHeight="1">
      <c r="C191" s="856"/>
      <c r="D191" s="859"/>
      <c r="E191" s="859"/>
      <c r="F191" s="859"/>
      <c r="G191" s="862"/>
      <c r="H191" s="865"/>
      <c r="I191" s="602"/>
      <c r="J191" s="676"/>
      <c r="K191" s="603"/>
      <c r="L191" s="604"/>
      <c r="M191" s="604"/>
      <c r="N191" s="605" t="str">
        <f>IF(I191="","",(SUM(L191:M191)))</f>
        <v/>
      </c>
      <c r="O191" s="606"/>
      <c r="P191" s="607" t="str">
        <f t="shared" si="35"/>
        <v/>
      </c>
      <c r="Q191" s="827"/>
      <c r="R191" s="830"/>
      <c r="S191" s="830"/>
      <c r="T191" s="833"/>
      <c r="U191" s="830"/>
      <c r="V191" s="830"/>
      <c r="W191" s="859"/>
      <c r="X191" s="835"/>
      <c r="Y191" s="115"/>
    </row>
    <row r="192" spans="3:25" ht="19.5" customHeight="1">
      <c r="C192" s="857"/>
      <c r="D192" s="860"/>
      <c r="E192" s="860"/>
      <c r="F192" s="860"/>
      <c r="G192" s="863"/>
      <c r="H192" s="866"/>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60"/>
      <c r="X192" s="836"/>
      <c r="Y192" s="115"/>
    </row>
    <row r="193" spans="3:25" ht="19.5" customHeight="1">
      <c r="C193" s="855"/>
      <c r="D193" s="858"/>
      <c r="E193" s="858"/>
      <c r="F193" s="858"/>
      <c r="G193" s="861"/>
      <c r="H193" s="864"/>
      <c r="I193" s="596"/>
      <c r="J193" s="675"/>
      <c r="K193" s="597"/>
      <c r="L193" s="598"/>
      <c r="M193" s="598"/>
      <c r="N193" s="599" t="str">
        <f>IF(I193="","",(SUM(L193:M193)))</f>
        <v/>
      </c>
      <c r="O193" s="600"/>
      <c r="P193" s="601" t="str">
        <f t="shared" ref="P193:P196" si="36">IF(O193="","",(N193*O193))</f>
        <v/>
      </c>
      <c r="Q193" s="825"/>
      <c r="R193" s="828"/>
      <c r="S193" s="828"/>
      <c r="T193" s="831"/>
      <c r="U193" s="828"/>
      <c r="V193" s="828"/>
      <c r="W193" s="858"/>
      <c r="X193" s="834"/>
      <c r="Y193" s="115"/>
    </row>
    <row r="194" spans="3:25" ht="19.5" customHeight="1">
      <c r="C194" s="856"/>
      <c r="D194" s="859"/>
      <c r="E194" s="859"/>
      <c r="F194" s="859"/>
      <c r="G194" s="862"/>
      <c r="H194" s="865"/>
      <c r="I194" s="602"/>
      <c r="J194" s="676"/>
      <c r="K194" s="603"/>
      <c r="L194" s="604"/>
      <c r="M194" s="604"/>
      <c r="N194" s="605" t="str">
        <f>IF(I194="","",(SUM(L194:M194)))</f>
        <v/>
      </c>
      <c r="O194" s="606"/>
      <c r="P194" s="607" t="str">
        <f t="shared" si="36"/>
        <v/>
      </c>
      <c r="Q194" s="826"/>
      <c r="R194" s="829"/>
      <c r="S194" s="829"/>
      <c r="T194" s="832"/>
      <c r="U194" s="829"/>
      <c r="V194" s="829"/>
      <c r="W194" s="859"/>
      <c r="X194" s="835"/>
      <c r="Y194" s="115"/>
    </row>
    <row r="195" spans="3:25" ht="19.5" customHeight="1">
      <c r="C195" s="856"/>
      <c r="D195" s="859"/>
      <c r="E195" s="859"/>
      <c r="F195" s="859"/>
      <c r="G195" s="862"/>
      <c r="H195" s="865"/>
      <c r="I195" s="602"/>
      <c r="J195" s="676"/>
      <c r="K195" s="603"/>
      <c r="L195" s="604"/>
      <c r="M195" s="604"/>
      <c r="N195" s="605" t="str">
        <f>IF(I195="","",(SUM(L195:M195)))</f>
        <v/>
      </c>
      <c r="O195" s="606"/>
      <c r="P195" s="607" t="str">
        <f t="shared" si="36"/>
        <v/>
      </c>
      <c r="Q195" s="826"/>
      <c r="R195" s="829"/>
      <c r="S195" s="829"/>
      <c r="T195" s="832"/>
      <c r="U195" s="829"/>
      <c r="V195" s="829"/>
      <c r="W195" s="859"/>
      <c r="X195" s="835"/>
      <c r="Y195" s="115"/>
    </row>
    <row r="196" spans="3:25" ht="19.5" customHeight="1">
      <c r="C196" s="856"/>
      <c r="D196" s="859"/>
      <c r="E196" s="859"/>
      <c r="F196" s="859"/>
      <c r="G196" s="862"/>
      <c r="H196" s="865"/>
      <c r="I196" s="602"/>
      <c r="J196" s="676"/>
      <c r="K196" s="603"/>
      <c r="L196" s="604"/>
      <c r="M196" s="604"/>
      <c r="N196" s="605" t="str">
        <f>IF(I196="","",(SUM(L196:M196)))</f>
        <v/>
      </c>
      <c r="O196" s="606"/>
      <c r="P196" s="607" t="str">
        <f t="shared" si="36"/>
        <v/>
      </c>
      <c r="Q196" s="827"/>
      <c r="R196" s="830"/>
      <c r="S196" s="830"/>
      <c r="T196" s="833"/>
      <c r="U196" s="830"/>
      <c r="V196" s="830"/>
      <c r="W196" s="859"/>
      <c r="X196" s="835"/>
      <c r="Y196" s="115"/>
    </row>
    <row r="197" spans="3:25" ht="19.5" customHeight="1">
      <c r="C197" s="857"/>
      <c r="D197" s="860"/>
      <c r="E197" s="860"/>
      <c r="F197" s="860"/>
      <c r="G197" s="863"/>
      <c r="H197" s="866"/>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60"/>
      <c r="X197" s="836"/>
      <c r="Y197" s="115"/>
    </row>
    <row r="198" spans="3:25" ht="19.5" customHeight="1">
      <c r="C198" s="855"/>
      <c r="D198" s="858"/>
      <c r="E198" s="858"/>
      <c r="F198" s="858"/>
      <c r="G198" s="861"/>
      <c r="H198" s="864"/>
      <c r="I198" s="596"/>
      <c r="J198" s="675"/>
      <c r="K198" s="597"/>
      <c r="L198" s="598"/>
      <c r="M198" s="598"/>
      <c r="N198" s="599" t="str">
        <f>IF(I198="","",(SUM(L198:M198)))</f>
        <v/>
      </c>
      <c r="O198" s="600"/>
      <c r="P198" s="601" t="str">
        <f t="shared" ref="P198:P201" si="37">IF(O198="","",(N198*O198))</f>
        <v/>
      </c>
      <c r="Q198" s="825"/>
      <c r="R198" s="828"/>
      <c r="S198" s="828"/>
      <c r="T198" s="831"/>
      <c r="U198" s="828"/>
      <c r="V198" s="828"/>
      <c r="W198" s="858"/>
      <c r="X198" s="834"/>
      <c r="Y198" s="115"/>
    </row>
    <row r="199" spans="3:25" ht="19.5" customHeight="1">
      <c r="C199" s="856"/>
      <c r="D199" s="859"/>
      <c r="E199" s="859"/>
      <c r="F199" s="859"/>
      <c r="G199" s="862"/>
      <c r="H199" s="865"/>
      <c r="I199" s="602"/>
      <c r="J199" s="676"/>
      <c r="K199" s="603"/>
      <c r="L199" s="604"/>
      <c r="M199" s="604"/>
      <c r="N199" s="605" t="str">
        <f>IF(I199="","",(SUM(L199:M199)))</f>
        <v/>
      </c>
      <c r="O199" s="606"/>
      <c r="P199" s="607" t="str">
        <f t="shared" si="37"/>
        <v/>
      </c>
      <c r="Q199" s="826"/>
      <c r="R199" s="829"/>
      <c r="S199" s="829"/>
      <c r="T199" s="832"/>
      <c r="U199" s="829"/>
      <c r="V199" s="829"/>
      <c r="W199" s="859"/>
      <c r="X199" s="835"/>
      <c r="Y199" s="115"/>
    </row>
    <row r="200" spans="3:25" ht="19.5" customHeight="1">
      <c r="C200" s="856"/>
      <c r="D200" s="859"/>
      <c r="E200" s="859"/>
      <c r="F200" s="859"/>
      <c r="G200" s="862"/>
      <c r="H200" s="865"/>
      <c r="I200" s="602"/>
      <c r="J200" s="676"/>
      <c r="K200" s="603"/>
      <c r="L200" s="604"/>
      <c r="M200" s="604"/>
      <c r="N200" s="605" t="str">
        <f>IF(I200="","",(SUM(L200:M200)))</f>
        <v/>
      </c>
      <c r="O200" s="606"/>
      <c r="P200" s="607" t="str">
        <f t="shared" si="37"/>
        <v/>
      </c>
      <c r="Q200" s="826"/>
      <c r="R200" s="829"/>
      <c r="S200" s="829"/>
      <c r="T200" s="832"/>
      <c r="U200" s="829"/>
      <c r="V200" s="829"/>
      <c r="W200" s="859"/>
      <c r="X200" s="835"/>
      <c r="Y200" s="115"/>
    </row>
    <row r="201" spans="3:25" ht="19.5" customHeight="1">
      <c r="C201" s="856"/>
      <c r="D201" s="859"/>
      <c r="E201" s="859"/>
      <c r="F201" s="859"/>
      <c r="G201" s="862"/>
      <c r="H201" s="865"/>
      <c r="I201" s="602"/>
      <c r="J201" s="676"/>
      <c r="K201" s="603"/>
      <c r="L201" s="604"/>
      <c r="M201" s="604"/>
      <c r="N201" s="605" t="str">
        <f>IF(I201="","",(SUM(L201:M201)))</f>
        <v/>
      </c>
      <c r="O201" s="606"/>
      <c r="P201" s="607" t="str">
        <f t="shared" si="37"/>
        <v/>
      </c>
      <c r="Q201" s="827"/>
      <c r="R201" s="830"/>
      <c r="S201" s="830"/>
      <c r="T201" s="833"/>
      <c r="U201" s="830"/>
      <c r="V201" s="830"/>
      <c r="W201" s="859"/>
      <c r="X201" s="835"/>
      <c r="Y201" s="115"/>
    </row>
    <row r="202" spans="3:25" ht="19.5" customHeight="1">
      <c r="C202" s="857"/>
      <c r="D202" s="860"/>
      <c r="E202" s="860"/>
      <c r="F202" s="860"/>
      <c r="G202" s="863"/>
      <c r="H202" s="866"/>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60"/>
      <c r="X202" s="836"/>
      <c r="Y202" s="115"/>
    </row>
    <row r="203" spans="3:25" ht="19.5" customHeight="1">
      <c r="C203" s="855"/>
      <c r="D203" s="858"/>
      <c r="E203" s="858"/>
      <c r="F203" s="858"/>
      <c r="G203" s="861"/>
      <c r="H203" s="864"/>
      <c r="I203" s="596"/>
      <c r="J203" s="675"/>
      <c r="K203" s="597"/>
      <c r="L203" s="598"/>
      <c r="M203" s="598"/>
      <c r="N203" s="599" t="str">
        <f>IF(I203="","",(SUM(L203:M203)))</f>
        <v/>
      </c>
      <c r="O203" s="600"/>
      <c r="P203" s="601" t="str">
        <f t="shared" ref="P203:P206" si="38">IF(O203="","",(N203*O203))</f>
        <v/>
      </c>
      <c r="Q203" s="825"/>
      <c r="R203" s="828"/>
      <c r="S203" s="828"/>
      <c r="T203" s="831"/>
      <c r="U203" s="828"/>
      <c r="V203" s="828"/>
      <c r="W203" s="858"/>
      <c r="X203" s="834"/>
      <c r="Y203" s="115"/>
    </row>
    <row r="204" spans="3:25" ht="19.5" customHeight="1">
      <c r="C204" s="856"/>
      <c r="D204" s="859"/>
      <c r="E204" s="859"/>
      <c r="F204" s="859"/>
      <c r="G204" s="862"/>
      <c r="H204" s="865"/>
      <c r="I204" s="602"/>
      <c r="J204" s="676"/>
      <c r="K204" s="603"/>
      <c r="L204" s="604"/>
      <c r="M204" s="604"/>
      <c r="N204" s="605" t="str">
        <f>IF(I204="","",(SUM(L204:M204)))</f>
        <v/>
      </c>
      <c r="O204" s="606"/>
      <c r="P204" s="607" t="str">
        <f t="shared" si="38"/>
        <v/>
      </c>
      <c r="Q204" s="826"/>
      <c r="R204" s="829"/>
      <c r="S204" s="829"/>
      <c r="T204" s="832"/>
      <c r="U204" s="829"/>
      <c r="V204" s="829"/>
      <c r="W204" s="859"/>
      <c r="X204" s="835"/>
      <c r="Y204" s="115"/>
    </row>
    <row r="205" spans="3:25" ht="19.5" customHeight="1">
      <c r="C205" s="856"/>
      <c r="D205" s="859"/>
      <c r="E205" s="859"/>
      <c r="F205" s="859"/>
      <c r="G205" s="862"/>
      <c r="H205" s="865"/>
      <c r="I205" s="602"/>
      <c r="J205" s="676"/>
      <c r="K205" s="603"/>
      <c r="L205" s="604"/>
      <c r="M205" s="604"/>
      <c r="N205" s="605" t="str">
        <f>IF(I205="","",(SUM(L205:M205)))</f>
        <v/>
      </c>
      <c r="O205" s="606"/>
      <c r="P205" s="607" t="str">
        <f t="shared" si="38"/>
        <v/>
      </c>
      <c r="Q205" s="826"/>
      <c r="R205" s="829"/>
      <c r="S205" s="829"/>
      <c r="T205" s="832"/>
      <c r="U205" s="829"/>
      <c r="V205" s="829"/>
      <c r="W205" s="859"/>
      <c r="X205" s="835"/>
      <c r="Y205" s="115"/>
    </row>
    <row r="206" spans="3:25" ht="19.5" customHeight="1">
      <c r="C206" s="856"/>
      <c r="D206" s="859"/>
      <c r="E206" s="859"/>
      <c r="F206" s="859"/>
      <c r="G206" s="862"/>
      <c r="H206" s="865"/>
      <c r="I206" s="602"/>
      <c r="J206" s="676"/>
      <c r="K206" s="603"/>
      <c r="L206" s="604"/>
      <c r="M206" s="604"/>
      <c r="N206" s="605" t="str">
        <f>IF(I206="","",(SUM(L206:M206)))</f>
        <v/>
      </c>
      <c r="O206" s="606"/>
      <c r="P206" s="607" t="str">
        <f t="shared" si="38"/>
        <v/>
      </c>
      <c r="Q206" s="827"/>
      <c r="R206" s="830"/>
      <c r="S206" s="830"/>
      <c r="T206" s="833"/>
      <c r="U206" s="830"/>
      <c r="V206" s="830"/>
      <c r="W206" s="859"/>
      <c r="X206" s="835"/>
      <c r="Y206" s="115"/>
    </row>
    <row r="207" spans="3:25" ht="19.5" customHeight="1">
      <c r="C207" s="857"/>
      <c r="D207" s="860"/>
      <c r="E207" s="860"/>
      <c r="F207" s="860"/>
      <c r="G207" s="863"/>
      <c r="H207" s="866"/>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60"/>
      <c r="X207" s="836"/>
      <c r="Y207" s="115"/>
    </row>
    <row r="208" spans="3:25" ht="19.5" customHeight="1">
      <c r="C208" s="855"/>
      <c r="D208" s="858"/>
      <c r="E208" s="858"/>
      <c r="F208" s="858"/>
      <c r="G208" s="861"/>
      <c r="H208" s="864"/>
      <c r="I208" s="596"/>
      <c r="J208" s="675"/>
      <c r="K208" s="597"/>
      <c r="L208" s="598"/>
      <c r="M208" s="598"/>
      <c r="N208" s="599" t="str">
        <f>IF(I208="","",(SUM(L208:M208)))</f>
        <v/>
      </c>
      <c r="O208" s="600"/>
      <c r="P208" s="601" t="str">
        <f t="shared" ref="P208:P211" si="39">IF(O208="","",(N208*O208))</f>
        <v/>
      </c>
      <c r="Q208" s="825"/>
      <c r="R208" s="828"/>
      <c r="S208" s="828"/>
      <c r="T208" s="831"/>
      <c r="U208" s="828"/>
      <c r="V208" s="828"/>
      <c r="W208" s="858"/>
      <c r="X208" s="834"/>
      <c r="Y208" s="115"/>
    </row>
    <row r="209" spans="3:25" ht="19.5" customHeight="1">
      <c r="C209" s="856"/>
      <c r="D209" s="859"/>
      <c r="E209" s="859"/>
      <c r="F209" s="859"/>
      <c r="G209" s="862"/>
      <c r="H209" s="865"/>
      <c r="I209" s="602"/>
      <c r="J209" s="676"/>
      <c r="K209" s="603"/>
      <c r="L209" s="604"/>
      <c r="M209" s="604"/>
      <c r="N209" s="605" t="str">
        <f>IF(I209="","",(SUM(L209:M209)))</f>
        <v/>
      </c>
      <c r="O209" s="606"/>
      <c r="P209" s="607" t="str">
        <f t="shared" si="39"/>
        <v/>
      </c>
      <c r="Q209" s="826"/>
      <c r="R209" s="829"/>
      <c r="S209" s="829"/>
      <c r="T209" s="832"/>
      <c r="U209" s="829"/>
      <c r="V209" s="829"/>
      <c r="W209" s="859"/>
      <c r="X209" s="835"/>
      <c r="Y209" s="115"/>
    </row>
    <row r="210" spans="3:25" ht="19.5" customHeight="1">
      <c r="C210" s="856"/>
      <c r="D210" s="859"/>
      <c r="E210" s="859"/>
      <c r="F210" s="859"/>
      <c r="G210" s="862"/>
      <c r="H210" s="865"/>
      <c r="I210" s="602"/>
      <c r="J210" s="676"/>
      <c r="K210" s="603"/>
      <c r="L210" s="604"/>
      <c r="M210" s="604"/>
      <c r="N210" s="605" t="str">
        <f>IF(I210="","",(SUM(L210:M210)))</f>
        <v/>
      </c>
      <c r="O210" s="606"/>
      <c r="P210" s="607" t="str">
        <f t="shared" si="39"/>
        <v/>
      </c>
      <c r="Q210" s="826"/>
      <c r="R210" s="829"/>
      <c r="S210" s="829"/>
      <c r="T210" s="832"/>
      <c r="U210" s="829"/>
      <c r="V210" s="829"/>
      <c r="W210" s="859"/>
      <c r="X210" s="835"/>
      <c r="Y210" s="115"/>
    </row>
    <row r="211" spans="3:25" ht="19.5" customHeight="1">
      <c r="C211" s="856"/>
      <c r="D211" s="859"/>
      <c r="E211" s="859"/>
      <c r="F211" s="859"/>
      <c r="G211" s="862"/>
      <c r="H211" s="865"/>
      <c r="I211" s="602"/>
      <c r="J211" s="676"/>
      <c r="K211" s="603"/>
      <c r="L211" s="604"/>
      <c r="M211" s="604"/>
      <c r="N211" s="605" t="str">
        <f>IF(I211="","",(SUM(L211:M211)))</f>
        <v/>
      </c>
      <c r="O211" s="606"/>
      <c r="P211" s="607" t="str">
        <f t="shared" si="39"/>
        <v/>
      </c>
      <c r="Q211" s="827"/>
      <c r="R211" s="830"/>
      <c r="S211" s="830"/>
      <c r="T211" s="833"/>
      <c r="U211" s="830"/>
      <c r="V211" s="830"/>
      <c r="W211" s="859"/>
      <c r="X211" s="835"/>
      <c r="Y211" s="115"/>
    </row>
    <row r="212" spans="3:25" ht="19.5" customHeight="1">
      <c r="C212" s="857"/>
      <c r="D212" s="860"/>
      <c r="E212" s="860"/>
      <c r="F212" s="860"/>
      <c r="G212" s="863"/>
      <c r="H212" s="866"/>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60"/>
      <c r="X212" s="836"/>
      <c r="Y212" s="115"/>
    </row>
    <row r="213" spans="3:25" ht="19.5" customHeight="1">
      <c r="C213" s="855"/>
      <c r="D213" s="858"/>
      <c r="E213" s="858"/>
      <c r="F213" s="858"/>
      <c r="G213" s="861"/>
      <c r="H213" s="864"/>
      <c r="I213" s="596"/>
      <c r="J213" s="675"/>
      <c r="K213" s="597"/>
      <c r="L213" s="598"/>
      <c r="M213" s="598"/>
      <c r="N213" s="599" t="str">
        <f>IF(I213="","",(SUM(L213:M213)))</f>
        <v/>
      </c>
      <c r="O213" s="600"/>
      <c r="P213" s="601" t="str">
        <f t="shared" ref="P213:P216" si="40">IF(O213="","",(N213*O213))</f>
        <v/>
      </c>
      <c r="Q213" s="825"/>
      <c r="R213" s="828"/>
      <c r="S213" s="828"/>
      <c r="T213" s="831"/>
      <c r="U213" s="828"/>
      <c r="V213" s="828"/>
      <c r="W213" s="858"/>
      <c r="X213" s="834"/>
      <c r="Y213" s="115"/>
    </row>
    <row r="214" spans="3:25" ht="19.5" customHeight="1">
      <c r="C214" s="856"/>
      <c r="D214" s="859"/>
      <c r="E214" s="859"/>
      <c r="F214" s="859"/>
      <c r="G214" s="862"/>
      <c r="H214" s="865"/>
      <c r="I214" s="602"/>
      <c r="J214" s="676"/>
      <c r="K214" s="603"/>
      <c r="L214" s="604"/>
      <c r="M214" s="604"/>
      <c r="N214" s="605" t="str">
        <f>IF(I214="","",(SUM(L214:M214)))</f>
        <v/>
      </c>
      <c r="O214" s="606"/>
      <c r="P214" s="607" t="str">
        <f t="shared" si="40"/>
        <v/>
      </c>
      <c r="Q214" s="826"/>
      <c r="R214" s="829"/>
      <c r="S214" s="829"/>
      <c r="T214" s="832"/>
      <c r="U214" s="829"/>
      <c r="V214" s="829"/>
      <c r="W214" s="859"/>
      <c r="X214" s="835"/>
      <c r="Y214" s="115"/>
    </row>
    <row r="215" spans="3:25" ht="19.5" customHeight="1">
      <c r="C215" s="856"/>
      <c r="D215" s="859"/>
      <c r="E215" s="859"/>
      <c r="F215" s="859"/>
      <c r="G215" s="862"/>
      <c r="H215" s="865"/>
      <c r="I215" s="602"/>
      <c r="J215" s="676"/>
      <c r="K215" s="603"/>
      <c r="L215" s="604"/>
      <c r="M215" s="604"/>
      <c r="N215" s="605" t="str">
        <f>IF(I215="","",(SUM(L215:M215)))</f>
        <v/>
      </c>
      <c r="O215" s="606"/>
      <c r="P215" s="607" t="str">
        <f t="shared" si="40"/>
        <v/>
      </c>
      <c r="Q215" s="826"/>
      <c r="R215" s="829"/>
      <c r="S215" s="829"/>
      <c r="T215" s="832"/>
      <c r="U215" s="829"/>
      <c r="V215" s="829"/>
      <c r="W215" s="859"/>
      <c r="X215" s="835"/>
      <c r="Y215" s="115"/>
    </row>
    <row r="216" spans="3:25" ht="19.5" customHeight="1">
      <c r="C216" s="856"/>
      <c r="D216" s="859"/>
      <c r="E216" s="859"/>
      <c r="F216" s="859"/>
      <c r="G216" s="862"/>
      <c r="H216" s="865"/>
      <c r="I216" s="602"/>
      <c r="J216" s="676"/>
      <c r="K216" s="603"/>
      <c r="L216" s="604"/>
      <c r="M216" s="604"/>
      <c r="N216" s="605" t="str">
        <f>IF(I216="","",(SUM(L216:M216)))</f>
        <v/>
      </c>
      <c r="O216" s="606"/>
      <c r="P216" s="607" t="str">
        <f t="shared" si="40"/>
        <v/>
      </c>
      <c r="Q216" s="827"/>
      <c r="R216" s="830"/>
      <c r="S216" s="830"/>
      <c r="T216" s="833"/>
      <c r="U216" s="830"/>
      <c r="V216" s="830"/>
      <c r="W216" s="859"/>
      <c r="X216" s="835"/>
      <c r="Y216" s="115"/>
    </row>
    <row r="217" spans="3:25" ht="19.5" customHeight="1">
      <c r="C217" s="857"/>
      <c r="D217" s="860"/>
      <c r="E217" s="860"/>
      <c r="F217" s="860"/>
      <c r="G217" s="863"/>
      <c r="H217" s="866"/>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60"/>
      <c r="X217" s="836"/>
      <c r="Y217" s="115"/>
    </row>
    <row r="218" spans="3:25" ht="19.5" customHeight="1">
      <c r="C218" s="855"/>
      <c r="D218" s="858"/>
      <c r="E218" s="858"/>
      <c r="F218" s="858"/>
      <c r="G218" s="861"/>
      <c r="H218" s="864"/>
      <c r="I218" s="596"/>
      <c r="J218" s="675"/>
      <c r="K218" s="597"/>
      <c r="L218" s="598"/>
      <c r="M218" s="598"/>
      <c r="N218" s="599" t="str">
        <f>IF(I218="","",(SUM(L218:M218)))</f>
        <v/>
      </c>
      <c r="O218" s="600"/>
      <c r="P218" s="601" t="str">
        <f t="shared" ref="P218:P221" si="41">IF(O218="","",(N218*O218))</f>
        <v/>
      </c>
      <c r="Q218" s="825"/>
      <c r="R218" s="828"/>
      <c r="S218" s="828"/>
      <c r="T218" s="831"/>
      <c r="U218" s="828"/>
      <c r="V218" s="828"/>
      <c r="W218" s="858"/>
      <c r="X218" s="834"/>
      <c r="Y218" s="115"/>
    </row>
    <row r="219" spans="3:25" ht="19.5" customHeight="1">
      <c r="C219" s="856"/>
      <c r="D219" s="859"/>
      <c r="E219" s="859"/>
      <c r="F219" s="859"/>
      <c r="G219" s="862"/>
      <c r="H219" s="865"/>
      <c r="I219" s="602"/>
      <c r="J219" s="676"/>
      <c r="K219" s="603"/>
      <c r="L219" s="604"/>
      <c r="M219" s="604"/>
      <c r="N219" s="605" t="str">
        <f>IF(I219="","",(SUM(L219:M219)))</f>
        <v/>
      </c>
      <c r="O219" s="606"/>
      <c r="P219" s="607" t="str">
        <f t="shared" si="41"/>
        <v/>
      </c>
      <c r="Q219" s="826"/>
      <c r="R219" s="829"/>
      <c r="S219" s="829"/>
      <c r="T219" s="832"/>
      <c r="U219" s="829"/>
      <c r="V219" s="829"/>
      <c r="W219" s="859"/>
      <c r="X219" s="835"/>
      <c r="Y219" s="115"/>
    </row>
    <row r="220" spans="3:25" ht="19.5" customHeight="1">
      <c r="C220" s="856"/>
      <c r="D220" s="859"/>
      <c r="E220" s="859"/>
      <c r="F220" s="859"/>
      <c r="G220" s="862"/>
      <c r="H220" s="865"/>
      <c r="I220" s="602"/>
      <c r="J220" s="676"/>
      <c r="K220" s="603"/>
      <c r="L220" s="604"/>
      <c r="M220" s="604"/>
      <c r="N220" s="605" t="str">
        <f>IF(I220="","",(SUM(L220:M220)))</f>
        <v/>
      </c>
      <c r="O220" s="606"/>
      <c r="P220" s="607" t="str">
        <f t="shared" si="41"/>
        <v/>
      </c>
      <c r="Q220" s="826"/>
      <c r="R220" s="829"/>
      <c r="S220" s="829"/>
      <c r="T220" s="832"/>
      <c r="U220" s="829"/>
      <c r="V220" s="829"/>
      <c r="W220" s="859"/>
      <c r="X220" s="835"/>
      <c r="Y220" s="115"/>
    </row>
    <row r="221" spans="3:25" ht="19.5" customHeight="1">
      <c r="C221" s="856"/>
      <c r="D221" s="859"/>
      <c r="E221" s="859"/>
      <c r="F221" s="859"/>
      <c r="G221" s="862"/>
      <c r="H221" s="865"/>
      <c r="I221" s="602"/>
      <c r="J221" s="676"/>
      <c r="K221" s="603"/>
      <c r="L221" s="604"/>
      <c r="M221" s="604"/>
      <c r="N221" s="605" t="str">
        <f>IF(I221="","",(SUM(L221:M221)))</f>
        <v/>
      </c>
      <c r="O221" s="606"/>
      <c r="P221" s="607" t="str">
        <f t="shared" si="41"/>
        <v/>
      </c>
      <c r="Q221" s="827"/>
      <c r="R221" s="830"/>
      <c r="S221" s="830"/>
      <c r="T221" s="833"/>
      <c r="U221" s="830"/>
      <c r="V221" s="830"/>
      <c r="W221" s="859"/>
      <c r="X221" s="835"/>
      <c r="Y221" s="115"/>
    </row>
    <row r="222" spans="3:25" ht="19.5" customHeight="1">
      <c r="C222" s="857"/>
      <c r="D222" s="860"/>
      <c r="E222" s="860"/>
      <c r="F222" s="860"/>
      <c r="G222" s="863"/>
      <c r="H222" s="866"/>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60"/>
      <c r="X222" s="836"/>
      <c r="Y222" s="115"/>
    </row>
    <row r="223" spans="3:25" ht="19.5" customHeight="1">
      <c r="C223" s="855"/>
      <c r="D223" s="858"/>
      <c r="E223" s="858"/>
      <c r="F223" s="858"/>
      <c r="G223" s="861"/>
      <c r="H223" s="864"/>
      <c r="I223" s="596"/>
      <c r="J223" s="675"/>
      <c r="K223" s="597"/>
      <c r="L223" s="598"/>
      <c r="M223" s="598"/>
      <c r="N223" s="599" t="str">
        <f>IF(I223="","",(SUM(L223:M223)))</f>
        <v/>
      </c>
      <c r="O223" s="600"/>
      <c r="P223" s="601" t="str">
        <f t="shared" ref="P223:P231" si="42">IF(O223="","",(N223*O223))</f>
        <v/>
      </c>
      <c r="Q223" s="825"/>
      <c r="R223" s="828"/>
      <c r="S223" s="828"/>
      <c r="T223" s="831"/>
      <c r="U223" s="828"/>
      <c r="V223" s="828"/>
      <c r="W223" s="858"/>
      <c r="X223" s="834"/>
      <c r="Y223" s="115"/>
    </row>
    <row r="224" spans="3:25" ht="19.5" customHeight="1">
      <c r="C224" s="856"/>
      <c r="D224" s="859"/>
      <c r="E224" s="859"/>
      <c r="F224" s="859"/>
      <c r="G224" s="862"/>
      <c r="H224" s="865"/>
      <c r="I224" s="602"/>
      <c r="J224" s="676"/>
      <c r="K224" s="603"/>
      <c r="L224" s="604"/>
      <c r="M224" s="604"/>
      <c r="N224" s="605" t="str">
        <f>IF(I224="","",(SUM(L224:M224)))</f>
        <v/>
      </c>
      <c r="O224" s="606"/>
      <c r="P224" s="607" t="str">
        <f t="shared" si="42"/>
        <v/>
      </c>
      <c r="Q224" s="826"/>
      <c r="R224" s="829"/>
      <c r="S224" s="829"/>
      <c r="T224" s="832"/>
      <c r="U224" s="829"/>
      <c r="V224" s="829"/>
      <c r="W224" s="859"/>
      <c r="X224" s="835"/>
      <c r="Y224" s="115"/>
    </row>
    <row r="225" spans="3:25" ht="19.5" customHeight="1">
      <c r="C225" s="856"/>
      <c r="D225" s="859"/>
      <c r="E225" s="859"/>
      <c r="F225" s="859"/>
      <c r="G225" s="862"/>
      <c r="H225" s="865"/>
      <c r="I225" s="602"/>
      <c r="J225" s="676"/>
      <c r="K225" s="603"/>
      <c r="L225" s="604"/>
      <c r="M225" s="604"/>
      <c r="N225" s="605" t="str">
        <f>IF(I225="","",(SUM(L225:M225)))</f>
        <v/>
      </c>
      <c r="O225" s="606"/>
      <c r="P225" s="607" t="str">
        <f t="shared" si="42"/>
        <v/>
      </c>
      <c r="Q225" s="826"/>
      <c r="R225" s="829"/>
      <c r="S225" s="829"/>
      <c r="T225" s="832"/>
      <c r="U225" s="829"/>
      <c r="V225" s="829"/>
      <c r="W225" s="859"/>
      <c r="X225" s="835"/>
      <c r="Y225" s="115"/>
    </row>
    <row r="226" spans="3:25" ht="19.5" customHeight="1">
      <c r="C226" s="856"/>
      <c r="D226" s="859"/>
      <c r="E226" s="859"/>
      <c r="F226" s="859"/>
      <c r="G226" s="862"/>
      <c r="H226" s="865"/>
      <c r="I226" s="602"/>
      <c r="J226" s="676"/>
      <c r="K226" s="603"/>
      <c r="L226" s="604"/>
      <c r="M226" s="604"/>
      <c r="N226" s="605" t="str">
        <f>IF(I226="","",(SUM(L226:M226)))</f>
        <v/>
      </c>
      <c r="O226" s="606"/>
      <c r="P226" s="607" t="str">
        <f t="shared" si="42"/>
        <v/>
      </c>
      <c r="Q226" s="827"/>
      <c r="R226" s="830"/>
      <c r="S226" s="830"/>
      <c r="T226" s="833"/>
      <c r="U226" s="830"/>
      <c r="V226" s="830"/>
      <c r="W226" s="859"/>
      <c r="X226" s="835"/>
      <c r="Y226" s="115"/>
    </row>
    <row r="227" spans="3:25" ht="19.5" customHeight="1">
      <c r="C227" s="857"/>
      <c r="D227" s="860"/>
      <c r="E227" s="860"/>
      <c r="F227" s="860"/>
      <c r="G227" s="863"/>
      <c r="H227" s="866"/>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60"/>
      <c r="X227" s="836"/>
      <c r="Y227" s="115"/>
    </row>
    <row r="228" spans="3:25" ht="19.5" customHeight="1">
      <c r="C228" s="855"/>
      <c r="D228" s="858"/>
      <c r="E228" s="858"/>
      <c r="F228" s="858"/>
      <c r="G228" s="861"/>
      <c r="H228" s="864"/>
      <c r="I228" s="596"/>
      <c r="J228" s="675"/>
      <c r="K228" s="597"/>
      <c r="L228" s="598"/>
      <c r="M228" s="598"/>
      <c r="N228" s="599" t="str">
        <f>IF(I228="","",(SUM(L228:M228)))</f>
        <v/>
      </c>
      <c r="O228" s="600"/>
      <c r="P228" s="601" t="str">
        <f t="shared" si="42"/>
        <v/>
      </c>
      <c r="Q228" s="825"/>
      <c r="R228" s="828"/>
      <c r="S228" s="828"/>
      <c r="T228" s="831"/>
      <c r="U228" s="828"/>
      <c r="V228" s="828"/>
      <c r="W228" s="858"/>
      <c r="X228" s="834"/>
      <c r="Y228" s="115"/>
    </row>
    <row r="229" spans="3:25" ht="19.5" customHeight="1">
      <c r="C229" s="856"/>
      <c r="D229" s="859"/>
      <c r="E229" s="859"/>
      <c r="F229" s="859"/>
      <c r="G229" s="862"/>
      <c r="H229" s="865"/>
      <c r="I229" s="602"/>
      <c r="J229" s="676"/>
      <c r="K229" s="603"/>
      <c r="L229" s="604"/>
      <c r="M229" s="604"/>
      <c r="N229" s="605" t="str">
        <f>IF(I229="","",(SUM(L229:M229)))</f>
        <v/>
      </c>
      <c r="O229" s="606"/>
      <c r="P229" s="607" t="str">
        <f t="shared" si="42"/>
        <v/>
      </c>
      <c r="Q229" s="826"/>
      <c r="R229" s="829"/>
      <c r="S229" s="829"/>
      <c r="T229" s="832"/>
      <c r="U229" s="829"/>
      <c r="V229" s="829"/>
      <c r="W229" s="859"/>
      <c r="X229" s="835"/>
      <c r="Y229" s="115"/>
    </row>
    <row r="230" spans="3:25" ht="19.5" customHeight="1">
      <c r="C230" s="856"/>
      <c r="D230" s="859"/>
      <c r="E230" s="859"/>
      <c r="F230" s="859"/>
      <c r="G230" s="862"/>
      <c r="H230" s="865"/>
      <c r="I230" s="602"/>
      <c r="J230" s="676"/>
      <c r="K230" s="603"/>
      <c r="L230" s="604"/>
      <c r="M230" s="604"/>
      <c r="N230" s="605" t="str">
        <f>IF(I230="","",(SUM(L230:M230)))</f>
        <v/>
      </c>
      <c r="O230" s="606"/>
      <c r="P230" s="607" t="str">
        <f t="shared" si="42"/>
        <v/>
      </c>
      <c r="Q230" s="826"/>
      <c r="R230" s="829"/>
      <c r="S230" s="829"/>
      <c r="T230" s="832"/>
      <c r="U230" s="829"/>
      <c r="V230" s="829"/>
      <c r="W230" s="859"/>
      <c r="X230" s="835"/>
      <c r="Y230" s="115"/>
    </row>
    <row r="231" spans="3:25" ht="19.5" customHeight="1">
      <c r="C231" s="856"/>
      <c r="D231" s="859"/>
      <c r="E231" s="859"/>
      <c r="F231" s="859"/>
      <c r="G231" s="862"/>
      <c r="H231" s="865"/>
      <c r="I231" s="602"/>
      <c r="J231" s="676"/>
      <c r="K231" s="603"/>
      <c r="L231" s="604"/>
      <c r="M231" s="604"/>
      <c r="N231" s="605" t="str">
        <f>IF(I231="","",(SUM(L231:M231)))</f>
        <v/>
      </c>
      <c r="O231" s="606"/>
      <c r="P231" s="607" t="str">
        <f t="shared" si="42"/>
        <v/>
      </c>
      <c r="Q231" s="827"/>
      <c r="R231" s="830"/>
      <c r="S231" s="830"/>
      <c r="T231" s="833"/>
      <c r="U231" s="830"/>
      <c r="V231" s="830"/>
      <c r="W231" s="859"/>
      <c r="X231" s="835"/>
      <c r="Y231" s="115"/>
    </row>
    <row r="232" spans="3:25" ht="19.5" customHeight="1">
      <c r="C232" s="857"/>
      <c r="D232" s="860"/>
      <c r="E232" s="860"/>
      <c r="F232" s="860"/>
      <c r="G232" s="863"/>
      <c r="H232" s="866"/>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60"/>
      <c r="X232" s="836"/>
      <c r="Y232" s="115"/>
    </row>
    <row r="233" spans="3:25" ht="22.5" customHeight="1">
      <c r="S233" s="116"/>
      <c r="T233" s="877" t="s">
        <v>302</v>
      </c>
      <c r="U233" s="878"/>
      <c r="V233" s="117">
        <f>SUM(V123:V232)</f>
        <v>0</v>
      </c>
      <c r="W233" s="118"/>
      <c r="X233" s="118"/>
      <c r="Y233" s="119"/>
    </row>
    <row r="234" spans="3:25" ht="20.25" customHeight="1">
      <c r="T234" s="877" t="s">
        <v>303</v>
      </c>
      <c r="U234" s="878"/>
      <c r="V234" s="117">
        <f>SUM(V123:V232)/1.1</f>
        <v>0</v>
      </c>
      <c r="W234" s="118"/>
      <c r="X234" s="118"/>
      <c r="Y234" s="119"/>
    </row>
    <row r="235" spans="3:25" ht="19.5" customHeight="1">
      <c r="T235" s="54"/>
      <c r="U235" s="54"/>
      <c r="V235" s="119"/>
      <c r="W235" s="66"/>
      <c r="X235" s="66"/>
      <c r="Y235" s="119"/>
    </row>
    <row r="236" spans="3:25" ht="19.5" customHeight="1">
      <c r="C236" s="43" t="s">
        <v>305</v>
      </c>
      <c r="W236" s="1"/>
      <c r="X236" s="1" t="s">
        <v>223</v>
      </c>
    </row>
    <row r="237" spans="3:25"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306</v>
      </c>
      <c r="Q237" s="879"/>
      <c r="R237" s="831"/>
      <c r="S237" s="831"/>
      <c r="T237" s="831"/>
      <c r="U237" s="831"/>
      <c r="V237" s="332" t="s">
        <v>306</v>
      </c>
      <c r="W237" s="875" t="s">
        <v>287</v>
      </c>
      <c r="X237" s="874" t="s">
        <v>288</v>
      </c>
      <c r="Y237" s="54"/>
    </row>
    <row r="238" spans="3:25"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876"/>
      <c r="X238" s="874"/>
      <c r="Y238" s="54"/>
    </row>
    <row r="239" spans="3:25" ht="19.5" customHeight="1">
      <c r="C239" s="855"/>
      <c r="D239" s="840"/>
      <c r="E239" s="858"/>
      <c r="F239" s="840"/>
      <c r="G239" s="846"/>
      <c r="H239" s="849"/>
      <c r="I239" s="596"/>
      <c r="J239" s="675"/>
      <c r="K239" s="597"/>
      <c r="L239" s="598"/>
      <c r="M239" s="598"/>
      <c r="N239" s="599" t="str">
        <f>IF(I239="","",(SUM(L239:M239)))</f>
        <v/>
      </c>
      <c r="O239" s="600"/>
      <c r="P239" s="601" t="str">
        <f t="shared" ref="P239:P242" si="43">IF(O239="","",(N239*O239))</f>
        <v/>
      </c>
      <c r="Q239" s="825"/>
      <c r="R239" s="828"/>
      <c r="S239" s="828"/>
      <c r="T239" s="831"/>
      <c r="U239" s="828"/>
      <c r="V239" s="828"/>
      <c r="W239" s="858"/>
      <c r="X239" s="834"/>
      <c r="Y239" s="115"/>
    </row>
    <row r="240" spans="3:25" ht="19.5" customHeight="1">
      <c r="C240" s="856"/>
      <c r="D240" s="841"/>
      <c r="E240" s="859"/>
      <c r="F240" s="841"/>
      <c r="G240" s="847"/>
      <c r="H240" s="850"/>
      <c r="I240" s="602"/>
      <c r="J240" s="676"/>
      <c r="K240" s="603"/>
      <c r="L240" s="604"/>
      <c r="M240" s="604"/>
      <c r="N240" s="605" t="str">
        <f>IF(I240="","",(SUM(L240:M240)))</f>
        <v/>
      </c>
      <c r="O240" s="606"/>
      <c r="P240" s="607" t="str">
        <f t="shared" si="43"/>
        <v/>
      </c>
      <c r="Q240" s="826"/>
      <c r="R240" s="829"/>
      <c r="S240" s="829"/>
      <c r="T240" s="832"/>
      <c r="U240" s="829"/>
      <c r="V240" s="829"/>
      <c r="W240" s="859"/>
      <c r="X240" s="835"/>
      <c r="Y240" s="115"/>
    </row>
    <row r="241" spans="3:25" ht="19.5" customHeight="1">
      <c r="C241" s="856"/>
      <c r="D241" s="841"/>
      <c r="E241" s="859"/>
      <c r="F241" s="841"/>
      <c r="G241" s="847"/>
      <c r="H241" s="850"/>
      <c r="I241" s="602"/>
      <c r="J241" s="676"/>
      <c r="K241" s="603"/>
      <c r="L241" s="604"/>
      <c r="M241" s="604"/>
      <c r="N241" s="605" t="str">
        <f>IF(I241="","",(SUM(L241:M241)))</f>
        <v/>
      </c>
      <c r="O241" s="606"/>
      <c r="P241" s="607" t="str">
        <f t="shared" si="43"/>
        <v/>
      </c>
      <c r="Q241" s="826"/>
      <c r="R241" s="829"/>
      <c r="S241" s="829"/>
      <c r="T241" s="832"/>
      <c r="U241" s="829"/>
      <c r="V241" s="829"/>
      <c r="W241" s="859"/>
      <c r="X241" s="835"/>
      <c r="Y241" s="115"/>
    </row>
    <row r="242" spans="3:25" ht="19.5" customHeight="1">
      <c r="C242" s="856"/>
      <c r="D242" s="841"/>
      <c r="E242" s="859"/>
      <c r="F242" s="841"/>
      <c r="G242" s="847"/>
      <c r="H242" s="850"/>
      <c r="I242" s="602"/>
      <c r="J242" s="676"/>
      <c r="K242" s="603"/>
      <c r="L242" s="604"/>
      <c r="M242" s="604"/>
      <c r="N242" s="605" t="str">
        <f>IF(I242="","",(SUM(L242:M242)))</f>
        <v/>
      </c>
      <c r="O242" s="606"/>
      <c r="P242" s="607" t="str">
        <f t="shared" si="43"/>
        <v/>
      </c>
      <c r="Q242" s="826"/>
      <c r="R242" s="829"/>
      <c r="S242" s="829"/>
      <c r="T242" s="832"/>
      <c r="U242" s="829"/>
      <c r="V242" s="830"/>
      <c r="W242" s="859"/>
      <c r="X242" s="835"/>
      <c r="Y242" s="115"/>
    </row>
    <row r="243" spans="3:25" ht="19.5" customHeight="1">
      <c r="C243" s="857"/>
      <c r="D243" s="842"/>
      <c r="E243" s="860"/>
      <c r="F243" s="842"/>
      <c r="G243" s="848"/>
      <c r="H243" s="851"/>
      <c r="I243" s="608"/>
      <c r="J243" s="609"/>
      <c r="K243" s="610"/>
      <c r="L243" s="611"/>
      <c r="M243" s="611"/>
      <c r="N243" s="612"/>
      <c r="O243" s="120"/>
      <c r="P243" s="614">
        <f>SUM(P239:P242)</f>
        <v>0</v>
      </c>
      <c r="Q243" s="852"/>
      <c r="R243" s="853"/>
      <c r="S243" s="853"/>
      <c r="T243" s="854"/>
      <c r="U243" s="853"/>
      <c r="V243" s="617">
        <f>IF(P243="","",P243)</f>
        <v>0</v>
      </c>
      <c r="W243" s="860"/>
      <c r="X243" s="836"/>
      <c r="Y243" s="115"/>
    </row>
    <row r="244" spans="3:25" ht="19.5" customHeight="1">
      <c r="C244" s="855"/>
      <c r="D244" s="840"/>
      <c r="E244" s="858"/>
      <c r="F244" s="840"/>
      <c r="G244" s="846"/>
      <c r="H244" s="849"/>
      <c r="I244" s="596"/>
      <c r="J244" s="675"/>
      <c r="K244" s="597"/>
      <c r="L244" s="598"/>
      <c r="M244" s="598"/>
      <c r="N244" s="599" t="str">
        <f>IF(I244="","",(SUM(L244:M244)))</f>
        <v/>
      </c>
      <c r="O244" s="600"/>
      <c r="P244" s="601" t="str">
        <f t="shared" ref="P244:P247" si="44">IF(O244="","",(N244*O244))</f>
        <v/>
      </c>
      <c r="Q244" s="825"/>
      <c r="R244" s="828"/>
      <c r="S244" s="828"/>
      <c r="T244" s="831"/>
      <c r="U244" s="828"/>
      <c r="V244" s="828"/>
      <c r="W244" s="858"/>
      <c r="X244" s="834"/>
      <c r="Y244" s="115"/>
    </row>
    <row r="245" spans="3:25" ht="19.5" customHeight="1">
      <c r="C245" s="856"/>
      <c r="D245" s="841"/>
      <c r="E245" s="859"/>
      <c r="F245" s="841"/>
      <c r="G245" s="847"/>
      <c r="H245" s="850"/>
      <c r="I245" s="602"/>
      <c r="J245" s="676"/>
      <c r="K245" s="603"/>
      <c r="L245" s="604"/>
      <c r="M245" s="604"/>
      <c r="N245" s="605" t="str">
        <f>IF(I245="","",(SUM(L245:M245)))</f>
        <v/>
      </c>
      <c r="O245" s="606"/>
      <c r="P245" s="607" t="str">
        <f t="shared" si="44"/>
        <v/>
      </c>
      <c r="Q245" s="826"/>
      <c r="R245" s="829"/>
      <c r="S245" s="829"/>
      <c r="T245" s="832"/>
      <c r="U245" s="829"/>
      <c r="V245" s="829"/>
      <c r="W245" s="859"/>
      <c r="X245" s="835"/>
      <c r="Y245" s="115"/>
    </row>
    <row r="246" spans="3:25" ht="19.5" customHeight="1">
      <c r="C246" s="856"/>
      <c r="D246" s="841"/>
      <c r="E246" s="859"/>
      <c r="F246" s="841"/>
      <c r="G246" s="847"/>
      <c r="H246" s="850"/>
      <c r="I246" s="602"/>
      <c r="J246" s="676"/>
      <c r="K246" s="603"/>
      <c r="L246" s="604"/>
      <c r="M246" s="604"/>
      <c r="N246" s="605" t="str">
        <f>IF(I246="","",(SUM(L246:M246)))</f>
        <v/>
      </c>
      <c r="O246" s="606"/>
      <c r="P246" s="607" t="str">
        <f t="shared" si="44"/>
        <v/>
      </c>
      <c r="Q246" s="826"/>
      <c r="R246" s="829"/>
      <c r="S246" s="829"/>
      <c r="T246" s="832"/>
      <c r="U246" s="829"/>
      <c r="V246" s="829"/>
      <c r="W246" s="859"/>
      <c r="X246" s="835"/>
      <c r="Y246" s="115"/>
    </row>
    <row r="247" spans="3:25" ht="19.5" customHeight="1">
      <c r="C247" s="856"/>
      <c r="D247" s="841"/>
      <c r="E247" s="859"/>
      <c r="F247" s="841"/>
      <c r="G247" s="847"/>
      <c r="H247" s="850"/>
      <c r="I247" s="602"/>
      <c r="J247" s="676"/>
      <c r="K247" s="603"/>
      <c r="L247" s="604"/>
      <c r="M247" s="604"/>
      <c r="N247" s="605" t="str">
        <f>IF(I247="","",(SUM(L247:M247)))</f>
        <v/>
      </c>
      <c r="O247" s="606"/>
      <c r="P247" s="607" t="str">
        <f t="shared" si="44"/>
        <v/>
      </c>
      <c r="Q247" s="826"/>
      <c r="R247" s="829"/>
      <c r="S247" s="829"/>
      <c r="T247" s="832"/>
      <c r="U247" s="829"/>
      <c r="V247" s="830"/>
      <c r="W247" s="859"/>
      <c r="X247" s="835"/>
      <c r="Y247" s="115"/>
    </row>
    <row r="248" spans="3:25" ht="19.5" customHeight="1">
      <c r="C248" s="857"/>
      <c r="D248" s="842"/>
      <c r="E248" s="860"/>
      <c r="F248" s="842"/>
      <c r="G248" s="848"/>
      <c r="H248" s="851"/>
      <c r="I248" s="608"/>
      <c r="J248" s="609"/>
      <c r="K248" s="610"/>
      <c r="L248" s="611"/>
      <c r="M248" s="611"/>
      <c r="N248" s="612"/>
      <c r="O248" s="120"/>
      <c r="P248" s="614">
        <f>SUM(P244:P247)</f>
        <v>0</v>
      </c>
      <c r="Q248" s="852"/>
      <c r="R248" s="853"/>
      <c r="S248" s="853"/>
      <c r="T248" s="854"/>
      <c r="U248" s="853"/>
      <c r="V248" s="617">
        <f>IF(P248="","",P248)</f>
        <v>0</v>
      </c>
      <c r="W248" s="860"/>
      <c r="X248" s="836"/>
      <c r="Y248" s="115"/>
    </row>
    <row r="249" spans="3:25" ht="19.5" customHeight="1">
      <c r="C249" s="855"/>
      <c r="D249" s="840"/>
      <c r="E249" s="858"/>
      <c r="F249" s="840"/>
      <c r="G249" s="846"/>
      <c r="H249" s="849"/>
      <c r="I249" s="596"/>
      <c r="J249" s="675"/>
      <c r="K249" s="597"/>
      <c r="L249" s="598"/>
      <c r="M249" s="598"/>
      <c r="N249" s="599" t="str">
        <f>IF(I249="","",(SUM(L249:M249)))</f>
        <v/>
      </c>
      <c r="O249" s="600"/>
      <c r="P249" s="601" t="str">
        <f t="shared" ref="P249:P252" si="45">IF(O249="","",(N249*O249))</f>
        <v/>
      </c>
      <c r="Q249" s="825"/>
      <c r="R249" s="828"/>
      <c r="S249" s="828"/>
      <c r="T249" s="831"/>
      <c r="U249" s="828"/>
      <c r="V249" s="828"/>
      <c r="W249" s="858"/>
      <c r="X249" s="834"/>
      <c r="Y249" s="115"/>
    </row>
    <row r="250" spans="3:25" ht="19.5" customHeight="1">
      <c r="C250" s="856"/>
      <c r="D250" s="841"/>
      <c r="E250" s="859"/>
      <c r="F250" s="841"/>
      <c r="G250" s="847"/>
      <c r="H250" s="850"/>
      <c r="I250" s="602"/>
      <c r="J250" s="676"/>
      <c r="K250" s="603"/>
      <c r="L250" s="604"/>
      <c r="M250" s="604"/>
      <c r="N250" s="605" t="str">
        <f>IF(I250="","",(SUM(L250:M250)))</f>
        <v/>
      </c>
      <c r="O250" s="606"/>
      <c r="P250" s="607" t="str">
        <f t="shared" si="45"/>
        <v/>
      </c>
      <c r="Q250" s="826"/>
      <c r="R250" s="829"/>
      <c r="S250" s="829"/>
      <c r="T250" s="832"/>
      <c r="U250" s="829"/>
      <c r="V250" s="829"/>
      <c r="W250" s="859"/>
      <c r="X250" s="835"/>
      <c r="Y250" s="115"/>
    </row>
    <row r="251" spans="3:25" ht="19.5" customHeight="1">
      <c r="C251" s="856"/>
      <c r="D251" s="841"/>
      <c r="E251" s="859"/>
      <c r="F251" s="841"/>
      <c r="G251" s="847"/>
      <c r="H251" s="850"/>
      <c r="I251" s="602"/>
      <c r="J251" s="676"/>
      <c r="K251" s="603"/>
      <c r="L251" s="604"/>
      <c r="M251" s="604"/>
      <c r="N251" s="605" t="str">
        <f>IF(I251="","",(SUM(L251:M251)))</f>
        <v/>
      </c>
      <c r="O251" s="606"/>
      <c r="P251" s="607" t="str">
        <f t="shared" si="45"/>
        <v/>
      </c>
      <c r="Q251" s="826"/>
      <c r="R251" s="829"/>
      <c r="S251" s="829"/>
      <c r="T251" s="832"/>
      <c r="U251" s="829"/>
      <c r="V251" s="829"/>
      <c r="W251" s="859"/>
      <c r="X251" s="835"/>
      <c r="Y251" s="115"/>
    </row>
    <row r="252" spans="3:25" ht="19.5" customHeight="1">
      <c r="C252" s="856"/>
      <c r="D252" s="841"/>
      <c r="E252" s="859"/>
      <c r="F252" s="841"/>
      <c r="G252" s="847"/>
      <c r="H252" s="850"/>
      <c r="I252" s="602"/>
      <c r="J252" s="676"/>
      <c r="K252" s="603"/>
      <c r="L252" s="604"/>
      <c r="M252" s="604"/>
      <c r="N252" s="605" t="str">
        <f>IF(I252="","",(SUM(L252:M252)))</f>
        <v/>
      </c>
      <c r="O252" s="606"/>
      <c r="P252" s="607" t="str">
        <f t="shared" si="45"/>
        <v/>
      </c>
      <c r="Q252" s="826"/>
      <c r="R252" s="829"/>
      <c r="S252" s="829"/>
      <c r="T252" s="832"/>
      <c r="U252" s="829"/>
      <c r="V252" s="830"/>
      <c r="W252" s="859"/>
      <c r="X252" s="835"/>
      <c r="Y252" s="115"/>
    </row>
    <row r="253" spans="3:25" ht="19.5" customHeight="1">
      <c r="C253" s="857"/>
      <c r="D253" s="842"/>
      <c r="E253" s="860"/>
      <c r="F253" s="842"/>
      <c r="G253" s="848"/>
      <c r="H253" s="851"/>
      <c r="I253" s="608"/>
      <c r="J253" s="609"/>
      <c r="K253" s="610"/>
      <c r="L253" s="611"/>
      <c r="M253" s="611"/>
      <c r="N253" s="612"/>
      <c r="O253" s="120"/>
      <c r="P253" s="614">
        <f>SUM(P249:P252)</f>
        <v>0</v>
      </c>
      <c r="Q253" s="852"/>
      <c r="R253" s="853"/>
      <c r="S253" s="853"/>
      <c r="T253" s="854"/>
      <c r="U253" s="853"/>
      <c r="V253" s="617">
        <f>IF(P253="","",P253)</f>
        <v>0</v>
      </c>
      <c r="W253" s="860"/>
      <c r="X253" s="836"/>
      <c r="Y253" s="115"/>
    </row>
    <row r="254" spans="3:25" ht="19.5" customHeight="1">
      <c r="C254" s="855"/>
      <c r="D254" s="840"/>
      <c r="E254" s="858"/>
      <c r="F254" s="840"/>
      <c r="G254" s="846"/>
      <c r="H254" s="849"/>
      <c r="I254" s="596"/>
      <c r="J254" s="675"/>
      <c r="K254" s="597"/>
      <c r="L254" s="598"/>
      <c r="M254" s="598"/>
      <c r="N254" s="599" t="str">
        <f>IF(I254="","",(SUM(L254:M254)))</f>
        <v/>
      </c>
      <c r="O254" s="600"/>
      <c r="P254" s="601" t="str">
        <f t="shared" ref="P254:P257" si="46">IF(O254="","",(N254*O254))</f>
        <v/>
      </c>
      <c r="Q254" s="825"/>
      <c r="R254" s="828"/>
      <c r="S254" s="828"/>
      <c r="T254" s="831"/>
      <c r="U254" s="828"/>
      <c r="V254" s="828"/>
      <c r="W254" s="858"/>
      <c r="X254" s="834"/>
      <c r="Y254" s="115"/>
    </row>
    <row r="255" spans="3:25" ht="19.5" customHeight="1">
      <c r="C255" s="856"/>
      <c r="D255" s="841"/>
      <c r="E255" s="859"/>
      <c r="F255" s="841"/>
      <c r="G255" s="847"/>
      <c r="H255" s="850"/>
      <c r="I255" s="602"/>
      <c r="J255" s="676"/>
      <c r="K255" s="603"/>
      <c r="L255" s="604"/>
      <c r="M255" s="604"/>
      <c r="N255" s="605" t="str">
        <f>IF(I255="","",(SUM(L255:M255)))</f>
        <v/>
      </c>
      <c r="O255" s="606"/>
      <c r="P255" s="607" t="str">
        <f t="shared" si="46"/>
        <v/>
      </c>
      <c r="Q255" s="826"/>
      <c r="R255" s="829"/>
      <c r="S255" s="829"/>
      <c r="T255" s="832"/>
      <c r="U255" s="829"/>
      <c r="V255" s="829"/>
      <c r="W255" s="859"/>
      <c r="X255" s="835"/>
      <c r="Y255" s="115"/>
    </row>
    <row r="256" spans="3:25" ht="19.5" customHeight="1">
      <c r="C256" s="856"/>
      <c r="D256" s="841"/>
      <c r="E256" s="859"/>
      <c r="F256" s="841"/>
      <c r="G256" s="847"/>
      <c r="H256" s="850"/>
      <c r="I256" s="602"/>
      <c r="J256" s="676"/>
      <c r="K256" s="603"/>
      <c r="L256" s="604"/>
      <c r="M256" s="604"/>
      <c r="N256" s="605" t="str">
        <f>IF(I256="","",(SUM(L256:M256)))</f>
        <v/>
      </c>
      <c r="O256" s="606"/>
      <c r="P256" s="607" t="str">
        <f t="shared" si="46"/>
        <v/>
      </c>
      <c r="Q256" s="826"/>
      <c r="R256" s="829"/>
      <c r="S256" s="829"/>
      <c r="T256" s="832"/>
      <c r="U256" s="829"/>
      <c r="V256" s="829"/>
      <c r="W256" s="859"/>
      <c r="X256" s="835"/>
      <c r="Y256" s="115"/>
    </row>
    <row r="257" spans="3:25" ht="19.5" customHeight="1">
      <c r="C257" s="856"/>
      <c r="D257" s="841"/>
      <c r="E257" s="859"/>
      <c r="F257" s="841"/>
      <c r="G257" s="847"/>
      <c r="H257" s="850"/>
      <c r="I257" s="602"/>
      <c r="J257" s="676"/>
      <c r="K257" s="603"/>
      <c r="L257" s="604"/>
      <c r="M257" s="604"/>
      <c r="N257" s="605" t="str">
        <f>IF(I257="","",(SUM(L257:M257)))</f>
        <v/>
      </c>
      <c r="O257" s="606"/>
      <c r="P257" s="607" t="str">
        <f t="shared" si="46"/>
        <v/>
      </c>
      <c r="Q257" s="826"/>
      <c r="R257" s="829"/>
      <c r="S257" s="829"/>
      <c r="T257" s="832"/>
      <c r="U257" s="829"/>
      <c r="V257" s="830"/>
      <c r="W257" s="859"/>
      <c r="X257" s="835"/>
      <c r="Y257" s="115"/>
    </row>
    <row r="258" spans="3:25" ht="19.5" customHeight="1">
      <c r="C258" s="857"/>
      <c r="D258" s="842"/>
      <c r="E258" s="860"/>
      <c r="F258" s="842"/>
      <c r="G258" s="848"/>
      <c r="H258" s="851"/>
      <c r="I258" s="608"/>
      <c r="J258" s="609"/>
      <c r="K258" s="610"/>
      <c r="L258" s="611"/>
      <c r="M258" s="611"/>
      <c r="N258" s="612"/>
      <c r="O258" s="120"/>
      <c r="P258" s="614">
        <f>SUM(P254:P257)</f>
        <v>0</v>
      </c>
      <c r="Q258" s="852"/>
      <c r="R258" s="853"/>
      <c r="S258" s="853"/>
      <c r="T258" s="854"/>
      <c r="U258" s="853"/>
      <c r="V258" s="617">
        <f>IF(P258="","",P258)</f>
        <v>0</v>
      </c>
      <c r="W258" s="860"/>
      <c r="X258" s="836"/>
      <c r="Y258" s="115"/>
    </row>
    <row r="259" spans="3:25" ht="19.5" customHeight="1">
      <c r="C259" s="855"/>
      <c r="D259" s="840"/>
      <c r="E259" s="858"/>
      <c r="F259" s="840"/>
      <c r="G259" s="846"/>
      <c r="H259" s="849"/>
      <c r="I259" s="596"/>
      <c r="J259" s="675"/>
      <c r="K259" s="597"/>
      <c r="L259" s="598"/>
      <c r="M259" s="598"/>
      <c r="N259" s="599" t="str">
        <f>IF(I259="","",(SUM(L259:M259)))</f>
        <v/>
      </c>
      <c r="O259" s="600"/>
      <c r="P259" s="601" t="str">
        <f t="shared" ref="P259:P262" si="47">IF(O259="","",(N259*O259))</f>
        <v/>
      </c>
      <c r="Q259" s="825"/>
      <c r="R259" s="828"/>
      <c r="S259" s="828"/>
      <c r="T259" s="831"/>
      <c r="U259" s="828"/>
      <c r="V259" s="828"/>
      <c r="W259" s="858"/>
      <c r="X259" s="834"/>
      <c r="Y259" s="115"/>
    </row>
    <row r="260" spans="3:25" ht="19.5" customHeight="1">
      <c r="C260" s="856"/>
      <c r="D260" s="841"/>
      <c r="E260" s="859"/>
      <c r="F260" s="841"/>
      <c r="G260" s="847"/>
      <c r="H260" s="850"/>
      <c r="I260" s="602"/>
      <c r="J260" s="676"/>
      <c r="K260" s="603"/>
      <c r="L260" s="604"/>
      <c r="M260" s="604"/>
      <c r="N260" s="605" t="str">
        <f>IF(I260="","",(SUM(L260:M260)))</f>
        <v/>
      </c>
      <c r="O260" s="606"/>
      <c r="P260" s="607" t="str">
        <f t="shared" si="47"/>
        <v/>
      </c>
      <c r="Q260" s="826"/>
      <c r="R260" s="829"/>
      <c r="S260" s="829"/>
      <c r="T260" s="832"/>
      <c r="U260" s="829"/>
      <c r="V260" s="829"/>
      <c r="W260" s="859"/>
      <c r="X260" s="835"/>
      <c r="Y260" s="115"/>
    </row>
    <row r="261" spans="3:25" ht="19.5" customHeight="1">
      <c r="C261" s="856"/>
      <c r="D261" s="841"/>
      <c r="E261" s="859"/>
      <c r="F261" s="841"/>
      <c r="G261" s="847"/>
      <c r="H261" s="850"/>
      <c r="I261" s="602"/>
      <c r="J261" s="676"/>
      <c r="K261" s="603"/>
      <c r="L261" s="604"/>
      <c r="M261" s="604"/>
      <c r="N261" s="605" t="str">
        <f>IF(I261="","",(SUM(L261:M261)))</f>
        <v/>
      </c>
      <c r="O261" s="606"/>
      <c r="P261" s="607" t="str">
        <f t="shared" si="47"/>
        <v/>
      </c>
      <c r="Q261" s="826"/>
      <c r="R261" s="829"/>
      <c r="S261" s="829"/>
      <c r="T261" s="832"/>
      <c r="U261" s="829"/>
      <c r="V261" s="829"/>
      <c r="W261" s="859"/>
      <c r="X261" s="835"/>
      <c r="Y261" s="115"/>
    </row>
    <row r="262" spans="3:25" ht="19.5" customHeight="1">
      <c r="C262" s="856"/>
      <c r="D262" s="841"/>
      <c r="E262" s="859"/>
      <c r="F262" s="841"/>
      <c r="G262" s="847"/>
      <c r="H262" s="850"/>
      <c r="I262" s="602"/>
      <c r="J262" s="676"/>
      <c r="K262" s="603"/>
      <c r="L262" s="604"/>
      <c r="M262" s="604"/>
      <c r="N262" s="605" t="str">
        <f>IF(I262="","",(SUM(L262:M262)))</f>
        <v/>
      </c>
      <c r="O262" s="606"/>
      <c r="P262" s="607" t="str">
        <f t="shared" si="47"/>
        <v/>
      </c>
      <c r="Q262" s="826"/>
      <c r="R262" s="829"/>
      <c r="S262" s="829"/>
      <c r="T262" s="832"/>
      <c r="U262" s="829"/>
      <c r="V262" s="830"/>
      <c r="W262" s="859"/>
      <c r="X262" s="835"/>
      <c r="Y262" s="115"/>
    </row>
    <row r="263" spans="3:25" ht="19.5" customHeight="1">
      <c r="C263" s="857"/>
      <c r="D263" s="842"/>
      <c r="E263" s="860"/>
      <c r="F263" s="842"/>
      <c r="G263" s="848"/>
      <c r="H263" s="851"/>
      <c r="I263" s="608"/>
      <c r="J263" s="609"/>
      <c r="K263" s="610"/>
      <c r="L263" s="611"/>
      <c r="M263" s="611"/>
      <c r="N263" s="612"/>
      <c r="O263" s="120"/>
      <c r="P263" s="614">
        <f>SUM(P259:P262)</f>
        <v>0</v>
      </c>
      <c r="Q263" s="852"/>
      <c r="R263" s="853"/>
      <c r="S263" s="853"/>
      <c r="T263" s="854"/>
      <c r="U263" s="853"/>
      <c r="V263" s="617">
        <f>IF(P263="","",P263)</f>
        <v>0</v>
      </c>
      <c r="W263" s="860"/>
      <c r="X263" s="836"/>
      <c r="Y263" s="115"/>
    </row>
    <row r="264" spans="3:25" ht="19.5" customHeight="1">
      <c r="C264" s="855"/>
      <c r="D264" s="840"/>
      <c r="E264" s="858"/>
      <c r="F264" s="840"/>
      <c r="G264" s="846"/>
      <c r="H264" s="849"/>
      <c r="I264" s="596"/>
      <c r="J264" s="675"/>
      <c r="K264" s="597"/>
      <c r="L264" s="598"/>
      <c r="M264" s="598"/>
      <c r="N264" s="599" t="str">
        <f>IF(I264="","",(SUM(L264:M264)))</f>
        <v/>
      </c>
      <c r="O264" s="600"/>
      <c r="P264" s="601" t="str">
        <f t="shared" ref="P264:P267" si="48">IF(O264="","",(N264*O264))</f>
        <v/>
      </c>
      <c r="Q264" s="825"/>
      <c r="R264" s="828"/>
      <c r="S264" s="828"/>
      <c r="T264" s="831"/>
      <c r="U264" s="828"/>
      <c r="V264" s="828"/>
      <c r="W264" s="858"/>
      <c r="X264" s="834"/>
      <c r="Y264" s="115"/>
    </row>
    <row r="265" spans="3:25" ht="19.5" customHeight="1">
      <c r="C265" s="856"/>
      <c r="D265" s="841"/>
      <c r="E265" s="859"/>
      <c r="F265" s="841"/>
      <c r="G265" s="847"/>
      <c r="H265" s="850"/>
      <c r="I265" s="602"/>
      <c r="J265" s="676"/>
      <c r="K265" s="603"/>
      <c r="L265" s="604"/>
      <c r="M265" s="604"/>
      <c r="N265" s="605" t="str">
        <f>IF(I265="","",(SUM(L265:M265)))</f>
        <v/>
      </c>
      <c r="O265" s="606"/>
      <c r="P265" s="607" t="str">
        <f t="shared" si="48"/>
        <v/>
      </c>
      <c r="Q265" s="826"/>
      <c r="R265" s="829"/>
      <c r="S265" s="829"/>
      <c r="T265" s="832"/>
      <c r="U265" s="829"/>
      <c r="V265" s="829"/>
      <c r="W265" s="859"/>
      <c r="X265" s="835"/>
      <c r="Y265" s="115"/>
    </row>
    <row r="266" spans="3:25" ht="19.5" customHeight="1">
      <c r="C266" s="856"/>
      <c r="D266" s="841"/>
      <c r="E266" s="859"/>
      <c r="F266" s="841"/>
      <c r="G266" s="847"/>
      <c r="H266" s="850"/>
      <c r="I266" s="602"/>
      <c r="J266" s="676"/>
      <c r="K266" s="603"/>
      <c r="L266" s="604"/>
      <c r="M266" s="604"/>
      <c r="N266" s="605" t="str">
        <f>IF(I266="","",(SUM(L266:M266)))</f>
        <v/>
      </c>
      <c r="O266" s="606"/>
      <c r="P266" s="607" t="str">
        <f t="shared" si="48"/>
        <v/>
      </c>
      <c r="Q266" s="826"/>
      <c r="R266" s="829"/>
      <c r="S266" s="829"/>
      <c r="T266" s="832"/>
      <c r="U266" s="829"/>
      <c r="V266" s="829"/>
      <c r="W266" s="859"/>
      <c r="X266" s="835"/>
      <c r="Y266" s="115"/>
    </row>
    <row r="267" spans="3:25" ht="19.5" customHeight="1">
      <c r="C267" s="856"/>
      <c r="D267" s="841"/>
      <c r="E267" s="859"/>
      <c r="F267" s="841"/>
      <c r="G267" s="847"/>
      <c r="H267" s="850"/>
      <c r="I267" s="602"/>
      <c r="J267" s="676"/>
      <c r="K267" s="603"/>
      <c r="L267" s="604"/>
      <c r="M267" s="604"/>
      <c r="N267" s="605" t="str">
        <f>IF(I267="","",(SUM(L267:M267)))</f>
        <v/>
      </c>
      <c r="O267" s="606"/>
      <c r="P267" s="607" t="str">
        <f t="shared" si="48"/>
        <v/>
      </c>
      <c r="Q267" s="826"/>
      <c r="R267" s="829"/>
      <c r="S267" s="829"/>
      <c r="T267" s="832"/>
      <c r="U267" s="829"/>
      <c r="V267" s="830"/>
      <c r="W267" s="859"/>
      <c r="X267" s="835"/>
      <c r="Y267" s="115"/>
    </row>
    <row r="268" spans="3:25" ht="19.5" customHeight="1">
      <c r="C268" s="857"/>
      <c r="D268" s="842"/>
      <c r="E268" s="860"/>
      <c r="F268" s="842"/>
      <c r="G268" s="848"/>
      <c r="H268" s="851"/>
      <c r="I268" s="608"/>
      <c r="J268" s="609"/>
      <c r="K268" s="610"/>
      <c r="L268" s="611"/>
      <c r="M268" s="611"/>
      <c r="N268" s="612"/>
      <c r="O268" s="120"/>
      <c r="P268" s="614">
        <f>SUM(P264:P267)</f>
        <v>0</v>
      </c>
      <c r="Q268" s="852"/>
      <c r="R268" s="853"/>
      <c r="S268" s="853"/>
      <c r="T268" s="854"/>
      <c r="U268" s="853"/>
      <c r="V268" s="617">
        <f>IF(P268="","",P268)</f>
        <v>0</v>
      </c>
      <c r="W268" s="860"/>
      <c r="X268" s="836"/>
      <c r="Y268" s="115"/>
    </row>
    <row r="269" spans="3:25" ht="19.5" customHeight="1">
      <c r="C269" s="855"/>
      <c r="D269" s="840"/>
      <c r="E269" s="858"/>
      <c r="F269" s="840"/>
      <c r="G269" s="846"/>
      <c r="H269" s="849"/>
      <c r="I269" s="596"/>
      <c r="J269" s="675"/>
      <c r="K269" s="597"/>
      <c r="L269" s="598"/>
      <c r="M269" s="598"/>
      <c r="N269" s="599" t="str">
        <f>IF(I269="","",(SUM(L269:M269)))</f>
        <v/>
      </c>
      <c r="O269" s="600"/>
      <c r="P269" s="601" t="str">
        <f t="shared" ref="P269:P272" si="49">IF(O269="","",(N269*O269))</f>
        <v/>
      </c>
      <c r="Q269" s="825"/>
      <c r="R269" s="828"/>
      <c r="S269" s="828"/>
      <c r="T269" s="831"/>
      <c r="U269" s="828"/>
      <c r="V269" s="828"/>
      <c r="W269" s="858"/>
      <c r="X269" s="834"/>
      <c r="Y269" s="115"/>
    </row>
    <row r="270" spans="3:25" ht="19.5" customHeight="1">
      <c r="C270" s="856"/>
      <c r="D270" s="841"/>
      <c r="E270" s="859"/>
      <c r="F270" s="841"/>
      <c r="G270" s="847"/>
      <c r="H270" s="850"/>
      <c r="I270" s="602"/>
      <c r="J270" s="676"/>
      <c r="K270" s="603"/>
      <c r="L270" s="604"/>
      <c r="M270" s="604"/>
      <c r="N270" s="605" t="str">
        <f>IF(I270="","",(SUM(L270:M270)))</f>
        <v/>
      </c>
      <c r="O270" s="606"/>
      <c r="P270" s="607" t="str">
        <f t="shared" si="49"/>
        <v/>
      </c>
      <c r="Q270" s="826"/>
      <c r="R270" s="829"/>
      <c r="S270" s="829"/>
      <c r="T270" s="832"/>
      <c r="U270" s="829"/>
      <c r="V270" s="829"/>
      <c r="W270" s="859"/>
      <c r="X270" s="835"/>
      <c r="Y270" s="115"/>
    </row>
    <row r="271" spans="3:25" ht="19.5" customHeight="1">
      <c r="C271" s="856"/>
      <c r="D271" s="841"/>
      <c r="E271" s="859"/>
      <c r="F271" s="841"/>
      <c r="G271" s="847"/>
      <c r="H271" s="850"/>
      <c r="I271" s="602"/>
      <c r="J271" s="676"/>
      <c r="K271" s="603"/>
      <c r="L271" s="604"/>
      <c r="M271" s="604"/>
      <c r="N271" s="605" t="str">
        <f>IF(I271="","",(SUM(L271:M271)))</f>
        <v/>
      </c>
      <c r="O271" s="606"/>
      <c r="P271" s="607" t="str">
        <f t="shared" si="49"/>
        <v/>
      </c>
      <c r="Q271" s="826"/>
      <c r="R271" s="829"/>
      <c r="S271" s="829"/>
      <c r="T271" s="832"/>
      <c r="U271" s="829"/>
      <c r="V271" s="829"/>
      <c r="W271" s="859"/>
      <c r="X271" s="835"/>
      <c r="Y271" s="115"/>
    </row>
    <row r="272" spans="3:25" ht="19.5" customHeight="1">
      <c r="C272" s="856"/>
      <c r="D272" s="841"/>
      <c r="E272" s="859"/>
      <c r="F272" s="841"/>
      <c r="G272" s="847"/>
      <c r="H272" s="850"/>
      <c r="I272" s="602"/>
      <c r="J272" s="676"/>
      <c r="K272" s="603"/>
      <c r="L272" s="604"/>
      <c r="M272" s="604"/>
      <c r="N272" s="605" t="str">
        <f>IF(I272="","",(SUM(L272:M272)))</f>
        <v/>
      </c>
      <c r="O272" s="606"/>
      <c r="P272" s="607" t="str">
        <f t="shared" si="49"/>
        <v/>
      </c>
      <c r="Q272" s="826"/>
      <c r="R272" s="829"/>
      <c r="S272" s="829"/>
      <c r="T272" s="832"/>
      <c r="U272" s="829"/>
      <c r="V272" s="830"/>
      <c r="W272" s="859"/>
      <c r="X272" s="835"/>
      <c r="Y272" s="115"/>
    </row>
    <row r="273" spans="3:25" ht="19.5" customHeight="1">
      <c r="C273" s="857"/>
      <c r="D273" s="842"/>
      <c r="E273" s="860"/>
      <c r="F273" s="842"/>
      <c r="G273" s="848"/>
      <c r="H273" s="851"/>
      <c r="I273" s="608"/>
      <c r="J273" s="609"/>
      <c r="K273" s="610"/>
      <c r="L273" s="611"/>
      <c r="M273" s="611"/>
      <c r="N273" s="612"/>
      <c r="O273" s="120"/>
      <c r="P273" s="614">
        <f>SUM(P269:P272)</f>
        <v>0</v>
      </c>
      <c r="Q273" s="852"/>
      <c r="R273" s="853"/>
      <c r="S273" s="853"/>
      <c r="T273" s="854"/>
      <c r="U273" s="853"/>
      <c r="V273" s="617">
        <f>IF(P273="","",P273)</f>
        <v>0</v>
      </c>
      <c r="W273" s="860"/>
      <c r="X273" s="836"/>
      <c r="Y273" s="115"/>
    </row>
    <row r="274" spans="3:25" ht="19.5" customHeight="1">
      <c r="C274" s="855"/>
      <c r="D274" s="840"/>
      <c r="E274" s="858"/>
      <c r="F274" s="840"/>
      <c r="G274" s="846"/>
      <c r="H274" s="849"/>
      <c r="I274" s="596"/>
      <c r="J274" s="675"/>
      <c r="K274" s="597"/>
      <c r="L274" s="598"/>
      <c r="M274" s="598"/>
      <c r="N274" s="599" t="str">
        <f>IF(I274="","",(SUM(L274:M274)))</f>
        <v/>
      </c>
      <c r="O274" s="600"/>
      <c r="P274" s="601" t="str">
        <f t="shared" ref="P274:P277" si="50">IF(O274="","",(N274*O274))</f>
        <v/>
      </c>
      <c r="Q274" s="825"/>
      <c r="R274" s="828"/>
      <c r="S274" s="828"/>
      <c r="T274" s="831"/>
      <c r="U274" s="828"/>
      <c r="V274" s="828"/>
      <c r="W274" s="858"/>
      <c r="X274" s="834"/>
      <c r="Y274" s="115"/>
    </row>
    <row r="275" spans="3:25" ht="19.5" customHeight="1">
      <c r="C275" s="856"/>
      <c r="D275" s="841"/>
      <c r="E275" s="859"/>
      <c r="F275" s="841"/>
      <c r="G275" s="847"/>
      <c r="H275" s="850"/>
      <c r="I275" s="602"/>
      <c r="J275" s="676"/>
      <c r="K275" s="603"/>
      <c r="L275" s="604"/>
      <c r="M275" s="604"/>
      <c r="N275" s="605" t="str">
        <f>IF(I275="","",(SUM(L275:M275)))</f>
        <v/>
      </c>
      <c r="O275" s="606"/>
      <c r="P275" s="607" t="str">
        <f t="shared" si="50"/>
        <v/>
      </c>
      <c r="Q275" s="826"/>
      <c r="R275" s="829"/>
      <c r="S275" s="829"/>
      <c r="T275" s="832"/>
      <c r="U275" s="829"/>
      <c r="V275" s="829"/>
      <c r="W275" s="859"/>
      <c r="X275" s="835"/>
      <c r="Y275" s="115"/>
    </row>
    <row r="276" spans="3:25" ht="19.5" customHeight="1">
      <c r="C276" s="856"/>
      <c r="D276" s="841"/>
      <c r="E276" s="859"/>
      <c r="F276" s="841"/>
      <c r="G276" s="847"/>
      <c r="H276" s="850"/>
      <c r="I276" s="602"/>
      <c r="J276" s="676"/>
      <c r="K276" s="603"/>
      <c r="L276" s="604"/>
      <c r="M276" s="604"/>
      <c r="N276" s="605" t="str">
        <f>IF(I276="","",(SUM(L276:M276)))</f>
        <v/>
      </c>
      <c r="O276" s="606"/>
      <c r="P276" s="607" t="str">
        <f t="shared" si="50"/>
        <v/>
      </c>
      <c r="Q276" s="826"/>
      <c r="R276" s="829"/>
      <c r="S276" s="829"/>
      <c r="T276" s="832"/>
      <c r="U276" s="829"/>
      <c r="V276" s="829"/>
      <c r="W276" s="859"/>
      <c r="X276" s="835"/>
      <c r="Y276" s="115"/>
    </row>
    <row r="277" spans="3:25" ht="19.5" customHeight="1">
      <c r="C277" s="856"/>
      <c r="D277" s="841"/>
      <c r="E277" s="859"/>
      <c r="F277" s="841"/>
      <c r="G277" s="847"/>
      <c r="H277" s="850"/>
      <c r="I277" s="602"/>
      <c r="J277" s="676"/>
      <c r="K277" s="603"/>
      <c r="L277" s="604"/>
      <c r="M277" s="604"/>
      <c r="N277" s="605" t="str">
        <f>IF(I277="","",(SUM(L277:M277)))</f>
        <v/>
      </c>
      <c r="O277" s="606"/>
      <c r="P277" s="607" t="str">
        <f t="shared" si="50"/>
        <v/>
      </c>
      <c r="Q277" s="826"/>
      <c r="R277" s="829"/>
      <c r="S277" s="829"/>
      <c r="T277" s="832"/>
      <c r="U277" s="829"/>
      <c r="V277" s="830"/>
      <c r="W277" s="859"/>
      <c r="X277" s="835"/>
      <c r="Y277" s="115"/>
    </row>
    <row r="278" spans="3:25" ht="19.5" customHeight="1">
      <c r="C278" s="857"/>
      <c r="D278" s="842"/>
      <c r="E278" s="860"/>
      <c r="F278" s="842"/>
      <c r="G278" s="848"/>
      <c r="H278" s="851"/>
      <c r="I278" s="608"/>
      <c r="J278" s="609"/>
      <c r="K278" s="610"/>
      <c r="L278" s="611"/>
      <c r="M278" s="611"/>
      <c r="N278" s="612"/>
      <c r="O278" s="120"/>
      <c r="P278" s="614">
        <f>SUM(P274:P277)</f>
        <v>0</v>
      </c>
      <c r="Q278" s="852"/>
      <c r="R278" s="853"/>
      <c r="S278" s="853"/>
      <c r="T278" s="854"/>
      <c r="U278" s="853"/>
      <c r="V278" s="617">
        <f>IF(P278="","",P278)</f>
        <v>0</v>
      </c>
      <c r="W278" s="860"/>
      <c r="X278" s="836"/>
      <c r="Y278" s="115"/>
    </row>
    <row r="279" spans="3:25" ht="19.5" customHeight="1">
      <c r="C279" s="855"/>
      <c r="D279" s="840"/>
      <c r="E279" s="858"/>
      <c r="F279" s="840"/>
      <c r="G279" s="846"/>
      <c r="H279" s="849"/>
      <c r="I279" s="596"/>
      <c r="J279" s="675"/>
      <c r="K279" s="597"/>
      <c r="L279" s="598"/>
      <c r="M279" s="598"/>
      <c r="N279" s="599" t="str">
        <f>IF(I279="","",(SUM(L279:M279)))</f>
        <v/>
      </c>
      <c r="O279" s="600"/>
      <c r="P279" s="601" t="str">
        <f t="shared" ref="P279:P282" si="51">IF(O279="","",(N279*O279))</f>
        <v/>
      </c>
      <c r="Q279" s="825"/>
      <c r="R279" s="828"/>
      <c r="S279" s="828"/>
      <c r="T279" s="831"/>
      <c r="U279" s="828"/>
      <c r="V279" s="828"/>
      <c r="W279" s="858"/>
      <c r="X279" s="834"/>
      <c r="Y279" s="115"/>
    </row>
    <row r="280" spans="3:25" ht="19.5" customHeight="1">
      <c r="C280" s="856"/>
      <c r="D280" s="841"/>
      <c r="E280" s="859"/>
      <c r="F280" s="841"/>
      <c r="G280" s="847"/>
      <c r="H280" s="850"/>
      <c r="I280" s="602"/>
      <c r="J280" s="676"/>
      <c r="K280" s="603"/>
      <c r="L280" s="604"/>
      <c r="M280" s="604"/>
      <c r="N280" s="605" t="str">
        <f>IF(I280="","",(SUM(L280:M280)))</f>
        <v/>
      </c>
      <c r="O280" s="606"/>
      <c r="P280" s="607" t="str">
        <f t="shared" si="51"/>
        <v/>
      </c>
      <c r="Q280" s="826"/>
      <c r="R280" s="829"/>
      <c r="S280" s="829"/>
      <c r="T280" s="832"/>
      <c r="U280" s="829"/>
      <c r="V280" s="829"/>
      <c r="W280" s="859"/>
      <c r="X280" s="835"/>
      <c r="Y280" s="115"/>
    </row>
    <row r="281" spans="3:25" ht="19.5" customHeight="1">
      <c r="C281" s="856"/>
      <c r="D281" s="841"/>
      <c r="E281" s="859"/>
      <c r="F281" s="841"/>
      <c r="G281" s="847"/>
      <c r="H281" s="850"/>
      <c r="I281" s="602"/>
      <c r="J281" s="676"/>
      <c r="K281" s="603"/>
      <c r="L281" s="604"/>
      <c r="M281" s="604"/>
      <c r="N281" s="605" t="str">
        <f>IF(I281="","",(SUM(L281:M281)))</f>
        <v/>
      </c>
      <c r="O281" s="606"/>
      <c r="P281" s="607" t="str">
        <f t="shared" si="51"/>
        <v/>
      </c>
      <c r="Q281" s="826"/>
      <c r="R281" s="829"/>
      <c r="S281" s="829"/>
      <c r="T281" s="832"/>
      <c r="U281" s="829"/>
      <c r="V281" s="829"/>
      <c r="W281" s="859"/>
      <c r="X281" s="835"/>
      <c r="Y281" s="115"/>
    </row>
    <row r="282" spans="3:25" ht="19.5" customHeight="1">
      <c r="C282" s="856"/>
      <c r="D282" s="841"/>
      <c r="E282" s="859"/>
      <c r="F282" s="841"/>
      <c r="G282" s="847"/>
      <c r="H282" s="850"/>
      <c r="I282" s="602"/>
      <c r="J282" s="676"/>
      <c r="K282" s="603"/>
      <c r="L282" s="604"/>
      <c r="M282" s="604"/>
      <c r="N282" s="605" t="str">
        <f>IF(I282="","",(SUM(L282:M282)))</f>
        <v/>
      </c>
      <c r="O282" s="606"/>
      <c r="P282" s="607" t="str">
        <f t="shared" si="51"/>
        <v/>
      </c>
      <c r="Q282" s="826"/>
      <c r="R282" s="829"/>
      <c r="S282" s="829"/>
      <c r="T282" s="832"/>
      <c r="U282" s="829"/>
      <c r="V282" s="830"/>
      <c r="W282" s="859"/>
      <c r="X282" s="835"/>
      <c r="Y282" s="115"/>
    </row>
    <row r="283" spans="3:25" ht="19.5" customHeight="1">
      <c r="C283" s="857"/>
      <c r="D283" s="842"/>
      <c r="E283" s="860"/>
      <c r="F283" s="842"/>
      <c r="G283" s="848"/>
      <c r="H283" s="851"/>
      <c r="I283" s="608"/>
      <c r="J283" s="609"/>
      <c r="K283" s="610"/>
      <c r="L283" s="611"/>
      <c r="M283" s="611"/>
      <c r="N283" s="612"/>
      <c r="O283" s="120"/>
      <c r="P283" s="614">
        <f>SUM(P279:P282)</f>
        <v>0</v>
      </c>
      <c r="Q283" s="852"/>
      <c r="R283" s="853"/>
      <c r="S283" s="853"/>
      <c r="T283" s="854"/>
      <c r="U283" s="853"/>
      <c r="V283" s="617">
        <f>IF(P283="","",P283)</f>
        <v>0</v>
      </c>
      <c r="W283" s="860"/>
      <c r="X283" s="836"/>
      <c r="Y283" s="115"/>
    </row>
    <row r="284" spans="3:25" ht="19.5" customHeight="1">
      <c r="C284" s="855"/>
      <c r="D284" s="840"/>
      <c r="E284" s="858"/>
      <c r="F284" s="840"/>
      <c r="G284" s="846"/>
      <c r="H284" s="849"/>
      <c r="I284" s="596"/>
      <c r="J284" s="675"/>
      <c r="K284" s="597"/>
      <c r="L284" s="598"/>
      <c r="M284" s="598"/>
      <c r="N284" s="599" t="str">
        <f>IF(I284="","",(SUM(L284:M284)))</f>
        <v/>
      </c>
      <c r="O284" s="600"/>
      <c r="P284" s="601" t="str">
        <f t="shared" ref="P284:P287" si="52">IF(O284="","",(N284*O284))</f>
        <v/>
      </c>
      <c r="Q284" s="825"/>
      <c r="R284" s="828"/>
      <c r="S284" s="828"/>
      <c r="T284" s="831"/>
      <c r="U284" s="828"/>
      <c r="V284" s="828"/>
      <c r="W284" s="858"/>
      <c r="X284" s="834"/>
      <c r="Y284" s="115"/>
    </row>
    <row r="285" spans="3:25" ht="19.5" customHeight="1">
      <c r="C285" s="856"/>
      <c r="D285" s="841"/>
      <c r="E285" s="859"/>
      <c r="F285" s="841"/>
      <c r="G285" s="847"/>
      <c r="H285" s="850"/>
      <c r="I285" s="602"/>
      <c r="J285" s="676"/>
      <c r="K285" s="603"/>
      <c r="L285" s="604"/>
      <c r="M285" s="604"/>
      <c r="N285" s="605" t="str">
        <f>IF(I285="","",(SUM(L285:M285)))</f>
        <v/>
      </c>
      <c r="O285" s="606"/>
      <c r="P285" s="607" t="str">
        <f t="shared" si="52"/>
        <v/>
      </c>
      <c r="Q285" s="826"/>
      <c r="R285" s="829"/>
      <c r="S285" s="829"/>
      <c r="T285" s="832"/>
      <c r="U285" s="829"/>
      <c r="V285" s="829"/>
      <c r="W285" s="859"/>
      <c r="X285" s="835"/>
      <c r="Y285" s="115"/>
    </row>
    <row r="286" spans="3:25" ht="19.5" customHeight="1">
      <c r="C286" s="856"/>
      <c r="D286" s="841"/>
      <c r="E286" s="859"/>
      <c r="F286" s="841"/>
      <c r="G286" s="847"/>
      <c r="H286" s="850"/>
      <c r="I286" s="602"/>
      <c r="J286" s="676"/>
      <c r="K286" s="603"/>
      <c r="L286" s="604"/>
      <c r="M286" s="604"/>
      <c r="N286" s="605" t="str">
        <f>IF(I286="","",(SUM(L286:M286)))</f>
        <v/>
      </c>
      <c r="O286" s="606"/>
      <c r="P286" s="607" t="str">
        <f t="shared" si="52"/>
        <v/>
      </c>
      <c r="Q286" s="826"/>
      <c r="R286" s="829"/>
      <c r="S286" s="829"/>
      <c r="T286" s="832"/>
      <c r="U286" s="829"/>
      <c r="V286" s="829"/>
      <c r="W286" s="859"/>
      <c r="X286" s="835"/>
      <c r="Y286" s="115"/>
    </row>
    <row r="287" spans="3:25" ht="19.5" customHeight="1">
      <c r="C287" s="856"/>
      <c r="D287" s="841"/>
      <c r="E287" s="859"/>
      <c r="F287" s="841"/>
      <c r="G287" s="847"/>
      <c r="H287" s="850"/>
      <c r="I287" s="602"/>
      <c r="J287" s="676"/>
      <c r="K287" s="603"/>
      <c r="L287" s="604"/>
      <c r="M287" s="604"/>
      <c r="N287" s="605" t="str">
        <f>IF(I287="","",(SUM(L287:M287)))</f>
        <v/>
      </c>
      <c r="O287" s="606"/>
      <c r="P287" s="607" t="str">
        <f t="shared" si="52"/>
        <v/>
      </c>
      <c r="Q287" s="826"/>
      <c r="R287" s="829"/>
      <c r="S287" s="829"/>
      <c r="T287" s="832"/>
      <c r="U287" s="829"/>
      <c r="V287" s="830"/>
      <c r="W287" s="859"/>
      <c r="X287" s="835"/>
      <c r="Y287" s="115"/>
    </row>
    <row r="288" spans="3:25" ht="19.5" customHeight="1">
      <c r="C288" s="857"/>
      <c r="D288" s="842"/>
      <c r="E288" s="860"/>
      <c r="F288" s="842"/>
      <c r="G288" s="848"/>
      <c r="H288" s="851"/>
      <c r="I288" s="608"/>
      <c r="J288" s="609"/>
      <c r="K288" s="610"/>
      <c r="L288" s="611"/>
      <c r="M288" s="611"/>
      <c r="N288" s="612"/>
      <c r="O288" s="120"/>
      <c r="P288" s="614">
        <f>SUM(P284:P287)</f>
        <v>0</v>
      </c>
      <c r="Q288" s="852"/>
      <c r="R288" s="853"/>
      <c r="S288" s="853"/>
      <c r="T288" s="854"/>
      <c r="U288" s="853"/>
      <c r="V288" s="617">
        <f>IF(P288="","",P288)</f>
        <v>0</v>
      </c>
      <c r="W288" s="860"/>
      <c r="X288" s="836"/>
      <c r="Y288" s="115"/>
    </row>
    <row r="289" spans="3:25" ht="19.5" customHeight="1">
      <c r="C289" s="855"/>
      <c r="D289" s="840"/>
      <c r="E289" s="858"/>
      <c r="F289" s="840"/>
      <c r="G289" s="846"/>
      <c r="H289" s="849"/>
      <c r="I289" s="596"/>
      <c r="J289" s="675"/>
      <c r="K289" s="597"/>
      <c r="L289" s="598"/>
      <c r="M289" s="598"/>
      <c r="N289" s="599" t="str">
        <f>IF(I289="","",(SUM(L289:M289)))</f>
        <v/>
      </c>
      <c r="O289" s="600"/>
      <c r="P289" s="601" t="str">
        <f t="shared" ref="P289:P292" si="53">IF(O289="","",(N289*O289))</f>
        <v/>
      </c>
      <c r="Q289" s="825"/>
      <c r="R289" s="828"/>
      <c r="S289" s="828"/>
      <c r="T289" s="831"/>
      <c r="U289" s="828"/>
      <c r="V289" s="828"/>
      <c r="W289" s="858"/>
      <c r="X289" s="834"/>
      <c r="Y289" s="115"/>
    </row>
    <row r="290" spans="3:25" ht="19.5" customHeight="1">
      <c r="C290" s="856"/>
      <c r="D290" s="841"/>
      <c r="E290" s="859"/>
      <c r="F290" s="841"/>
      <c r="G290" s="847"/>
      <c r="H290" s="850"/>
      <c r="I290" s="602"/>
      <c r="J290" s="676"/>
      <c r="K290" s="603"/>
      <c r="L290" s="604"/>
      <c r="M290" s="604"/>
      <c r="N290" s="605" t="str">
        <f>IF(I290="","",(SUM(L290:M290)))</f>
        <v/>
      </c>
      <c r="O290" s="606"/>
      <c r="P290" s="607" t="str">
        <f t="shared" si="53"/>
        <v/>
      </c>
      <c r="Q290" s="826"/>
      <c r="R290" s="829"/>
      <c r="S290" s="829"/>
      <c r="T290" s="832"/>
      <c r="U290" s="829"/>
      <c r="V290" s="829"/>
      <c r="W290" s="859"/>
      <c r="X290" s="835"/>
      <c r="Y290" s="115"/>
    </row>
    <row r="291" spans="3:25" ht="19.5" customHeight="1">
      <c r="C291" s="856"/>
      <c r="D291" s="841"/>
      <c r="E291" s="859"/>
      <c r="F291" s="841"/>
      <c r="G291" s="847"/>
      <c r="H291" s="850"/>
      <c r="I291" s="602"/>
      <c r="J291" s="676"/>
      <c r="K291" s="603"/>
      <c r="L291" s="604"/>
      <c r="M291" s="604"/>
      <c r="N291" s="605" t="str">
        <f>IF(I291="","",(SUM(L291:M291)))</f>
        <v/>
      </c>
      <c r="O291" s="606"/>
      <c r="P291" s="607" t="str">
        <f t="shared" si="53"/>
        <v/>
      </c>
      <c r="Q291" s="826"/>
      <c r="R291" s="829"/>
      <c r="S291" s="829"/>
      <c r="T291" s="832"/>
      <c r="U291" s="829"/>
      <c r="V291" s="829"/>
      <c r="W291" s="859"/>
      <c r="X291" s="835"/>
      <c r="Y291" s="115"/>
    </row>
    <row r="292" spans="3:25" ht="19.5" customHeight="1">
      <c r="C292" s="856"/>
      <c r="D292" s="841"/>
      <c r="E292" s="859"/>
      <c r="F292" s="841"/>
      <c r="G292" s="847"/>
      <c r="H292" s="850"/>
      <c r="I292" s="602"/>
      <c r="J292" s="676"/>
      <c r="K292" s="603"/>
      <c r="L292" s="604"/>
      <c r="M292" s="604"/>
      <c r="N292" s="605" t="str">
        <f>IF(I292="","",(SUM(L292:M292)))</f>
        <v/>
      </c>
      <c r="O292" s="606"/>
      <c r="P292" s="607" t="str">
        <f t="shared" si="53"/>
        <v/>
      </c>
      <c r="Q292" s="826"/>
      <c r="R292" s="829"/>
      <c r="S292" s="829"/>
      <c r="T292" s="832"/>
      <c r="U292" s="829"/>
      <c r="V292" s="830"/>
      <c r="W292" s="859"/>
      <c r="X292" s="835"/>
      <c r="Y292" s="115"/>
    </row>
    <row r="293" spans="3:25" ht="19.5" customHeight="1">
      <c r="C293" s="857"/>
      <c r="D293" s="842"/>
      <c r="E293" s="860"/>
      <c r="F293" s="842"/>
      <c r="G293" s="848"/>
      <c r="H293" s="851"/>
      <c r="I293" s="608"/>
      <c r="J293" s="609"/>
      <c r="K293" s="610"/>
      <c r="L293" s="611"/>
      <c r="M293" s="611"/>
      <c r="N293" s="612"/>
      <c r="O293" s="120"/>
      <c r="P293" s="614">
        <f>SUM(P289:P292)</f>
        <v>0</v>
      </c>
      <c r="Q293" s="852"/>
      <c r="R293" s="853"/>
      <c r="S293" s="853"/>
      <c r="T293" s="854"/>
      <c r="U293" s="853"/>
      <c r="V293" s="617">
        <f>IF(P293="","",P293)</f>
        <v>0</v>
      </c>
      <c r="W293" s="860"/>
      <c r="X293" s="836"/>
      <c r="Y293" s="115"/>
    </row>
    <row r="294" spans="3:25" ht="19.5" customHeight="1">
      <c r="C294" s="855"/>
      <c r="D294" s="840"/>
      <c r="E294" s="858"/>
      <c r="F294" s="840"/>
      <c r="G294" s="846"/>
      <c r="H294" s="849"/>
      <c r="I294" s="596"/>
      <c r="J294" s="675"/>
      <c r="K294" s="597"/>
      <c r="L294" s="598"/>
      <c r="M294" s="598"/>
      <c r="N294" s="599" t="str">
        <f>IF(I294="","",(SUM(L294:M294)))</f>
        <v/>
      </c>
      <c r="O294" s="600"/>
      <c r="P294" s="601" t="str">
        <f t="shared" ref="P294:P297" si="54">IF(O294="","",(N294*O294))</f>
        <v/>
      </c>
      <c r="Q294" s="825"/>
      <c r="R294" s="828"/>
      <c r="S294" s="828"/>
      <c r="T294" s="831"/>
      <c r="U294" s="828"/>
      <c r="V294" s="828"/>
      <c r="W294" s="858"/>
      <c r="X294" s="834"/>
      <c r="Y294" s="115"/>
    </row>
    <row r="295" spans="3:25" ht="19.5" customHeight="1">
      <c r="C295" s="856"/>
      <c r="D295" s="841"/>
      <c r="E295" s="859"/>
      <c r="F295" s="841"/>
      <c r="G295" s="847"/>
      <c r="H295" s="850"/>
      <c r="I295" s="602"/>
      <c r="J295" s="676"/>
      <c r="K295" s="603"/>
      <c r="L295" s="604"/>
      <c r="M295" s="604"/>
      <c r="N295" s="605" t="str">
        <f>IF(I295="","",(SUM(L295:M295)))</f>
        <v/>
      </c>
      <c r="O295" s="606"/>
      <c r="P295" s="607" t="str">
        <f t="shared" si="54"/>
        <v/>
      </c>
      <c r="Q295" s="826"/>
      <c r="R295" s="829"/>
      <c r="S295" s="829"/>
      <c r="T295" s="832"/>
      <c r="U295" s="829"/>
      <c r="V295" s="829"/>
      <c r="W295" s="859"/>
      <c r="X295" s="835"/>
      <c r="Y295" s="115"/>
    </row>
    <row r="296" spans="3:25" ht="19.5" customHeight="1">
      <c r="C296" s="856"/>
      <c r="D296" s="841"/>
      <c r="E296" s="859"/>
      <c r="F296" s="841"/>
      <c r="G296" s="847"/>
      <c r="H296" s="850"/>
      <c r="I296" s="602"/>
      <c r="J296" s="676"/>
      <c r="K296" s="603"/>
      <c r="L296" s="604"/>
      <c r="M296" s="604"/>
      <c r="N296" s="605" t="str">
        <f>IF(I296="","",(SUM(L296:M296)))</f>
        <v/>
      </c>
      <c r="O296" s="606"/>
      <c r="P296" s="607" t="str">
        <f t="shared" si="54"/>
        <v/>
      </c>
      <c r="Q296" s="826"/>
      <c r="R296" s="829"/>
      <c r="S296" s="829"/>
      <c r="T296" s="832"/>
      <c r="U296" s="829"/>
      <c r="V296" s="829"/>
      <c r="W296" s="859"/>
      <c r="X296" s="835"/>
      <c r="Y296" s="115"/>
    </row>
    <row r="297" spans="3:25" ht="19.5" customHeight="1">
      <c r="C297" s="856"/>
      <c r="D297" s="841"/>
      <c r="E297" s="859"/>
      <c r="F297" s="841"/>
      <c r="G297" s="847"/>
      <c r="H297" s="850"/>
      <c r="I297" s="602"/>
      <c r="J297" s="676"/>
      <c r="K297" s="603"/>
      <c r="L297" s="604"/>
      <c r="M297" s="604"/>
      <c r="N297" s="605" t="str">
        <f>IF(I297="","",(SUM(L297:M297)))</f>
        <v/>
      </c>
      <c r="O297" s="606"/>
      <c r="P297" s="607" t="str">
        <f t="shared" si="54"/>
        <v/>
      </c>
      <c r="Q297" s="826"/>
      <c r="R297" s="829"/>
      <c r="S297" s="829"/>
      <c r="T297" s="832"/>
      <c r="U297" s="829"/>
      <c r="V297" s="830"/>
      <c r="W297" s="859"/>
      <c r="X297" s="835"/>
      <c r="Y297" s="115"/>
    </row>
    <row r="298" spans="3:25" ht="19.5" customHeight="1">
      <c r="C298" s="857"/>
      <c r="D298" s="842"/>
      <c r="E298" s="860"/>
      <c r="F298" s="842"/>
      <c r="G298" s="848"/>
      <c r="H298" s="851"/>
      <c r="I298" s="608"/>
      <c r="J298" s="609"/>
      <c r="K298" s="610"/>
      <c r="L298" s="611"/>
      <c r="M298" s="611"/>
      <c r="N298" s="612"/>
      <c r="O298" s="120"/>
      <c r="P298" s="614">
        <f>SUM(P294:P297)</f>
        <v>0</v>
      </c>
      <c r="Q298" s="852"/>
      <c r="R298" s="853"/>
      <c r="S298" s="853"/>
      <c r="T298" s="854"/>
      <c r="U298" s="853"/>
      <c r="V298" s="617">
        <f>IF(P298="","",P298)</f>
        <v>0</v>
      </c>
      <c r="W298" s="860"/>
      <c r="X298" s="836"/>
      <c r="Y298" s="115"/>
    </row>
    <row r="299" spans="3:25" ht="19.5" customHeight="1">
      <c r="C299" s="855"/>
      <c r="D299" s="840"/>
      <c r="E299" s="858"/>
      <c r="F299" s="840"/>
      <c r="G299" s="846"/>
      <c r="H299" s="849"/>
      <c r="I299" s="596"/>
      <c r="J299" s="675"/>
      <c r="K299" s="597"/>
      <c r="L299" s="598"/>
      <c r="M299" s="598"/>
      <c r="N299" s="599" t="str">
        <f>IF(I299="","",(SUM(L299:M299)))</f>
        <v/>
      </c>
      <c r="O299" s="600"/>
      <c r="P299" s="601" t="str">
        <f t="shared" ref="P299:P302" si="55">IF(O299="","",(N299*O299))</f>
        <v/>
      </c>
      <c r="Q299" s="825"/>
      <c r="R299" s="828"/>
      <c r="S299" s="828"/>
      <c r="T299" s="831"/>
      <c r="U299" s="828"/>
      <c r="V299" s="828"/>
      <c r="W299" s="858"/>
      <c r="X299" s="834"/>
      <c r="Y299" s="115"/>
    </row>
    <row r="300" spans="3:25" ht="19.5" customHeight="1">
      <c r="C300" s="856"/>
      <c r="D300" s="841"/>
      <c r="E300" s="859"/>
      <c r="F300" s="841"/>
      <c r="G300" s="847"/>
      <c r="H300" s="850"/>
      <c r="I300" s="602"/>
      <c r="J300" s="676"/>
      <c r="K300" s="603"/>
      <c r="L300" s="604"/>
      <c r="M300" s="604"/>
      <c r="N300" s="605" t="str">
        <f>IF(I300="","",(SUM(L300:M300)))</f>
        <v/>
      </c>
      <c r="O300" s="606"/>
      <c r="P300" s="607" t="str">
        <f t="shared" si="55"/>
        <v/>
      </c>
      <c r="Q300" s="826"/>
      <c r="R300" s="829"/>
      <c r="S300" s="829"/>
      <c r="T300" s="832"/>
      <c r="U300" s="829"/>
      <c r="V300" s="829"/>
      <c r="W300" s="859"/>
      <c r="X300" s="835"/>
      <c r="Y300" s="115"/>
    </row>
    <row r="301" spans="3:25" ht="19.5" customHeight="1">
      <c r="C301" s="856"/>
      <c r="D301" s="841"/>
      <c r="E301" s="859"/>
      <c r="F301" s="841"/>
      <c r="G301" s="847"/>
      <c r="H301" s="850"/>
      <c r="I301" s="602"/>
      <c r="J301" s="676"/>
      <c r="K301" s="603"/>
      <c r="L301" s="604"/>
      <c r="M301" s="604"/>
      <c r="N301" s="605" t="str">
        <f>IF(I301="","",(SUM(L301:M301)))</f>
        <v/>
      </c>
      <c r="O301" s="606"/>
      <c r="P301" s="607" t="str">
        <f t="shared" si="55"/>
        <v/>
      </c>
      <c r="Q301" s="826"/>
      <c r="R301" s="829"/>
      <c r="S301" s="829"/>
      <c r="T301" s="832"/>
      <c r="U301" s="829"/>
      <c r="V301" s="829"/>
      <c r="W301" s="859"/>
      <c r="X301" s="835"/>
      <c r="Y301" s="115"/>
    </row>
    <row r="302" spans="3:25" ht="19.5" customHeight="1">
      <c r="C302" s="856"/>
      <c r="D302" s="841"/>
      <c r="E302" s="859"/>
      <c r="F302" s="841"/>
      <c r="G302" s="847"/>
      <c r="H302" s="850"/>
      <c r="I302" s="602"/>
      <c r="J302" s="676"/>
      <c r="K302" s="603"/>
      <c r="L302" s="604"/>
      <c r="M302" s="604"/>
      <c r="N302" s="605" t="str">
        <f>IF(I302="","",(SUM(L302:M302)))</f>
        <v/>
      </c>
      <c r="O302" s="606"/>
      <c r="P302" s="607" t="str">
        <f t="shared" si="55"/>
        <v/>
      </c>
      <c r="Q302" s="826"/>
      <c r="R302" s="829"/>
      <c r="S302" s="829"/>
      <c r="T302" s="832"/>
      <c r="U302" s="829"/>
      <c r="V302" s="830"/>
      <c r="W302" s="859"/>
      <c r="X302" s="835"/>
      <c r="Y302" s="115"/>
    </row>
    <row r="303" spans="3:25" ht="19.5" customHeight="1">
      <c r="C303" s="857"/>
      <c r="D303" s="842"/>
      <c r="E303" s="860"/>
      <c r="F303" s="842"/>
      <c r="G303" s="848"/>
      <c r="H303" s="851"/>
      <c r="I303" s="608"/>
      <c r="J303" s="609"/>
      <c r="K303" s="610"/>
      <c r="L303" s="611"/>
      <c r="M303" s="611"/>
      <c r="N303" s="612"/>
      <c r="O303" s="120"/>
      <c r="P303" s="614">
        <f>SUM(P299:P302)</f>
        <v>0</v>
      </c>
      <c r="Q303" s="852"/>
      <c r="R303" s="853"/>
      <c r="S303" s="853"/>
      <c r="T303" s="854"/>
      <c r="U303" s="853"/>
      <c r="V303" s="617">
        <f>IF(P303="","",P303)</f>
        <v>0</v>
      </c>
      <c r="W303" s="860"/>
      <c r="X303" s="836"/>
      <c r="Y303" s="115"/>
    </row>
    <row r="304" spans="3:25" ht="19.5" customHeight="1">
      <c r="C304" s="855"/>
      <c r="D304" s="840"/>
      <c r="E304" s="858"/>
      <c r="F304" s="840"/>
      <c r="G304" s="846"/>
      <c r="H304" s="849"/>
      <c r="I304" s="596"/>
      <c r="J304" s="675"/>
      <c r="K304" s="597"/>
      <c r="L304" s="598"/>
      <c r="M304" s="598"/>
      <c r="N304" s="599" t="str">
        <f>IF(I304="","",(SUM(L304:M304)))</f>
        <v/>
      </c>
      <c r="O304" s="600"/>
      <c r="P304" s="601" t="str">
        <f t="shared" ref="P304:P307" si="56">IF(O304="","",(N304*O304))</f>
        <v/>
      </c>
      <c r="Q304" s="825"/>
      <c r="R304" s="828"/>
      <c r="S304" s="828"/>
      <c r="T304" s="831"/>
      <c r="U304" s="828"/>
      <c r="V304" s="828"/>
      <c r="W304" s="858"/>
      <c r="X304" s="834"/>
      <c r="Y304" s="115"/>
    </row>
    <row r="305" spans="3:25" ht="19.5" customHeight="1">
      <c r="C305" s="856"/>
      <c r="D305" s="841"/>
      <c r="E305" s="859"/>
      <c r="F305" s="841"/>
      <c r="G305" s="847"/>
      <c r="H305" s="850"/>
      <c r="I305" s="602"/>
      <c r="J305" s="676"/>
      <c r="K305" s="603"/>
      <c r="L305" s="604"/>
      <c r="M305" s="604"/>
      <c r="N305" s="605" t="str">
        <f>IF(I305="","",(SUM(L305:M305)))</f>
        <v/>
      </c>
      <c r="O305" s="606"/>
      <c r="P305" s="607" t="str">
        <f t="shared" si="56"/>
        <v/>
      </c>
      <c r="Q305" s="826"/>
      <c r="R305" s="829"/>
      <c r="S305" s="829"/>
      <c r="T305" s="832"/>
      <c r="U305" s="829"/>
      <c r="V305" s="829"/>
      <c r="W305" s="859"/>
      <c r="X305" s="835"/>
      <c r="Y305" s="115"/>
    </row>
    <row r="306" spans="3:25" ht="19.5" customHeight="1">
      <c r="C306" s="856"/>
      <c r="D306" s="841"/>
      <c r="E306" s="859"/>
      <c r="F306" s="841"/>
      <c r="G306" s="847"/>
      <c r="H306" s="850"/>
      <c r="I306" s="602"/>
      <c r="J306" s="676"/>
      <c r="K306" s="603"/>
      <c r="L306" s="604"/>
      <c r="M306" s="604"/>
      <c r="N306" s="605" t="str">
        <f>IF(I306="","",(SUM(L306:M306)))</f>
        <v/>
      </c>
      <c r="O306" s="606"/>
      <c r="P306" s="607" t="str">
        <f t="shared" si="56"/>
        <v/>
      </c>
      <c r="Q306" s="826"/>
      <c r="R306" s="829"/>
      <c r="S306" s="829"/>
      <c r="T306" s="832"/>
      <c r="U306" s="829"/>
      <c r="V306" s="829"/>
      <c r="W306" s="859"/>
      <c r="X306" s="835"/>
      <c r="Y306" s="115"/>
    </row>
    <row r="307" spans="3:25" ht="19.5" customHeight="1">
      <c r="C307" s="856"/>
      <c r="D307" s="841"/>
      <c r="E307" s="859"/>
      <c r="F307" s="841"/>
      <c r="G307" s="847"/>
      <c r="H307" s="850"/>
      <c r="I307" s="602"/>
      <c r="J307" s="676"/>
      <c r="K307" s="603"/>
      <c r="L307" s="604"/>
      <c r="M307" s="604"/>
      <c r="N307" s="605" t="str">
        <f>IF(I307="","",(SUM(L307:M307)))</f>
        <v/>
      </c>
      <c r="O307" s="606"/>
      <c r="P307" s="607" t="str">
        <f t="shared" si="56"/>
        <v/>
      </c>
      <c r="Q307" s="826"/>
      <c r="R307" s="829"/>
      <c r="S307" s="829"/>
      <c r="T307" s="832"/>
      <c r="U307" s="829"/>
      <c r="V307" s="830"/>
      <c r="W307" s="859"/>
      <c r="X307" s="835"/>
      <c r="Y307" s="115"/>
    </row>
    <row r="308" spans="3:25" ht="19.5" customHeight="1">
      <c r="C308" s="857"/>
      <c r="D308" s="842"/>
      <c r="E308" s="860"/>
      <c r="F308" s="842"/>
      <c r="G308" s="848"/>
      <c r="H308" s="851"/>
      <c r="I308" s="608"/>
      <c r="J308" s="609"/>
      <c r="K308" s="610"/>
      <c r="L308" s="611"/>
      <c r="M308" s="611"/>
      <c r="N308" s="612"/>
      <c r="O308" s="120"/>
      <c r="P308" s="614">
        <f>SUM(P304:P307)</f>
        <v>0</v>
      </c>
      <c r="Q308" s="852"/>
      <c r="R308" s="853"/>
      <c r="S308" s="853"/>
      <c r="T308" s="854"/>
      <c r="U308" s="853"/>
      <c r="V308" s="617">
        <f>IF(P308="","",P308)</f>
        <v>0</v>
      </c>
      <c r="W308" s="860"/>
      <c r="X308" s="836"/>
      <c r="Y308" s="115"/>
    </row>
    <row r="309" spans="3:25" ht="19.5" customHeight="1">
      <c r="C309" s="855"/>
      <c r="D309" s="840"/>
      <c r="E309" s="858"/>
      <c r="F309" s="840"/>
      <c r="G309" s="846"/>
      <c r="H309" s="849"/>
      <c r="I309" s="596"/>
      <c r="J309" s="675"/>
      <c r="K309" s="597"/>
      <c r="L309" s="598"/>
      <c r="M309" s="598"/>
      <c r="N309" s="599" t="str">
        <f>IF(I309="","",(SUM(L309:M309)))</f>
        <v/>
      </c>
      <c r="O309" s="600"/>
      <c r="P309" s="601" t="str">
        <f t="shared" ref="P309:P312" si="57">IF(O309="","",(N309*O309))</f>
        <v/>
      </c>
      <c r="Q309" s="825"/>
      <c r="R309" s="828"/>
      <c r="S309" s="828"/>
      <c r="T309" s="831"/>
      <c r="U309" s="828"/>
      <c r="V309" s="828"/>
      <c r="W309" s="858"/>
      <c r="X309" s="834"/>
      <c r="Y309" s="115"/>
    </row>
    <row r="310" spans="3:25" ht="19.5" customHeight="1">
      <c r="C310" s="856"/>
      <c r="D310" s="841"/>
      <c r="E310" s="859"/>
      <c r="F310" s="841"/>
      <c r="G310" s="847"/>
      <c r="H310" s="850"/>
      <c r="I310" s="602"/>
      <c r="J310" s="676"/>
      <c r="K310" s="603"/>
      <c r="L310" s="604"/>
      <c r="M310" s="604"/>
      <c r="N310" s="605" t="str">
        <f>IF(I310="","",(SUM(L310:M310)))</f>
        <v/>
      </c>
      <c r="O310" s="606"/>
      <c r="P310" s="607" t="str">
        <f t="shared" si="57"/>
        <v/>
      </c>
      <c r="Q310" s="826"/>
      <c r="R310" s="829"/>
      <c r="S310" s="829"/>
      <c r="T310" s="832"/>
      <c r="U310" s="829"/>
      <c r="V310" s="829"/>
      <c r="W310" s="859"/>
      <c r="X310" s="835"/>
      <c r="Y310" s="115"/>
    </row>
    <row r="311" spans="3:25" ht="19.5" customHeight="1">
      <c r="C311" s="856"/>
      <c r="D311" s="841"/>
      <c r="E311" s="859"/>
      <c r="F311" s="841"/>
      <c r="G311" s="847"/>
      <c r="H311" s="850"/>
      <c r="I311" s="602"/>
      <c r="J311" s="676"/>
      <c r="K311" s="603"/>
      <c r="L311" s="604"/>
      <c r="M311" s="604"/>
      <c r="N311" s="605" t="str">
        <f>IF(I311="","",(SUM(L311:M311)))</f>
        <v/>
      </c>
      <c r="O311" s="606"/>
      <c r="P311" s="607" t="str">
        <f t="shared" si="57"/>
        <v/>
      </c>
      <c r="Q311" s="826"/>
      <c r="R311" s="829"/>
      <c r="S311" s="829"/>
      <c r="T311" s="832"/>
      <c r="U311" s="829"/>
      <c r="V311" s="829"/>
      <c r="W311" s="859"/>
      <c r="X311" s="835"/>
      <c r="Y311" s="115"/>
    </row>
    <row r="312" spans="3:25" ht="19.5" customHeight="1">
      <c r="C312" s="856"/>
      <c r="D312" s="841"/>
      <c r="E312" s="859"/>
      <c r="F312" s="841"/>
      <c r="G312" s="847"/>
      <c r="H312" s="850"/>
      <c r="I312" s="602"/>
      <c r="J312" s="676"/>
      <c r="K312" s="603"/>
      <c r="L312" s="604"/>
      <c r="M312" s="604"/>
      <c r="N312" s="605" t="str">
        <f>IF(I312="","",(SUM(L312:M312)))</f>
        <v/>
      </c>
      <c r="O312" s="606"/>
      <c r="P312" s="607" t="str">
        <f t="shared" si="57"/>
        <v/>
      </c>
      <c r="Q312" s="826"/>
      <c r="R312" s="829"/>
      <c r="S312" s="829"/>
      <c r="T312" s="832"/>
      <c r="U312" s="829"/>
      <c r="V312" s="830"/>
      <c r="W312" s="859"/>
      <c r="X312" s="835"/>
      <c r="Y312" s="115"/>
    </row>
    <row r="313" spans="3:25" ht="19.5" customHeight="1">
      <c r="C313" s="857"/>
      <c r="D313" s="842"/>
      <c r="E313" s="860"/>
      <c r="F313" s="842"/>
      <c r="G313" s="848"/>
      <c r="H313" s="851"/>
      <c r="I313" s="608"/>
      <c r="J313" s="609"/>
      <c r="K313" s="610"/>
      <c r="L313" s="611"/>
      <c r="M313" s="611"/>
      <c r="N313" s="612"/>
      <c r="O313" s="120"/>
      <c r="P313" s="614">
        <f>SUM(P309:P312)</f>
        <v>0</v>
      </c>
      <c r="Q313" s="852"/>
      <c r="R313" s="853"/>
      <c r="S313" s="853"/>
      <c r="T313" s="854"/>
      <c r="U313" s="853"/>
      <c r="V313" s="617">
        <f>IF(P313="","",P313)</f>
        <v>0</v>
      </c>
      <c r="W313" s="860"/>
      <c r="X313" s="836"/>
      <c r="Y313" s="115"/>
    </row>
    <row r="314" spans="3:25" ht="19.5" customHeight="1">
      <c r="C314" s="855"/>
      <c r="D314" s="840"/>
      <c r="E314" s="858"/>
      <c r="F314" s="840"/>
      <c r="G314" s="846"/>
      <c r="H314" s="849"/>
      <c r="I314" s="596"/>
      <c r="J314" s="675"/>
      <c r="K314" s="597"/>
      <c r="L314" s="598"/>
      <c r="M314" s="598"/>
      <c r="N314" s="599" t="str">
        <f>IF(I314="","",(SUM(L314:M314)))</f>
        <v/>
      </c>
      <c r="O314" s="600"/>
      <c r="P314" s="601" t="str">
        <f t="shared" ref="P314" si="58">IF(O314="","",(N314*O314))</f>
        <v/>
      </c>
      <c r="Q314" s="825"/>
      <c r="R314" s="828"/>
      <c r="S314" s="828"/>
      <c r="T314" s="831"/>
      <c r="U314" s="828"/>
      <c r="V314" s="828"/>
      <c r="W314" s="858"/>
      <c r="X314" s="834"/>
      <c r="Y314" s="115"/>
    </row>
    <row r="315" spans="3:25" ht="19.5" customHeight="1">
      <c r="C315" s="856"/>
      <c r="D315" s="841"/>
      <c r="E315" s="859"/>
      <c r="F315" s="841"/>
      <c r="G315" s="847"/>
      <c r="H315" s="850"/>
      <c r="I315" s="602"/>
      <c r="J315" s="676"/>
      <c r="K315" s="603"/>
      <c r="L315" s="604"/>
      <c r="M315" s="604"/>
      <c r="N315" s="605" t="str">
        <f>IF(I315="","",(SUM(L315:M315)))</f>
        <v/>
      </c>
      <c r="O315" s="606"/>
      <c r="P315" s="607" t="str">
        <f t="shared" ref="P315:P317" si="59">IF(O315="","",(N315*O315))</f>
        <v/>
      </c>
      <c r="Q315" s="826"/>
      <c r="R315" s="829"/>
      <c r="S315" s="829"/>
      <c r="T315" s="832"/>
      <c r="U315" s="829"/>
      <c r="V315" s="829"/>
      <c r="W315" s="859"/>
      <c r="X315" s="835"/>
      <c r="Y315" s="115"/>
    </row>
    <row r="316" spans="3:25" ht="19.5" customHeight="1">
      <c r="C316" s="856"/>
      <c r="D316" s="841"/>
      <c r="E316" s="859"/>
      <c r="F316" s="841"/>
      <c r="G316" s="847"/>
      <c r="H316" s="850"/>
      <c r="I316" s="602"/>
      <c r="J316" s="676"/>
      <c r="K316" s="603"/>
      <c r="L316" s="604"/>
      <c r="M316" s="604"/>
      <c r="N316" s="605" t="str">
        <f>IF(I316="","",(SUM(L316:M316)))</f>
        <v/>
      </c>
      <c r="O316" s="606"/>
      <c r="P316" s="607" t="str">
        <f t="shared" si="59"/>
        <v/>
      </c>
      <c r="Q316" s="826"/>
      <c r="R316" s="829"/>
      <c r="S316" s="829"/>
      <c r="T316" s="832"/>
      <c r="U316" s="829"/>
      <c r="V316" s="829"/>
      <c r="W316" s="859"/>
      <c r="X316" s="835"/>
      <c r="Y316" s="115"/>
    </row>
    <row r="317" spans="3:25" ht="19.5" customHeight="1">
      <c r="C317" s="856"/>
      <c r="D317" s="841"/>
      <c r="E317" s="859"/>
      <c r="F317" s="841"/>
      <c r="G317" s="847"/>
      <c r="H317" s="850"/>
      <c r="I317" s="602"/>
      <c r="J317" s="676"/>
      <c r="K317" s="603"/>
      <c r="L317" s="604"/>
      <c r="M317" s="604"/>
      <c r="N317" s="605" t="str">
        <f>IF(I317="","",(SUM(L317:M317)))</f>
        <v/>
      </c>
      <c r="O317" s="606"/>
      <c r="P317" s="607" t="str">
        <f t="shared" si="59"/>
        <v/>
      </c>
      <c r="Q317" s="826"/>
      <c r="R317" s="829"/>
      <c r="S317" s="829"/>
      <c r="T317" s="832"/>
      <c r="U317" s="829"/>
      <c r="V317" s="830"/>
      <c r="W317" s="859"/>
      <c r="X317" s="835"/>
      <c r="Y317" s="115"/>
    </row>
    <row r="318" spans="3:25" ht="19.5" customHeight="1">
      <c r="C318" s="857"/>
      <c r="D318" s="842"/>
      <c r="E318" s="860"/>
      <c r="F318" s="842"/>
      <c r="G318" s="848"/>
      <c r="H318" s="851"/>
      <c r="I318" s="608"/>
      <c r="J318" s="609"/>
      <c r="K318" s="610"/>
      <c r="L318" s="611"/>
      <c r="M318" s="611"/>
      <c r="N318" s="612"/>
      <c r="O318" s="120"/>
      <c r="P318" s="614">
        <f>SUM(P314:P317)</f>
        <v>0</v>
      </c>
      <c r="Q318" s="852"/>
      <c r="R318" s="853"/>
      <c r="S318" s="853"/>
      <c r="T318" s="854"/>
      <c r="U318" s="853"/>
      <c r="V318" s="617">
        <f>IF(P318="","",P318)</f>
        <v>0</v>
      </c>
      <c r="W318" s="860"/>
      <c r="X318" s="836"/>
      <c r="Y318" s="115"/>
    </row>
    <row r="319" spans="3:25" ht="19.5" customHeight="1">
      <c r="C319" s="855"/>
      <c r="D319" s="840"/>
      <c r="E319" s="858"/>
      <c r="F319" s="840"/>
      <c r="G319" s="846"/>
      <c r="H319" s="849"/>
      <c r="I319" s="596"/>
      <c r="J319" s="675"/>
      <c r="K319" s="597"/>
      <c r="L319" s="598"/>
      <c r="M319" s="598"/>
      <c r="N319" s="599" t="str">
        <f>IF(I319="","",(SUM(L319:M319)))</f>
        <v/>
      </c>
      <c r="O319" s="600"/>
      <c r="P319" s="601" t="str">
        <f t="shared" ref="P319:P322" si="60">IF(O319="","",(N319*O319))</f>
        <v/>
      </c>
      <c r="Q319" s="825"/>
      <c r="R319" s="828"/>
      <c r="S319" s="828"/>
      <c r="T319" s="831"/>
      <c r="U319" s="828"/>
      <c r="V319" s="828"/>
      <c r="W319" s="858"/>
      <c r="X319" s="834"/>
      <c r="Y319" s="115"/>
    </row>
    <row r="320" spans="3:25" ht="19.5" customHeight="1">
      <c r="C320" s="856"/>
      <c r="D320" s="841"/>
      <c r="E320" s="859"/>
      <c r="F320" s="841"/>
      <c r="G320" s="847"/>
      <c r="H320" s="850"/>
      <c r="I320" s="602"/>
      <c r="J320" s="676"/>
      <c r="K320" s="603"/>
      <c r="L320" s="604"/>
      <c r="M320" s="604"/>
      <c r="N320" s="605" t="str">
        <f>IF(I320="","",(SUM(L320:M320)))</f>
        <v/>
      </c>
      <c r="O320" s="606"/>
      <c r="P320" s="607" t="str">
        <f t="shared" si="60"/>
        <v/>
      </c>
      <c r="Q320" s="826"/>
      <c r="R320" s="829"/>
      <c r="S320" s="829"/>
      <c r="T320" s="832"/>
      <c r="U320" s="829"/>
      <c r="V320" s="829"/>
      <c r="W320" s="859"/>
      <c r="X320" s="835"/>
      <c r="Y320" s="115"/>
    </row>
    <row r="321" spans="3:25" ht="19.5" customHeight="1">
      <c r="C321" s="856"/>
      <c r="D321" s="841"/>
      <c r="E321" s="859"/>
      <c r="F321" s="841"/>
      <c r="G321" s="847"/>
      <c r="H321" s="850"/>
      <c r="I321" s="602"/>
      <c r="J321" s="676"/>
      <c r="K321" s="603"/>
      <c r="L321" s="604"/>
      <c r="M321" s="604"/>
      <c r="N321" s="605" t="str">
        <f>IF(I321="","",(SUM(L321:M321)))</f>
        <v/>
      </c>
      <c r="O321" s="606"/>
      <c r="P321" s="607" t="str">
        <f t="shared" si="60"/>
        <v/>
      </c>
      <c r="Q321" s="826"/>
      <c r="R321" s="829"/>
      <c r="S321" s="829"/>
      <c r="T321" s="832"/>
      <c r="U321" s="829"/>
      <c r="V321" s="829"/>
      <c r="W321" s="859"/>
      <c r="X321" s="835"/>
      <c r="Y321" s="115"/>
    </row>
    <row r="322" spans="3:25" ht="19.5" customHeight="1">
      <c r="C322" s="856"/>
      <c r="D322" s="841"/>
      <c r="E322" s="859"/>
      <c r="F322" s="841"/>
      <c r="G322" s="847"/>
      <c r="H322" s="850"/>
      <c r="I322" s="602"/>
      <c r="J322" s="676"/>
      <c r="K322" s="603"/>
      <c r="L322" s="604"/>
      <c r="M322" s="604"/>
      <c r="N322" s="605" t="str">
        <f>IF(I322="","",(SUM(L322:M322)))</f>
        <v/>
      </c>
      <c r="O322" s="606"/>
      <c r="P322" s="607" t="str">
        <f t="shared" si="60"/>
        <v/>
      </c>
      <c r="Q322" s="826"/>
      <c r="R322" s="829"/>
      <c r="S322" s="829"/>
      <c r="T322" s="832"/>
      <c r="U322" s="829"/>
      <c r="V322" s="830"/>
      <c r="W322" s="859"/>
      <c r="X322" s="835"/>
      <c r="Y322" s="115"/>
    </row>
    <row r="323" spans="3:25" ht="19.5" customHeight="1">
      <c r="C323" s="857"/>
      <c r="D323" s="842"/>
      <c r="E323" s="860"/>
      <c r="F323" s="842"/>
      <c r="G323" s="848"/>
      <c r="H323" s="851"/>
      <c r="I323" s="608"/>
      <c r="J323" s="609"/>
      <c r="K323" s="610"/>
      <c r="L323" s="611"/>
      <c r="M323" s="611"/>
      <c r="N323" s="612"/>
      <c r="O323" s="120"/>
      <c r="P323" s="614">
        <f>SUM(P319:P322)</f>
        <v>0</v>
      </c>
      <c r="Q323" s="852"/>
      <c r="R323" s="853"/>
      <c r="S323" s="853"/>
      <c r="T323" s="854"/>
      <c r="U323" s="853"/>
      <c r="V323" s="617">
        <f>IF(P323="","",P323)</f>
        <v>0</v>
      </c>
      <c r="W323" s="860"/>
      <c r="X323" s="836"/>
      <c r="Y323" s="115"/>
    </row>
    <row r="324" spans="3:25" ht="19.5" customHeight="1">
      <c r="C324" s="855"/>
      <c r="D324" s="840"/>
      <c r="E324" s="858"/>
      <c r="F324" s="840"/>
      <c r="G324" s="846"/>
      <c r="H324" s="849"/>
      <c r="I324" s="596"/>
      <c r="J324" s="675"/>
      <c r="K324" s="597"/>
      <c r="L324" s="598"/>
      <c r="M324" s="598"/>
      <c r="N324" s="599" t="str">
        <f>IF(I324="","",(SUM(L324:M324)))</f>
        <v/>
      </c>
      <c r="O324" s="600"/>
      <c r="P324" s="601" t="str">
        <f t="shared" ref="P324:P327" si="61">IF(O324="","",(N324*O324))</f>
        <v/>
      </c>
      <c r="Q324" s="825"/>
      <c r="R324" s="828"/>
      <c r="S324" s="828"/>
      <c r="T324" s="831"/>
      <c r="U324" s="828"/>
      <c r="V324" s="828"/>
      <c r="W324" s="858"/>
      <c r="X324" s="834"/>
      <c r="Y324" s="115"/>
    </row>
    <row r="325" spans="3:25" ht="19.5" customHeight="1">
      <c r="C325" s="856"/>
      <c r="D325" s="841"/>
      <c r="E325" s="859"/>
      <c r="F325" s="841"/>
      <c r="G325" s="847"/>
      <c r="H325" s="850"/>
      <c r="I325" s="602"/>
      <c r="J325" s="676"/>
      <c r="K325" s="603"/>
      <c r="L325" s="604"/>
      <c r="M325" s="604"/>
      <c r="N325" s="605" t="str">
        <f>IF(I325="","",(SUM(L325:M325)))</f>
        <v/>
      </c>
      <c r="O325" s="606"/>
      <c r="P325" s="607" t="str">
        <f t="shared" si="61"/>
        <v/>
      </c>
      <c r="Q325" s="826"/>
      <c r="R325" s="829"/>
      <c r="S325" s="829"/>
      <c r="T325" s="832"/>
      <c r="U325" s="829"/>
      <c r="V325" s="829"/>
      <c r="W325" s="859"/>
      <c r="X325" s="835"/>
      <c r="Y325" s="115"/>
    </row>
    <row r="326" spans="3:25" ht="19.5" customHeight="1">
      <c r="C326" s="856"/>
      <c r="D326" s="841"/>
      <c r="E326" s="859"/>
      <c r="F326" s="841"/>
      <c r="G326" s="847"/>
      <c r="H326" s="850"/>
      <c r="I326" s="602"/>
      <c r="J326" s="676"/>
      <c r="K326" s="603"/>
      <c r="L326" s="604"/>
      <c r="M326" s="604"/>
      <c r="N326" s="605" t="str">
        <f>IF(I326="","",(SUM(L326:M326)))</f>
        <v/>
      </c>
      <c r="O326" s="606"/>
      <c r="P326" s="607" t="str">
        <f t="shared" si="61"/>
        <v/>
      </c>
      <c r="Q326" s="826"/>
      <c r="R326" s="829"/>
      <c r="S326" s="829"/>
      <c r="T326" s="832"/>
      <c r="U326" s="829"/>
      <c r="V326" s="829"/>
      <c r="W326" s="859"/>
      <c r="X326" s="835"/>
      <c r="Y326" s="115"/>
    </row>
    <row r="327" spans="3:25" ht="19.5" customHeight="1">
      <c r="C327" s="856"/>
      <c r="D327" s="841"/>
      <c r="E327" s="859"/>
      <c r="F327" s="841"/>
      <c r="G327" s="847"/>
      <c r="H327" s="850"/>
      <c r="I327" s="602"/>
      <c r="J327" s="676"/>
      <c r="K327" s="603"/>
      <c r="L327" s="604"/>
      <c r="M327" s="604"/>
      <c r="N327" s="605" t="str">
        <f>IF(I327="","",(SUM(L327:M327)))</f>
        <v/>
      </c>
      <c r="O327" s="606"/>
      <c r="P327" s="607" t="str">
        <f t="shared" si="61"/>
        <v/>
      </c>
      <c r="Q327" s="826"/>
      <c r="R327" s="829"/>
      <c r="S327" s="829"/>
      <c r="T327" s="832"/>
      <c r="U327" s="829"/>
      <c r="V327" s="830"/>
      <c r="W327" s="859"/>
      <c r="X327" s="835"/>
      <c r="Y327" s="115"/>
    </row>
    <row r="328" spans="3:25" ht="19.5" customHeight="1">
      <c r="C328" s="857"/>
      <c r="D328" s="842"/>
      <c r="E328" s="860"/>
      <c r="F328" s="842"/>
      <c r="G328" s="848"/>
      <c r="H328" s="851"/>
      <c r="I328" s="608"/>
      <c r="J328" s="609"/>
      <c r="K328" s="610"/>
      <c r="L328" s="611"/>
      <c r="M328" s="611"/>
      <c r="N328" s="612"/>
      <c r="O328" s="120"/>
      <c r="P328" s="614">
        <f>SUM(P324:P327)</f>
        <v>0</v>
      </c>
      <c r="Q328" s="852"/>
      <c r="R328" s="853"/>
      <c r="S328" s="853"/>
      <c r="T328" s="854"/>
      <c r="U328" s="853"/>
      <c r="V328" s="617">
        <f>IF(P328="","",P328)</f>
        <v>0</v>
      </c>
      <c r="W328" s="860"/>
      <c r="X328" s="836"/>
      <c r="Y328" s="115"/>
    </row>
    <row r="329" spans="3:25" ht="19.5" customHeight="1">
      <c r="C329" s="855"/>
      <c r="D329" s="840"/>
      <c r="E329" s="858"/>
      <c r="F329" s="840"/>
      <c r="G329" s="846"/>
      <c r="H329" s="849"/>
      <c r="I329" s="596"/>
      <c r="J329" s="675"/>
      <c r="K329" s="597"/>
      <c r="L329" s="598"/>
      <c r="M329" s="598"/>
      <c r="N329" s="599" t="str">
        <f>IF(I329="","",(SUM(L329:M329)))</f>
        <v/>
      </c>
      <c r="O329" s="600"/>
      <c r="P329" s="601" t="str">
        <f t="shared" ref="P329:P332" si="62">IF(O329="","",(N329*O329))</f>
        <v/>
      </c>
      <c r="Q329" s="825"/>
      <c r="R329" s="828"/>
      <c r="S329" s="828"/>
      <c r="T329" s="831"/>
      <c r="U329" s="828"/>
      <c r="V329" s="828"/>
      <c r="W329" s="858"/>
      <c r="X329" s="834"/>
      <c r="Y329" s="115"/>
    </row>
    <row r="330" spans="3:25" ht="19.5" customHeight="1">
      <c r="C330" s="856"/>
      <c r="D330" s="841"/>
      <c r="E330" s="859"/>
      <c r="F330" s="841"/>
      <c r="G330" s="847"/>
      <c r="H330" s="850"/>
      <c r="I330" s="602"/>
      <c r="J330" s="676"/>
      <c r="K330" s="603"/>
      <c r="L330" s="604"/>
      <c r="M330" s="604"/>
      <c r="N330" s="605" t="str">
        <f>IF(I330="","",(SUM(L330:M330)))</f>
        <v/>
      </c>
      <c r="O330" s="606"/>
      <c r="P330" s="607" t="str">
        <f t="shared" si="62"/>
        <v/>
      </c>
      <c r="Q330" s="826"/>
      <c r="R330" s="829"/>
      <c r="S330" s="829"/>
      <c r="T330" s="832"/>
      <c r="U330" s="829"/>
      <c r="V330" s="829"/>
      <c r="W330" s="859"/>
      <c r="X330" s="835"/>
      <c r="Y330" s="115"/>
    </row>
    <row r="331" spans="3:25" ht="19.5" customHeight="1">
      <c r="C331" s="856"/>
      <c r="D331" s="841"/>
      <c r="E331" s="859"/>
      <c r="F331" s="841"/>
      <c r="G331" s="847"/>
      <c r="H331" s="850"/>
      <c r="I331" s="602"/>
      <c r="J331" s="676"/>
      <c r="K331" s="603"/>
      <c r="L331" s="604"/>
      <c r="M331" s="604"/>
      <c r="N331" s="605" t="str">
        <f>IF(I331="","",(SUM(L331:M331)))</f>
        <v/>
      </c>
      <c r="O331" s="606"/>
      <c r="P331" s="607" t="str">
        <f t="shared" si="62"/>
        <v/>
      </c>
      <c r="Q331" s="826"/>
      <c r="R331" s="829"/>
      <c r="S331" s="829"/>
      <c r="T331" s="832"/>
      <c r="U331" s="829"/>
      <c r="V331" s="829"/>
      <c r="W331" s="859"/>
      <c r="X331" s="835"/>
      <c r="Y331" s="115"/>
    </row>
    <row r="332" spans="3:25" ht="19.5" customHeight="1">
      <c r="C332" s="856"/>
      <c r="D332" s="841"/>
      <c r="E332" s="859"/>
      <c r="F332" s="841"/>
      <c r="G332" s="847"/>
      <c r="H332" s="850"/>
      <c r="I332" s="602"/>
      <c r="J332" s="676"/>
      <c r="K332" s="603"/>
      <c r="L332" s="604"/>
      <c r="M332" s="604"/>
      <c r="N332" s="605" t="str">
        <f>IF(I332="","",(SUM(L332:M332)))</f>
        <v/>
      </c>
      <c r="O332" s="606"/>
      <c r="P332" s="607" t="str">
        <f t="shared" si="62"/>
        <v/>
      </c>
      <c r="Q332" s="826"/>
      <c r="R332" s="829"/>
      <c r="S332" s="829"/>
      <c r="T332" s="832"/>
      <c r="U332" s="829"/>
      <c r="V332" s="830"/>
      <c r="W332" s="859"/>
      <c r="X332" s="835"/>
      <c r="Y332" s="115"/>
    </row>
    <row r="333" spans="3:25" ht="19.5" customHeight="1">
      <c r="C333" s="857"/>
      <c r="D333" s="842"/>
      <c r="E333" s="860"/>
      <c r="F333" s="842"/>
      <c r="G333" s="848"/>
      <c r="H333" s="851"/>
      <c r="I333" s="608"/>
      <c r="J333" s="609"/>
      <c r="K333" s="610"/>
      <c r="L333" s="611"/>
      <c r="M333" s="611"/>
      <c r="N333" s="612"/>
      <c r="O333" s="120"/>
      <c r="P333" s="614">
        <f>SUM(P329:P332)</f>
        <v>0</v>
      </c>
      <c r="Q333" s="852"/>
      <c r="R333" s="853"/>
      <c r="S333" s="853"/>
      <c r="T333" s="854"/>
      <c r="U333" s="853"/>
      <c r="V333" s="617">
        <f>IF(P333="","",P333)</f>
        <v>0</v>
      </c>
      <c r="W333" s="860"/>
      <c r="X333" s="836"/>
      <c r="Y333" s="115"/>
    </row>
    <row r="334" spans="3:25" ht="19.5" customHeight="1">
      <c r="C334" s="855"/>
      <c r="D334" s="840"/>
      <c r="E334" s="858"/>
      <c r="F334" s="840"/>
      <c r="G334" s="846"/>
      <c r="H334" s="849"/>
      <c r="I334" s="596"/>
      <c r="J334" s="675"/>
      <c r="K334" s="597"/>
      <c r="L334" s="598"/>
      <c r="M334" s="598"/>
      <c r="N334" s="599" t="str">
        <f>IF(I334="","",(SUM(L334:M334)))</f>
        <v/>
      </c>
      <c r="O334" s="600"/>
      <c r="P334" s="601" t="str">
        <f t="shared" ref="P334:P337" si="63">IF(O334="","",(N334*O334))</f>
        <v/>
      </c>
      <c r="Q334" s="825"/>
      <c r="R334" s="828"/>
      <c r="S334" s="828"/>
      <c r="T334" s="831"/>
      <c r="U334" s="828"/>
      <c r="V334" s="828"/>
      <c r="W334" s="858"/>
      <c r="X334" s="834"/>
      <c r="Y334" s="115"/>
    </row>
    <row r="335" spans="3:25" ht="19.5" customHeight="1">
      <c r="C335" s="856"/>
      <c r="D335" s="841"/>
      <c r="E335" s="859"/>
      <c r="F335" s="841"/>
      <c r="G335" s="847"/>
      <c r="H335" s="850"/>
      <c r="I335" s="602"/>
      <c r="J335" s="676"/>
      <c r="K335" s="603"/>
      <c r="L335" s="604"/>
      <c r="M335" s="604"/>
      <c r="N335" s="605" t="str">
        <f>IF(I335="","",(SUM(L335:M335)))</f>
        <v/>
      </c>
      <c r="O335" s="606"/>
      <c r="P335" s="607" t="str">
        <f t="shared" si="63"/>
        <v/>
      </c>
      <c r="Q335" s="826"/>
      <c r="R335" s="829"/>
      <c r="S335" s="829"/>
      <c r="T335" s="832"/>
      <c r="U335" s="829"/>
      <c r="V335" s="829"/>
      <c r="W335" s="859"/>
      <c r="X335" s="835"/>
      <c r="Y335" s="115"/>
    </row>
    <row r="336" spans="3:25" ht="19.5" customHeight="1">
      <c r="C336" s="856"/>
      <c r="D336" s="841"/>
      <c r="E336" s="859"/>
      <c r="F336" s="841"/>
      <c r="G336" s="847"/>
      <c r="H336" s="850"/>
      <c r="I336" s="602"/>
      <c r="J336" s="676"/>
      <c r="K336" s="603"/>
      <c r="L336" s="604"/>
      <c r="M336" s="604"/>
      <c r="N336" s="605" t="str">
        <f>IF(I336="","",(SUM(L336:M336)))</f>
        <v/>
      </c>
      <c r="O336" s="606"/>
      <c r="P336" s="607" t="str">
        <f t="shared" si="63"/>
        <v/>
      </c>
      <c r="Q336" s="826"/>
      <c r="R336" s="829"/>
      <c r="S336" s="829"/>
      <c r="T336" s="832"/>
      <c r="U336" s="829"/>
      <c r="V336" s="829"/>
      <c r="W336" s="859"/>
      <c r="X336" s="835"/>
      <c r="Y336" s="115"/>
    </row>
    <row r="337" spans="3:25" ht="19.5" customHeight="1">
      <c r="C337" s="856"/>
      <c r="D337" s="841"/>
      <c r="E337" s="859"/>
      <c r="F337" s="841"/>
      <c r="G337" s="847"/>
      <c r="H337" s="850"/>
      <c r="I337" s="602"/>
      <c r="J337" s="676"/>
      <c r="K337" s="603"/>
      <c r="L337" s="604"/>
      <c r="M337" s="604"/>
      <c r="N337" s="605" t="str">
        <f>IF(I337="","",(SUM(L337:M337)))</f>
        <v/>
      </c>
      <c r="O337" s="606"/>
      <c r="P337" s="607" t="str">
        <f t="shared" si="63"/>
        <v/>
      </c>
      <c r="Q337" s="826"/>
      <c r="R337" s="829"/>
      <c r="S337" s="829"/>
      <c r="T337" s="832"/>
      <c r="U337" s="829"/>
      <c r="V337" s="830"/>
      <c r="W337" s="859"/>
      <c r="X337" s="835"/>
      <c r="Y337" s="115"/>
    </row>
    <row r="338" spans="3:25" ht="19.5" customHeight="1">
      <c r="C338" s="857"/>
      <c r="D338" s="842"/>
      <c r="E338" s="860"/>
      <c r="F338" s="842"/>
      <c r="G338" s="848"/>
      <c r="H338" s="851"/>
      <c r="I338" s="608"/>
      <c r="J338" s="609"/>
      <c r="K338" s="610"/>
      <c r="L338" s="611"/>
      <c r="M338" s="611"/>
      <c r="N338" s="612"/>
      <c r="O338" s="120"/>
      <c r="P338" s="614">
        <f>SUM(P334:P337)</f>
        <v>0</v>
      </c>
      <c r="Q338" s="852"/>
      <c r="R338" s="853"/>
      <c r="S338" s="853"/>
      <c r="T338" s="854"/>
      <c r="U338" s="853"/>
      <c r="V338" s="617">
        <f>IF(P338="","",P338)</f>
        <v>0</v>
      </c>
      <c r="W338" s="860"/>
      <c r="X338" s="836"/>
      <c r="Y338" s="115"/>
    </row>
    <row r="339" spans="3:25" ht="19.5" customHeight="1">
      <c r="C339" s="855"/>
      <c r="D339" s="840"/>
      <c r="E339" s="858"/>
      <c r="F339" s="840"/>
      <c r="G339" s="846"/>
      <c r="H339" s="849"/>
      <c r="I339" s="596"/>
      <c r="J339" s="675"/>
      <c r="K339" s="597"/>
      <c r="L339" s="598"/>
      <c r="M339" s="598"/>
      <c r="N339" s="599" t="str">
        <f>IF(I339="","",(SUM(L339:M339)))</f>
        <v/>
      </c>
      <c r="O339" s="600"/>
      <c r="P339" s="601" t="str">
        <f t="shared" ref="P339:P342" si="64">IF(O339="","",(N339*O339))</f>
        <v/>
      </c>
      <c r="Q339" s="825"/>
      <c r="R339" s="828"/>
      <c r="S339" s="828"/>
      <c r="T339" s="831"/>
      <c r="U339" s="828"/>
      <c r="V339" s="828"/>
      <c r="W339" s="858"/>
      <c r="X339" s="834"/>
      <c r="Y339" s="115"/>
    </row>
    <row r="340" spans="3:25" ht="19.5" customHeight="1">
      <c r="C340" s="856"/>
      <c r="D340" s="841"/>
      <c r="E340" s="859"/>
      <c r="F340" s="841"/>
      <c r="G340" s="847"/>
      <c r="H340" s="850"/>
      <c r="I340" s="602"/>
      <c r="J340" s="676"/>
      <c r="K340" s="603"/>
      <c r="L340" s="604"/>
      <c r="M340" s="604"/>
      <c r="N340" s="605" t="str">
        <f>IF(I340="","",(SUM(L340:M340)))</f>
        <v/>
      </c>
      <c r="O340" s="606"/>
      <c r="P340" s="607" t="str">
        <f t="shared" si="64"/>
        <v/>
      </c>
      <c r="Q340" s="826"/>
      <c r="R340" s="829"/>
      <c r="S340" s="829"/>
      <c r="T340" s="832"/>
      <c r="U340" s="829"/>
      <c r="V340" s="829"/>
      <c r="W340" s="859"/>
      <c r="X340" s="835"/>
      <c r="Y340" s="115"/>
    </row>
    <row r="341" spans="3:25" ht="19.5" customHeight="1">
      <c r="C341" s="856"/>
      <c r="D341" s="841"/>
      <c r="E341" s="859"/>
      <c r="F341" s="841"/>
      <c r="G341" s="847"/>
      <c r="H341" s="850"/>
      <c r="I341" s="602"/>
      <c r="J341" s="676"/>
      <c r="K341" s="603"/>
      <c r="L341" s="604"/>
      <c r="M341" s="604"/>
      <c r="N341" s="605" t="str">
        <f>IF(I341="","",(SUM(L341:M341)))</f>
        <v/>
      </c>
      <c r="O341" s="606"/>
      <c r="P341" s="607" t="str">
        <f t="shared" si="64"/>
        <v/>
      </c>
      <c r="Q341" s="826"/>
      <c r="R341" s="829"/>
      <c r="S341" s="829"/>
      <c r="T341" s="832"/>
      <c r="U341" s="829"/>
      <c r="V341" s="829"/>
      <c r="W341" s="859"/>
      <c r="X341" s="835"/>
      <c r="Y341" s="115"/>
    </row>
    <row r="342" spans="3:25" ht="19.5" customHeight="1">
      <c r="C342" s="856"/>
      <c r="D342" s="841"/>
      <c r="E342" s="859"/>
      <c r="F342" s="841"/>
      <c r="G342" s="847"/>
      <c r="H342" s="850"/>
      <c r="I342" s="602"/>
      <c r="J342" s="676"/>
      <c r="K342" s="603"/>
      <c r="L342" s="604"/>
      <c r="M342" s="604"/>
      <c r="N342" s="605" t="str">
        <f>IF(I342="","",(SUM(L342:M342)))</f>
        <v/>
      </c>
      <c r="O342" s="606"/>
      <c r="P342" s="607" t="str">
        <f t="shared" si="64"/>
        <v/>
      </c>
      <c r="Q342" s="826"/>
      <c r="R342" s="829"/>
      <c r="S342" s="829"/>
      <c r="T342" s="832"/>
      <c r="U342" s="829"/>
      <c r="V342" s="830"/>
      <c r="W342" s="859"/>
      <c r="X342" s="835"/>
      <c r="Y342" s="115"/>
    </row>
    <row r="343" spans="3:25" ht="19.5" customHeight="1">
      <c r="C343" s="857"/>
      <c r="D343" s="842"/>
      <c r="E343" s="860"/>
      <c r="F343" s="842"/>
      <c r="G343" s="848"/>
      <c r="H343" s="851"/>
      <c r="I343" s="608"/>
      <c r="J343" s="609"/>
      <c r="K343" s="503"/>
      <c r="L343" s="611"/>
      <c r="M343" s="611"/>
      <c r="N343" s="612"/>
      <c r="O343" s="120"/>
      <c r="P343" s="614">
        <f>SUM(P339:P342)</f>
        <v>0</v>
      </c>
      <c r="Q343" s="852"/>
      <c r="R343" s="853"/>
      <c r="S343" s="853"/>
      <c r="T343" s="854"/>
      <c r="U343" s="853"/>
      <c r="V343" s="617">
        <f>IF(P343="","",P343)</f>
        <v>0</v>
      </c>
      <c r="W343" s="860"/>
      <c r="X343" s="836"/>
      <c r="Y343" s="115"/>
    </row>
    <row r="344" spans="3:25" ht="22.5" customHeight="1">
      <c r="T344" s="877" t="s">
        <v>302</v>
      </c>
      <c r="U344" s="878"/>
      <c r="V344" s="117">
        <f>SUM(V239:V343)</f>
        <v>0</v>
      </c>
      <c r="W344" s="118"/>
      <c r="X344" s="118"/>
      <c r="Y344" s="119"/>
    </row>
    <row r="345" spans="3:25" ht="22.5" customHeight="1">
      <c r="T345" s="877" t="s">
        <v>303</v>
      </c>
      <c r="U345" s="878"/>
      <c r="V345" s="117">
        <f>SUM(V239:V343)/1.1</f>
        <v>0</v>
      </c>
      <c r="W345" s="118"/>
      <c r="X345" s="118"/>
      <c r="Y345" s="119"/>
    </row>
    <row r="346" spans="3:25" ht="19.5" customHeight="1">
      <c r="T346" s="54"/>
      <c r="U346" s="54"/>
      <c r="V346" s="119"/>
      <c r="W346" s="66"/>
      <c r="X346" s="66"/>
      <c r="Y346" s="119"/>
    </row>
    <row r="347" spans="3:25" ht="19.5" customHeight="1">
      <c r="C347" s="43" t="s">
        <v>308</v>
      </c>
      <c r="W347" s="1"/>
      <c r="X347" s="1" t="s">
        <v>223</v>
      </c>
    </row>
    <row r="348" spans="3:25" ht="19.5" customHeight="1">
      <c r="C348" s="870" t="s">
        <v>272</v>
      </c>
      <c r="D348" s="831"/>
      <c r="E348" s="870" t="s">
        <v>309</v>
      </c>
      <c r="F348" s="831"/>
      <c r="G348" s="831"/>
      <c r="H348" s="870" t="s">
        <v>277</v>
      </c>
      <c r="I348" s="867" t="s">
        <v>278</v>
      </c>
      <c r="J348" s="868"/>
      <c r="K348" s="499" t="s">
        <v>279</v>
      </c>
      <c r="L348" s="867" t="s">
        <v>280</v>
      </c>
      <c r="M348" s="869"/>
      <c r="N348" s="868"/>
      <c r="O348" s="500" t="s">
        <v>281</v>
      </c>
      <c r="P348" s="501" t="s">
        <v>306</v>
      </c>
      <c r="Q348" s="879"/>
      <c r="R348" s="831"/>
      <c r="S348" s="831"/>
      <c r="T348" s="831"/>
      <c r="U348" s="831"/>
      <c r="V348" s="332" t="s">
        <v>306</v>
      </c>
      <c r="W348" s="875" t="s">
        <v>287</v>
      </c>
      <c r="X348" s="874" t="s">
        <v>288</v>
      </c>
      <c r="Y348" s="54"/>
    </row>
    <row r="349" spans="3:25" ht="19.5" customHeight="1">
      <c r="C349" s="871"/>
      <c r="D349" s="854"/>
      <c r="E349" s="871"/>
      <c r="F349" s="854"/>
      <c r="G349" s="854"/>
      <c r="H349" s="871"/>
      <c r="I349" s="112" t="s">
        <v>289</v>
      </c>
      <c r="J349" s="462" t="s">
        <v>290</v>
      </c>
      <c r="K349" s="112" t="s">
        <v>291</v>
      </c>
      <c r="L349" s="112" t="s">
        <v>292</v>
      </c>
      <c r="M349" s="112" t="s">
        <v>293</v>
      </c>
      <c r="N349" s="112" t="s">
        <v>294</v>
      </c>
      <c r="O349" s="112" t="s">
        <v>295</v>
      </c>
      <c r="P349" s="113" t="s">
        <v>310</v>
      </c>
      <c r="Q349" s="880"/>
      <c r="R349" s="854"/>
      <c r="S349" s="854"/>
      <c r="T349" s="854"/>
      <c r="U349" s="854"/>
      <c r="V349" s="462" t="s">
        <v>311</v>
      </c>
      <c r="W349" s="876"/>
      <c r="X349" s="874"/>
      <c r="Y349" s="54"/>
    </row>
    <row r="350" spans="3:25" ht="18.75" customHeight="1">
      <c r="C350" s="837"/>
      <c r="D350" s="840"/>
      <c r="E350" s="843"/>
      <c r="F350" s="840"/>
      <c r="G350" s="846"/>
      <c r="H350" s="849"/>
      <c r="I350" s="596"/>
      <c r="J350" s="675"/>
      <c r="K350" s="597"/>
      <c r="L350" s="598"/>
      <c r="M350" s="598"/>
      <c r="N350" s="599" t="str">
        <f>IF(I350="","",(SUM(L350:M350)))</f>
        <v/>
      </c>
      <c r="O350" s="600"/>
      <c r="P350" s="601" t="str">
        <f>IF(O350="","",(N350*O350*E350))</f>
        <v/>
      </c>
      <c r="Q350" s="825"/>
      <c r="R350" s="828"/>
      <c r="S350" s="828"/>
      <c r="T350" s="831"/>
      <c r="U350" s="828"/>
      <c r="V350" s="828"/>
      <c r="W350" s="858"/>
      <c r="X350" s="834"/>
      <c r="Y350" s="115"/>
    </row>
    <row r="351" spans="3:25" ht="18.75" customHeight="1">
      <c r="C351" s="838"/>
      <c r="D351" s="841"/>
      <c r="E351" s="844"/>
      <c r="F351" s="841"/>
      <c r="G351" s="847"/>
      <c r="H351" s="850"/>
      <c r="I351" s="602"/>
      <c r="J351" s="676"/>
      <c r="K351" s="603"/>
      <c r="L351" s="604"/>
      <c r="M351" s="604"/>
      <c r="N351" s="605" t="str">
        <f>IF(I351="","",(SUM(L351:M351)))</f>
        <v/>
      </c>
      <c r="O351" s="606"/>
      <c r="P351" s="607" t="str">
        <f>IF(O351="","",(N351*O351*E350))</f>
        <v/>
      </c>
      <c r="Q351" s="826"/>
      <c r="R351" s="829"/>
      <c r="S351" s="829"/>
      <c r="T351" s="832"/>
      <c r="U351" s="829"/>
      <c r="V351" s="829"/>
      <c r="W351" s="859"/>
      <c r="X351" s="835"/>
      <c r="Y351" s="115"/>
    </row>
    <row r="352" spans="3:25" ht="18.75" customHeight="1">
      <c r="C352" s="838"/>
      <c r="D352" s="841"/>
      <c r="E352" s="844"/>
      <c r="F352" s="841"/>
      <c r="G352" s="847"/>
      <c r="H352" s="850"/>
      <c r="I352" s="602"/>
      <c r="J352" s="676"/>
      <c r="K352" s="603"/>
      <c r="L352" s="604"/>
      <c r="M352" s="604"/>
      <c r="N352" s="605" t="str">
        <f>IF(I352="","",(SUM(L352:M352)))</f>
        <v/>
      </c>
      <c r="O352" s="606"/>
      <c r="P352" s="607" t="str">
        <f>IF(O352="","",(N352*O352*E350))</f>
        <v/>
      </c>
      <c r="Q352" s="826"/>
      <c r="R352" s="829"/>
      <c r="S352" s="829"/>
      <c r="T352" s="832"/>
      <c r="U352" s="829"/>
      <c r="V352" s="829"/>
      <c r="W352" s="859"/>
      <c r="X352" s="835"/>
      <c r="Y352" s="115"/>
    </row>
    <row r="353" spans="3:25" ht="18.75" customHeight="1">
      <c r="C353" s="838"/>
      <c r="D353" s="841"/>
      <c r="E353" s="844"/>
      <c r="F353" s="841"/>
      <c r="G353" s="847"/>
      <c r="H353" s="850"/>
      <c r="I353" s="602"/>
      <c r="J353" s="676"/>
      <c r="K353" s="603"/>
      <c r="L353" s="604"/>
      <c r="M353" s="604"/>
      <c r="N353" s="605" t="str">
        <f>IF(I353="","",(SUM(L353:M353)))</f>
        <v/>
      </c>
      <c r="O353" s="606"/>
      <c r="P353" s="607" t="str">
        <f>IF(O353="","",(N353*O353*E350))</f>
        <v/>
      </c>
      <c r="Q353" s="826"/>
      <c r="R353" s="829"/>
      <c r="S353" s="829"/>
      <c r="T353" s="832"/>
      <c r="U353" s="829"/>
      <c r="V353" s="830"/>
      <c r="W353" s="859"/>
      <c r="X353" s="835"/>
      <c r="Y353" s="115"/>
    </row>
    <row r="354" spans="3:25" ht="18.75" customHeight="1">
      <c r="C354" s="839"/>
      <c r="D354" s="842"/>
      <c r="E354" s="845"/>
      <c r="F354" s="842"/>
      <c r="G354" s="848"/>
      <c r="H354" s="851"/>
      <c r="I354" s="608"/>
      <c r="J354" s="609"/>
      <c r="K354" s="610"/>
      <c r="L354" s="611"/>
      <c r="M354" s="611"/>
      <c r="N354" s="612"/>
      <c r="O354" s="120"/>
      <c r="P354" s="614">
        <f>SUM(P350:P353)</f>
        <v>0</v>
      </c>
      <c r="Q354" s="852"/>
      <c r="R354" s="853"/>
      <c r="S354" s="853"/>
      <c r="T354" s="854"/>
      <c r="U354" s="853"/>
      <c r="V354" s="617">
        <f>IF(P354="","",P354)</f>
        <v>0</v>
      </c>
      <c r="W354" s="860"/>
      <c r="X354" s="836"/>
      <c r="Y354" s="115"/>
    </row>
    <row r="355" spans="3:25" ht="18.75" customHeight="1">
      <c r="C355" s="837"/>
      <c r="D355" s="841"/>
      <c r="E355" s="844"/>
      <c r="F355" s="841"/>
      <c r="G355" s="847"/>
      <c r="H355" s="850"/>
      <c r="I355" s="602"/>
      <c r="J355" s="676"/>
      <c r="K355" s="603"/>
      <c r="L355" s="604"/>
      <c r="M355" s="604"/>
      <c r="N355" s="605" t="str">
        <f>IF(I355="","",(SUM(L355:M355)))</f>
        <v/>
      </c>
      <c r="O355" s="606"/>
      <c r="P355" s="607" t="str">
        <f>IF(O355="","",(N355*O355*E355))</f>
        <v/>
      </c>
      <c r="Q355" s="826"/>
      <c r="R355" s="829"/>
      <c r="S355" s="829"/>
      <c r="T355" s="832"/>
      <c r="U355" s="829"/>
      <c r="V355" s="829"/>
      <c r="W355" s="859"/>
      <c r="X355" s="835"/>
      <c r="Y355" s="115"/>
    </row>
    <row r="356" spans="3:25" ht="18.75" customHeight="1">
      <c r="C356" s="838"/>
      <c r="D356" s="841"/>
      <c r="E356" s="844"/>
      <c r="F356" s="841"/>
      <c r="G356" s="847"/>
      <c r="H356" s="850"/>
      <c r="I356" s="602"/>
      <c r="J356" s="676"/>
      <c r="K356" s="603"/>
      <c r="L356" s="604"/>
      <c r="M356" s="604"/>
      <c r="N356" s="605" t="str">
        <f>IF(I356="","",(SUM(L356:M356)))</f>
        <v/>
      </c>
      <c r="O356" s="606"/>
      <c r="P356" s="607" t="str">
        <f>IF(O356="","",(N356*O356*E355))</f>
        <v/>
      </c>
      <c r="Q356" s="826"/>
      <c r="R356" s="829"/>
      <c r="S356" s="829"/>
      <c r="T356" s="832"/>
      <c r="U356" s="829"/>
      <c r="V356" s="829"/>
      <c r="W356" s="859"/>
      <c r="X356" s="835"/>
      <c r="Y356" s="115"/>
    </row>
    <row r="357" spans="3:25" ht="18.75" customHeight="1">
      <c r="C357" s="838"/>
      <c r="D357" s="841"/>
      <c r="E357" s="844"/>
      <c r="F357" s="841"/>
      <c r="G357" s="847"/>
      <c r="H357" s="850"/>
      <c r="I357" s="602"/>
      <c r="J357" s="676"/>
      <c r="K357" s="603"/>
      <c r="L357" s="604"/>
      <c r="M357" s="604"/>
      <c r="N357" s="605" t="str">
        <f>IF(I357="","",(SUM(L357:M357)))</f>
        <v/>
      </c>
      <c r="O357" s="606"/>
      <c r="P357" s="607" t="str">
        <f>IF(O357="","",(N357*O357*E355))</f>
        <v/>
      </c>
      <c r="Q357" s="826"/>
      <c r="R357" s="829"/>
      <c r="S357" s="829"/>
      <c r="T357" s="832"/>
      <c r="U357" s="829"/>
      <c r="V357" s="829"/>
      <c r="W357" s="859"/>
      <c r="X357" s="835"/>
      <c r="Y357" s="115"/>
    </row>
    <row r="358" spans="3:25" ht="18.75" customHeight="1">
      <c r="C358" s="838"/>
      <c r="D358" s="841"/>
      <c r="E358" s="844"/>
      <c r="F358" s="841"/>
      <c r="G358" s="847"/>
      <c r="H358" s="850"/>
      <c r="I358" s="602"/>
      <c r="J358" s="676"/>
      <c r="K358" s="603"/>
      <c r="L358" s="604"/>
      <c r="M358" s="604"/>
      <c r="N358" s="605" t="str">
        <f>IF(I358="","",(SUM(L358:M358)))</f>
        <v/>
      </c>
      <c r="O358" s="606"/>
      <c r="P358" s="607" t="str">
        <f>IF(O358="","",(N358*O358*E355))</f>
        <v/>
      </c>
      <c r="Q358" s="826"/>
      <c r="R358" s="829"/>
      <c r="S358" s="829"/>
      <c r="T358" s="832"/>
      <c r="U358" s="829"/>
      <c r="V358" s="830"/>
      <c r="W358" s="859"/>
      <c r="X358" s="835"/>
      <c r="Y358" s="115"/>
    </row>
    <row r="359" spans="3:25" ht="18.75" customHeight="1">
      <c r="C359" s="839"/>
      <c r="D359" s="842"/>
      <c r="E359" s="845"/>
      <c r="F359" s="842"/>
      <c r="G359" s="848"/>
      <c r="H359" s="851"/>
      <c r="I359" s="608"/>
      <c r="J359" s="609"/>
      <c r="K359" s="610"/>
      <c r="L359" s="611"/>
      <c r="M359" s="611"/>
      <c r="N359" s="612"/>
      <c r="O359" s="120"/>
      <c r="P359" s="614">
        <f>SUM(P355:P358)</f>
        <v>0</v>
      </c>
      <c r="Q359" s="852"/>
      <c r="R359" s="853"/>
      <c r="S359" s="853"/>
      <c r="T359" s="854"/>
      <c r="U359" s="853"/>
      <c r="V359" s="617">
        <f>IF(P359="","",P359)</f>
        <v>0</v>
      </c>
      <c r="W359" s="860"/>
      <c r="X359" s="836"/>
      <c r="Y359" s="115"/>
    </row>
    <row r="360" spans="3:25" ht="18.75" customHeight="1">
      <c r="C360" s="837"/>
      <c r="D360" s="841"/>
      <c r="E360" s="844"/>
      <c r="F360" s="841"/>
      <c r="G360" s="847"/>
      <c r="H360" s="850"/>
      <c r="I360" s="602"/>
      <c r="J360" s="676"/>
      <c r="K360" s="603"/>
      <c r="L360" s="604"/>
      <c r="M360" s="604"/>
      <c r="N360" s="605" t="str">
        <f>IF(I360="","",(SUM(L360:M360)))</f>
        <v/>
      </c>
      <c r="O360" s="606"/>
      <c r="P360" s="607" t="str">
        <f>IF(O360="","",(N360*O360*E360))</f>
        <v/>
      </c>
      <c r="Q360" s="826"/>
      <c r="R360" s="829"/>
      <c r="S360" s="829"/>
      <c r="T360" s="832"/>
      <c r="U360" s="829"/>
      <c r="V360" s="829"/>
      <c r="W360" s="859"/>
      <c r="X360" s="835"/>
      <c r="Y360" s="115"/>
    </row>
    <row r="361" spans="3:25" ht="18.75" customHeight="1">
      <c r="C361" s="838"/>
      <c r="D361" s="841"/>
      <c r="E361" s="844"/>
      <c r="F361" s="841"/>
      <c r="G361" s="847"/>
      <c r="H361" s="850"/>
      <c r="I361" s="602"/>
      <c r="J361" s="676"/>
      <c r="K361" s="603"/>
      <c r="L361" s="604"/>
      <c r="M361" s="604"/>
      <c r="N361" s="605" t="str">
        <f>IF(I361="","",(SUM(L361:M361)))</f>
        <v/>
      </c>
      <c r="O361" s="606"/>
      <c r="P361" s="607" t="str">
        <f>IF(O361="","",(N361*O361*E360))</f>
        <v/>
      </c>
      <c r="Q361" s="826"/>
      <c r="R361" s="829"/>
      <c r="S361" s="829"/>
      <c r="T361" s="832"/>
      <c r="U361" s="829"/>
      <c r="V361" s="829"/>
      <c r="W361" s="859"/>
      <c r="X361" s="835"/>
      <c r="Y361" s="115"/>
    </row>
    <row r="362" spans="3:25" ht="18.75" customHeight="1">
      <c r="C362" s="838"/>
      <c r="D362" s="841"/>
      <c r="E362" s="844"/>
      <c r="F362" s="841"/>
      <c r="G362" s="847"/>
      <c r="H362" s="850"/>
      <c r="I362" s="602"/>
      <c r="J362" s="676"/>
      <c r="K362" s="603"/>
      <c r="L362" s="604"/>
      <c r="M362" s="604"/>
      <c r="N362" s="605" t="str">
        <f>IF(I362="","",(SUM(L362:M362)))</f>
        <v/>
      </c>
      <c r="O362" s="606"/>
      <c r="P362" s="607" t="str">
        <f>IF(O362="","",(N362*O362*E360))</f>
        <v/>
      </c>
      <c r="Q362" s="826"/>
      <c r="R362" s="829"/>
      <c r="S362" s="829"/>
      <c r="T362" s="832"/>
      <c r="U362" s="829"/>
      <c r="V362" s="829"/>
      <c r="W362" s="859"/>
      <c r="X362" s="835"/>
      <c r="Y362" s="115"/>
    </row>
    <row r="363" spans="3:25" ht="18.75" customHeight="1">
      <c r="C363" s="838"/>
      <c r="D363" s="841"/>
      <c r="E363" s="844"/>
      <c r="F363" s="841"/>
      <c r="G363" s="847"/>
      <c r="H363" s="850"/>
      <c r="I363" s="602"/>
      <c r="J363" s="676"/>
      <c r="K363" s="603"/>
      <c r="L363" s="604"/>
      <c r="M363" s="604"/>
      <c r="N363" s="605" t="str">
        <f>IF(I363="","",(SUM(L363:M363)))</f>
        <v/>
      </c>
      <c r="O363" s="606"/>
      <c r="P363" s="607" t="str">
        <f>IF(O363="","",(N363*O363*E360))</f>
        <v/>
      </c>
      <c r="Q363" s="826"/>
      <c r="R363" s="829"/>
      <c r="S363" s="829"/>
      <c r="T363" s="832"/>
      <c r="U363" s="829"/>
      <c r="V363" s="830"/>
      <c r="W363" s="859"/>
      <c r="X363" s="835"/>
      <c r="Y363" s="115"/>
    </row>
    <row r="364" spans="3:25" ht="18.75" customHeight="1">
      <c r="C364" s="839"/>
      <c r="D364" s="842"/>
      <c r="E364" s="845"/>
      <c r="F364" s="842"/>
      <c r="G364" s="848"/>
      <c r="H364" s="851"/>
      <c r="I364" s="608"/>
      <c r="J364" s="609"/>
      <c r="K364" s="610"/>
      <c r="L364" s="611"/>
      <c r="M364" s="611"/>
      <c r="N364" s="612"/>
      <c r="O364" s="120"/>
      <c r="P364" s="614">
        <f>SUM(P360:P363)</f>
        <v>0</v>
      </c>
      <c r="Q364" s="852"/>
      <c r="R364" s="853"/>
      <c r="S364" s="853"/>
      <c r="T364" s="854"/>
      <c r="U364" s="853"/>
      <c r="V364" s="617">
        <f>IF(P364="","",P364)</f>
        <v>0</v>
      </c>
      <c r="W364" s="860"/>
      <c r="X364" s="836"/>
      <c r="Y364" s="115"/>
    </row>
    <row r="365" spans="3:25" ht="18.75" customHeight="1">
      <c r="C365" s="837"/>
      <c r="D365" s="841"/>
      <c r="E365" s="844"/>
      <c r="F365" s="841"/>
      <c r="G365" s="847"/>
      <c r="H365" s="850"/>
      <c r="I365" s="602"/>
      <c r="J365" s="676"/>
      <c r="K365" s="603"/>
      <c r="L365" s="604"/>
      <c r="M365" s="604"/>
      <c r="N365" s="605" t="str">
        <f>IF(I365="","",(SUM(L365:M365)))</f>
        <v/>
      </c>
      <c r="O365" s="606"/>
      <c r="P365" s="607" t="str">
        <f>IF(O365="","",(N365*O365*E365))</f>
        <v/>
      </c>
      <c r="Q365" s="826"/>
      <c r="R365" s="829"/>
      <c r="S365" s="829"/>
      <c r="T365" s="832"/>
      <c r="U365" s="829"/>
      <c r="V365" s="829"/>
      <c r="W365" s="859"/>
      <c r="X365" s="835"/>
      <c r="Y365" s="115"/>
    </row>
    <row r="366" spans="3:25" ht="18.75" customHeight="1">
      <c r="C366" s="838"/>
      <c r="D366" s="841"/>
      <c r="E366" s="844"/>
      <c r="F366" s="841"/>
      <c r="G366" s="847"/>
      <c r="H366" s="850"/>
      <c r="I366" s="602"/>
      <c r="J366" s="676"/>
      <c r="K366" s="603"/>
      <c r="L366" s="604"/>
      <c r="M366" s="604"/>
      <c r="N366" s="605" t="str">
        <f>IF(I366="","",(SUM(L366:M366)))</f>
        <v/>
      </c>
      <c r="O366" s="606"/>
      <c r="P366" s="607" t="str">
        <f>IF(O366="","",(N366*O366*E365))</f>
        <v/>
      </c>
      <c r="Q366" s="826"/>
      <c r="R366" s="829"/>
      <c r="S366" s="829"/>
      <c r="T366" s="832"/>
      <c r="U366" s="829"/>
      <c r="V366" s="829"/>
      <c r="W366" s="859"/>
      <c r="X366" s="835"/>
      <c r="Y366" s="115"/>
    </row>
    <row r="367" spans="3:25" ht="18.75" customHeight="1">
      <c r="C367" s="838"/>
      <c r="D367" s="841"/>
      <c r="E367" s="844"/>
      <c r="F367" s="841"/>
      <c r="G367" s="847"/>
      <c r="H367" s="850"/>
      <c r="I367" s="602"/>
      <c r="J367" s="676"/>
      <c r="K367" s="603"/>
      <c r="L367" s="604"/>
      <c r="M367" s="604"/>
      <c r="N367" s="605" t="str">
        <f>IF(I367="","",(SUM(L367:M367)))</f>
        <v/>
      </c>
      <c r="O367" s="606"/>
      <c r="P367" s="607" t="str">
        <f>IF(O367="","",(N367*O367*E365))</f>
        <v/>
      </c>
      <c r="Q367" s="826"/>
      <c r="R367" s="829"/>
      <c r="S367" s="829"/>
      <c r="T367" s="832"/>
      <c r="U367" s="829"/>
      <c r="V367" s="829"/>
      <c r="W367" s="859"/>
      <c r="X367" s="835"/>
      <c r="Y367" s="115"/>
    </row>
    <row r="368" spans="3:25" ht="18.75" customHeight="1">
      <c r="C368" s="838"/>
      <c r="D368" s="841"/>
      <c r="E368" s="844"/>
      <c r="F368" s="841"/>
      <c r="G368" s="847"/>
      <c r="H368" s="850"/>
      <c r="I368" s="602"/>
      <c r="J368" s="676"/>
      <c r="K368" s="603"/>
      <c r="L368" s="604"/>
      <c r="M368" s="604"/>
      <c r="N368" s="605" t="str">
        <f>IF(I368="","",(SUM(L368:M368)))</f>
        <v/>
      </c>
      <c r="O368" s="606"/>
      <c r="P368" s="607" t="str">
        <f>IF(O368="","",(N368*O368*E365))</f>
        <v/>
      </c>
      <c r="Q368" s="826"/>
      <c r="R368" s="829"/>
      <c r="S368" s="829"/>
      <c r="T368" s="832"/>
      <c r="U368" s="829"/>
      <c r="V368" s="830"/>
      <c r="W368" s="859"/>
      <c r="X368" s="835"/>
      <c r="Y368" s="115"/>
    </row>
    <row r="369" spans="3:25" ht="18.75" customHeight="1">
      <c r="C369" s="839"/>
      <c r="D369" s="842"/>
      <c r="E369" s="845"/>
      <c r="F369" s="842"/>
      <c r="G369" s="848"/>
      <c r="H369" s="851"/>
      <c r="I369" s="608"/>
      <c r="J369" s="609"/>
      <c r="K369" s="610"/>
      <c r="L369" s="611"/>
      <c r="M369" s="611"/>
      <c r="N369" s="612"/>
      <c r="O369" s="120"/>
      <c r="P369" s="614">
        <f>SUM(P365:P368)</f>
        <v>0</v>
      </c>
      <c r="Q369" s="852"/>
      <c r="R369" s="853"/>
      <c r="S369" s="853"/>
      <c r="T369" s="854"/>
      <c r="U369" s="853"/>
      <c r="V369" s="617">
        <f>IF(P369="","",P369)</f>
        <v>0</v>
      </c>
      <c r="W369" s="860"/>
      <c r="X369" s="836"/>
      <c r="Y369" s="115"/>
    </row>
    <row r="370" spans="3:25" ht="18.75" customHeight="1">
      <c r="C370" s="837"/>
      <c r="D370" s="841"/>
      <c r="E370" s="844"/>
      <c r="F370" s="841"/>
      <c r="G370" s="847"/>
      <c r="H370" s="850"/>
      <c r="I370" s="602"/>
      <c r="J370" s="676"/>
      <c r="K370" s="603"/>
      <c r="L370" s="604"/>
      <c r="M370" s="604"/>
      <c r="N370" s="605" t="str">
        <f>IF(I370="","",(SUM(L370:M370)))</f>
        <v/>
      </c>
      <c r="O370" s="606"/>
      <c r="P370" s="607" t="str">
        <f>IF(O370="","",(N370*O370*E370))</f>
        <v/>
      </c>
      <c r="Q370" s="826"/>
      <c r="R370" s="829"/>
      <c r="S370" s="829"/>
      <c r="T370" s="832"/>
      <c r="U370" s="829"/>
      <c r="V370" s="829"/>
      <c r="W370" s="859"/>
      <c r="X370" s="835"/>
      <c r="Y370" s="115"/>
    </row>
    <row r="371" spans="3:25" ht="18.75" customHeight="1">
      <c r="C371" s="838"/>
      <c r="D371" s="841"/>
      <c r="E371" s="844"/>
      <c r="F371" s="841"/>
      <c r="G371" s="847"/>
      <c r="H371" s="850"/>
      <c r="I371" s="602"/>
      <c r="J371" s="676"/>
      <c r="K371" s="603"/>
      <c r="L371" s="604"/>
      <c r="M371" s="604"/>
      <c r="N371" s="605" t="str">
        <f>IF(I371="","",(SUM(L371:M371)))</f>
        <v/>
      </c>
      <c r="O371" s="606"/>
      <c r="P371" s="607" t="str">
        <f>IF(O371="","",(N371*O371*E370))</f>
        <v/>
      </c>
      <c r="Q371" s="826"/>
      <c r="R371" s="829"/>
      <c r="S371" s="829"/>
      <c r="T371" s="832"/>
      <c r="U371" s="829"/>
      <c r="V371" s="829"/>
      <c r="W371" s="859"/>
      <c r="X371" s="835"/>
      <c r="Y371" s="115"/>
    </row>
    <row r="372" spans="3:25" ht="18.75" customHeight="1">
      <c r="C372" s="838"/>
      <c r="D372" s="841"/>
      <c r="E372" s="844"/>
      <c r="F372" s="841"/>
      <c r="G372" s="847"/>
      <c r="H372" s="850"/>
      <c r="I372" s="602"/>
      <c r="J372" s="676"/>
      <c r="K372" s="603"/>
      <c r="L372" s="604"/>
      <c r="M372" s="604"/>
      <c r="N372" s="605" t="str">
        <f>IF(I372="","",(SUM(L372:M372)))</f>
        <v/>
      </c>
      <c r="O372" s="606"/>
      <c r="P372" s="607" t="str">
        <f>IF(O372="","",(N372*O372*E370))</f>
        <v/>
      </c>
      <c r="Q372" s="826"/>
      <c r="R372" s="829"/>
      <c r="S372" s="829"/>
      <c r="T372" s="832"/>
      <c r="U372" s="829"/>
      <c r="V372" s="829"/>
      <c r="W372" s="859"/>
      <c r="X372" s="835"/>
      <c r="Y372" s="115"/>
    </row>
    <row r="373" spans="3:25" ht="18.75" customHeight="1">
      <c r="C373" s="838"/>
      <c r="D373" s="841"/>
      <c r="E373" s="844"/>
      <c r="F373" s="841"/>
      <c r="G373" s="847"/>
      <c r="H373" s="850"/>
      <c r="I373" s="602"/>
      <c r="J373" s="676"/>
      <c r="K373" s="603"/>
      <c r="L373" s="604"/>
      <c r="M373" s="604"/>
      <c r="N373" s="605" t="str">
        <f>IF(I373="","",(SUM(L373:M373)))</f>
        <v/>
      </c>
      <c r="O373" s="606"/>
      <c r="P373" s="607" t="str">
        <f>IF(O373="","",(N373*O373*E370))</f>
        <v/>
      </c>
      <c r="Q373" s="826"/>
      <c r="R373" s="829"/>
      <c r="S373" s="829"/>
      <c r="T373" s="832"/>
      <c r="U373" s="829"/>
      <c r="V373" s="830"/>
      <c r="W373" s="859"/>
      <c r="X373" s="835"/>
      <c r="Y373" s="115"/>
    </row>
    <row r="374" spans="3:25" ht="18.75" customHeight="1">
      <c r="C374" s="839"/>
      <c r="D374" s="842"/>
      <c r="E374" s="845"/>
      <c r="F374" s="842"/>
      <c r="G374" s="848"/>
      <c r="H374" s="851"/>
      <c r="I374" s="608"/>
      <c r="J374" s="609"/>
      <c r="K374" s="610"/>
      <c r="L374" s="611"/>
      <c r="M374" s="611"/>
      <c r="N374" s="612"/>
      <c r="O374" s="120"/>
      <c r="P374" s="614">
        <f>SUM(P370:P373)</f>
        <v>0</v>
      </c>
      <c r="Q374" s="852"/>
      <c r="R374" s="853"/>
      <c r="S374" s="853"/>
      <c r="T374" s="854"/>
      <c r="U374" s="853"/>
      <c r="V374" s="617">
        <f>IF(P374="","",P374)</f>
        <v>0</v>
      </c>
      <c r="W374" s="860"/>
      <c r="X374" s="836"/>
      <c r="Y374" s="115"/>
    </row>
    <row r="375" spans="3:25" ht="18.75" customHeight="1">
      <c r="C375" s="837"/>
      <c r="D375" s="841"/>
      <c r="E375" s="844"/>
      <c r="F375" s="841"/>
      <c r="G375" s="847"/>
      <c r="H375" s="850"/>
      <c r="I375" s="602"/>
      <c r="J375" s="676"/>
      <c r="K375" s="603"/>
      <c r="L375" s="604"/>
      <c r="M375" s="604"/>
      <c r="N375" s="605" t="str">
        <f>IF(I375="","",(SUM(L375:M375)))</f>
        <v/>
      </c>
      <c r="O375" s="606"/>
      <c r="P375" s="607" t="str">
        <f>IF(O375="","",(N375*O375*E375))</f>
        <v/>
      </c>
      <c r="Q375" s="826"/>
      <c r="R375" s="829"/>
      <c r="S375" s="829"/>
      <c r="T375" s="832"/>
      <c r="U375" s="829"/>
      <c r="V375" s="829"/>
      <c r="W375" s="859"/>
      <c r="X375" s="835"/>
      <c r="Y375" s="115"/>
    </row>
    <row r="376" spans="3:25" ht="18.75" customHeight="1">
      <c r="C376" s="838"/>
      <c r="D376" s="841"/>
      <c r="E376" s="844"/>
      <c r="F376" s="841"/>
      <c r="G376" s="847"/>
      <c r="H376" s="850"/>
      <c r="I376" s="602"/>
      <c r="J376" s="676"/>
      <c r="K376" s="603"/>
      <c r="L376" s="604"/>
      <c r="M376" s="604"/>
      <c r="N376" s="605" t="str">
        <f>IF(I376="","",(SUM(L376:M376)))</f>
        <v/>
      </c>
      <c r="O376" s="606"/>
      <c r="P376" s="607" t="str">
        <f>IF(O376="","",(N376*O376*E375))</f>
        <v/>
      </c>
      <c r="Q376" s="826"/>
      <c r="R376" s="829"/>
      <c r="S376" s="829"/>
      <c r="T376" s="832"/>
      <c r="U376" s="829"/>
      <c r="V376" s="829"/>
      <c r="W376" s="859"/>
      <c r="X376" s="835"/>
      <c r="Y376" s="115"/>
    </row>
    <row r="377" spans="3:25" ht="18.75" customHeight="1">
      <c r="C377" s="838"/>
      <c r="D377" s="841"/>
      <c r="E377" s="844"/>
      <c r="F377" s="841"/>
      <c r="G377" s="847"/>
      <c r="H377" s="850"/>
      <c r="I377" s="602"/>
      <c r="J377" s="676"/>
      <c r="K377" s="603"/>
      <c r="L377" s="604"/>
      <c r="M377" s="604"/>
      <c r="N377" s="605" t="str">
        <f>IF(I377="","",(SUM(L377:M377)))</f>
        <v/>
      </c>
      <c r="O377" s="606"/>
      <c r="P377" s="607" t="str">
        <f>IF(O377="","",(N377*O377*E375))</f>
        <v/>
      </c>
      <c r="Q377" s="826"/>
      <c r="R377" s="829"/>
      <c r="S377" s="829"/>
      <c r="T377" s="832"/>
      <c r="U377" s="829"/>
      <c r="V377" s="829"/>
      <c r="W377" s="859"/>
      <c r="X377" s="835"/>
      <c r="Y377" s="115"/>
    </row>
    <row r="378" spans="3:25" ht="18.75" customHeight="1">
      <c r="C378" s="838"/>
      <c r="D378" s="841"/>
      <c r="E378" s="844"/>
      <c r="F378" s="841"/>
      <c r="G378" s="847"/>
      <c r="H378" s="850"/>
      <c r="I378" s="602"/>
      <c r="J378" s="676"/>
      <c r="K378" s="603"/>
      <c r="L378" s="604"/>
      <c r="M378" s="604"/>
      <c r="N378" s="605" t="str">
        <f>IF(I378="","",(SUM(L378:M378)))</f>
        <v/>
      </c>
      <c r="O378" s="606"/>
      <c r="P378" s="607" t="str">
        <f>IF(O378="","",(N378*O378*E375))</f>
        <v/>
      </c>
      <c r="Q378" s="826"/>
      <c r="R378" s="829"/>
      <c r="S378" s="829"/>
      <c r="T378" s="832"/>
      <c r="U378" s="829"/>
      <c r="V378" s="830"/>
      <c r="W378" s="859"/>
      <c r="X378" s="835"/>
      <c r="Y378" s="115"/>
    </row>
    <row r="379" spans="3:25" ht="18.75" customHeight="1">
      <c r="C379" s="839"/>
      <c r="D379" s="842"/>
      <c r="E379" s="845"/>
      <c r="F379" s="842"/>
      <c r="G379" s="848"/>
      <c r="H379" s="851"/>
      <c r="I379" s="608"/>
      <c r="J379" s="609"/>
      <c r="K379" s="610"/>
      <c r="L379" s="611"/>
      <c r="M379" s="611"/>
      <c r="N379" s="612"/>
      <c r="O379" s="120"/>
      <c r="P379" s="614">
        <f>SUM(P375:P378)</f>
        <v>0</v>
      </c>
      <c r="Q379" s="852"/>
      <c r="R379" s="853"/>
      <c r="S379" s="853"/>
      <c r="T379" s="854"/>
      <c r="U379" s="853"/>
      <c r="V379" s="617">
        <f>IF(P379="","",P379)</f>
        <v>0</v>
      </c>
      <c r="W379" s="860"/>
      <c r="X379" s="836"/>
      <c r="Y379" s="115"/>
    </row>
    <row r="380" spans="3:25" ht="18.75" customHeight="1">
      <c r="C380" s="837"/>
      <c r="D380" s="841"/>
      <c r="E380" s="844"/>
      <c r="F380" s="841"/>
      <c r="G380" s="847"/>
      <c r="H380" s="850"/>
      <c r="I380" s="602"/>
      <c r="J380" s="676"/>
      <c r="K380" s="603"/>
      <c r="L380" s="604"/>
      <c r="M380" s="604"/>
      <c r="N380" s="605" t="str">
        <f>IF(I380="","",(SUM(L380:M380)))</f>
        <v/>
      </c>
      <c r="O380" s="606"/>
      <c r="P380" s="607" t="str">
        <f>IF(O380="","",(N380*O380*E380))</f>
        <v/>
      </c>
      <c r="Q380" s="826"/>
      <c r="R380" s="829"/>
      <c r="S380" s="829"/>
      <c r="T380" s="832"/>
      <c r="U380" s="829"/>
      <c r="V380" s="829"/>
      <c r="W380" s="859"/>
      <c r="X380" s="835"/>
      <c r="Y380" s="115"/>
    </row>
    <row r="381" spans="3:25" ht="18.75" customHeight="1">
      <c r="C381" s="838"/>
      <c r="D381" s="841"/>
      <c r="E381" s="844"/>
      <c r="F381" s="841"/>
      <c r="G381" s="847"/>
      <c r="H381" s="850"/>
      <c r="I381" s="602"/>
      <c r="J381" s="676"/>
      <c r="K381" s="603"/>
      <c r="L381" s="604"/>
      <c r="M381" s="604"/>
      <c r="N381" s="605" t="str">
        <f>IF(I381="","",(SUM(L381:M381)))</f>
        <v/>
      </c>
      <c r="O381" s="606"/>
      <c r="P381" s="607" t="str">
        <f>IF(O381="","",(N381*O381*E380))</f>
        <v/>
      </c>
      <c r="Q381" s="826"/>
      <c r="R381" s="829"/>
      <c r="S381" s="829"/>
      <c r="T381" s="832"/>
      <c r="U381" s="829"/>
      <c r="V381" s="829"/>
      <c r="W381" s="859"/>
      <c r="X381" s="835"/>
      <c r="Y381" s="115"/>
    </row>
    <row r="382" spans="3:25" ht="18.75" customHeight="1">
      <c r="C382" s="838"/>
      <c r="D382" s="841"/>
      <c r="E382" s="844"/>
      <c r="F382" s="841"/>
      <c r="G382" s="847"/>
      <c r="H382" s="850"/>
      <c r="I382" s="602"/>
      <c r="J382" s="676"/>
      <c r="K382" s="603"/>
      <c r="L382" s="604"/>
      <c r="M382" s="604"/>
      <c r="N382" s="605" t="str">
        <f>IF(I382="","",(SUM(L382:M382)))</f>
        <v/>
      </c>
      <c r="O382" s="606"/>
      <c r="P382" s="607" t="str">
        <f>IF(O382="","",(N382*O382*E380))</f>
        <v/>
      </c>
      <c r="Q382" s="826"/>
      <c r="R382" s="829"/>
      <c r="S382" s="829"/>
      <c r="T382" s="832"/>
      <c r="U382" s="829"/>
      <c r="V382" s="829"/>
      <c r="W382" s="859"/>
      <c r="X382" s="835"/>
      <c r="Y382" s="115"/>
    </row>
    <row r="383" spans="3:25" ht="18.75" customHeight="1">
      <c r="C383" s="838"/>
      <c r="D383" s="841"/>
      <c r="E383" s="844"/>
      <c r="F383" s="841"/>
      <c r="G383" s="847"/>
      <c r="H383" s="850"/>
      <c r="I383" s="602"/>
      <c r="J383" s="676"/>
      <c r="K383" s="603"/>
      <c r="L383" s="604"/>
      <c r="M383" s="604"/>
      <c r="N383" s="605" t="str">
        <f>IF(I383="","",(SUM(L383:M383)))</f>
        <v/>
      </c>
      <c r="O383" s="606"/>
      <c r="P383" s="607" t="str">
        <f>IF(O383="","",(N383*O383*E380))</f>
        <v/>
      </c>
      <c r="Q383" s="826"/>
      <c r="R383" s="829"/>
      <c r="S383" s="829"/>
      <c r="T383" s="832"/>
      <c r="U383" s="829"/>
      <c r="V383" s="830"/>
      <c r="W383" s="859"/>
      <c r="X383" s="835"/>
      <c r="Y383" s="115"/>
    </row>
    <row r="384" spans="3:25" ht="18.75" customHeight="1">
      <c r="C384" s="839"/>
      <c r="D384" s="842"/>
      <c r="E384" s="845"/>
      <c r="F384" s="842"/>
      <c r="G384" s="848"/>
      <c r="H384" s="851"/>
      <c r="I384" s="608"/>
      <c r="J384" s="609"/>
      <c r="K384" s="610"/>
      <c r="L384" s="611"/>
      <c r="M384" s="611"/>
      <c r="N384" s="612"/>
      <c r="O384" s="120"/>
      <c r="P384" s="614">
        <f>SUM(P380:P383)</f>
        <v>0</v>
      </c>
      <c r="Q384" s="852"/>
      <c r="R384" s="853"/>
      <c r="S384" s="853"/>
      <c r="T384" s="854"/>
      <c r="U384" s="853"/>
      <c r="V384" s="617">
        <f>IF(P384="","",P384)</f>
        <v>0</v>
      </c>
      <c r="W384" s="860"/>
      <c r="X384" s="836"/>
      <c r="Y384" s="115"/>
    </row>
    <row r="385" spans="3:25" ht="18.75" customHeight="1">
      <c r="C385" s="837"/>
      <c r="D385" s="841"/>
      <c r="E385" s="844"/>
      <c r="F385" s="841"/>
      <c r="G385" s="847"/>
      <c r="H385" s="850"/>
      <c r="I385" s="602"/>
      <c r="J385" s="676"/>
      <c r="K385" s="603"/>
      <c r="L385" s="604"/>
      <c r="M385" s="604"/>
      <c r="N385" s="605" t="str">
        <f>IF(I385="","",(SUM(L385:M385)))</f>
        <v/>
      </c>
      <c r="O385" s="606"/>
      <c r="P385" s="607" t="str">
        <f>IF(O385="","",(N385*O385*E385))</f>
        <v/>
      </c>
      <c r="Q385" s="826"/>
      <c r="R385" s="829"/>
      <c r="S385" s="829"/>
      <c r="T385" s="832"/>
      <c r="U385" s="829"/>
      <c r="V385" s="829"/>
      <c r="W385" s="859"/>
      <c r="X385" s="835"/>
      <c r="Y385" s="115"/>
    </row>
    <row r="386" spans="3:25" ht="18.75" customHeight="1">
      <c r="C386" s="838"/>
      <c r="D386" s="841"/>
      <c r="E386" s="844"/>
      <c r="F386" s="841"/>
      <c r="G386" s="847"/>
      <c r="H386" s="850"/>
      <c r="I386" s="602"/>
      <c r="J386" s="676"/>
      <c r="K386" s="603"/>
      <c r="L386" s="604"/>
      <c r="M386" s="604"/>
      <c r="N386" s="605" t="str">
        <f>IF(I386="","",(SUM(L386:M386)))</f>
        <v/>
      </c>
      <c r="O386" s="606"/>
      <c r="P386" s="607" t="str">
        <f>IF(O386="","",(N386*O386*E385))</f>
        <v/>
      </c>
      <c r="Q386" s="826"/>
      <c r="R386" s="829"/>
      <c r="S386" s="829"/>
      <c r="T386" s="832"/>
      <c r="U386" s="829"/>
      <c r="V386" s="829"/>
      <c r="W386" s="859"/>
      <c r="X386" s="835"/>
      <c r="Y386" s="115"/>
    </row>
    <row r="387" spans="3:25" ht="18.75" customHeight="1">
      <c r="C387" s="838"/>
      <c r="D387" s="841"/>
      <c r="E387" s="844"/>
      <c r="F387" s="841"/>
      <c r="G387" s="847"/>
      <c r="H387" s="850"/>
      <c r="I387" s="602"/>
      <c r="J387" s="676"/>
      <c r="K387" s="603"/>
      <c r="L387" s="604"/>
      <c r="M387" s="604"/>
      <c r="N387" s="605" t="str">
        <f>IF(I387="","",(SUM(L387:M387)))</f>
        <v/>
      </c>
      <c r="O387" s="606"/>
      <c r="P387" s="607" t="str">
        <f>IF(O387="","",(N387*O387*E385))</f>
        <v/>
      </c>
      <c r="Q387" s="826"/>
      <c r="R387" s="829"/>
      <c r="S387" s="829"/>
      <c r="T387" s="832"/>
      <c r="U387" s="829"/>
      <c r="V387" s="829"/>
      <c r="W387" s="859"/>
      <c r="X387" s="835"/>
      <c r="Y387" s="115"/>
    </row>
    <row r="388" spans="3:25" ht="18.75" customHeight="1">
      <c r="C388" s="838"/>
      <c r="D388" s="841"/>
      <c r="E388" s="844"/>
      <c r="F388" s="841"/>
      <c r="G388" s="847"/>
      <c r="H388" s="850"/>
      <c r="I388" s="602"/>
      <c r="J388" s="676"/>
      <c r="K388" s="603"/>
      <c r="L388" s="604"/>
      <c r="M388" s="604"/>
      <c r="N388" s="605" t="str">
        <f>IF(I388="","",(SUM(L388:M388)))</f>
        <v/>
      </c>
      <c r="O388" s="606"/>
      <c r="P388" s="607" t="str">
        <f>IF(O388="","",(N388*O388*E385))</f>
        <v/>
      </c>
      <c r="Q388" s="826"/>
      <c r="R388" s="829"/>
      <c r="S388" s="829"/>
      <c r="T388" s="832"/>
      <c r="U388" s="829"/>
      <c r="V388" s="830"/>
      <c r="W388" s="859"/>
      <c r="X388" s="835"/>
      <c r="Y388" s="115"/>
    </row>
    <row r="389" spans="3:25" ht="18.75" customHeight="1">
      <c r="C389" s="839"/>
      <c r="D389" s="842"/>
      <c r="E389" s="845"/>
      <c r="F389" s="842"/>
      <c r="G389" s="848"/>
      <c r="H389" s="851"/>
      <c r="I389" s="608"/>
      <c r="J389" s="609"/>
      <c r="K389" s="610"/>
      <c r="L389" s="611"/>
      <c r="M389" s="611"/>
      <c r="N389" s="612"/>
      <c r="O389" s="120"/>
      <c r="P389" s="614">
        <f>SUM(P385:P388)</f>
        <v>0</v>
      </c>
      <c r="Q389" s="852"/>
      <c r="R389" s="853"/>
      <c r="S389" s="853"/>
      <c r="T389" s="854"/>
      <c r="U389" s="853"/>
      <c r="V389" s="617">
        <f>IF(P389="","",P389)</f>
        <v>0</v>
      </c>
      <c r="W389" s="860"/>
      <c r="X389" s="836"/>
      <c r="Y389" s="115"/>
    </row>
    <row r="390" spans="3:25" ht="18.75" customHeight="1">
      <c r="C390" s="837"/>
      <c r="D390" s="841"/>
      <c r="E390" s="844"/>
      <c r="F390" s="841"/>
      <c r="G390" s="847"/>
      <c r="H390" s="850"/>
      <c r="I390" s="602"/>
      <c r="J390" s="676"/>
      <c r="K390" s="603"/>
      <c r="L390" s="604"/>
      <c r="M390" s="604"/>
      <c r="N390" s="605" t="str">
        <f>IF(I390="","",(SUM(L390:M390)))</f>
        <v/>
      </c>
      <c r="O390" s="606"/>
      <c r="P390" s="607" t="str">
        <f>IF(O390="","",(N390*O390*E390))</f>
        <v/>
      </c>
      <c r="Q390" s="826"/>
      <c r="R390" s="829"/>
      <c r="S390" s="829"/>
      <c r="T390" s="832"/>
      <c r="U390" s="829"/>
      <c r="V390" s="829"/>
      <c r="W390" s="859"/>
      <c r="X390" s="835"/>
      <c r="Y390" s="115"/>
    </row>
    <row r="391" spans="3:25" ht="18.75" customHeight="1">
      <c r="C391" s="838"/>
      <c r="D391" s="841"/>
      <c r="E391" s="844"/>
      <c r="F391" s="841"/>
      <c r="G391" s="847"/>
      <c r="H391" s="850"/>
      <c r="I391" s="602"/>
      <c r="J391" s="676"/>
      <c r="K391" s="603"/>
      <c r="L391" s="604"/>
      <c r="M391" s="604"/>
      <c r="N391" s="605" t="str">
        <f>IF(I391="","",(SUM(L391:M391)))</f>
        <v/>
      </c>
      <c r="O391" s="606"/>
      <c r="P391" s="607" t="str">
        <f>IF(O391="","",(N391*O391*E390))</f>
        <v/>
      </c>
      <c r="Q391" s="826"/>
      <c r="R391" s="829"/>
      <c r="S391" s="829"/>
      <c r="T391" s="832"/>
      <c r="U391" s="829"/>
      <c r="V391" s="829"/>
      <c r="W391" s="859"/>
      <c r="X391" s="835"/>
      <c r="Y391" s="115"/>
    </row>
    <row r="392" spans="3:25" ht="18.75" customHeight="1">
      <c r="C392" s="838"/>
      <c r="D392" s="841"/>
      <c r="E392" s="844"/>
      <c r="F392" s="841"/>
      <c r="G392" s="847"/>
      <c r="H392" s="850"/>
      <c r="I392" s="602"/>
      <c r="J392" s="676"/>
      <c r="K392" s="603"/>
      <c r="L392" s="604"/>
      <c r="M392" s="604"/>
      <c r="N392" s="605" t="str">
        <f>IF(I392="","",(SUM(L392:M392)))</f>
        <v/>
      </c>
      <c r="O392" s="606"/>
      <c r="P392" s="607" t="str">
        <f>IF(O392="","",(N392*O392*E390))</f>
        <v/>
      </c>
      <c r="Q392" s="826"/>
      <c r="R392" s="829"/>
      <c r="S392" s="829"/>
      <c r="T392" s="832"/>
      <c r="U392" s="829"/>
      <c r="V392" s="829"/>
      <c r="W392" s="859"/>
      <c r="X392" s="835"/>
      <c r="Y392" s="115"/>
    </row>
    <row r="393" spans="3:25" ht="18.75" customHeight="1">
      <c r="C393" s="838"/>
      <c r="D393" s="841"/>
      <c r="E393" s="844"/>
      <c r="F393" s="841"/>
      <c r="G393" s="847"/>
      <c r="H393" s="850"/>
      <c r="I393" s="602"/>
      <c r="J393" s="676"/>
      <c r="K393" s="603"/>
      <c r="L393" s="604"/>
      <c r="M393" s="604"/>
      <c r="N393" s="605" t="str">
        <f>IF(I393="","",(SUM(L393:M393)))</f>
        <v/>
      </c>
      <c r="O393" s="606"/>
      <c r="P393" s="607" t="str">
        <f>IF(O393="","",(N393*O393*E390))</f>
        <v/>
      </c>
      <c r="Q393" s="826"/>
      <c r="R393" s="829"/>
      <c r="S393" s="829"/>
      <c r="T393" s="832"/>
      <c r="U393" s="829"/>
      <c r="V393" s="830"/>
      <c r="W393" s="859"/>
      <c r="X393" s="835"/>
      <c r="Y393" s="115"/>
    </row>
    <row r="394" spans="3:25" ht="18.75" customHeight="1">
      <c r="C394" s="839"/>
      <c r="D394" s="842"/>
      <c r="E394" s="845"/>
      <c r="F394" s="842"/>
      <c r="G394" s="848"/>
      <c r="H394" s="851"/>
      <c r="I394" s="608"/>
      <c r="J394" s="609"/>
      <c r="K394" s="610"/>
      <c r="L394" s="611"/>
      <c r="M394" s="611"/>
      <c r="N394" s="612"/>
      <c r="O394" s="120"/>
      <c r="P394" s="614">
        <f>SUM(P390:P393)</f>
        <v>0</v>
      </c>
      <c r="Q394" s="852"/>
      <c r="R394" s="853"/>
      <c r="S394" s="853"/>
      <c r="T394" s="854"/>
      <c r="U394" s="853"/>
      <c r="V394" s="617">
        <f>IF(P394="","",P394)</f>
        <v>0</v>
      </c>
      <c r="W394" s="860"/>
      <c r="X394" s="836"/>
      <c r="Y394" s="115"/>
    </row>
    <row r="395" spans="3:25" ht="18.75" customHeight="1">
      <c r="C395" s="837"/>
      <c r="D395" s="841"/>
      <c r="E395" s="844"/>
      <c r="F395" s="841"/>
      <c r="G395" s="847"/>
      <c r="H395" s="850"/>
      <c r="I395" s="602"/>
      <c r="J395" s="676"/>
      <c r="K395" s="603"/>
      <c r="L395" s="604"/>
      <c r="M395" s="604"/>
      <c r="N395" s="605" t="str">
        <f>IF(I395="","",(SUM(L395:M395)))</f>
        <v/>
      </c>
      <c r="O395" s="606"/>
      <c r="P395" s="607" t="str">
        <f>IF(O395="","",(N395*O395*E395))</f>
        <v/>
      </c>
      <c r="Q395" s="826"/>
      <c r="R395" s="829"/>
      <c r="S395" s="829"/>
      <c r="T395" s="832"/>
      <c r="U395" s="829"/>
      <c r="V395" s="829"/>
      <c r="W395" s="859"/>
      <c r="X395" s="835"/>
      <c r="Y395" s="115"/>
    </row>
    <row r="396" spans="3:25" ht="18.75" customHeight="1">
      <c r="C396" s="838"/>
      <c r="D396" s="841"/>
      <c r="E396" s="844"/>
      <c r="F396" s="841"/>
      <c r="G396" s="847"/>
      <c r="H396" s="850"/>
      <c r="I396" s="602"/>
      <c r="J396" s="676"/>
      <c r="K396" s="603"/>
      <c r="L396" s="604"/>
      <c r="M396" s="604"/>
      <c r="N396" s="605" t="str">
        <f>IF(I396="","",(SUM(L396:M396)))</f>
        <v/>
      </c>
      <c r="O396" s="606"/>
      <c r="P396" s="607" t="str">
        <f>IF(O396="","",(N396*O396*E395))</f>
        <v/>
      </c>
      <c r="Q396" s="826"/>
      <c r="R396" s="829"/>
      <c r="S396" s="829"/>
      <c r="T396" s="832"/>
      <c r="U396" s="829"/>
      <c r="V396" s="829"/>
      <c r="W396" s="859"/>
      <c r="X396" s="835"/>
      <c r="Y396" s="115"/>
    </row>
    <row r="397" spans="3:25" ht="18.75" customHeight="1">
      <c r="C397" s="838"/>
      <c r="D397" s="841"/>
      <c r="E397" s="844"/>
      <c r="F397" s="841"/>
      <c r="G397" s="847"/>
      <c r="H397" s="850"/>
      <c r="I397" s="602"/>
      <c r="J397" s="676"/>
      <c r="K397" s="603"/>
      <c r="L397" s="604"/>
      <c r="M397" s="604"/>
      <c r="N397" s="605" t="str">
        <f>IF(I397="","",(SUM(L397:M397)))</f>
        <v/>
      </c>
      <c r="O397" s="606"/>
      <c r="P397" s="607" t="str">
        <f>IF(O397="","",(N397*O397*E395))</f>
        <v/>
      </c>
      <c r="Q397" s="826"/>
      <c r="R397" s="829"/>
      <c r="S397" s="829"/>
      <c r="T397" s="832"/>
      <c r="U397" s="829"/>
      <c r="V397" s="829"/>
      <c r="W397" s="859"/>
      <c r="X397" s="835"/>
      <c r="Y397" s="115"/>
    </row>
    <row r="398" spans="3:25" ht="18.75" customHeight="1">
      <c r="C398" s="838"/>
      <c r="D398" s="841"/>
      <c r="E398" s="844"/>
      <c r="F398" s="841"/>
      <c r="G398" s="847"/>
      <c r="H398" s="850"/>
      <c r="I398" s="602"/>
      <c r="J398" s="676"/>
      <c r="K398" s="603"/>
      <c r="L398" s="604"/>
      <c r="M398" s="604"/>
      <c r="N398" s="605" t="str">
        <f>IF(I398="","",(SUM(L398:M398)))</f>
        <v/>
      </c>
      <c r="O398" s="606"/>
      <c r="P398" s="607" t="str">
        <f>IF(O398="","",(N398*O398*E395))</f>
        <v/>
      </c>
      <c r="Q398" s="826"/>
      <c r="R398" s="829"/>
      <c r="S398" s="829"/>
      <c r="T398" s="832"/>
      <c r="U398" s="829"/>
      <c r="V398" s="830"/>
      <c r="W398" s="859"/>
      <c r="X398" s="835"/>
      <c r="Y398" s="115"/>
    </row>
    <row r="399" spans="3:25" ht="18.75" customHeight="1">
      <c r="C399" s="839"/>
      <c r="D399" s="842"/>
      <c r="E399" s="845"/>
      <c r="F399" s="842"/>
      <c r="G399" s="848"/>
      <c r="H399" s="851"/>
      <c r="I399" s="608"/>
      <c r="J399" s="609"/>
      <c r="K399" s="610"/>
      <c r="L399" s="611"/>
      <c r="M399" s="611"/>
      <c r="N399" s="612"/>
      <c r="O399" s="120"/>
      <c r="P399" s="614">
        <f>SUM(P395:P398)</f>
        <v>0</v>
      </c>
      <c r="Q399" s="852"/>
      <c r="R399" s="853"/>
      <c r="S399" s="853"/>
      <c r="T399" s="854"/>
      <c r="U399" s="853"/>
      <c r="V399" s="617">
        <f>IF(P399="","",P399)</f>
        <v>0</v>
      </c>
      <c r="W399" s="860"/>
      <c r="X399" s="836"/>
      <c r="Y399" s="115"/>
    </row>
    <row r="400" spans="3:25" ht="19.5" customHeight="1">
      <c r="C400" s="837"/>
      <c r="D400" s="840"/>
      <c r="E400" s="843"/>
      <c r="F400" s="840"/>
      <c r="G400" s="846"/>
      <c r="H400" s="849"/>
      <c r="I400" s="596"/>
      <c r="J400" s="675"/>
      <c r="K400" s="597"/>
      <c r="L400" s="598"/>
      <c r="M400" s="598"/>
      <c r="N400" s="599" t="str">
        <f>IF(I400="","",(SUM(L400:M400)))</f>
        <v/>
      </c>
      <c r="O400" s="600"/>
      <c r="P400" s="601" t="str">
        <f>IF(O400="","",(N400*O400*E400))</f>
        <v/>
      </c>
      <c r="Q400" s="825"/>
      <c r="R400" s="828"/>
      <c r="S400" s="828"/>
      <c r="T400" s="831"/>
      <c r="U400" s="828"/>
      <c r="V400" s="828"/>
      <c r="W400" s="858"/>
      <c r="X400" s="834"/>
      <c r="Y400" s="115"/>
    </row>
    <row r="401" spans="3:25" ht="19.5" customHeight="1">
      <c r="C401" s="838"/>
      <c r="D401" s="841"/>
      <c r="E401" s="844"/>
      <c r="F401" s="841"/>
      <c r="G401" s="847"/>
      <c r="H401" s="850"/>
      <c r="I401" s="602"/>
      <c r="J401" s="676"/>
      <c r="K401" s="603"/>
      <c r="L401" s="604"/>
      <c r="M401" s="604"/>
      <c r="N401" s="605" t="str">
        <f>IF(I401="","",(SUM(L401:M401)))</f>
        <v/>
      </c>
      <c r="O401" s="606"/>
      <c r="P401" s="607" t="str">
        <f>IF(O401="","",(N401*O401*E400))</f>
        <v/>
      </c>
      <c r="Q401" s="826"/>
      <c r="R401" s="829"/>
      <c r="S401" s="829"/>
      <c r="T401" s="832"/>
      <c r="U401" s="829"/>
      <c r="V401" s="829"/>
      <c r="W401" s="859"/>
      <c r="X401" s="835"/>
      <c r="Y401" s="115"/>
    </row>
    <row r="402" spans="3:25" ht="19.5" customHeight="1">
      <c r="C402" s="838"/>
      <c r="D402" s="841"/>
      <c r="E402" s="844"/>
      <c r="F402" s="841"/>
      <c r="G402" s="847"/>
      <c r="H402" s="850"/>
      <c r="I402" s="602"/>
      <c r="J402" s="676"/>
      <c r="K402" s="603"/>
      <c r="L402" s="604"/>
      <c r="M402" s="604"/>
      <c r="N402" s="605" t="str">
        <f>IF(I402="","",(SUM(L402:M402)))</f>
        <v/>
      </c>
      <c r="O402" s="606"/>
      <c r="P402" s="607" t="str">
        <f>IF(O402="","",(N402*O402*E400))</f>
        <v/>
      </c>
      <c r="Q402" s="826"/>
      <c r="R402" s="829"/>
      <c r="S402" s="829"/>
      <c r="T402" s="832"/>
      <c r="U402" s="829"/>
      <c r="V402" s="829"/>
      <c r="W402" s="859"/>
      <c r="X402" s="835"/>
      <c r="Y402" s="115"/>
    </row>
    <row r="403" spans="3:25" ht="19.5" customHeight="1">
      <c r="C403" s="838"/>
      <c r="D403" s="841"/>
      <c r="E403" s="844"/>
      <c r="F403" s="841"/>
      <c r="G403" s="847"/>
      <c r="H403" s="850"/>
      <c r="I403" s="602"/>
      <c r="J403" s="676"/>
      <c r="K403" s="603"/>
      <c r="L403" s="604"/>
      <c r="M403" s="604"/>
      <c r="N403" s="605" t="str">
        <f>IF(I403="","",(SUM(L403:M403)))</f>
        <v/>
      </c>
      <c r="O403" s="606"/>
      <c r="P403" s="607" t="str">
        <f>IF(O403="","",(N403*O403*E400))</f>
        <v/>
      </c>
      <c r="Q403" s="826"/>
      <c r="R403" s="829"/>
      <c r="S403" s="829"/>
      <c r="T403" s="832"/>
      <c r="U403" s="829"/>
      <c r="V403" s="830"/>
      <c r="W403" s="859"/>
      <c r="X403" s="835"/>
      <c r="Y403" s="115"/>
    </row>
    <row r="404" spans="3:25" ht="19.5" customHeight="1">
      <c r="C404" s="839"/>
      <c r="D404" s="842"/>
      <c r="E404" s="845"/>
      <c r="F404" s="842"/>
      <c r="G404" s="848"/>
      <c r="H404" s="851"/>
      <c r="I404" s="608"/>
      <c r="J404" s="609"/>
      <c r="K404" s="610"/>
      <c r="L404" s="611"/>
      <c r="M404" s="611"/>
      <c r="N404" s="612"/>
      <c r="O404" s="120"/>
      <c r="P404" s="614">
        <f>SUM(P400:P403)</f>
        <v>0</v>
      </c>
      <c r="Q404" s="852"/>
      <c r="R404" s="853"/>
      <c r="S404" s="853"/>
      <c r="T404" s="854"/>
      <c r="U404" s="853"/>
      <c r="V404" s="617">
        <f>IF(P404="","",P404)</f>
        <v>0</v>
      </c>
      <c r="W404" s="860"/>
      <c r="X404" s="836"/>
      <c r="Y404" s="115"/>
    </row>
    <row r="405" spans="3:25" ht="19.5" customHeight="1">
      <c r="C405" s="837"/>
      <c r="D405" s="840"/>
      <c r="E405" s="843"/>
      <c r="F405" s="840"/>
      <c r="G405" s="846"/>
      <c r="H405" s="849"/>
      <c r="I405" s="596"/>
      <c r="J405" s="675"/>
      <c r="K405" s="597"/>
      <c r="L405" s="598"/>
      <c r="M405" s="598"/>
      <c r="N405" s="599" t="str">
        <f>IF(I405="","",(SUM(L405:M405)))</f>
        <v/>
      </c>
      <c r="O405" s="600"/>
      <c r="P405" s="601" t="str">
        <f>IF(O405="","",(N405*O405*E405))</f>
        <v/>
      </c>
      <c r="Q405" s="825"/>
      <c r="R405" s="828"/>
      <c r="S405" s="828"/>
      <c r="T405" s="831"/>
      <c r="U405" s="828"/>
      <c r="V405" s="828"/>
      <c r="W405" s="858"/>
      <c r="X405" s="834"/>
      <c r="Y405" s="115"/>
    </row>
    <row r="406" spans="3:25" ht="19.5" customHeight="1">
      <c r="C406" s="838"/>
      <c r="D406" s="841"/>
      <c r="E406" s="844"/>
      <c r="F406" s="841"/>
      <c r="G406" s="847"/>
      <c r="H406" s="850"/>
      <c r="I406" s="602"/>
      <c r="J406" s="676"/>
      <c r="K406" s="603"/>
      <c r="L406" s="604"/>
      <c r="M406" s="604"/>
      <c r="N406" s="605" t="str">
        <f>IF(I406="","",(SUM(L406:M406)))</f>
        <v/>
      </c>
      <c r="O406" s="606"/>
      <c r="P406" s="607" t="str">
        <f>IF(O406="","",(N406*O406*E405))</f>
        <v/>
      </c>
      <c r="Q406" s="826"/>
      <c r="R406" s="829"/>
      <c r="S406" s="829"/>
      <c r="T406" s="832"/>
      <c r="U406" s="829"/>
      <c r="V406" s="829"/>
      <c r="W406" s="859"/>
      <c r="X406" s="835"/>
      <c r="Y406" s="115"/>
    </row>
    <row r="407" spans="3:25" ht="19.5" customHeight="1">
      <c r="C407" s="838"/>
      <c r="D407" s="841"/>
      <c r="E407" s="844"/>
      <c r="F407" s="841"/>
      <c r="G407" s="847"/>
      <c r="H407" s="850"/>
      <c r="I407" s="602"/>
      <c r="J407" s="676"/>
      <c r="K407" s="603"/>
      <c r="L407" s="604"/>
      <c r="M407" s="604"/>
      <c r="N407" s="605" t="str">
        <f>IF(I407="","",(SUM(L407:M407)))</f>
        <v/>
      </c>
      <c r="O407" s="606"/>
      <c r="P407" s="607" t="str">
        <f>IF(O407="","",(N407*O407*E405))</f>
        <v/>
      </c>
      <c r="Q407" s="826"/>
      <c r="R407" s="829"/>
      <c r="S407" s="829"/>
      <c r="T407" s="832"/>
      <c r="U407" s="829"/>
      <c r="V407" s="829"/>
      <c r="W407" s="859"/>
      <c r="X407" s="835"/>
      <c r="Y407" s="115"/>
    </row>
    <row r="408" spans="3:25" ht="19.5" customHeight="1">
      <c r="C408" s="838"/>
      <c r="D408" s="841"/>
      <c r="E408" s="844"/>
      <c r="F408" s="841"/>
      <c r="G408" s="847"/>
      <c r="H408" s="850"/>
      <c r="I408" s="602"/>
      <c r="J408" s="676"/>
      <c r="K408" s="603"/>
      <c r="L408" s="604"/>
      <c r="M408" s="604"/>
      <c r="N408" s="605" t="str">
        <f>IF(I408="","",(SUM(L408:M408)))</f>
        <v/>
      </c>
      <c r="O408" s="606"/>
      <c r="P408" s="607" t="str">
        <f>IF(O408="","",(N408*O408*E405))</f>
        <v/>
      </c>
      <c r="Q408" s="826"/>
      <c r="R408" s="829"/>
      <c r="S408" s="829"/>
      <c r="T408" s="832"/>
      <c r="U408" s="829"/>
      <c r="V408" s="830"/>
      <c r="W408" s="859"/>
      <c r="X408" s="835"/>
      <c r="Y408" s="115"/>
    </row>
    <row r="409" spans="3:25" ht="19.5" customHeight="1">
      <c r="C409" s="839"/>
      <c r="D409" s="842"/>
      <c r="E409" s="845"/>
      <c r="F409" s="842"/>
      <c r="G409" s="848"/>
      <c r="H409" s="851"/>
      <c r="I409" s="608"/>
      <c r="J409" s="609"/>
      <c r="K409" s="610"/>
      <c r="L409" s="611"/>
      <c r="M409" s="611"/>
      <c r="N409" s="612"/>
      <c r="O409" s="120"/>
      <c r="P409" s="614">
        <f>SUM(P405:P408)</f>
        <v>0</v>
      </c>
      <c r="Q409" s="852"/>
      <c r="R409" s="853"/>
      <c r="S409" s="853"/>
      <c r="T409" s="854"/>
      <c r="U409" s="853"/>
      <c r="V409" s="617">
        <f>IF(P409="","",P409)</f>
        <v>0</v>
      </c>
      <c r="W409" s="860"/>
      <c r="X409" s="836"/>
      <c r="Y409" s="115"/>
    </row>
    <row r="410" spans="3:25" ht="19.5" customHeight="1">
      <c r="C410" s="837"/>
      <c r="D410" s="840"/>
      <c r="E410" s="843"/>
      <c r="F410" s="840"/>
      <c r="G410" s="846"/>
      <c r="H410" s="849"/>
      <c r="I410" s="596"/>
      <c r="J410" s="675"/>
      <c r="K410" s="597"/>
      <c r="L410" s="598"/>
      <c r="M410" s="598"/>
      <c r="N410" s="599" t="str">
        <f>IF(I410="","",(SUM(L410:M410)))</f>
        <v/>
      </c>
      <c r="O410" s="600"/>
      <c r="P410" s="601" t="str">
        <f>IF(O410="","",(N410*O410*E410))</f>
        <v/>
      </c>
      <c r="Q410" s="825"/>
      <c r="R410" s="828"/>
      <c r="S410" s="828"/>
      <c r="T410" s="831"/>
      <c r="U410" s="828"/>
      <c r="V410" s="828"/>
      <c r="W410" s="858"/>
      <c r="X410" s="834"/>
      <c r="Y410" s="115"/>
    </row>
    <row r="411" spans="3:25" ht="19.5" customHeight="1">
      <c r="C411" s="838"/>
      <c r="D411" s="841"/>
      <c r="E411" s="844"/>
      <c r="F411" s="841"/>
      <c r="G411" s="847"/>
      <c r="H411" s="850"/>
      <c r="I411" s="602"/>
      <c r="J411" s="676"/>
      <c r="K411" s="603"/>
      <c r="L411" s="604"/>
      <c r="M411" s="604"/>
      <c r="N411" s="605" t="str">
        <f>IF(I411="","",(SUM(L411:M411)))</f>
        <v/>
      </c>
      <c r="O411" s="606"/>
      <c r="P411" s="607" t="str">
        <f>IF(O411="","",(N411*O411*E410))</f>
        <v/>
      </c>
      <c r="Q411" s="826"/>
      <c r="R411" s="829"/>
      <c r="S411" s="829"/>
      <c r="T411" s="832"/>
      <c r="U411" s="829"/>
      <c r="V411" s="829"/>
      <c r="W411" s="859"/>
      <c r="X411" s="835"/>
      <c r="Y411" s="115"/>
    </row>
    <row r="412" spans="3:25" ht="19.5" customHeight="1">
      <c r="C412" s="838"/>
      <c r="D412" s="841"/>
      <c r="E412" s="844"/>
      <c r="F412" s="841"/>
      <c r="G412" s="847"/>
      <c r="H412" s="850"/>
      <c r="I412" s="602"/>
      <c r="J412" s="676"/>
      <c r="K412" s="603"/>
      <c r="L412" s="604"/>
      <c r="M412" s="604"/>
      <c r="N412" s="605" t="str">
        <f>IF(I412="","",(SUM(L412:M412)))</f>
        <v/>
      </c>
      <c r="O412" s="606"/>
      <c r="P412" s="607" t="str">
        <f>IF(O412="","",(N412*O412*E410))</f>
        <v/>
      </c>
      <c r="Q412" s="826"/>
      <c r="R412" s="829"/>
      <c r="S412" s="829"/>
      <c r="T412" s="832"/>
      <c r="U412" s="829"/>
      <c r="V412" s="829"/>
      <c r="W412" s="859"/>
      <c r="X412" s="835"/>
      <c r="Y412" s="115"/>
    </row>
    <row r="413" spans="3:25" ht="19.5" customHeight="1">
      <c r="C413" s="838"/>
      <c r="D413" s="841"/>
      <c r="E413" s="844"/>
      <c r="F413" s="841"/>
      <c r="G413" s="847"/>
      <c r="H413" s="850"/>
      <c r="I413" s="602"/>
      <c r="J413" s="676"/>
      <c r="K413" s="603"/>
      <c r="L413" s="604"/>
      <c r="M413" s="604"/>
      <c r="N413" s="605" t="str">
        <f>IF(I413="","",(SUM(L413:M413)))</f>
        <v/>
      </c>
      <c r="O413" s="606"/>
      <c r="P413" s="607" t="str">
        <f>IF(O413="","",(N413*O413*E410))</f>
        <v/>
      </c>
      <c r="Q413" s="826"/>
      <c r="R413" s="829"/>
      <c r="S413" s="829"/>
      <c r="T413" s="832"/>
      <c r="U413" s="829"/>
      <c r="V413" s="830"/>
      <c r="W413" s="859"/>
      <c r="X413" s="835"/>
      <c r="Y413" s="115"/>
    </row>
    <row r="414" spans="3:25" ht="19.5" customHeight="1">
      <c r="C414" s="839"/>
      <c r="D414" s="842"/>
      <c r="E414" s="845"/>
      <c r="F414" s="842"/>
      <c r="G414" s="848"/>
      <c r="H414" s="851"/>
      <c r="I414" s="608"/>
      <c r="J414" s="609"/>
      <c r="K414" s="610"/>
      <c r="L414" s="611"/>
      <c r="M414" s="611"/>
      <c r="N414" s="612"/>
      <c r="O414" s="120"/>
      <c r="P414" s="614">
        <f>SUM(P410:P413)</f>
        <v>0</v>
      </c>
      <c r="Q414" s="852"/>
      <c r="R414" s="853"/>
      <c r="S414" s="853"/>
      <c r="T414" s="854"/>
      <c r="U414" s="853"/>
      <c r="V414" s="617">
        <f>IF(P414="","",P414)</f>
        <v>0</v>
      </c>
      <c r="W414" s="860"/>
      <c r="X414" s="836"/>
      <c r="Y414" s="115"/>
    </row>
    <row r="415" spans="3:25" ht="19.5" customHeight="1">
      <c r="C415" s="837"/>
      <c r="D415" s="840"/>
      <c r="E415" s="843"/>
      <c r="F415" s="840"/>
      <c r="G415" s="846"/>
      <c r="H415" s="849"/>
      <c r="I415" s="596"/>
      <c r="J415" s="675"/>
      <c r="K415" s="597"/>
      <c r="L415" s="598"/>
      <c r="M415" s="598"/>
      <c r="N415" s="599" t="str">
        <f>IF(I415="","",(SUM(L415:M415)))</f>
        <v/>
      </c>
      <c r="O415" s="600"/>
      <c r="P415" s="601" t="str">
        <f>IF(O415="","",(N415*O415*E415))</f>
        <v/>
      </c>
      <c r="Q415" s="825"/>
      <c r="R415" s="828"/>
      <c r="S415" s="828"/>
      <c r="T415" s="831"/>
      <c r="U415" s="828"/>
      <c r="V415" s="828"/>
      <c r="W415" s="858"/>
      <c r="X415" s="834"/>
      <c r="Y415" s="115"/>
    </row>
    <row r="416" spans="3:25" ht="19.5" customHeight="1">
      <c r="C416" s="838"/>
      <c r="D416" s="841"/>
      <c r="E416" s="844"/>
      <c r="F416" s="841"/>
      <c r="G416" s="847"/>
      <c r="H416" s="850"/>
      <c r="I416" s="602"/>
      <c r="J416" s="676"/>
      <c r="K416" s="603"/>
      <c r="L416" s="604"/>
      <c r="M416" s="604"/>
      <c r="N416" s="605" t="str">
        <f>IF(I416="","",(SUM(L416:M416)))</f>
        <v/>
      </c>
      <c r="O416" s="606"/>
      <c r="P416" s="607" t="str">
        <f>IF(O416="","",(N416*O416*E415))</f>
        <v/>
      </c>
      <c r="Q416" s="826"/>
      <c r="R416" s="829"/>
      <c r="S416" s="829"/>
      <c r="T416" s="832"/>
      <c r="U416" s="829"/>
      <c r="V416" s="829"/>
      <c r="W416" s="859"/>
      <c r="X416" s="835"/>
      <c r="Y416" s="115"/>
    </row>
    <row r="417" spans="3:25" ht="19.5" customHeight="1">
      <c r="C417" s="838"/>
      <c r="D417" s="841"/>
      <c r="E417" s="844"/>
      <c r="F417" s="841"/>
      <c r="G417" s="847"/>
      <c r="H417" s="850"/>
      <c r="I417" s="602"/>
      <c r="J417" s="676"/>
      <c r="K417" s="603"/>
      <c r="L417" s="604"/>
      <c r="M417" s="604"/>
      <c r="N417" s="605" t="str">
        <f>IF(I417="","",(SUM(L417:M417)))</f>
        <v/>
      </c>
      <c r="O417" s="606"/>
      <c r="P417" s="607" t="str">
        <f>IF(O417="","",(N417*O417*E415))</f>
        <v/>
      </c>
      <c r="Q417" s="826"/>
      <c r="R417" s="829"/>
      <c r="S417" s="829"/>
      <c r="T417" s="832"/>
      <c r="U417" s="829"/>
      <c r="V417" s="829"/>
      <c r="W417" s="859"/>
      <c r="X417" s="835"/>
      <c r="Y417" s="115"/>
    </row>
    <row r="418" spans="3:25" ht="19.5" customHeight="1">
      <c r="C418" s="838"/>
      <c r="D418" s="841"/>
      <c r="E418" s="844"/>
      <c r="F418" s="841"/>
      <c r="G418" s="847"/>
      <c r="H418" s="850"/>
      <c r="I418" s="602"/>
      <c r="J418" s="676"/>
      <c r="K418" s="603"/>
      <c r="L418" s="604"/>
      <c r="M418" s="604"/>
      <c r="N418" s="605" t="str">
        <f>IF(I418="","",(SUM(L418:M418)))</f>
        <v/>
      </c>
      <c r="O418" s="606"/>
      <c r="P418" s="607" t="str">
        <f>IF(O418="","",(N418*O418*E415))</f>
        <v/>
      </c>
      <c r="Q418" s="826"/>
      <c r="R418" s="829"/>
      <c r="S418" s="829"/>
      <c r="T418" s="832"/>
      <c r="U418" s="829"/>
      <c r="V418" s="830"/>
      <c r="W418" s="859"/>
      <c r="X418" s="835"/>
      <c r="Y418" s="115"/>
    </row>
    <row r="419" spans="3:25" ht="19.5" customHeight="1">
      <c r="C419" s="839"/>
      <c r="D419" s="842"/>
      <c r="E419" s="845"/>
      <c r="F419" s="842"/>
      <c r="G419" s="848"/>
      <c r="H419" s="851"/>
      <c r="I419" s="608"/>
      <c r="J419" s="609"/>
      <c r="K419" s="610"/>
      <c r="L419" s="611"/>
      <c r="M419" s="611"/>
      <c r="N419" s="612"/>
      <c r="O419" s="120"/>
      <c r="P419" s="614">
        <f>SUM(P415:P418)</f>
        <v>0</v>
      </c>
      <c r="Q419" s="852"/>
      <c r="R419" s="853"/>
      <c r="S419" s="853"/>
      <c r="T419" s="854"/>
      <c r="U419" s="853"/>
      <c r="V419" s="617">
        <f>IF(P419="","",P419)</f>
        <v>0</v>
      </c>
      <c r="W419" s="860"/>
      <c r="X419" s="836"/>
      <c r="Y419" s="115"/>
    </row>
    <row r="420" spans="3:25" ht="19.5" customHeight="1">
      <c r="C420" s="837"/>
      <c r="D420" s="840"/>
      <c r="E420" s="843"/>
      <c r="F420" s="840"/>
      <c r="G420" s="846"/>
      <c r="H420" s="849"/>
      <c r="I420" s="596"/>
      <c r="J420" s="675"/>
      <c r="K420" s="597"/>
      <c r="L420" s="598"/>
      <c r="M420" s="598"/>
      <c r="N420" s="599" t="str">
        <f>IF(I420="","",(SUM(L420:M420)))</f>
        <v/>
      </c>
      <c r="O420" s="600"/>
      <c r="P420" s="601" t="str">
        <f>IF(O420="","",(N420*O420*E420))</f>
        <v/>
      </c>
      <c r="Q420" s="825"/>
      <c r="R420" s="828"/>
      <c r="S420" s="828"/>
      <c r="T420" s="831"/>
      <c r="U420" s="828"/>
      <c r="V420" s="828"/>
      <c r="W420" s="858"/>
      <c r="X420" s="834"/>
      <c r="Y420" s="115"/>
    </row>
    <row r="421" spans="3:25" ht="19.5" customHeight="1">
      <c r="C421" s="838"/>
      <c r="D421" s="841"/>
      <c r="E421" s="844"/>
      <c r="F421" s="841"/>
      <c r="G421" s="847"/>
      <c r="H421" s="850"/>
      <c r="I421" s="602"/>
      <c r="J421" s="676"/>
      <c r="K421" s="603"/>
      <c r="L421" s="604"/>
      <c r="M421" s="604"/>
      <c r="N421" s="605" t="str">
        <f>IF(I421="","",(SUM(L421:M421)))</f>
        <v/>
      </c>
      <c r="O421" s="606"/>
      <c r="P421" s="607" t="str">
        <f>IF(O421="","",(N421*O421*E420))</f>
        <v/>
      </c>
      <c r="Q421" s="826"/>
      <c r="R421" s="829"/>
      <c r="S421" s="829"/>
      <c r="T421" s="832"/>
      <c r="U421" s="829"/>
      <c r="V421" s="829"/>
      <c r="W421" s="859"/>
      <c r="X421" s="835"/>
      <c r="Y421" s="115"/>
    </row>
    <row r="422" spans="3:25" ht="19.5" customHeight="1">
      <c r="C422" s="838"/>
      <c r="D422" s="841"/>
      <c r="E422" s="844"/>
      <c r="F422" s="841"/>
      <c r="G422" s="847"/>
      <c r="H422" s="850"/>
      <c r="I422" s="602"/>
      <c r="J422" s="676"/>
      <c r="K422" s="603"/>
      <c r="L422" s="604"/>
      <c r="M422" s="604"/>
      <c r="N422" s="605" t="str">
        <f>IF(I422="","",(SUM(L422:M422)))</f>
        <v/>
      </c>
      <c r="O422" s="606"/>
      <c r="P422" s="607" t="str">
        <f>IF(O422="","",(N422*O422*E420))</f>
        <v/>
      </c>
      <c r="Q422" s="826"/>
      <c r="R422" s="829"/>
      <c r="S422" s="829"/>
      <c r="T422" s="832"/>
      <c r="U422" s="829"/>
      <c r="V422" s="829"/>
      <c r="W422" s="859"/>
      <c r="X422" s="835"/>
      <c r="Y422" s="115"/>
    </row>
    <row r="423" spans="3:25" ht="19.5" customHeight="1">
      <c r="C423" s="838"/>
      <c r="D423" s="841"/>
      <c r="E423" s="844"/>
      <c r="F423" s="841"/>
      <c r="G423" s="847"/>
      <c r="H423" s="850"/>
      <c r="I423" s="602"/>
      <c r="J423" s="676"/>
      <c r="K423" s="603"/>
      <c r="L423" s="604"/>
      <c r="M423" s="604"/>
      <c r="N423" s="605" t="str">
        <f>IF(I423="","",(SUM(L423:M423)))</f>
        <v/>
      </c>
      <c r="O423" s="606"/>
      <c r="P423" s="607" t="str">
        <f>IF(O423="","",(N423*O423*E420))</f>
        <v/>
      </c>
      <c r="Q423" s="826"/>
      <c r="R423" s="829"/>
      <c r="S423" s="829"/>
      <c r="T423" s="832"/>
      <c r="U423" s="829"/>
      <c r="V423" s="830"/>
      <c r="W423" s="859"/>
      <c r="X423" s="835"/>
      <c r="Y423" s="115"/>
    </row>
    <row r="424" spans="3:25" ht="19.5" customHeight="1">
      <c r="C424" s="839"/>
      <c r="D424" s="842"/>
      <c r="E424" s="845"/>
      <c r="F424" s="842"/>
      <c r="G424" s="848"/>
      <c r="H424" s="851"/>
      <c r="I424" s="608"/>
      <c r="J424" s="609"/>
      <c r="K424" s="610"/>
      <c r="L424" s="611"/>
      <c r="M424" s="611"/>
      <c r="N424" s="612"/>
      <c r="O424" s="120"/>
      <c r="P424" s="614">
        <f>SUM(P420:P423)</f>
        <v>0</v>
      </c>
      <c r="Q424" s="852"/>
      <c r="R424" s="853"/>
      <c r="S424" s="853"/>
      <c r="T424" s="854"/>
      <c r="U424" s="853"/>
      <c r="V424" s="617">
        <f>IF(P424="","",P424)</f>
        <v>0</v>
      </c>
      <c r="W424" s="860"/>
      <c r="X424" s="836"/>
      <c r="Y424" s="115"/>
    </row>
    <row r="425" spans="3:25" ht="19.5" customHeight="1">
      <c r="C425" s="837"/>
      <c r="D425" s="840"/>
      <c r="E425" s="843"/>
      <c r="F425" s="840"/>
      <c r="G425" s="846"/>
      <c r="H425" s="849"/>
      <c r="I425" s="596"/>
      <c r="J425" s="675"/>
      <c r="K425" s="597"/>
      <c r="L425" s="598"/>
      <c r="M425" s="598"/>
      <c r="N425" s="599" t="str">
        <f>IF(I425="","",(SUM(L425:M425)))</f>
        <v/>
      </c>
      <c r="O425" s="600"/>
      <c r="P425" s="601" t="str">
        <f>IF(O425="","",(N425*O425*E425))</f>
        <v/>
      </c>
      <c r="Q425" s="825"/>
      <c r="R425" s="828"/>
      <c r="S425" s="828"/>
      <c r="T425" s="831"/>
      <c r="U425" s="828"/>
      <c r="V425" s="828"/>
      <c r="W425" s="858"/>
      <c r="X425" s="834"/>
      <c r="Y425" s="115"/>
    </row>
    <row r="426" spans="3:25" ht="19.5" customHeight="1">
      <c r="C426" s="838"/>
      <c r="D426" s="841"/>
      <c r="E426" s="844"/>
      <c r="F426" s="841"/>
      <c r="G426" s="847"/>
      <c r="H426" s="850"/>
      <c r="I426" s="602"/>
      <c r="J426" s="676"/>
      <c r="K426" s="603"/>
      <c r="L426" s="604"/>
      <c r="M426" s="604"/>
      <c r="N426" s="605" t="str">
        <f>IF(I426="","",(SUM(L426:M426)))</f>
        <v/>
      </c>
      <c r="O426" s="606"/>
      <c r="P426" s="607" t="str">
        <f>IF(O426="","",(N426*O426*E425))</f>
        <v/>
      </c>
      <c r="Q426" s="826"/>
      <c r="R426" s="829"/>
      <c r="S426" s="829"/>
      <c r="T426" s="832"/>
      <c r="U426" s="829"/>
      <c r="V426" s="829"/>
      <c r="W426" s="859"/>
      <c r="X426" s="835"/>
      <c r="Y426" s="115"/>
    </row>
    <row r="427" spans="3:25" ht="19.5" customHeight="1">
      <c r="C427" s="838"/>
      <c r="D427" s="841"/>
      <c r="E427" s="844"/>
      <c r="F427" s="841"/>
      <c r="G427" s="847"/>
      <c r="H427" s="850"/>
      <c r="I427" s="602"/>
      <c r="J427" s="676"/>
      <c r="K427" s="603"/>
      <c r="L427" s="604"/>
      <c r="M427" s="604"/>
      <c r="N427" s="605" t="str">
        <f>IF(I427="","",(SUM(L427:M427)))</f>
        <v/>
      </c>
      <c r="O427" s="606"/>
      <c r="P427" s="607" t="str">
        <f>IF(O427="","",(N427*O427*E425))</f>
        <v/>
      </c>
      <c r="Q427" s="826"/>
      <c r="R427" s="829"/>
      <c r="S427" s="829"/>
      <c r="T427" s="832"/>
      <c r="U427" s="829"/>
      <c r="V427" s="829"/>
      <c r="W427" s="859"/>
      <c r="X427" s="835"/>
      <c r="Y427" s="115"/>
    </row>
    <row r="428" spans="3:25" ht="19.5" customHeight="1">
      <c r="C428" s="838"/>
      <c r="D428" s="841"/>
      <c r="E428" s="844"/>
      <c r="F428" s="841"/>
      <c r="G428" s="847"/>
      <c r="H428" s="850"/>
      <c r="I428" s="602"/>
      <c r="J428" s="676"/>
      <c r="K428" s="603"/>
      <c r="L428" s="604"/>
      <c r="M428" s="604"/>
      <c r="N428" s="605" t="str">
        <f>IF(I428="","",(SUM(L428:M428)))</f>
        <v/>
      </c>
      <c r="O428" s="606"/>
      <c r="P428" s="607" t="str">
        <f>IF(O428="","",(N428*O428*E425))</f>
        <v/>
      </c>
      <c r="Q428" s="826"/>
      <c r="R428" s="829"/>
      <c r="S428" s="829"/>
      <c r="T428" s="832"/>
      <c r="U428" s="829"/>
      <c r="V428" s="830"/>
      <c r="W428" s="859"/>
      <c r="X428" s="835"/>
      <c r="Y428" s="115"/>
    </row>
    <row r="429" spans="3:25" ht="19.5" customHeight="1">
      <c r="C429" s="839"/>
      <c r="D429" s="842"/>
      <c r="E429" s="845"/>
      <c r="F429" s="842"/>
      <c r="G429" s="848"/>
      <c r="H429" s="851"/>
      <c r="I429" s="608"/>
      <c r="J429" s="609"/>
      <c r="K429" s="610"/>
      <c r="L429" s="611"/>
      <c r="M429" s="611"/>
      <c r="N429" s="612"/>
      <c r="O429" s="120"/>
      <c r="P429" s="614">
        <f>SUM(P425:P428)</f>
        <v>0</v>
      </c>
      <c r="Q429" s="852"/>
      <c r="R429" s="853"/>
      <c r="S429" s="853"/>
      <c r="T429" s="854"/>
      <c r="U429" s="853"/>
      <c r="V429" s="617">
        <f>IF(P429="","",P429)</f>
        <v>0</v>
      </c>
      <c r="W429" s="860"/>
      <c r="X429" s="836"/>
      <c r="Y429" s="115"/>
    </row>
    <row r="430" spans="3:25" ht="19.5" customHeight="1">
      <c r="C430" s="837"/>
      <c r="D430" s="840"/>
      <c r="E430" s="843"/>
      <c r="F430" s="840"/>
      <c r="G430" s="846"/>
      <c r="H430" s="849"/>
      <c r="I430" s="596"/>
      <c r="J430" s="675"/>
      <c r="K430" s="597"/>
      <c r="L430" s="598"/>
      <c r="M430" s="598"/>
      <c r="N430" s="599" t="str">
        <f>IF(I430="","",(SUM(L430:M430)))</f>
        <v/>
      </c>
      <c r="O430" s="600"/>
      <c r="P430" s="601" t="str">
        <f>IF(O430="","",(N430*O430*E430))</f>
        <v/>
      </c>
      <c r="Q430" s="825"/>
      <c r="R430" s="828"/>
      <c r="S430" s="828"/>
      <c r="T430" s="831"/>
      <c r="U430" s="828"/>
      <c r="V430" s="828"/>
      <c r="W430" s="858"/>
      <c r="X430" s="834"/>
      <c r="Y430" s="115"/>
    </row>
    <row r="431" spans="3:25" ht="19.5" customHeight="1">
      <c r="C431" s="838"/>
      <c r="D431" s="841"/>
      <c r="E431" s="844"/>
      <c r="F431" s="841"/>
      <c r="G431" s="847"/>
      <c r="H431" s="850"/>
      <c r="I431" s="602"/>
      <c r="J431" s="676"/>
      <c r="K431" s="603"/>
      <c r="L431" s="604"/>
      <c r="M431" s="604"/>
      <c r="N431" s="605" t="str">
        <f>IF(I431="","",(SUM(L431:M431)))</f>
        <v/>
      </c>
      <c r="O431" s="606"/>
      <c r="P431" s="607" t="str">
        <f>IF(O431="","",(N431*O431*E430))</f>
        <v/>
      </c>
      <c r="Q431" s="826"/>
      <c r="R431" s="829"/>
      <c r="S431" s="829"/>
      <c r="T431" s="832"/>
      <c r="U431" s="829"/>
      <c r="V431" s="829"/>
      <c r="W431" s="859"/>
      <c r="X431" s="835"/>
      <c r="Y431" s="115"/>
    </row>
    <row r="432" spans="3:25" ht="19.5" customHeight="1">
      <c r="C432" s="838"/>
      <c r="D432" s="841"/>
      <c r="E432" s="844"/>
      <c r="F432" s="841"/>
      <c r="G432" s="847"/>
      <c r="H432" s="850"/>
      <c r="I432" s="602"/>
      <c r="J432" s="676"/>
      <c r="K432" s="603"/>
      <c r="L432" s="604"/>
      <c r="M432" s="604"/>
      <c r="N432" s="605" t="str">
        <f>IF(I432="","",(SUM(L432:M432)))</f>
        <v/>
      </c>
      <c r="O432" s="606"/>
      <c r="P432" s="607" t="str">
        <f>IF(O432="","",(N432*O432*E430))</f>
        <v/>
      </c>
      <c r="Q432" s="826"/>
      <c r="R432" s="829"/>
      <c r="S432" s="829"/>
      <c r="T432" s="832"/>
      <c r="U432" s="829"/>
      <c r="V432" s="829"/>
      <c r="W432" s="859"/>
      <c r="X432" s="835"/>
      <c r="Y432" s="115"/>
    </row>
    <row r="433" spans="3:25" ht="19.5" customHeight="1">
      <c r="C433" s="838"/>
      <c r="D433" s="841"/>
      <c r="E433" s="844"/>
      <c r="F433" s="841"/>
      <c r="G433" s="847"/>
      <c r="H433" s="850"/>
      <c r="I433" s="602"/>
      <c r="J433" s="676"/>
      <c r="K433" s="603"/>
      <c r="L433" s="604"/>
      <c r="M433" s="604"/>
      <c r="N433" s="605" t="str">
        <f>IF(I433="","",(SUM(L433:M433)))</f>
        <v/>
      </c>
      <c r="O433" s="606"/>
      <c r="P433" s="607" t="str">
        <f>IF(O433="","",(N433*O433*E430))</f>
        <v/>
      </c>
      <c r="Q433" s="826"/>
      <c r="R433" s="829"/>
      <c r="S433" s="829"/>
      <c r="T433" s="832"/>
      <c r="U433" s="829"/>
      <c r="V433" s="830"/>
      <c r="W433" s="859"/>
      <c r="X433" s="835"/>
      <c r="Y433" s="115"/>
    </row>
    <row r="434" spans="3:25" ht="19.5" customHeight="1">
      <c r="C434" s="839"/>
      <c r="D434" s="842"/>
      <c r="E434" s="845"/>
      <c r="F434" s="842"/>
      <c r="G434" s="848"/>
      <c r="H434" s="851"/>
      <c r="I434" s="608"/>
      <c r="J434" s="609"/>
      <c r="K434" s="610"/>
      <c r="L434" s="611"/>
      <c r="M434" s="611"/>
      <c r="N434" s="612"/>
      <c r="O434" s="120"/>
      <c r="P434" s="614">
        <f>SUM(P430:P433)</f>
        <v>0</v>
      </c>
      <c r="Q434" s="852"/>
      <c r="R434" s="853"/>
      <c r="S434" s="853"/>
      <c r="T434" s="854"/>
      <c r="U434" s="853"/>
      <c r="V434" s="617">
        <f>IF(P434="","",P434)</f>
        <v>0</v>
      </c>
      <c r="W434" s="860"/>
      <c r="X434" s="836"/>
      <c r="Y434" s="115"/>
    </row>
    <row r="435" spans="3:25" ht="19.5" customHeight="1">
      <c r="C435" s="837"/>
      <c r="D435" s="840"/>
      <c r="E435" s="843"/>
      <c r="F435" s="840"/>
      <c r="G435" s="846"/>
      <c r="H435" s="849"/>
      <c r="I435" s="596"/>
      <c r="J435" s="675"/>
      <c r="K435" s="597"/>
      <c r="L435" s="598"/>
      <c r="M435" s="598"/>
      <c r="N435" s="599" t="str">
        <f>IF(I435="","",(SUM(L435:M435)))</f>
        <v/>
      </c>
      <c r="O435" s="600"/>
      <c r="P435" s="601" t="str">
        <f>IF(O435="","",(N435*O435*E435))</f>
        <v/>
      </c>
      <c r="Q435" s="825"/>
      <c r="R435" s="828"/>
      <c r="S435" s="828"/>
      <c r="T435" s="831"/>
      <c r="U435" s="828"/>
      <c r="V435" s="828"/>
      <c r="W435" s="858"/>
      <c r="X435" s="834"/>
      <c r="Y435" s="115"/>
    </row>
    <row r="436" spans="3:25" ht="19.5" customHeight="1">
      <c r="C436" s="838"/>
      <c r="D436" s="841"/>
      <c r="E436" s="844"/>
      <c r="F436" s="841"/>
      <c r="G436" s="847"/>
      <c r="H436" s="850"/>
      <c r="I436" s="602"/>
      <c r="J436" s="676"/>
      <c r="K436" s="603"/>
      <c r="L436" s="604"/>
      <c r="M436" s="604"/>
      <c r="N436" s="605" t="str">
        <f>IF(I436="","",(SUM(L436:M436)))</f>
        <v/>
      </c>
      <c r="O436" s="606"/>
      <c r="P436" s="607" t="str">
        <f>IF(O436="","",(N436*O436*E435))</f>
        <v/>
      </c>
      <c r="Q436" s="826"/>
      <c r="R436" s="829"/>
      <c r="S436" s="829"/>
      <c r="T436" s="832"/>
      <c r="U436" s="829"/>
      <c r="V436" s="829"/>
      <c r="W436" s="859"/>
      <c r="X436" s="835"/>
      <c r="Y436" s="115"/>
    </row>
    <row r="437" spans="3:25" ht="19.5" customHeight="1">
      <c r="C437" s="838"/>
      <c r="D437" s="841"/>
      <c r="E437" s="844"/>
      <c r="F437" s="841"/>
      <c r="G437" s="847"/>
      <c r="H437" s="850"/>
      <c r="I437" s="602"/>
      <c r="J437" s="676"/>
      <c r="K437" s="603"/>
      <c r="L437" s="604"/>
      <c r="M437" s="604"/>
      <c r="N437" s="605" t="str">
        <f>IF(I437="","",(SUM(L437:M437)))</f>
        <v/>
      </c>
      <c r="O437" s="606"/>
      <c r="P437" s="607" t="str">
        <f>IF(O437="","",(N437*O437*E435))</f>
        <v/>
      </c>
      <c r="Q437" s="826"/>
      <c r="R437" s="829"/>
      <c r="S437" s="829"/>
      <c r="T437" s="832"/>
      <c r="U437" s="829"/>
      <c r="V437" s="829"/>
      <c r="W437" s="859"/>
      <c r="X437" s="835"/>
      <c r="Y437" s="115"/>
    </row>
    <row r="438" spans="3:25" ht="19.5" customHeight="1">
      <c r="C438" s="838"/>
      <c r="D438" s="841"/>
      <c r="E438" s="844"/>
      <c r="F438" s="841"/>
      <c r="G438" s="847"/>
      <c r="H438" s="850"/>
      <c r="I438" s="602"/>
      <c r="J438" s="676"/>
      <c r="K438" s="603"/>
      <c r="L438" s="604"/>
      <c r="M438" s="604"/>
      <c r="N438" s="605" t="str">
        <f>IF(I438="","",(SUM(L438:M438)))</f>
        <v/>
      </c>
      <c r="O438" s="606"/>
      <c r="P438" s="607" t="str">
        <f>IF(O438="","",(N438*O438*E435))</f>
        <v/>
      </c>
      <c r="Q438" s="826"/>
      <c r="R438" s="829"/>
      <c r="S438" s="829"/>
      <c r="T438" s="832"/>
      <c r="U438" s="829"/>
      <c r="V438" s="830"/>
      <c r="W438" s="859"/>
      <c r="X438" s="835"/>
      <c r="Y438" s="115"/>
    </row>
    <row r="439" spans="3:25" ht="19.5" customHeight="1">
      <c r="C439" s="839"/>
      <c r="D439" s="842"/>
      <c r="E439" s="845"/>
      <c r="F439" s="842"/>
      <c r="G439" s="848"/>
      <c r="H439" s="851"/>
      <c r="I439" s="608"/>
      <c r="J439" s="609"/>
      <c r="K439" s="610"/>
      <c r="L439" s="611"/>
      <c r="M439" s="611"/>
      <c r="N439" s="612"/>
      <c r="O439" s="120"/>
      <c r="P439" s="614">
        <f>SUM(P435:P438)</f>
        <v>0</v>
      </c>
      <c r="Q439" s="852"/>
      <c r="R439" s="853"/>
      <c r="S439" s="853"/>
      <c r="T439" s="854"/>
      <c r="U439" s="853"/>
      <c r="V439" s="617">
        <f>IF(P439="","",P439)</f>
        <v>0</v>
      </c>
      <c r="W439" s="860"/>
      <c r="X439" s="836"/>
      <c r="Y439" s="115"/>
    </row>
    <row r="440" spans="3:25" ht="19.5" customHeight="1">
      <c r="C440" s="837"/>
      <c r="D440" s="840"/>
      <c r="E440" s="843"/>
      <c r="F440" s="840"/>
      <c r="G440" s="846"/>
      <c r="H440" s="849"/>
      <c r="I440" s="596"/>
      <c r="J440" s="675"/>
      <c r="K440" s="597"/>
      <c r="L440" s="598"/>
      <c r="M440" s="598"/>
      <c r="N440" s="599" t="str">
        <f>IF(I440="","",(SUM(L440:M440)))</f>
        <v/>
      </c>
      <c r="O440" s="600"/>
      <c r="P440" s="601" t="str">
        <f>IF(O440="","",(N440*O440*E440))</f>
        <v/>
      </c>
      <c r="Q440" s="825"/>
      <c r="R440" s="828"/>
      <c r="S440" s="828"/>
      <c r="T440" s="831"/>
      <c r="U440" s="828"/>
      <c r="V440" s="828"/>
      <c r="W440" s="858"/>
      <c r="X440" s="834"/>
      <c r="Y440" s="115"/>
    </row>
    <row r="441" spans="3:25" ht="19.5" customHeight="1">
      <c r="C441" s="838"/>
      <c r="D441" s="841"/>
      <c r="E441" s="844"/>
      <c r="F441" s="841"/>
      <c r="G441" s="847"/>
      <c r="H441" s="850"/>
      <c r="I441" s="602"/>
      <c r="J441" s="676"/>
      <c r="K441" s="603"/>
      <c r="L441" s="604"/>
      <c r="M441" s="604"/>
      <c r="N441" s="605" t="str">
        <f>IF(I441="","",(SUM(L441:M441)))</f>
        <v/>
      </c>
      <c r="O441" s="606"/>
      <c r="P441" s="607" t="str">
        <f>IF(O441="","",(N441*O441*E440))</f>
        <v/>
      </c>
      <c r="Q441" s="826"/>
      <c r="R441" s="829"/>
      <c r="S441" s="829"/>
      <c r="T441" s="832"/>
      <c r="U441" s="829"/>
      <c r="V441" s="829"/>
      <c r="W441" s="859"/>
      <c r="X441" s="835"/>
      <c r="Y441" s="115"/>
    </row>
    <row r="442" spans="3:25" ht="19.5" customHeight="1">
      <c r="C442" s="838"/>
      <c r="D442" s="841"/>
      <c r="E442" s="844"/>
      <c r="F442" s="841"/>
      <c r="G442" s="847"/>
      <c r="H442" s="850"/>
      <c r="I442" s="602"/>
      <c r="J442" s="676"/>
      <c r="K442" s="603"/>
      <c r="L442" s="604"/>
      <c r="M442" s="604"/>
      <c r="N442" s="605" t="str">
        <f>IF(I442="","",(SUM(L442:M442)))</f>
        <v/>
      </c>
      <c r="O442" s="606"/>
      <c r="P442" s="607" t="str">
        <f>IF(O442="","",(N442*O442*E440))</f>
        <v/>
      </c>
      <c r="Q442" s="826"/>
      <c r="R442" s="829"/>
      <c r="S442" s="829"/>
      <c r="T442" s="832"/>
      <c r="U442" s="829"/>
      <c r="V442" s="829"/>
      <c r="W442" s="859"/>
      <c r="X442" s="835"/>
      <c r="Y442" s="115"/>
    </row>
    <row r="443" spans="3:25" ht="19.5" customHeight="1">
      <c r="C443" s="838"/>
      <c r="D443" s="841"/>
      <c r="E443" s="844"/>
      <c r="F443" s="841"/>
      <c r="G443" s="847"/>
      <c r="H443" s="850"/>
      <c r="I443" s="602"/>
      <c r="J443" s="676"/>
      <c r="K443" s="603"/>
      <c r="L443" s="604"/>
      <c r="M443" s="604"/>
      <c r="N443" s="605" t="str">
        <f>IF(I443="","",(SUM(L443:M443)))</f>
        <v/>
      </c>
      <c r="O443" s="606"/>
      <c r="P443" s="607" t="str">
        <f>IF(O443="","",(N443*O443*E440))</f>
        <v/>
      </c>
      <c r="Q443" s="826"/>
      <c r="R443" s="829"/>
      <c r="S443" s="829"/>
      <c r="T443" s="832"/>
      <c r="U443" s="829"/>
      <c r="V443" s="830"/>
      <c r="W443" s="859"/>
      <c r="X443" s="835"/>
      <c r="Y443" s="115"/>
    </row>
    <row r="444" spans="3:25" ht="19.5" customHeight="1">
      <c r="C444" s="839"/>
      <c r="D444" s="842"/>
      <c r="E444" s="845"/>
      <c r="F444" s="842"/>
      <c r="G444" s="848"/>
      <c r="H444" s="851"/>
      <c r="I444" s="608"/>
      <c r="J444" s="609"/>
      <c r="K444" s="610"/>
      <c r="L444" s="611"/>
      <c r="M444" s="611"/>
      <c r="N444" s="612"/>
      <c r="O444" s="120"/>
      <c r="P444" s="614">
        <f>SUM(P440:P443)</f>
        <v>0</v>
      </c>
      <c r="Q444" s="852"/>
      <c r="R444" s="853"/>
      <c r="S444" s="853"/>
      <c r="T444" s="854"/>
      <c r="U444" s="853"/>
      <c r="V444" s="617">
        <f>IF(P444="","",P444)</f>
        <v>0</v>
      </c>
      <c r="W444" s="860"/>
      <c r="X444" s="836"/>
      <c r="Y444" s="115"/>
    </row>
    <row r="445" spans="3:25" ht="19.5" customHeight="1">
      <c r="C445" s="837"/>
      <c r="D445" s="840"/>
      <c r="E445" s="843"/>
      <c r="F445" s="840"/>
      <c r="G445" s="846"/>
      <c r="H445" s="849"/>
      <c r="I445" s="596"/>
      <c r="J445" s="675"/>
      <c r="K445" s="597"/>
      <c r="L445" s="598"/>
      <c r="M445" s="598"/>
      <c r="N445" s="599" t="str">
        <f>IF(I445="","",(SUM(L445:M445)))</f>
        <v/>
      </c>
      <c r="O445" s="600"/>
      <c r="P445" s="601" t="str">
        <f>IF(O445="","",(N445*O445*E445))</f>
        <v/>
      </c>
      <c r="Q445" s="825"/>
      <c r="R445" s="828"/>
      <c r="S445" s="828"/>
      <c r="T445" s="831"/>
      <c r="U445" s="828"/>
      <c r="V445" s="828"/>
      <c r="W445" s="858"/>
      <c r="X445" s="834"/>
      <c r="Y445" s="115"/>
    </row>
    <row r="446" spans="3:25" ht="19.5" customHeight="1">
      <c r="C446" s="838"/>
      <c r="D446" s="841"/>
      <c r="E446" s="844"/>
      <c r="F446" s="841"/>
      <c r="G446" s="847"/>
      <c r="H446" s="850"/>
      <c r="I446" s="602"/>
      <c r="J446" s="676"/>
      <c r="K446" s="603"/>
      <c r="L446" s="604"/>
      <c r="M446" s="604"/>
      <c r="N446" s="605" t="str">
        <f>IF(I446="","",(SUM(L446:M446)))</f>
        <v/>
      </c>
      <c r="O446" s="606"/>
      <c r="P446" s="607" t="str">
        <f>IF(O446="","",(N446*O446*E445))</f>
        <v/>
      </c>
      <c r="Q446" s="826"/>
      <c r="R446" s="829"/>
      <c r="S446" s="829"/>
      <c r="T446" s="832"/>
      <c r="U446" s="829"/>
      <c r="V446" s="829"/>
      <c r="W446" s="859"/>
      <c r="X446" s="835"/>
      <c r="Y446" s="115"/>
    </row>
    <row r="447" spans="3:25" ht="19.5" customHeight="1">
      <c r="C447" s="838"/>
      <c r="D447" s="841"/>
      <c r="E447" s="844"/>
      <c r="F447" s="841"/>
      <c r="G447" s="847"/>
      <c r="H447" s="850"/>
      <c r="I447" s="602"/>
      <c r="J447" s="676"/>
      <c r="K447" s="603"/>
      <c r="L447" s="604"/>
      <c r="M447" s="604"/>
      <c r="N447" s="605" t="str">
        <f>IF(I447="","",(SUM(L447:M447)))</f>
        <v/>
      </c>
      <c r="O447" s="606"/>
      <c r="P447" s="607" t="str">
        <f>IF(O447="","",(N447*O447*E445))</f>
        <v/>
      </c>
      <c r="Q447" s="826"/>
      <c r="R447" s="829"/>
      <c r="S447" s="829"/>
      <c r="T447" s="832"/>
      <c r="U447" s="829"/>
      <c r="V447" s="829"/>
      <c r="W447" s="859"/>
      <c r="X447" s="835"/>
      <c r="Y447" s="115"/>
    </row>
    <row r="448" spans="3:25" ht="19.5" customHeight="1">
      <c r="C448" s="838"/>
      <c r="D448" s="841"/>
      <c r="E448" s="844"/>
      <c r="F448" s="841"/>
      <c r="G448" s="847"/>
      <c r="H448" s="850"/>
      <c r="I448" s="602"/>
      <c r="J448" s="676"/>
      <c r="K448" s="603"/>
      <c r="L448" s="604"/>
      <c r="M448" s="604"/>
      <c r="N448" s="605" t="str">
        <f>IF(I448="","",(SUM(L448:M448)))</f>
        <v/>
      </c>
      <c r="O448" s="606"/>
      <c r="P448" s="607" t="str">
        <f>IF(O448="","",(N448*O448*E445))</f>
        <v/>
      </c>
      <c r="Q448" s="826"/>
      <c r="R448" s="829"/>
      <c r="S448" s="829"/>
      <c r="T448" s="832"/>
      <c r="U448" s="829"/>
      <c r="V448" s="830"/>
      <c r="W448" s="859"/>
      <c r="X448" s="835"/>
      <c r="Y448" s="115"/>
    </row>
    <row r="449" spans="3:25" ht="19.5" customHeight="1">
      <c r="C449" s="839"/>
      <c r="D449" s="842"/>
      <c r="E449" s="845"/>
      <c r="F449" s="842"/>
      <c r="G449" s="848"/>
      <c r="H449" s="851"/>
      <c r="I449" s="608"/>
      <c r="J449" s="609"/>
      <c r="K449" s="610"/>
      <c r="L449" s="611"/>
      <c r="M449" s="611"/>
      <c r="N449" s="612"/>
      <c r="O449" s="120"/>
      <c r="P449" s="614">
        <f>SUM(P445:P448)</f>
        <v>0</v>
      </c>
      <c r="Q449" s="852"/>
      <c r="R449" s="853"/>
      <c r="S449" s="853"/>
      <c r="T449" s="854"/>
      <c r="U449" s="853"/>
      <c r="V449" s="617">
        <f>IF(P449="","",P449)</f>
        <v>0</v>
      </c>
      <c r="W449" s="860"/>
      <c r="X449" s="836"/>
      <c r="Y449" s="115"/>
    </row>
    <row r="450" spans="3:25" ht="19.5" customHeight="1">
      <c r="C450" s="837"/>
      <c r="D450" s="840"/>
      <c r="E450" s="843"/>
      <c r="F450" s="840"/>
      <c r="G450" s="846"/>
      <c r="H450" s="849"/>
      <c r="I450" s="596"/>
      <c r="J450" s="675"/>
      <c r="K450" s="597"/>
      <c r="L450" s="598"/>
      <c r="M450" s="598"/>
      <c r="N450" s="599" t="str">
        <f>IF(I450="","",(SUM(L450:M450)))</f>
        <v/>
      </c>
      <c r="O450" s="600"/>
      <c r="P450" s="601" t="str">
        <f>IF(O450="","",(N450*O450*E450))</f>
        <v/>
      </c>
      <c r="Q450" s="825"/>
      <c r="R450" s="828"/>
      <c r="S450" s="828"/>
      <c r="T450" s="831"/>
      <c r="U450" s="828"/>
      <c r="V450" s="828"/>
      <c r="W450" s="858"/>
      <c r="X450" s="834"/>
      <c r="Y450" s="115"/>
    </row>
    <row r="451" spans="3:25" ht="19.5" customHeight="1">
      <c r="C451" s="838"/>
      <c r="D451" s="841"/>
      <c r="E451" s="844"/>
      <c r="F451" s="841"/>
      <c r="G451" s="847"/>
      <c r="H451" s="850"/>
      <c r="I451" s="602"/>
      <c r="J451" s="676"/>
      <c r="K451" s="603"/>
      <c r="L451" s="604"/>
      <c r="M451" s="604"/>
      <c r="N451" s="605" t="str">
        <f>IF(I451="","",(SUM(L451:M451)))</f>
        <v/>
      </c>
      <c r="O451" s="606"/>
      <c r="P451" s="607" t="str">
        <f>IF(O451="","",(N451*O451*E450))</f>
        <v/>
      </c>
      <c r="Q451" s="826"/>
      <c r="R451" s="829"/>
      <c r="S451" s="829"/>
      <c r="T451" s="832"/>
      <c r="U451" s="829"/>
      <c r="V451" s="829"/>
      <c r="W451" s="859"/>
      <c r="X451" s="835"/>
      <c r="Y451" s="115"/>
    </row>
    <row r="452" spans="3:25" ht="19.5" customHeight="1">
      <c r="C452" s="838"/>
      <c r="D452" s="841"/>
      <c r="E452" s="844"/>
      <c r="F452" s="841"/>
      <c r="G452" s="847"/>
      <c r="H452" s="850"/>
      <c r="I452" s="602"/>
      <c r="J452" s="676"/>
      <c r="K452" s="603"/>
      <c r="L452" s="604"/>
      <c r="M452" s="604"/>
      <c r="N452" s="605" t="str">
        <f>IF(I452="","",(SUM(L452:M452)))</f>
        <v/>
      </c>
      <c r="O452" s="606"/>
      <c r="P452" s="607" t="str">
        <f>IF(O452="","",(N452*O452*E450))</f>
        <v/>
      </c>
      <c r="Q452" s="826"/>
      <c r="R452" s="829"/>
      <c r="S452" s="829"/>
      <c r="T452" s="832"/>
      <c r="U452" s="829"/>
      <c r="V452" s="829"/>
      <c r="W452" s="859"/>
      <c r="X452" s="835"/>
      <c r="Y452" s="115"/>
    </row>
    <row r="453" spans="3:25" ht="19.5" customHeight="1">
      <c r="C453" s="838"/>
      <c r="D453" s="841"/>
      <c r="E453" s="844"/>
      <c r="F453" s="841"/>
      <c r="G453" s="847"/>
      <c r="H453" s="850"/>
      <c r="I453" s="602"/>
      <c r="J453" s="676"/>
      <c r="K453" s="603"/>
      <c r="L453" s="604"/>
      <c r="M453" s="604"/>
      <c r="N453" s="605" t="str">
        <f>IF(I453="","",(SUM(L453:M453)))</f>
        <v/>
      </c>
      <c r="O453" s="606"/>
      <c r="P453" s="607" t="str">
        <f>IF(O453="","",(N453*O453*E450))</f>
        <v/>
      </c>
      <c r="Q453" s="826"/>
      <c r="R453" s="829"/>
      <c r="S453" s="829"/>
      <c r="T453" s="832"/>
      <c r="U453" s="829"/>
      <c r="V453" s="830"/>
      <c r="W453" s="859"/>
      <c r="X453" s="835"/>
      <c r="Y453" s="115"/>
    </row>
    <row r="454" spans="3:25" ht="19.5" customHeight="1">
      <c r="C454" s="839"/>
      <c r="D454" s="842"/>
      <c r="E454" s="845"/>
      <c r="F454" s="842"/>
      <c r="G454" s="848"/>
      <c r="H454" s="851"/>
      <c r="I454" s="608"/>
      <c r="J454" s="609"/>
      <c r="K454" s="610"/>
      <c r="L454" s="611"/>
      <c r="M454" s="611"/>
      <c r="N454" s="612"/>
      <c r="O454" s="120"/>
      <c r="P454" s="614">
        <f>SUM(P450:P453)</f>
        <v>0</v>
      </c>
      <c r="Q454" s="852"/>
      <c r="R454" s="853"/>
      <c r="S454" s="853"/>
      <c r="T454" s="854"/>
      <c r="U454" s="853"/>
      <c r="V454" s="617">
        <f>IF(P454="","",P454)</f>
        <v>0</v>
      </c>
      <c r="W454" s="860"/>
      <c r="X454" s="836"/>
      <c r="Y454" s="115"/>
    </row>
    <row r="455" spans="3:25" ht="19.5" customHeight="1">
      <c r="C455" s="837"/>
      <c r="D455" s="840"/>
      <c r="E455" s="843"/>
      <c r="F455" s="840"/>
      <c r="G455" s="846"/>
      <c r="H455" s="849"/>
      <c r="I455" s="596"/>
      <c r="J455" s="675"/>
      <c r="K455" s="597"/>
      <c r="L455" s="598"/>
      <c r="M455" s="598"/>
      <c r="N455" s="599" t="str">
        <f>IF(I455="","",(SUM(L455:M455)))</f>
        <v/>
      </c>
      <c r="O455" s="600"/>
      <c r="P455" s="601" t="str">
        <f>IF(O455="","",(N455*O455*E455))</f>
        <v/>
      </c>
      <c r="Q455" s="825"/>
      <c r="R455" s="828"/>
      <c r="S455" s="828"/>
      <c r="T455" s="831"/>
      <c r="U455" s="828"/>
      <c r="V455" s="828"/>
      <c r="W455" s="858"/>
      <c r="X455" s="834"/>
      <c r="Y455" s="115"/>
    </row>
    <row r="456" spans="3:25" ht="19.5" customHeight="1">
      <c r="C456" s="838"/>
      <c r="D456" s="841"/>
      <c r="E456" s="844"/>
      <c r="F456" s="841"/>
      <c r="G456" s="847"/>
      <c r="H456" s="850"/>
      <c r="I456" s="602"/>
      <c r="J456" s="676"/>
      <c r="K456" s="603"/>
      <c r="L456" s="604"/>
      <c r="M456" s="604"/>
      <c r="N456" s="605" t="str">
        <f>IF(I456="","",(SUM(L456:M456)))</f>
        <v/>
      </c>
      <c r="O456" s="606"/>
      <c r="P456" s="607" t="str">
        <f>IF(O456="","",(N456*O456*E455))</f>
        <v/>
      </c>
      <c r="Q456" s="826"/>
      <c r="R456" s="829"/>
      <c r="S456" s="829"/>
      <c r="T456" s="832"/>
      <c r="U456" s="829"/>
      <c r="V456" s="829"/>
      <c r="W456" s="859"/>
      <c r="X456" s="835"/>
      <c r="Y456" s="115"/>
    </row>
    <row r="457" spans="3:25" ht="19.5" customHeight="1">
      <c r="C457" s="838"/>
      <c r="D457" s="841"/>
      <c r="E457" s="844"/>
      <c r="F457" s="841"/>
      <c r="G457" s="847"/>
      <c r="H457" s="850"/>
      <c r="I457" s="602"/>
      <c r="J457" s="676"/>
      <c r="K457" s="603"/>
      <c r="L457" s="604"/>
      <c r="M457" s="604"/>
      <c r="N457" s="605" t="str">
        <f>IF(I457="","",(SUM(L457:M457)))</f>
        <v/>
      </c>
      <c r="O457" s="606"/>
      <c r="P457" s="607" t="str">
        <f>IF(O457="","",(N457*O457*E455))</f>
        <v/>
      </c>
      <c r="Q457" s="826"/>
      <c r="R457" s="829"/>
      <c r="S457" s="829"/>
      <c r="T457" s="832"/>
      <c r="U457" s="829"/>
      <c r="V457" s="829"/>
      <c r="W457" s="859"/>
      <c r="X457" s="835"/>
      <c r="Y457" s="115"/>
    </row>
    <row r="458" spans="3:25" ht="19.5" customHeight="1">
      <c r="C458" s="838"/>
      <c r="D458" s="841"/>
      <c r="E458" s="844"/>
      <c r="F458" s="841"/>
      <c r="G458" s="847"/>
      <c r="H458" s="850"/>
      <c r="I458" s="602"/>
      <c r="J458" s="676"/>
      <c r="K458" s="603"/>
      <c r="L458" s="604"/>
      <c r="M458" s="604"/>
      <c r="N458" s="605" t="str">
        <f>IF(I458="","",(SUM(L458:M458)))</f>
        <v/>
      </c>
      <c r="O458" s="606"/>
      <c r="P458" s="607" t="str">
        <f>IF(O458="","",(N458*O458*E455))</f>
        <v/>
      </c>
      <c r="Q458" s="826"/>
      <c r="R458" s="829"/>
      <c r="S458" s="829"/>
      <c r="T458" s="832"/>
      <c r="U458" s="829"/>
      <c r="V458" s="830"/>
      <c r="W458" s="859"/>
      <c r="X458" s="835"/>
      <c r="Y458" s="115"/>
    </row>
    <row r="459" spans="3:25" ht="19.5" customHeight="1">
      <c r="C459" s="839"/>
      <c r="D459" s="842"/>
      <c r="E459" s="845"/>
      <c r="F459" s="842"/>
      <c r="G459" s="848"/>
      <c r="H459" s="851"/>
      <c r="I459" s="608"/>
      <c r="J459" s="609"/>
      <c r="K459" s="610"/>
      <c r="L459" s="611"/>
      <c r="M459" s="611"/>
      <c r="N459" s="612"/>
      <c r="O459" s="613"/>
      <c r="P459" s="614">
        <f>SUM(P455:P458)</f>
        <v>0</v>
      </c>
      <c r="Q459" s="852"/>
      <c r="R459" s="853"/>
      <c r="S459" s="853"/>
      <c r="T459" s="854"/>
      <c r="U459" s="853"/>
      <c r="V459" s="617">
        <f>IF(P459="","",P459)</f>
        <v>0</v>
      </c>
      <c r="W459" s="860"/>
      <c r="X459" s="836"/>
      <c r="Y459" s="115"/>
    </row>
    <row r="460" spans="3:25" ht="22.5" customHeight="1">
      <c r="T460" s="877" t="s">
        <v>302</v>
      </c>
      <c r="U460" s="878"/>
      <c r="V460" s="117">
        <f>SUM(V350:V459)</f>
        <v>0</v>
      </c>
      <c r="W460" s="118"/>
      <c r="X460" s="118"/>
      <c r="Y460" s="119"/>
    </row>
    <row r="461" spans="3:25" ht="22.5" customHeight="1">
      <c r="T461" s="877" t="s">
        <v>303</v>
      </c>
      <c r="U461" s="878"/>
      <c r="V461" s="117">
        <f>SUM(V350:V459)/1.1</f>
        <v>0</v>
      </c>
    </row>
  </sheetData>
  <mergeCells count="1278">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312</v>
      </c>
      <c r="L1" s="126"/>
    </row>
    <row r="2" spans="2:45" ht="19.5" customHeight="1">
      <c r="B2" s="2" t="s">
        <v>268</v>
      </c>
      <c r="C2" s="224"/>
      <c r="D2" s="224"/>
      <c r="E2" s="224"/>
      <c r="F2" s="224"/>
      <c r="G2" s="224"/>
      <c r="H2" s="224"/>
      <c r="I2" s="128"/>
      <c r="J2" s="128"/>
      <c r="K2" s="128"/>
    </row>
    <row r="3" spans="2:45" ht="24" customHeight="1">
      <c r="B3" s="43" t="s">
        <v>313</v>
      </c>
      <c r="E3" s="584" t="s">
        <v>314</v>
      </c>
      <c r="F3" s="129">
        <f>SUM(I62,I124,I185)</f>
        <v>0</v>
      </c>
      <c r="I3" s="130"/>
      <c r="J3" s="130"/>
      <c r="K3" s="130"/>
      <c r="L3" s="130"/>
    </row>
    <row r="4" spans="2:45" s="43" customFormat="1" ht="19.5" customHeight="1">
      <c r="B4" s="43" t="s">
        <v>271</v>
      </c>
      <c r="J4" s="108"/>
      <c r="K4" s="108" t="s">
        <v>223</v>
      </c>
      <c r="AS4" s="54"/>
    </row>
    <row r="5" spans="2:45" s="132" customFormat="1" ht="19.5" customHeight="1">
      <c r="B5" s="903" t="s">
        <v>272</v>
      </c>
      <c r="C5" s="903"/>
      <c r="D5" s="903" t="s">
        <v>274</v>
      </c>
      <c r="E5" s="903" t="s">
        <v>315</v>
      </c>
      <c r="F5" s="906" t="s">
        <v>277</v>
      </c>
      <c r="G5" s="505" t="s">
        <v>316</v>
      </c>
      <c r="H5" s="903" t="s">
        <v>317</v>
      </c>
      <c r="I5" s="907" t="s">
        <v>306</v>
      </c>
      <c r="J5" s="910" t="s">
        <v>287</v>
      </c>
      <c r="K5" s="907" t="s">
        <v>288</v>
      </c>
      <c r="L5" s="131"/>
    </row>
    <row r="6" spans="2:45" s="132" customFormat="1" ht="19.5" customHeight="1">
      <c r="B6" s="904"/>
      <c r="C6" s="904"/>
      <c r="D6" s="904"/>
      <c r="E6" s="904"/>
      <c r="F6" s="906"/>
      <c r="G6" s="133" t="s">
        <v>318</v>
      </c>
      <c r="H6" s="904"/>
      <c r="I6" s="907"/>
      <c r="J6" s="910"/>
      <c r="K6" s="907"/>
      <c r="L6" s="131"/>
    </row>
    <row r="7" spans="2:45" ht="18.75" customHeight="1">
      <c r="B7" s="881"/>
      <c r="C7" s="881"/>
      <c r="D7" s="887"/>
      <c r="E7" s="887"/>
      <c r="F7" s="887"/>
      <c r="G7" s="678"/>
      <c r="H7" s="883"/>
      <c r="I7" s="889" t="str">
        <f>IF(H7="","",(IF(H7="往復",(G8*2),G8)))</f>
        <v/>
      </c>
      <c r="J7" s="891"/>
      <c r="K7" s="891"/>
      <c r="L7" s="115"/>
    </row>
    <row r="8" spans="2:45" ht="18.75" customHeight="1">
      <c r="B8" s="882"/>
      <c r="C8" s="882"/>
      <c r="D8" s="888"/>
      <c r="E8" s="888"/>
      <c r="F8" s="888"/>
      <c r="G8" s="134"/>
      <c r="H8" s="884"/>
      <c r="I8" s="890"/>
      <c r="J8" s="892"/>
      <c r="K8" s="892"/>
      <c r="L8" s="115"/>
    </row>
    <row r="9" spans="2:45" ht="18.75" customHeight="1">
      <c r="B9" s="881"/>
      <c r="C9" s="881"/>
      <c r="D9" s="887"/>
      <c r="E9" s="887"/>
      <c r="F9" s="887"/>
      <c r="G9" s="678"/>
      <c r="H9" s="883"/>
      <c r="I9" s="889" t="str">
        <f t="shared" ref="I9" si="0">IF(H9="","",(IF(H9="往復",(G10*2),G10)))</f>
        <v/>
      </c>
      <c r="J9" s="891"/>
      <c r="K9" s="891"/>
      <c r="L9" s="115"/>
    </row>
    <row r="10" spans="2:45" ht="18.75" customHeight="1">
      <c r="B10" s="882"/>
      <c r="C10" s="882"/>
      <c r="D10" s="888"/>
      <c r="E10" s="888"/>
      <c r="F10" s="888"/>
      <c r="G10" s="134"/>
      <c r="H10" s="884"/>
      <c r="I10" s="890"/>
      <c r="J10" s="892"/>
      <c r="K10" s="892"/>
      <c r="L10" s="115"/>
    </row>
    <row r="11" spans="2:45" ht="18.75" customHeight="1">
      <c r="B11" s="881"/>
      <c r="C11" s="881"/>
      <c r="D11" s="887"/>
      <c r="E11" s="887"/>
      <c r="F11" s="887"/>
      <c r="G11" s="678"/>
      <c r="H11" s="883"/>
      <c r="I11" s="889" t="str">
        <f t="shared" ref="I11" si="1">IF(H11="","",(IF(H11="往復",(G12*2),G12)))</f>
        <v/>
      </c>
      <c r="J11" s="891"/>
      <c r="K11" s="891"/>
      <c r="L11" s="115"/>
    </row>
    <row r="12" spans="2:45" ht="18.75" customHeight="1">
      <c r="B12" s="882"/>
      <c r="C12" s="882"/>
      <c r="D12" s="888"/>
      <c r="E12" s="888"/>
      <c r="F12" s="888"/>
      <c r="G12" s="134"/>
      <c r="H12" s="884"/>
      <c r="I12" s="890"/>
      <c r="J12" s="892"/>
      <c r="K12" s="892"/>
      <c r="L12" s="115"/>
    </row>
    <row r="13" spans="2:45" ht="18.75" customHeight="1">
      <c r="B13" s="881"/>
      <c r="C13" s="881"/>
      <c r="D13" s="887"/>
      <c r="E13" s="887"/>
      <c r="F13" s="887"/>
      <c r="G13" s="678"/>
      <c r="H13" s="883"/>
      <c r="I13" s="889" t="str">
        <f t="shared" ref="I13" si="2">IF(H13="","",(IF(H13="往復",(G14*2),G14)))</f>
        <v/>
      </c>
      <c r="J13" s="891"/>
      <c r="K13" s="891"/>
      <c r="L13" s="115"/>
    </row>
    <row r="14" spans="2:45" ht="18.75" customHeight="1">
      <c r="B14" s="882"/>
      <c r="C14" s="882"/>
      <c r="D14" s="888"/>
      <c r="E14" s="888"/>
      <c r="F14" s="888"/>
      <c r="G14" s="134"/>
      <c r="H14" s="884"/>
      <c r="I14" s="890"/>
      <c r="J14" s="892"/>
      <c r="K14" s="892"/>
      <c r="L14" s="115"/>
    </row>
    <row r="15" spans="2:45" ht="18.75" customHeight="1">
      <c r="B15" s="881"/>
      <c r="C15" s="881"/>
      <c r="D15" s="887"/>
      <c r="E15" s="887"/>
      <c r="F15" s="887"/>
      <c r="G15" s="678"/>
      <c r="H15" s="883"/>
      <c r="I15" s="889" t="str">
        <f t="shared" ref="I15" si="3">IF(H15="","",(IF(H15="往復",(G16*2),G16)))</f>
        <v/>
      </c>
      <c r="J15" s="891"/>
      <c r="K15" s="891"/>
      <c r="L15" s="115"/>
    </row>
    <row r="16" spans="2:45" ht="18.75" customHeight="1">
      <c r="B16" s="882"/>
      <c r="C16" s="882"/>
      <c r="D16" s="888"/>
      <c r="E16" s="888"/>
      <c r="F16" s="888"/>
      <c r="G16" s="134"/>
      <c r="H16" s="884"/>
      <c r="I16" s="890"/>
      <c r="J16" s="892"/>
      <c r="K16" s="892"/>
      <c r="L16" s="115"/>
    </row>
    <row r="17" spans="2:12" ht="18.75" customHeight="1">
      <c r="B17" s="881"/>
      <c r="C17" s="881"/>
      <c r="D17" s="887"/>
      <c r="E17" s="887"/>
      <c r="F17" s="887"/>
      <c r="G17" s="678"/>
      <c r="H17" s="883"/>
      <c r="I17" s="889" t="str">
        <f t="shared" ref="I17" si="4">IF(H17="","",(IF(H17="往復",(G18*2),G18)))</f>
        <v/>
      </c>
      <c r="J17" s="891"/>
      <c r="K17" s="891"/>
      <c r="L17" s="115"/>
    </row>
    <row r="18" spans="2:12" ht="18.75" customHeight="1">
      <c r="B18" s="882"/>
      <c r="C18" s="882"/>
      <c r="D18" s="888"/>
      <c r="E18" s="888"/>
      <c r="F18" s="888"/>
      <c r="G18" s="134"/>
      <c r="H18" s="884"/>
      <c r="I18" s="890"/>
      <c r="J18" s="892"/>
      <c r="K18" s="892"/>
      <c r="L18" s="115"/>
    </row>
    <row r="19" spans="2:12" ht="18.75" customHeight="1">
      <c r="B19" s="881"/>
      <c r="C19" s="881"/>
      <c r="D19" s="887"/>
      <c r="E19" s="887"/>
      <c r="F19" s="887"/>
      <c r="G19" s="678"/>
      <c r="H19" s="883"/>
      <c r="I19" s="889" t="str">
        <f t="shared" ref="I19" si="5">IF(H19="","",(IF(H19="往復",(G20*2),G20)))</f>
        <v/>
      </c>
      <c r="J19" s="891"/>
      <c r="K19" s="891"/>
      <c r="L19" s="115"/>
    </row>
    <row r="20" spans="2:12" ht="18.75" customHeight="1">
      <c r="B20" s="882"/>
      <c r="C20" s="882"/>
      <c r="D20" s="888"/>
      <c r="E20" s="888"/>
      <c r="F20" s="888"/>
      <c r="G20" s="134"/>
      <c r="H20" s="884"/>
      <c r="I20" s="890"/>
      <c r="J20" s="892"/>
      <c r="K20" s="892"/>
      <c r="L20" s="115"/>
    </row>
    <row r="21" spans="2:12" ht="18.75" customHeight="1">
      <c r="B21" s="881"/>
      <c r="C21" s="881"/>
      <c r="D21" s="887"/>
      <c r="E21" s="887"/>
      <c r="F21" s="887"/>
      <c r="G21" s="678"/>
      <c r="H21" s="883"/>
      <c r="I21" s="889" t="str">
        <f t="shared" ref="I21" si="6">IF(H21="","",(IF(H21="往復",(G22*2),G22)))</f>
        <v/>
      </c>
      <c r="J21" s="891"/>
      <c r="K21" s="891"/>
      <c r="L21" s="115"/>
    </row>
    <row r="22" spans="2:12" ht="18.75" customHeight="1">
      <c r="B22" s="882"/>
      <c r="C22" s="882"/>
      <c r="D22" s="888"/>
      <c r="E22" s="888"/>
      <c r="F22" s="888"/>
      <c r="G22" s="134"/>
      <c r="H22" s="884"/>
      <c r="I22" s="890"/>
      <c r="J22" s="892"/>
      <c r="K22" s="892"/>
      <c r="L22" s="115"/>
    </row>
    <row r="23" spans="2:12" ht="18.75" customHeight="1">
      <c r="B23" s="881"/>
      <c r="C23" s="881"/>
      <c r="D23" s="887"/>
      <c r="E23" s="887"/>
      <c r="F23" s="887"/>
      <c r="G23" s="678"/>
      <c r="H23" s="883"/>
      <c r="I23" s="889" t="str">
        <f t="shared" ref="I23" si="7">IF(H23="","",(IF(H23="往復",(G24*2),G24)))</f>
        <v/>
      </c>
      <c r="J23" s="891"/>
      <c r="K23" s="891"/>
      <c r="L23" s="115"/>
    </row>
    <row r="24" spans="2:12" ht="18.75" customHeight="1">
      <c r="B24" s="882"/>
      <c r="C24" s="882"/>
      <c r="D24" s="888"/>
      <c r="E24" s="888"/>
      <c r="F24" s="888"/>
      <c r="G24" s="134"/>
      <c r="H24" s="884"/>
      <c r="I24" s="890"/>
      <c r="J24" s="892"/>
      <c r="K24" s="892"/>
      <c r="L24" s="115"/>
    </row>
    <row r="25" spans="2:12" ht="18.75" customHeight="1">
      <c r="B25" s="881"/>
      <c r="C25" s="881"/>
      <c r="D25" s="887"/>
      <c r="E25" s="887"/>
      <c r="F25" s="887"/>
      <c r="G25" s="678"/>
      <c r="H25" s="883"/>
      <c r="I25" s="889" t="str">
        <f t="shared" ref="I25" si="8">IF(H25="","",(IF(H25="往復",(G26*2),G26)))</f>
        <v/>
      </c>
      <c r="J25" s="891"/>
      <c r="K25" s="891"/>
      <c r="L25" s="115"/>
    </row>
    <row r="26" spans="2:12" ht="18.75" customHeight="1">
      <c r="B26" s="882"/>
      <c r="C26" s="882"/>
      <c r="D26" s="888"/>
      <c r="E26" s="888"/>
      <c r="F26" s="888"/>
      <c r="G26" s="134"/>
      <c r="H26" s="884"/>
      <c r="I26" s="890"/>
      <c r="J26" s="892"/>
      <c r="K26" s="892"/>
      <c r="L26" s="115"/>
    </row>
    <row r="27" spans="2:12" ht="18.75" customHeight="1">
      <c r="B27" s="881"/>
      <c r="C27" s="881"/>
      <c r="D27" s="887"/>
      <c r="E27" s="887"/>
      <c r="F27" s="887"/>
      <c r="G27" s="678"/>
      <c r="H27" s="883"/>
      <c r="I27" s="889" t="str">
        <f t="shared" ref="I27" si="9">IF(H27="","",(IF(H27="往復",(G28*2),G28)))</f>
        <v/>
      </c>
      <c r="J27" s="891"/>
      <c r="K27" s="891"/>
      <c r="L27" s="115"/>
    </row>
    <row r="28" spans="2:12" ht="18.75" customHeight="1">
      <c r="B28" s="882"/>
      <c r="C28" s="882"/>
      <c r="D28" s="888"/>
      <c r="E28" s="888"/>
      <c r="F28" s="888"/>
      <c r="G28" s="134"/>
      <c r="H28" s="884"/>
      <c r="I28" s="890"/>
      <c r="J28" s="892"/>
      <c r="K28" s="892"/>
      <c r="L28" s="115"/>
    </row>
    <row r="29" spans="2:12" ht="18.75" customHeight="1">
      <c r="B29" s="881"/>
      <c r="C29" s="881"/>
      <c r="D29" s="887"/>
      <c r="E29" s="887"/>
      <c r="F29" s="887"/>
      <c r="G29" s="678"/>
      <c r="H29" s="883"/>
      <c r="I29" s="889" t="str">
        <f t="shared" ref="I29" si="10">IF(H29="","",(IF(H29="往復",(G30*2),G30)))</f>
        <v/>
      </c>
      <c r="J29" s="891"/>
      <c r="K29" s="891"/>
      <c r="L29" s="115"/>
    </row>
    <row r="30" spans="2:12" ht="18.75" customHeight="1">
      <c r="B30" s="882"/>
      <c r="C30" s="882"/>
      <c r="D30" s="888"/>
      <c r="E30" s="888"/>
      <c r="F30" s="888"/>
      <c r="G30" s="134"/>
      <c r="H30" s="884"/>
      <c r="I30" s="890"/>
      <c r="J30" s="892"/>
      <c r="K30" s="892"/>
      <c r="L30" s="115"/>
    </row>
    <row r="31" spans="2:12" ht="18.75" customHeight="1">
      <c r="B31" s="881"/>
      <c r="C31" s="881"/>
      <c r="D31" s="887"/>
      <c r="E31" s="887"/>
      <c r="F31" s="887"/>
      <c r="G31" s="678"/>
      <c r="H31" s="883"/>
      <c r="I31" s="889" t="str">
        <f t="shared" ref="I31" si="11">IF(H31="","",(IF(H31="往復",(G32*2),G32)))</f>
        <v/>
      </c>
      <c r="J31" s="891"/>
      <c r="K31" s="891"/>
      <c r="L31" s="115"/>
    </row>
    <row r="32" spans="2:12" ht="18.75" customHeight="1">
      <c r="B32" s="882"/>
      <c r="C32" s="882"/>
      <c r="D32" s="888"/>
      <c r="E32" s="888"/>
      <c r="F32" s="888"/>
      <c r="G32" s="134"/>
      <c r="H32" s="884"/>
      <c r="I32" s="890"/>
      <c r="J32" s="892"/>
      <c r="K32" s="892"/>
      <c r="L32" s="115"/>
    </row>
    <row r="33" spans="2:12" ht="18.75" customHeight="1">
      <c r="B33" s="881"/>
      <c r="C33" s="881"/>
      <c r="D33" s="887"/>
      <c r="E33" s="887"/>
      <c r="F33" s="887"/>
      <c r="G33" s="678"/>
      <c r="H33" s="883"/>
      <c r="I33" s="889" t="str">
        <f t="shared" ref="I33" si="12">IF(H33="","",(IF(H33="往復",(G34*2),G34)))</f>
        <v/>
      </c>
      <c r="J33" s="891"/>
      <c r="K33" s="891"/>
      <c r="L33" s="115"/>
    </row>
    <row r="34" spans="2:12" ht="18.75" customHeight="1">
      <c r="B34" s="882"/>
      <c r="C34" s="882"/>
      <c r="D34" s="888"/>
      <c r="E34" s="888"/>
      <c r="F34" s="888"/>
      <c r="G34" s="134"/>
      <c r="H34" s="884"/>
      <c r="I34" s="890"/>
      <c r="J34" s="892"/>
      <c r="K34" s="892"/>
      <c r="L34" s="115"/>
    </row>
    <row r="35" spans="2:12" ht="18.75" customHeight="1">
      <c r="B35" s="881"/>
      <c r="C35" s="881"/>
      <c r="D35" s="887"/>
      <c r="E35" s="887"/>
      <c r="F35" s="887"/>
      <c r="G35" s="678"/>
      <c r="H35" s="883"/>
      <c r="I35" s="889" t="str">
        <f t="shared" ref="I35" si="13">IF(H35="","",(IF(H35="往復",(G36*2),G36)))</f>
        <v/>
      </c>
      <c r="J35" s="891"/>
      <c r="K35" s="891"/>
      <c r="L35" s="115"/>
    </row>
    <row r="36" spans="2:12" ht="18.75" customHeight="1">
      <c r="B36" s="882"/>
      <c r="C36" s="882"/>
      <c r="D36" s="888"/>
      <c r="E36" s="888"/>
      <c r="F36" s="888"/>
      <c r="G36" s="134"/>
      <c r="H36" s="884"/>
      <c r="I36" s="890"/>
      <c r="J36" s="892"/>
      <c r="K36" s="892"/>
      <c r="L36" s="115"/>
    </row>
    <row r="37" spans="2:12" ht="18.75" customHeight="1">
      <c r="B37" s="881"/>
      <c r="C37" s="881"/>
      <c r="D37" s="887"/>
      <c r="E37" s="887"/>
      <c r="F37" s="887"/>
      <c r="G37" s="678"/>
      <c r="H37" s="883"/>
      <c r="I37" s="889" t="str">
        <f t="shared" ref="I37" si="14">IF(H37="","",(IF(H37="往復",(G38*2),G38)))</f>
        <v/>
      </c>
      <c r="J37" s="891"/>
      <c r="K37" s="891"/>
      <c r="L37" s="115"/>
    </row>
    <row r="38" spans="2:12" ht="18.75" customHeight="1">
      <c r="B38" s="882"/>
      <c r="C38" s="882"/>
      <c r="D38" s="888"/>
      <c r="E38" s="888"/>
      <c r="F38" s="888"/>
      <c r="G38" s="134"/>
      <c r="H38" s="884"/>
      <c r="I38" s="890"/>
      <c r="J38" s="892"/>
      <c r="K38" s="892"/>
      <c r="L38" s="115"/>
    </row>
    <row r="39" spans="2:12" ht="18.75" customHeight="1">
      <c r="B39" s="881"/>
      <c r="C39" s="881"/>
      <c r="D39" s="887"/>
      <c r="E39" s="887"/>
      <c r="F39" s="887"/>
      <c r="G39" s="678"/>
      <c r="H39" s="883"/>
      <c r="I39" s="889" t="str">
        <f t="shared" ref="I39" si="15">IF(H39="","",(IF(H39="往復",(G40*2),G40)))</f>
        <v/>
      </c>
      <c r="J39" s="891"/>
      <c r="K39" s="891"/>
      <c r="L39" s="115"/>
    </row>
    <row r="40" spans="2:12" ht="18.75" customHeight="1">
      <c r="B40" s="882"/>
      <c r="C40" s="882"/>
      <c r="D40" s="888"/>
      <c r="E40" s="888"/>
      <c r="F40" s="888"/>
      <c r="G40" s="134"/>
      <c r="H40" s="884"/>
      <c r="I40" s="890"/>
      <c r="J40" s="892"/>
      <c r="K40" s="892"/>
      <c r="L40" s="115"/>
    </row>
    <row r="41" spans="2:12" ht="18.75" customHeight="1">
      <c r="B41" s="881"/>
      <c r="C41" s="881"/>
      <c r="D41" s="887"/>
      <c r="E41" s="887"/>
      <c r="F41" s="887"/>
      <c r="G41" s="678"/>
      <c r="H41" s="883"/>
      <c r="I41" s="889" t="str">
        <f t="shared" ref="I41" si="16">IF(H41="","",(IF(H41="往復",(G42*2),G42)))</f>
        <v/>
      </c>
      <c r="J41" s="891"/>
      <c r="K41" s="891"/>
      <c r="L41" s="115"/>
    </row>
    <row r="42" spans="2:12" ht="18.75" customHeight="1">
      <c r="B42" s="882"/>
      <c r="C42" s="882"/>
      <c r="D42" s="888"/>
      <c r="E42" s="888"/>
      <c r="F42" s="888"/>
      <c r="G42" s="134"/>
      <c r="H42" s="884"/>
      <c r="I42" s="890"/>
      <c r="J42" s="892"/>
      <c r="K42" s="892"/>
      <c r="L42" s="115"/>
    </row>
    <row r="43" spans="2:12" ht="18.75" customHeight="1">
      <c r="B43" s="881"/>
      <c r="C43" s="881"/>
      <c r="D43" s="887"/>
      <c r="E43" s="887"/>
      <c r="F43" s="887"/>
      <c r="G43" s="678"/>
      <c r="H43" s="883"/>
      <c r="I43" s="889" t="str">
        <f t="shared" ref="I43" si="17">IF(H43="","",(IF(H43="往復",(G44*2),G44)))</f>
        <v/>
      </c>
      <c r="J43" s="891"/>
      <c r="K43" s="891"/>
      <c r="L43" s="115"/>
    </row>
    <row r="44" spans="2:12" ht="18.75" customHeight="1">
      <c r="B44" s="882"/>
      <c r="C44" s="882"/>
      <c r="D44" s="888"/>
      <c r="E44" s="888"/>
      <c r="F44" s="888"/>
      <c r="G44" s="134"/>
      <c r="H44" s="884"/>
      <c r="I44" s="890"/>
      <c r="J44" s="892"/>
      <c r="K44" s="892"/>
      <c r="L44" s="115"/>
    </row>
    <row r="45" spans="2:12" ht="18.75" customHeight="1">
      <c r="B45" s="881"/>
      <c r="C45" s="881"/>
      <c r="D45" s="887"/>
      <c r="E45" s="887"/>
      <c r="F45" s="887"/>
      <c r="G45" s="678"/>
      <c r="H45" s="883"/>
      <c r="I45" s="889" t="str">
        <f t="shared" ref="I45" si="18">IF(H45="","",(IF(H45="往復",(G46*2),G46)))</f>
        <v/>
      </c>
      <c r="J45" s="891"/>
      <c r="K45" s="891"/>
      <c r="L45" s="115"/>
    </row>
    <row r="46" spans="2:12" ht="18.75" customHeight="1">
      <c r="B46" s="882"/>
      <c r="C46" s="882"/>
      <c r="D46" s="888"/>
      <c r="E46" s="888"/>
      <c r="F46" s="888"/>
      <c r="G46" s="134"/>
      <c r="H46" s="884"/>
      <c r="I46" s="890"/>
      <c r="J46" s="892"/>
      <c r="K46" s="892"/>
      <c r="L46" s="115"/>
    </row>
    <row r="47" spans="2:12" ht="18.75" customHeight="1">
      <c r="B47" s="881"/>
      <c r="C47" s="881"/>
      <c r="D47" s="887"/>
      <c r="E47" s="887"/>
      <c r="F47" s="887"/>
      <c r="G47" s="678"/>
      <c r="H47" s="883"/>
      <c r="I47" s="889" t="str">
        <f t="shared" ref="I47" si="19">IF(H47="","",(IF(H47="往復",(G48*2),G48)))</f>
        <v/>
      </c>
      <c r="J47" s="891"/>
      <c r="K47" s="891"/>
      <c r="L47" s="115"/>
    </row>
    <row r="48" spans="2:12" ht="18.75" customHeight="1">
      <c r="B48" s="882"/>
      <c r="C48" s="882"/>
      <c r="D48" s="888"/>
      <c r="E48" s="888"/>
      <c r="F48" s="888"/>
      <c r="G48" s="134"/>
      <c r="H48" s="884"/>
      <c r="I48" s="890"/>
      <c r="J48" s="892"/>
      <c r="K48" s="892"/>
      <c r="L48" s="115"/>
    </row>
    <row r="49" spans="2:12" ht="18.75" customHeight="1">
      <c r="B49" s="881"/>
      <c r="C49" s="881"/>
      <c r="D49" s="887"/>
      <c r="E49" s="887"/>
      <c r="F49" s="887"/>
      <c r="G49" s="678"/>
      <c r="H49" s="883"/>
      <c r="I49" s="889" t="str">
        <f t="shared" ref="I49" si="20">IF(H49="","",(IF(H49="往復",(G50*2),G50)))</f>
        <v/>
      </c>
      <c r="J49" s="891"/>
      <c r="K49" s="891"/>
      <c r="L49" s="115"/>
    </row>
    <row r="50" spans="2:12" ht="18.75" customHeight="1">
      <c r="B50" s="882"/>
      <c r="C50" s="882"/>
      <c r="D50" s="888"/>
      <c r="E50" s="888"/>
      <c r="F50" s="888"/>
      <c r="G50" s="134"/>
      <c r="H50" s="884"/>
      <c r="I50" s="890"/>
      <c r="J50" s="892"/>
      <c r="K50" s="892"/>
      <c r="L50" s="115"/>
    </row>
    <row r="51" spans="2:12" ht="18.75" customHeight="1">
      <c r="B51" s="881"/>
      <c r="C51" s="881"/>
      <c r="D51" s="887"/>
      <c r="E51" s="887"/>
      <c r="F51" s="887"/>
      <c r="G51" s="678"/>
      <c r="H51" s="883"/>
      <c r="I51" s="889" t="str">
        <f t="shared" ref="I51" si="21">IF(H51="","",(IF(H51="往復",(G52*2),G52)))</f>
        <v/>
      </c>
      <c r="J51" s="891"/>
      <c r="K51" s="891"/>
      <c r="L51" s="115"/>
    </row>
    <row r="52" spans="2:12" ht="18.75" customHeight="1">
      <c r="B52" s="882"/>
      <c r="C52" s="882"/>
      <c r="D52" s="888"/>
      <c r="E52" s="888"/>
      <c r="F52" s="888"/>
      <c r="G52" s="134"/>
      <c r="H52" s="884"/>
      <c r="I52" s="890"/>
      <c r="J52" s="892"/>
      <c r="K52" s="892"/>
      <c r="L52" s="115"/>
    </row>
    <row r="53" spans="2:12" ht="18.75" customHeight="1">
      <c r="B53" s="881"/>
      <c r="C53" s="881"/>
      <c r="D53" s="887"/>
      <c r="E53" s="887"/>
      <c r="F53" s="887"/>
      <c r="G53" s="678"/>
      <c r="H53" s="883"/>
      <c r="I53" s="889" t="str">
        <f t="shared" ref="I53" si="22">IF(H53="","",(IF(H53="往復",(G54*2),G54)))</f>
        <v/>
      </c>
      <c r="J53" s="891"/>
      <c r="K53" s="891"/>
      <c r="L53" s="115"/>
    </row>
    <row r="54" spans="2:12" ht="18.75" customHeight="1">
      <c r="B54" s="882"/>
      <c r="C54" s="882"/>
      <c r="D54" s="888"/>
      <c r="E54" s="888"/>
      <c r="F54" s="888"/>
      <c r="G54" s="134"/>
      <c r="H54" s="884"/>
      <c r="I54" s="890"/>
      <c r="J54" s="892"/>
      <c r="K54" s="892"/>
      <c r="L54" s="115"/>
    </row>
    <row r="55" spans="2:12" ht="18.75" customHeight="1">
      <c r="B55" s="881"/>
      <c r="C55" s="881"/>
      <c r="D55" s="887"/>
      <c r="E55" s="887"/>
      <c r="F55" s="887"/>
      <c r="G55" s="678"/>
      <c r="H55" s="883"/>
      <c r="I55" s="889" t="str">
        <f t="shared" ref="I55" si="23">IF(H55="","",(IF(H55="往復",(G56*2),G56)))</f>
        <v/>
      </c>
      <c r="J55" s="891"/>
      <c r="K55" s="891"/>
      <c r="L55" s="115"/>
    </row>
    <row r="56" spans="2:12" ht="18.75" customHeight="1">
      <c r="B56" s="882"/>
      <c r="C56" s="882"/>
      <c r="D56" s="888"/>
      <c r="E56" s="888"/>
      <c r="F56" s="888"/>
      <c r="G56" s="134"/>
      <c r="H56" s="884"/>
      <c r="I56" s="890"/>
      <c r="J56" s="892"/>
      <c r="K56" s="892"/>
      <c r="L56" s="115"/>
    </row>
    <row r="57" spans="2:12" ht="18.75" customHeight="1">
      <c r="B57" s="881"/>
      <c r="C57" s="881"/>
      <c r="D57" s="887"/>
      <c r="E57" s="887"/>
      <c r="F57" s="887"/>
      <c r="G57" s="678"/>
      <c r="H57" s="883"/>
      <c r="I57" s="889" t="str">
        <f t="shared" ref="I57" si="24">IF(H57="","",(IF(H57="往復",(G58*2),G58)))</f>
        <v/>
      </c>
      <c r="J57" s="891"/>
      <c r="K57" s="891"/>
      <c r="L57" s="115"/>
    </row>
    <row r="58" spans="2:12" ht="18.75" customHeight="1">
      <c r="B58" s="882"/>
      <c r="C58" s="882"/>
      <c r="D58" s="888"/>
      <c r="E58" s="888"/>
      <c r="F58" s="888"/>
      <c r="G58" s="134"/>
      <c r="H58" s="884"/>
      <c r="I58" s="890"/>
      <c r="J58" s="892"/>
      <c r="K58" s="892"/>
      <c r="L58" s="115"/>
    </row>
    <row r="59" spans="2:12" ht="18.75" customHeight="1">
      <c r="B59" s="881"/>
      <c r="C59" s="881"/>
      <c r="D59" s="887"/>
      <c r="E59" s="887"/>
      <c r="F59" s="887"/>
      <c r="G59" s="677"/>
      <c r="H59" s="883"/>
      <c r="I59" s="889" t="str">
        <f>IF(H59="","",(IF(H59="往復",(G60*2),G60)))</f>
        <v/>
      </c>
      <c r="J59" s="891"/>
      <c r="K59" s="891"/>
      <c r="L59" s="115"/>
    </row>
    <row r="60" spans="2:12" ht="18.75" customHeight="1">
      <c r="B60" s="882"/>
      <c r="C60" s="882"/>
      <c r="D60" s="888"/>
      <c r="E60" s="888"/>
      <c r="F60" s="888"/>
      <c r="G60" s="134"/>
      <c r="H60" s="884"/>
      <c r="I60" s="890"/>
      <c r="J60" s="892"/>
      <c r="K60" s="892"/>
      <c r="L60" s="115"/>
    </row>
    <row r="61" spans="2:12" ht="24" customHeight="1">
      <c r="C61" s="135"/>
      <c r="D61" s="135"/>
      <c r="E61" s="135"/>
      <c r="F61" s="135"/>
      <c r="G61" s="135"/>
      <c r="H61" s="136" t="s">
        <v>319</v>
      </c>
      <c r="I61" s="262">
        <f>SUM(I7:I60)</f>
        <v>0</v>
      </c>
      <c r="J61" s="137"/>
      <c r="K61" s="137"/>
      <c r="L61" s="115"/>
    </row>
    <row r="62" spans="2:12" ht="24" customHeight="1">
      <c r="C62" s="135"/>
      <c r="D62" s="135"/>
      <c r="E62" s="135"/>
      <c r="F62" s="135"/>
      <c r="G62" s="135"/>
      <c r="H62" s="136" t="s">
        <v>320</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321</v>
      </c>
      <c r="I64" s="130"/>
      <c r="J64" s="108"/>
      <c r="K64" s="108" t="s">
        <v>223</v>
      </c>
      <c r="L64" s="130"/>
    </row>
    <row r="65" spans="2:12" ht="19.5" customHeight="1">
      <c r="B65" s="903" t="s">
        <v>272</v>
      </c>
      <c r="C65" s="903"/>
      <c r="D65" s="903" t="s">
        <v>322</v>
      </c>
      <c r="E65" s="908"/>
      <c r="F65" s="906" t="s">
        <v>277</v>
      </c>
      <c r="G65" s="505" t="s">
        <v>316</v>
      </c>
      <c r="H65" s="903" t="s">
        <v>317</v>
      </c>
      <c r="I65" s="910" t="s">
        <v>323</v>
      </c>
      <c r="J65" s="907" t="s">
        <v>288</v>
      </c>
      <c r="K65" s="907" t="s">
        <v>288</v>
      </c>
      <c r="L65" s="131"/>
    </row>
    <row r="66" spans="2:12" ht="19.5" customHeight="1">
      <c r="B66" s="904"/>
      <c r="C66" s="904"/>
      <c r="D66" s="904"/>
      <c r="E66" s="909"/>
      <c r="F66" s="906"/>
      <c r="G66" s="133" t="s">
        <v>324</v>
      </c>
      <c r="H66" s="904"/>
      <c r="I66" s="907"/>
      <c r="J66" s="907"/>
      <c r="K66" s="907"/>
      <c r="L66" s="131"/>
    </row>
    <row r="67" spans="2:12" ht="18.75" customHeight="1">
      <c r="B67" s="881"/>
      <c r="C67" s="881"/>
      <c r="D67" s="911"/>
      <c r="E67" s="885"/>
      <c r="F67" s="887"/>
      <c r="G67" s="678"/>
      <c r="H67" s="883"/>
      <c r="I67" s="889" t="str">
        <f>IF(H67="","",(IF(H67="往復",(G68*2*D67),G68*D67)))</f>
        <v/>
      </c>
      <c r="J67" s="891"/>
      <c r="K67" s="891"/>
      <c r="L67" s="115"/>
    </row>
    <row r="68" spans="2:12" ht="18.75" customHeight="1">
      <c r="B68" s="882"/>
      <c r="C68" s="882"/>
      <c r="D68" s="912"/>
      <c r="E68" s="886"/>
      <c r="F68" s="888"/>
      <c r="G68" s="134"/>
      <c r="H68" s="884"/>
      <c r="I68" s="890"/>
      <c r="J68" s="892"/>
      <c r="K68" s="892"/>
      <c r="L68" s="115"/>
    </row>
    <row r="69" spans="2:12" ht="18.75" customHeight="1">
      <c r="B69" s="881"/>
      <c r="C69" s="881"/>
      <c r="D69" s="883"/>
      <c r="E69" s="885"/>
      <c r="F69" s="887"/>
      <c r="G69" s="678"/>
      <c r="H69" s="883"/>
      <c r="I69" s="889" t="str">
        <f t="shared" ref="I69" si="25">IF(H69="","",(IF(H69="往復",(G70*2*D69),G70*D69)))</f>
        <v/>
      </c>
      <c r="J69" s="891"/>
      <c r="K69" s="891"/>
      <c r="L69" s="115"/>
    </row>
    <row r="70" spans="2:12" ht="18.75" customHeight="1">
      <c r="B70" s="882"/>
      <c r="C70" s="882"/>
      <c r="D70" s="884"/>
      <c r="E70" s="886"/>
      <c r="F70" s="888"/>
      <c r="G70" s="134"/>
      <c r="H70" s="884"/>
      <c r="I70" s="890"/>
      <c r="J70" s="892"/>
      <c r="K70" s="892"/>
      <c r="L70" s="115"/>
    </row>
    <row r="71" spans="2:12" ht="18.75" customHeight="1">
      <c r="B71" s="881"/>
      <c r="C71" s="881"/>
      <c r="D71" s="883"/>
      <c r="E71" s="885"/>
      <c r="F71" s="887"/>
      <c r="G71" s="678"/>
      <c r="H71" s="883"/>
      <c r="I71" s="889" t="str">
        <f t="shared" ref="I71" si="26">IF(H71="","",(IF(H71="往復",(G72*2*D71),G72*D71)))</f>
        <v/>
      </c>
      <c r="J71" s="891"/>
      <c r="K71" s="891"/>
      <c r="L71" s="115"/>
    </row>
    <row r="72" spans="2:12" ht="18.75" customHeight="1">
      <c r="B72" s="882"/>
      <c r="C72" s="882"/>
      <c r="D72" s="884"/>
      <c r="E72" s="886"/>
      <c r="F72" s="888"/>
      <c r="G72" s="134"/>
      <c r="H72" s="884"/>
      <c r="I72" s="890"/>
      <c r="J72" s="892"/>
      <c r="K72" s="892"/>
      <c r="L72" s="115"/>
    </row>
    <row r="73" spans="2:12" ht="18.75" customHeight="1">
      <c r="B73" s="881"/>
      <c r="C73" s="881"/>
      <c r="D73" s="883"/>
      <c r="E73" s="885"/>
      <c r="F73" s="887"/>
      <c r="G73" s="678"/>
      <c r="H73" s="883"/>
      <c r="I73" s="889" t="str">
        <f t="shared" ref="I73" si="27">IF(H73="","",(IF(H73="往復",(G74*2*D73),G74*D73)))</f>
        <v/>
      </c>
      <c r="J73" s="891"/>
      <c r="K73" s="891"/>
      <c r="L73" s="115"/>
    </row>
    <row r="74" spans="2:12" ht="18.75" customHeight="1">
      <c r="B74" s="882"/>
      <c r="C74" s="882"/>
      <c r="D74" s="884"/>
      <c r="E74" s="886"/>
      <c r="F74" s="888"/>
      <c r="G74" s="134"/>
      <c r="H74" s="884"/>
      <c r="I74" s="890"/>
      <c r="J74" s="892"/>
      <c r="K74" s="892"/>
      <c r="L74" s="115"/>
    </row>
    <row r="75" spans="2:12" ht="18.75" customHeight="1">
      <c r="B75" s="881"/>
      <c r="C75" s="881"/>
      <c r="D75" s="883"/>
      <c r="E75" s="885"/>
      <c r="F75" s="887"/>
      <c r="G75" s="678"/>
      <c r="H75" s="883"/>
      <c r="I75" s="889" t="str">
        <f t="shared" ref="I75" si="28">IF(H75="","",(IF(H75="往復",(G76*2*D75),G76*D75)))</f>
        <v/>
      </c>
      <c r="J75" s="891"/>
      <c r="K75" s="891"/>
      <c r="L75" s="115"/>
    </row>
    <row r="76" spans="2:12" ht="18.75" customHeight="1">
      <c r="B76" s="882"/>
      <c r="C76" s="882"/>
      <c r="D76" s="884"/>
      <c r="E76" s="886"/>
      <c r="F76" s="888"/>
      <c r="G76" s="134"/>
      <c r="H76" s="884"/>
      <c r="I76" s="890"/>
      <c r="J76" s="892"/>
      <c r="K76" s="892"/>
      <c r="L76" s="115"/>
    </row>
    <row r="77" spans="2:12" ht="18.75" customHeight="1">
      <c r="B77" s="881"/>
      <c r="C77" s="881"/>
      <c r="D77" s="883"/>
      <c r="E77" s="885"/>
      <c r="F77" s="887"/>
      <c r="G77" s="678"/>
      <c r="H77" s="883"/>
      <c r="I77" s="889" t="str">
        <f t="shared" ref="I77" si="29">IF(H77="","",(IF(H77="往復",(G78*2*D77),G78*D77)))</f>
        <v/>
      </c>
      <c r="J77" s="891"/>
      <c r="K77" s="891"/>
      <c r="L77" s="115"/>
    </row>
    <row r="78" spans="2:12" ht="18.75" customHeight="1">
      <c r="B78" s="882"/>
      <c r="C78" s="882"/>
      <c r="D78" s="884"/>
      <c r="E78" s="886"/>
      <c r="F78" s="888"/>
      <c r="G78" s="134"/>
      <c r="H78" s="884"/>
      <c r="I78" s="890"/>
      <c r="J78" s="892"/>
      <c r="K78" s="892"/>
      <c r="L78" s="115"/>
    </row>
    <row r="79" spans="2:12" ht="18.75" customHeight="1">
      <c r="B79" s="881"/>
      <c r="C79" s="881"/>
      <c r="D79" s="883"/>
      <c r="E79" s="885"/>
      <c r="F79" s="887"/>
      <c r="G79" s="678"/>
      <c r="H79" s="883"/>
      <c r="I79" s="889" t="str">
        <f t="shared" ref="I79" si="30">IF(H79="","",(IF(H79="往復",(G80*2*D79),G80*D79)))</f>
        <v/>
      </c>
      <c r="J79" s="891"/>
      <c r="K79" s="891"/>
      <c r="L79" s="115"/>
    </row>
    <row r="80" spans="2:12" ht="18.75" customHeight="1">
      <c r="B80" s="882"/>
      <c r="C80" s="882"/>
      <c r="D80" s="884"/>
      <c r="E80" s="886"/>
      <c r="F80" s="888"/>
      <c r="G80" s="134"/>
      <c r="H80" s="884"/>
      <c r="I80" s="890"/>
      <c r="J80" s="892"/>
      <c r="K80" s="892"/>
      <c r="L80" s="115"/>
    </row>
    <row r="81" spans="2:12" ht="18.75" customHeight="1">
      <c r="B81" s="881"/>
      <c r="C81" s="881"/>
      <c r="D81" s="883"/>
      <c r="E81" s="885"/>
      <c r="F81" s="887"/>
      <c r="G81" s="678"/>
      <c r="H81" s="883"/>
      <c r="I81" s="889" t="str">
        <f t="shared" ref="I81" si="31">IF(H81="","",(IF(H81="往復",(G82*2*D81),G82*D81)))</f>
        <v/>
      </c>
      <c r="J81" s="891"/>
      <c r="K81" s="891"/>
      <c r="L81" s="115"/>
    </row>
    <row r="82" spans="2:12" ht="18.75" customHeight="1">
      <c r="B82" s="882"/>
      <c r="C82" s="882"/>
      <c r="D82" s="884"/>
      <c r="E82" s="886"/>
      <c r="F82" s="888"/>
      <c r="G82" s="134"/>
      <c r="H82" s="884"/>
      <c r="I82" s="890"/>
      <c r="J82" s="892"/>
      <c r="K82" s="892"/>
      <c r="L82" s="115"/>
    </row>
    <row r="83" spans="2:12" ht="18.75" customHeight="1">
      <c r="B83" s="881"/>
      <c r="C83" s="881"/>
      <c r="D83" s="883"/>
      <c r="E83" s="885"/>
      <c r="F83" s="887"/>
      <c r="G83" s="678"/>
      <c r="H83" s="883"/>
      <c r="I83" s="889" t="str">
        <f t="shared" ref="I83" si="32">IF(H83="","",(IF(H83="往復",(G84*2*D83),G84*D83)))</f>
        <v/>
      </c>
      <c r="J83" s="891"/>
      <c r="K83" s="891"/>
      <c r="L83" s="115"/>
    </row>
    <row r="84" spans="2:12" ht="18.75" customHeight="1">
      <c r="B84" s="882"/>
      <c r="C84" s="882"/>
      <c r="D84" s="884"/>
      <c r="E84" s="886"/>
      <c r="F84" s="888"/>
      <c r="G84" s="134"/>
      <c r="H84" s="884"/>
      <c r="I84" s="890"/>
      <c r="J84" s="892"/>
      <c r="K84" s="892"/>
      <c r="L84" s="115"/>
    </row>
    <row r="85" spans="2:12" ht="18.75" customHeight="1">
      <c r="B85" s="881"/>
      <c r="C85" s="881"/>
      <c r="D85" s="883"/>
      <c r="E85" s="885"/>
      <c r="F85" s="887"/>
      <c r="G85" s="678"/>
      <c r="H85" s="883"/>
      <c r="I85" s="889" t="str">
        <f t="shared" ref="I85" si="33">IF(H85="","",(IF(H85="往復",(G86*2*D85),G86*D85)))</f>
        <v/>
      </c>
      <c r="J85" s="891"/>
      <c r="K85" s="891"/>
      <c r="L85" s="115"/>
    </row>
    <row r="86" spans="2:12" ht="18.75" customHeight="1">
      <c r="B86" s="882"/>
      <c r="C86" s="882"/>
      <c r="D86" s="884"/>
      <c r="E86" s="886"/>
      <c r="F86" s="888"/>
      <c r="G86" s="134"/>
      <c r="H86" s="884"/>
      <c r="I86" s="890"/>
      <c r="J86" s="892"/>
      <c r="K86" s="892"/>
      <c r="L86" s="115"/>
    </row>
    <row r="87" spans="2:12" ht="18.75" customHeight="1">
      <c r="B87" s="881"/>
      <c r="C87" s="881"/>
      <c r="D87" s="883"/>
      <c r="E87" s="885"/>
      <c r="F87" s="887"/>
      <c r="G87" s="678"/>
      <c r="H87" s="883"/>
      <c r="I87" s="889" t="str">
        <f t="shared" ref="I87" si="34">IF(H87="","",(IF(H87="往復",(G88*2*D87),G88*D87)))</f>
        <v/>
      </c>
      <c r="J87" s="891"/>
      <c r="K87" s="891"/>
      <c r="L87" s="115"/>
    </row>
    <row r="88" spans="2:12" ht="18.75" customHeight="1">
      <c r="B88" s="882"/>
      <c r="C88" s="882"/>
      <c r="D88" s="884"/>
      <c r="E88" s="886"/>
      <c r="F88" s="888"/>
      <c r="G88" s="134"/>
      <c r="H88" s="884"/>
      <c r="I88" s="890"/>
      <c r="J88" s="892"/>
      <c r="K88" s="892"/>
      <c r="L88" s="115"/>
    </row>
    <row r="89" spans="2:12" ht="18.75" customHeight="1">
      <c r="B89" s="881"/>
      <c r="C89" s="881"/>
      <c r="D89" s="883"/>
      <c r="E89" s="885"/>
      <c r="F89" s="887"/>
      <c r="G89" s="678"/>
      <c r="H89" s="883"/>
      <c r="I89" s="889" t="str">
        <f t="shared" ref="I89" si="35">IF(H89="","",(IF(H89="往復",(G90*2*D89),G90*D89)))</f>
        <v/>
      </c>
      <c r="J89" s="891"/>
      <c r="K89" s="891"/>
      <c r="L89" s="115"/>
    </row>
    <row r="90" spans="2:12" ht="18.75" customHeight="1">
      <c r="B90" s="882"/>
      <c r="C90" s="882"/>
      <c r="D90" s="884"/>
      <c r="E90" s="886"/>
      <c r="F90" s="888"/>
      <c r="G90" s="134"/>
      <c r="H90" s="884"/>
      <c r="I90" s="890"/>
      <c r="J90" s="892"/>
      <c r="K90" s="892"/>
      <c r="L90" s="115"/>
    </row>
    <row r="91" spans="2:12" ht="18.75" customHeight="1">
      <c r="B91" s="881"/>
      <c r="C91" s="881"/>
      <c r="D91" s="883"/>
      <c r="E91" s="885"/>
      <c r="F91" s="887"/>
      <c r="G91" s="678"/>
      <c r="H91" s="883"/>
      <c r="I91" s="889" t="str">
        <f t="shared" ref="I91" si="36">IF(H91="","",(IF(H91="往復",(G92*2*D91),G92*D91)))</f>
        <v/>
      </c>
      <c r="J91" s="891"/>
      <c r="K91" s="891"/>
      <c r="L91" s="115"/>
    </row>
    <row r="92" spans="2:12" ht="18.75" customHeight="1">
      <c r="B92" s="882"/>
      <c r="C92" s="882"/>
      <c r="D92" s="884"/>
      <c r="E92" s="886"/>
      <c r="F92" s="888"/>
      <c r="G92" s="134"/>
      <c r="H92" s="884"/>
      <c r="I92" s="890"/>
      <c r="J92" s="892"/>
      <c r="K92" s="892"/>
      <c r="L92" s="115"/>
    </row>
    <row r="93" spans="2:12" ht="18.75" customHeight="1">
      <c r="B93" s="881"/>
      <c r="C93" s="881"/>
      <c r="D93" s="883"/>
      <c r="E93" s="885"/>
      <c r="F93" s="887"/>
      <c r="G93" s="678"/>
      <c r="H93" s="883"/>
      <c r="I93" s="889" t="str">
        <f t="shared" ref="I93" si="37">IF(H93="","",(IF(H93="往復",(G94*2*D93),G94*D93)))</f>
        <v/>
      </c>
      <c r="J93" s="891"/>
      <c r="K93" s="891"/>
      <c r="L93" s="115"/>
    </row>
    <row r="94" spans="2:12" ht="18.75" customHeight="1">
      <c r="B94" s="882"/>
      <c r="C94" s="882"/>
      <c r="D94" s="884"/>
      <c r="E94" s="886"/>
      <c r="F94" s="888"/>
      <c r="G94" s="134"/>
      <c r="H94" s="884"/>
      <c r="I94" s="890"/>
      <c r="J94" s="892"/>
      <c r="K94" s="892"/>
      <c r="L94" s="115"/>
    </row>
    <row r="95" spans="2:12" ht="18.75" customHeight="1">
      <c r="B95" s="881"/>
      <c r="C95" s="881"/>
      <c r="D95" s="883"/>
      <c r="E95" s="885"/>
      <c r="F95" s="887"/>
      <c r="G95" s="678"/>
      <c r="H95" s="883"/>
      <c r="I95" s="889" t="str">
        <f t="shared" ref="I95" si="38">IF(H95="","",(IF(H95="往復",(G96*2*D95),G96*D95)))</f>
        <v/>
      </c>
      <c r="J95" s="891"/>
      <c r="K95" s="891"/>
      <c r="L95" s="115"/>
    </row>
    <row r="96" spans="2:12" ht="18.75" customHeight="1">
      <c r="B96" s="882"/>
      <c r="C96" s="882"/>
      <c r="D96" s="884"/>
      <c r="E96" s="886"/>
      <c r="F96" s="888"/>
      <c r="G96" s="134"/>
      <c r="H96" s="884"/>
      <c r="I96" s="890"/>
      <c r="J96" s="892"/>
      <c r="K96" s="892"/>
      <c r="L96" s="115"/>
    </row>
    <row r="97" spans="2:12" ht="18.75" customHeight="1">
      <c r="B97" s="881"/>
      <c r="C97" s="881"/>
      <c r="D97" s="883"/>
      <c r="E97" s="885"/>
      <c r="F97" s="887"/>
      <c r="G97" s="678"/>
      <c r="H97" s="883"/>
      <c r="I97" s="889" t="str">
        <f t="shared" ref="I97" si="39">IF(H97="","",(IF(H97="往復",(G98*2*D97),G98*D97)))</f>
        <v/>
      </c>
      <c r="J97" s="891"/>
      <c r="K97" s="891"/>
      <c r="L97" s="115"/>
    </row>
    <row r="98" spans="2:12" ht="18.75" customHeight="1">
      <c r="B98" s="882"/>
      <c r="C98" s="882"/>
      <c r="D98" s="884"/>
      <c r="E98" s="886"/>
      <c r="F98" s="888"/>
      <c r="G98" s="134"/>
      <c r="H98" s="884"/>
      <c r="I98" s="890"/>
      <c r="J98" s="892"/>
      <c r="K98" s="892"/>
      <c r="L98" s="115"/>
    </row>
    <row r="99" spans="2:12" ht="18.75" customHeight="1">
      <c r="B99" s="881"/>
      <c r="C99" s="881"/>
      <c r="D99" s="883"/>
      <c r="E99" s="885"/>
      <c r="F99" s="887"/>
      <c r="G99" s="678"/>
      <c r="H99" s="883"/>
      <c r="I99" s="889" t="str">
        <f t="shared" ref="I99" si="40">IF(H99="","",(IF(H99="往復",(G100*2*D99),G100*D99)))</f>
        <v/>
      </c>
      <c r="J99" s="891"/>
      <c r="K99" s="891"/>
      <c r="L99" s="115"/>
    </row>
    <row r="100" spans="2:12" ht="18.75" customHeight="1">
      <c r="B100" s="882"/>
      <c r="C100" s="882"/>
      <c r="D100" s="884"/>
      <c r="E100" s="886"/>
      <c r="F100" s="888"/>
      <c r="G100" s="134"/>
      <c r="H100" s="884"/>
      <c r="I100" s="890"/>
      <c r="J100" s="892"/>
      <c r="K100" s="892"/>
      <c r="L100" s="115"/>
    </row>
    <row r="101" spans="2:12" ht="18.75" customHeight="1">
      <c r="B101" s="881"/>
      <c r="C101" s="881"/>
      <c r="D101" s="883"/>
      <c r="E101" s="885"/>
      <c r="F101" s="887"/>
      <c r="G101" s="678"/>
      <c r="H101" s="883"/>
      <c r="I101" s="889" t="str">
        <f t="shared" ref="I101" si="41">IF(H101="","",(IF(H101="往復",(G102*2*D101),G102*D101)))</f>
        <v/>
      </c>
      <c r="J101" s="891"/>
      <c r="K101" s="891"/>
      <c r="L101" s="115"/>
    </row>
    <row r="102" spans="2:12" ht="18.75" customHeight="1">
      <c r="B102" s="882"/>
      <c r="C102" s="882"/>
      <c r="D102" s="884"/>
      <c r="E102" s="886"/>
      <c r="F102" s="888"/>
      <c r="G102" s="134"/>
      <c r="H102" s="884"/>
      <c r="I102" s="890"/>
      <c r="J102" s="892"/>
      <c r="K102" s="892"/>
      <c r="L102" s="115"/>
    </row>
    <row r="103" spans="2:12" ht="18.75" customHeight="1">
      <c r="B103" s="881"/>
      <c r="C103" s="881"/>
      <c r="D103" s="883"/>
      <c r="E103" s="885"/>
      <c r="F103" s="887"/>
      <c r="G103" s="678"/>
      <c r="H103" s="883"/>
      <c r="I103" s="889" t="str">
        <f t="shared" ref="I103" si="42">IF(H103="","",(IF(H103="往復",(G104*2*D103),G104*D103)))</f>
        <v/>
      </c>
      <c r="J103" s="891"/>
      <c r="K103" s="891"/>
      <c r="L103" s="115"/>
    </row>
    <row r="104" spans="2:12" ht="18.75" customHeight="1">
      <c r="B104" s="882"/>
      <c r="C104" s="882"/>
      <c r="D104" s="884"/>
      <c r="E104" s="886"/>
      <c r="F104" s="888"/>
      <c r="G104" s="134"/>
      <c r="H104" s="884"/>
      <c r="I104" s="890"/>
      <c r="J104" s="892"/>
      <c r="K104" s="892"/>
      <c r="L104" s="115"/>
    </row>
    <row r="105" spans="2:12" ht="18.75" customHeight="1">
      <c r="B105" s="881"/>
      <c r="C105" s="881"/>
      <c r="D105" s="883"/>
      <c r="E105" s="885"/>
      <c r="F105" s="887"/>
      <c r="G105" s="678"/>
      <c r="H105" s="883"/>
      <c r="I105" s="889" t="str">
        <f t="shared" ref="I105" si="43">IF(H105="","",(IF(H105="往復",(G106*2*D105),G106*D105)))</f>
        <v/>
      </c>
      <c r="J105" s="891"/>
      <c r="K105" s="891"/>
      <c r="L105" s="115"/>
    </row>
    <row r="106" spans="2:12" ht="18.75" customHeight="1">
      <c r="B106" s="882"/>
      <c r="C106" s="882"/>
      <c r="D106" s="884"/>
      <c r="E106" s="886"/>
      <c r="F106" s="888"/>
      <c r="G106" s="134"/>
      <c r="H106" s="884"/>
      <c r="I106" s="890"/>
      <c r="J106" s="892"/>
      <c r="K106" s="892"/>
      <c r="L106" s="115"/>
    </row>
    <row r="107" spans="2:12" ht="18.75" customHeight="1">
      <c r="B107" s="881"/>
      <c r="C107" s="881"/>
      <c r="D107" s="883"/>
      <c r="E107" s="885"/>
      <c r="F107" s="887"/>
      <c r="G107" s="678"/>
      <c r="H107" s="883"/>
      <c r="I107" s="889" t="str">
        <f t="shared" ref="I107" si="44">IF(H107="","",(IF(H107="往復",(G108*2*D107),G108*D107)))</f>
        <v/>
      </c>
      <c r="J107" s="891"/>
      <c r="K107" s="891"/>
      <c r="L107" s="115"/>
    </row>
    <row r="108" spans="2:12" ht="18.75" customHeight="1">
      <c r="B108" s="882"/>
      <c r="C108" s="882"/>
      <c r="D108" s="884"/>
      <c r="E108" s="886"/>
      <c r="F108" s="888"/>
      <c r="G108" s="134"/>
      <c r="H108" s="884"/>
      <c r="I108" s="890"/>
      <c r="J108" s="892"/>
      <c r="K108" s="892"/>
      <c r="L108" s="115"/>
    </row>
    <row r="109" spans="2:12" ht="18.75" customHeight="1">
      <c r="B109" s="881"/>
      <c r="C109" s="881"/>
      <c r="D109" s="883"/>
      <c r="E109" s="885"/>
      <c r="F109" s="887"/>
      <c r="G109" s="678"/>
      <c r="H109" s="883"/>
      <c r="I109" s="889" t="str">
        <f t="shared" ref="I109" si="45">IF(H109="","",(IF(H109="往復",(G110*2*D109),G110*D109)))</f>
        <v/>
      </c>
      <c r="J109" s="891"/>
      <c r="K109" s="891"/>
      <c r="L109" s="115"/>
    </row>
    <row r="110" spans="2:12" ht="18.75" customHeight="1">
      <c r="B110" s="882"/>
      <c r="C110" s="882"/>
      <c r="D110" s="884"/>
      <c r="E110" s="886"/>
      <c r="F110" s="888"/>
      <c r="G110" s="134"/>
      <c r="H110" s="884"/>
      <c r="I110" s="890"/>
      <c r="J110" s="892"/>
      <c r="K110" s="892"/>
      <c r="L110" s="115"/>
    </row>
    <row r="111" spans="2:12" ht="18.75" customHeight="1">
      <c r="B111" s="881"/>
      <c r="C111" s="881"/>
      <c r="D111" s="883"/>
      <c r="E111" s="885"/>
      <c r="F111" s="887"/>
      <c r="G111" s="678"/>
      <c r="H111" s="883"/>
      <c r="I111" s="889" t="str">
        <f t="shared" ref="I111" si="46">IF(H111="","",(IF(H111="往復",(G112*2*D111),G112*D111)))</f>
        <v/>
      </c>
      <c r="J111" s="891"/>
      <c r="K111" s="891"/>
      <c r="L111" s="115"/>
    </row>
    <row r="112" spans="2:12" ht="18.75" customHeight="1">
      <c r="B112" s="882"/>
      <c r="C112" s="882"/>
      <c r="D112" s="884"/>
      <c r="E112" s="886"/>
      <c r="F112" s="888"/>
      <c r="G112" s="134"/>
      <c r="H112" s="884"/>
      <c r="I112" s="890"/>
      <c r="J112" s="892"/>
      <c r="K112" s="892"/>
      <c r="L112" s="115"/>
    </row>
    <row r="113" spans="2:12" ht="18.75" customHeight="1">
      <c r="B113" s="881"/>
      <c r="C113" s="881"/>
      <c r="D113" s="883"/>
      <c r="E113" s="885"/>
      <c r="F113" s="887"/>
      <c r="G113" s="678"/>
      <c r="H113" s="883"/>
      <c r="I113" s="889" t="str">
        <f t="shared" ref="I113" si="47">IF(H113="","",(IF(H113="往復",(G114*2*D113),G114*D113)))</f>
        <v/>
      </c>
      <c r="J113" s="891"/>
      <c r="K113" s="891"/>
      <c r="L113" s="115"/>
    </row>
    <row r="114" spans="2:12" ht="18.75" customHeight="1">
      <c r="B114" s="882"/>
      <c r="C114" s="882"/>
      <c r="D114" s="884"/>
      <c r="E114" s="886"/>
      <c r="F114" s="888"/>
      <c r="G114" s="134"/>
      <c r="H114" s="884"/>
      <c r="I114" s="890"/>
      <c r="J114" s="892"/>
      <c r="K114" s="892"/>
      <c r="L114" s="115"/>
    </row>
    <row r="115" spans="2:12" ht="18.75" customHeight="1">
      <c r="B115" s="881"/>
      <c r="C115" s="881"/>
      <c r="D115" s="883"/>
      <c r="E115" s="885"/>
      <c r="F115" s="887"/>
      <c r="G115" s="678"/>
      <c r="H115" s="883"/>
      <c r="I115" s="889" t="str">
        <f t="shared" ref="I115" si="48">IF(H115="","",(IF(H115="往復",(G116*2*D115),G116*D115)))</f>
        <v/>
      </c>
      <c r="J115" s="891"/>
      <c r="K115" s="891"/>
      <c r="L115" s="115"/>
    </row>
    <row r="116" spans="2:12" ht="18.75" customHeight="1">
      <c r="B116" s="882"/>
      <c r="C116" s="882"/>
      <c r="D116" s="884"/>
      <c r="E116" s="886"/>
      <c r="F116" s="888"/>
      <c r="G116" s="134"/>
      <c r="H116" s="884"/>
      <c r="I116" s="890"/>
      <c r="J116" s="892"/>
      <c r="K116" s="892"/>
      <c r="L116" s="115"/>
    </row>
    <row r="117" spans="2:12" ht="18.75" customHeight="1">
      <c r="B117" s="881"/>
      <c r="C117" s="881"/>
      <c r="D117" s="883"/>
      <c r="E117" s="885"/>
      <c r="F117" s="887"/>
      <c r="G117" s="678"/>
      <c r="H117" s="883"/>
      <c r="I117" s="889" t="str">
        <f t="shared" ref="I117" si="49">IF(H117="","",(IF(H117="往復",(G118*2*D117),G118*D117)))</f>
        <v/>
      </c>
      <c r="J117" s="891"/>
      <c r="K117" s="891"/>
      <c r="L117" s="115"/>
    </row>
    <row r="118" spans="2:12" ht="18.75" customHeight="1">
      <c r="B118" s="882"/>
      <c r="C118" s="882"/>
      <c r="D118" s="884"/>
      <c r="E118" s="886"/>
      <c r="F118" s="888"/>
      <c r="G118" s="134"/>
      <c r="H118" s="884"/>
      <c r="I118" s="890"/>
      <c r="J118" s="892"/>
      <c r="K118" s="892"/>
      <c r="L118" s="115"/>
    </row>
    <row r="119" spans="2:12" ht="18.75" customHeight="1">
      <c r="B119" s="881"/>
      <c r="C119" s="881"/>
      <c r="D119" s="883"/>
      <c r="E119" s="885"/>
      <c r="F119" s="887"/>
      <c r="G119" s="678"/>
      <c r="H119" s="883"/>
      <c r="I119" s="889" t="str">
        <f t="shared" ref="I119" si="50">IF(H119="","",(IF(H119="往復",(G120*2*D119),G120*D119)))</f>
        <v/>
      </c>
      <c r="J119" s="891"/>
      <c r="K119" s="891"/>
      <c r="L119" s="115"/>
    </row>
    <row r="120" spans="2:12" ht="18.75" customHeight="1">
      <c r="B120" s="882"/>
      <c r="C120" s="882"/>
      <c r="D120" s="884"/>
      <c r="E120" s="886"/>
      <c r="F120" s="888"/>
      <c r="G120" s="134"/>
      <c r="H120" s="884"/>
      <c r="I120" s="890"/>
      <c r="J120" s="892"/>
      <c r="K120" s="892"/>
      <c r="L120" s="115"/>
    </row>
    <row r="121" spans="2:12" ht="18.75" customHeight="1">
      <c r="B121" s="881"/>
      <c r="C121" s="881"/>
      <c r="D121" s="883"/>
      <c r="E121" s="885"/>
      <c r="F121" s="887"/>
      <c r="G121" s="677"/>
      <c r="H121" s="883"/>
      <c r="I121" s="889" t="str">
        <f>IF(H121="","",(IF(H121="往復",(G122*2*D121),G122*D121)))</f>
        <v/>
      </c>
      <c r="J121" s="891"/>
      <c r="K121" s="891"/>
      <c r="L121" s="115"/>
    </row>
    <row r="122" spans="2:12" ht="18.75" customHeight="1">
      <c r="B122" s="882"/>
      <c r="C122" s="882"/>
      <c r="D122" s="884"/>
      <c r="E122" s="886"/>
      <c r="F122" s="888"/>
      <c r="G122" s="134"/>
      <c r="H122" s="884"/>
      <c r="I122" s="890"/>
      <c r="J122" s="892"/>
      <c r="K122" s="892"/>
      <c r="L122" s="115"/>
    </row>
    <row r="123" spans="2:12" ht="24" customHeight="1">
      <c r="C123" s="135"/>
      <c r="D123" s="135"/>
      <c r="E123" s="135"/>
      <c r="F123" s="135"/>
      <c r="G123" s="135"/>
      <c r="H123" s="136" t="s">
        <v>319</v>
      </c>
      <c r="I123" s="262">
        <f>SUM(I67:I122)</f>
        <v>0</v>
      </c>
      <c r="J123" s="137"/>
      <c r="K123" s="137"/>
      <c r="L123" s="115"/>
    </row>
    <row r="124" spans="2:12" ht="24" customHeight="1">
      <c r="C124" s="135"/>
      <c r="D124" s="135"/>
      <c r="E124" s="135"/>
      <c r="F124" s="135"/>
      <c r="G124" s="135"/>
      <c r="H124" s="136" t="s">
        <v>320</v>
      </c>
      <c r="I124" s="262">
        <f>SUM(I67:I122)/1.1</f>
        <v>0</v>
      </c>
      <c r="J124" s="137"/>
      <c r="K124" s="137"/>
      <c r="L124" s="115"/>
    </row>
    <row r="125" spans="2:12" ht="19.5" customHeight="1">
      <c r="B125" s="121" t="s">
        <v>325</v>
      </c>
      <c r="I125" s="130"/>
      <c r="J125" s="108"/>
      <c r="K125" s="108" t="s">
        <v>223</v>
      </c>
      <c r="L125" s="130"/>
    </row>
    <row r="126" spans="2:12" ht="19.5" customHeight="1">
      <c r="B126" s="903" t="s">
        <v>272</v>
      </c>
      <c r="C126" s="903"/>
      <c r="D126" s="905" t="s">
        <v>251</v>
      </c>
      <c r="E126" s="906" t="s">
        <v>326</v>
      </c>
      <c r="F126" s="906" t="s">
        <v>277</v>
      </c>
      <c r="G126" s="901" t="s">
        <v>327</v>
      </c>
      <c r="H126" s="902"/>
      <c r="I126" s="907" t="s">
        <v>306</v>
      </c>
      <c r="J126" s="907" t="s">
        <v>288</v>
      </c>
      <c r="K126" s="907" t="s">
        <v>288</v>
      </c>
      <c r="L126" s="131"/>
    </row>
    <row r="127" spans="2:12" ht="19.5" customHeight="1">
      <c r="B127" s="904"/>
      <c r="C127" s="904"/>
      <c r="D127" s="904"/>
      <c r="E127" s="906"/>
      <c r="F127" s="906"/>
      <c r="G127" s="899" t="s">
        <v>328</v>
      </c>
      <c r="H127" s="900"/>
      <c r="I127" s="907"/>
      <c r="J127" s="907"/>
      <c r="K127" s="907"/>
      <c r="L127" s="131"/>
    </row>
    <row r="128" spans="2:12" ht="18.75" customHeight="1">
      <c r="B128" s="881"/>
      <c r="C128" s="881"/>
      <c r="D128" s="893"/>
      <c r="E128" s="887"/>
      <c r="F128" s="887"/>
      <c r="G128" s="895"/>
      <c r="H128" s="896"/>
      <c r="I128" s="889" t="str">
        <f>IF(G129="","",G129)</f>
        <v/>
      </c>
      <c r="J128" s="891"/>
      <c r="K128" s="891"/>
      <c r="L128" s="115"/>
    </row>
    <row r="129" spans="2:12" ht="18.75" customHeight="1">
      <c r="B129" s="882"/>
      <c r="C129" s="882"/>
      <c r="D129" s="894"/>
      <c r="E129" s="888"/>
      <c r="F129" s="888"/>
      <c r="G129" s="897"/>
      <c r="H129" s="898"/>
      <c r="I129" s="890" t="str">
        <f>IF(G129="","",(ROUND(IF(G129="税抜",F129*H129,(F129*H129)/1.08),0)))</f>
        <v/>
      </c>
      <c r="J129" s="892"/>
      <c r="K129" s="892"/>
      <c r="L129" s="115"/>
    </row>
    <row r="130" spans="2:12" ht="18.75" customHeight="1">
      <c r="B130" s="881"/>
      <c r="C130" s="881"/>
      <c r="D130" s="893"/>
      <c r="E130" s="887"/>
      <c r="F130" s="887"/>
      <c r="G130" s="895"/>
      <c r="H130" s="896"/>
      <c r="I130" s="889" t="str">
        <f t="shared" ref="I130" si="51">IF(G131="","",G131)</f>
        <v/>
      </c>
      <c r="J130" s="891"/>
      <c r="K130" s="891"/>
      <c r="L130" s="115"/>
    </row>
    <row r="131" spans="2:12" ht="18.75" customHeight="1">
      <c r="B131" s="882"/>
      <c r="C131" s="882"/>
      <c r="D131" s="894"/>
      <c r="E131" s="888"/>
      <c r="F131" s="888"/>
      <c r="G131" s="897"/>
      <c r="H131" s="898"/>
      <c r="I131" s="890" t="str">
        <f t="shared" ref="I131" si="52">IF(G131="","",(ROUND(IF(G131="税抜",F131*H131,(F131*H131)/1.08),0)))</f>
        <v/>
      </c>
      <c r="J131" s="892"/>
      <c r="K131" s="892"/>
      <c r="L131" s="115"/>
    </row>
    <row r="132" spans="2:12" ht="18.75" customHeight="1">
      <c r="B132" s="881"/>
      <c r="C132" s="881"/>
      <c r="D132" s="893"/>
      <c r="E132" s="887"/>
      <c r="F132" s="887"/>
      <c r="G132" s="895"/>
      <c r="H132" s="896"/>
      <c r="I132" s="889" t="str">
        <f t="shared" ref="I132" si="53">IF(G133="","",G133)</f>
        <v/>
      </c>
      <c r="J132" s="891"/>
      <c r="K132" s="891"/>
      <c r="L132" s="115"/>
    </row>
    <row r="133" spans="2:12" ht="18.75" customHeight="1">
      <c r="B133" s="882"/>
      <c r="C133" s="882"/>
      <c r="D133" s="894"/>
      <c r="E133" s="888"/>
      <c r="F133" s="888"/>
      <c r="G133" s="897"/>
      <c r="H133" s="898"/>
      <c r="I133" s="890" t="str">
        <f t="shared" ref="I133" si="54">IF(G133="","",(ROUND(IF(G133="税抜",F133*H133,(F133*H133)/1.08),0)))</f>
        <v/>
      </c>
      <c r="J133" s="892"/>
      <c r="K133" s="892"/>
      <c r="L133" s="115"/>
    </row>
    <row r="134" spans="2:12" ht="18.75" customHeight="1">
      <c r="B134" s="881"/>
      <c r="C134" s="881"/>
      <c r="D134" s="893"/>
      <c r="E134" s="887"/>
      <c r="F134" s="887"/>
      <c r="G134" s="895"/>
      <c r="H134" s="896"/>
      <c r="I134" s="889" t="str">
        <f t="shared" ref="I134" si="55">IF(G135="","",G135)</f>
        <v/>
      </c>
      <c r="J134" s="891"/>
      <c r="K134" s="891"/>
      <c r="L134" s="115"/>
    </row>
    <row r="135" spans="2:12" ht="18.75" customHeight="1">
      <c r="B135" s="882"/>
      <c r="C135" s="882"/>
      <c r="D135" s="894"/>
      <c r="E135" s="888"/>
      <c r="F135" s="888"/>
      <c r="G135" s="897"/>
      <c r="H135" s="898"/>
      <c r="I135" s="890" t="str">
        <f t="shared" ref="I135" si="56">IF(G135="","",(ROUND(IF(G135="税抜",F135*H135,(F135*H135)/1.08),0)))</f>
        <v/>
      </c>
      <c r="J135" s="892"/>
      <c r="K135" s="892"/>
      <c r="L135" s="115"/>
    </row>
    <row r="136" spans="2:12" ht="18.75" customHeight="1">
      <c r="B136" s="881"/>
      <c r="C136" s="881"/>
      <c r="D136" s="893"/>
      <c r="E136" s="887"/>
      <c r="F136" s="887"/>
      <c r="G136" s="895"/>
      <c r="H136" s="896"/>
      <c r="I136" s="889" t="str">
        <f t="shared" ref="I136" si="57">IF(G137="","",G137)</f>
        <v/>
      </c>
      <c r="J136" s="891"/>
      <c r="K136" s="891"/>
      <c r="L136" s="115"/>
    </row>
    <row r="137" spans="2:12" ht="18.75" customHeight="1">
      <c r="B137" s="882"/>
      <c r="C137" s="882"/>
      <c r="D137" s="894"/>
      <c r="E137" s="888"/>
      <c r="F137" s="888"/>
      <c r="G137" s="897"/>
      <c r="H137" s="898"/>
      <c r="I137" s="890" t="str">
        <f t="shared" ref="I137" si="58">IF(G137="","",(ROUND(IF(G137="税抜",F137*H137,(F137*H137)/1.08),0)))</f>
        <v/>
      </c>
      <c r="J137" s="892"/>
      <c r="K137" s="892"/>
      <c r="L137" s="115"/>
    </row>
    <row r="138" spans="2:12" ht="18.75" customHeight="1">
      <c r="B138" s="881"/>
      <c r="C138" s="881"/>
      <c r="D138" s="893"/>
      <c r="E138" s="887"/>
      <c r="F138" s="887"/>
      <c r="G138" s="895"/>
      <c r="H138" s="896"/>
      <c r="I138" s="889" t="str">
        <f t="shared" ref="I138" si="59">IF(G139="","",G139)</f>
        <v/>
      </c>
      <c r="J138" s="891"/>
      <c r="K138" s="891"/>
      <c r="L138" s="115"/>
    </row>
    <row r="139" spans="2:12" ht="18.75" customHeight="1">
      <c r="B139" s="882"/>
      <c r="C139" s="882"/>
      <c r="D139" s="894"/>
      <c r="E139" s="888"/>
      <c r="F139" s="888"/>
      <c r="G139" s="897"/>
      <c r="H139" s="898"/>
      <c r="I139" s="890" t="str">
        <f t="shared" ref="I139" si="60">IF(G139="","",(ROUND(IF(G139="税抜",F139*H139,(F139*H139)/1.08),0)))</f>
        <v/>
      </c>
      <c r="J139" s="892"/>
      <c r="K139" s="892"/>
      <c r="L139" s="115"/>
    </row>
    <row r="140" spans="2:12" ht="18.75" customHeight="1">
      <c r="B140" s="881"/>
      <c r="C140" s="881"/>
      <c r="D140" s="893"/>
      <c r="E140" s="887"/>
      <c r="F140" s="887"/>
      <c r="G140" s="895"/>
      <c r="H140" s="896"/>
      <c r="I140" s="889" t="str">
        <f t="shared" ref="I140" si="61">IF(G141="","",G141)</f>
        <v/>
      </c>
      <c r="J140" s="891"/>
      <c r="K140" s="891"/>
      <c r="L140" s="115"/>
    </row>
    <row r="141" spans="2:12" ht="18.75" customHeight="1">
      <c r="B141" s="882"/>
      <c r="C141" s="882"/>
      <c r="D141" s="894"/>
      <c r="E141" s="888"/>
      <c r="F141" s="888"/>
      <c r="G141" s="897"/>
      <c r="H141" s="898"/>
      <c r="I141" s="890" t="str">
        <f t="shared" ref="I141" si="62">IF(G141="","",(ROUND(IF(G141="税抜",F141*H141,(F141*H141)/1.08),0)))</f>
        <v/>
      </c>
      <c r="J141" s="892"/>
      <c r="K141" s="892"/>
      <c r="L141" s="115"/>
    </row>
    <row r="142" spans="2:12" ht="18.75" customHeight="1">
      <c r="B142" s="881"/>
      <c r="C142" s="881"/>
      <c r="D142" s="893"/>
      <c r="E142" s="887"/>
      <c r="F142" s="887"/>
      <c r="G142" s="895"/>
      <c r="H142" s="896"/>
      <c r="I142" s="889" t="str">
        <f t="shared" ref="I142" si="63">IF(G143="","",G143)</f>
        <v/>
      </c>
      <c r="J142" s="891"/>
      <c r="K142" s="891"/>
      <c r="L142" s="115"/>
    </row>
    <row r="143" spans="2:12" ht="18.75" customHeight="1">
      <c r="B143" s="882"/>
      <c r="C143" s="882"/>
      <c r="D143" s="894"/>
      <c r="E143" s="888"/>
      <c r="F143" s="888"/>
      <c r="G143" s="897"/>
      <c r="H143" s="898"/>
      <c r="I143" s="890" t="str">
        <f t="shared" ref="I143" si="64">IF(G143="","",(ROUND(IF(G143="税抜",F143*H143,(F143*H143)/1.08),0)))</f>
        <v/>
      </c>
      <c r="J143" s="892"/>
      <c r="K143" s="892"/>
      <c r="L143" s="115"/>
    </row>
    <row r="144" spans="2:12" ht="18.75" customHeight="1">
      <c r="B144" s="881"/>
      <c r="C144" s="881"/>
      <c r="D144" s="893"/>
      <c r="E144" s="887"/>
      <c r="F144" s="887"/>
      <c r="G144" s="895"/>
      <c r="H144" s="896"/>
      <c r="I144" s="889" t="str">
        <f t="shared" ref="I144" si="65">IF(G145="","",G145)</f>
        <v/>
      </c>
      <c r="J144" s="891"/>
      <c r="K144" s="891"/>
      <c r="L144" s="115"/>
    </row>
    <row r="145" spans="2:12" ht="18.75" customHeight="1">
      <c r="B145" s="882"/>
      <c r="C145" s="882"/>
      <c r="D145" s="894"/>
      <c r="E145" s="888"/>
      <c r="F145" s="888"/>
      <c r="G145" s="897"/>
      <c r="H145" s="898"/>
      <c r="I145" s="890" t="str">
        <f t="shared" ref="I145" si="66">IF(G145="","",(ROUND(IF(G145="税抜",F145*H145,(F145*H145)/1.08),0)))</f>
        <v/>
      </c>
      <c r="J145" s="892"/>
      <c r="K145" s="892"/>
      <c r="L145" s="115"/>
    </row>
    <row r="146" spans="2:12" ht="18.75" customHeight="1">
      <c r="B146" s="881"/>
      <c r="C146" s="881"/>
      <c r="D146" s="893"/>
      <c r="E146" s="887"/>
      <c r="F146" s="887"/>
      <c r="G146" s="895"/>
      <c r="H146" s="896"/>
      <c r="I146" s="889" t="str">
        <f t="shared" ref="I146" si="67">IF(G147="","",G147)</f>
        <v/>
      </c>
      <c r="J146" s="891"/>
      <c r="K146" s="891"/>
      <c r="L146" s="115"/>
    </row>
    <row r="147" spans="2:12" ht="18.75" customHeight="1">
      <c r="B147" s="882"/>
      <c r="C147" s="882"/>
      <c r="D147" s="894"/>
      <c r="E147" s="888"/>
      <c r="F147" s="888"/>
      <c r="G147" s="897"/>
      <c r="H147" s="898"/>
      <c r="I147" s="890" t="str">
        <f t="shared" ref="I147" si="68">IF(G147="","",(ROUND(IF(G147="税抜",F147*H147,(F147*H147)/1.08),0)))</f>
        <v/>
      </c>
      <c r="J147" s="892"/>
      <c r="K147" s="892"/>
      <c r="L147" s="115"/>
    </row>
    <row r="148" spans="2:12" ht="18.75" customHeight="1">
      <c r="B148" s="881"/>
      <c r="C148" s="881"/>
      <c r="D148" s="893"/>
      <c r="E148" s="887"/>
      <c r="F148" s="887"/>
      <c r="G148" s="895"/>
      <c r="H148" s="896"/>
      <c r="I148" s="889" t="str">
        <f t="shared" ref="I148" si="69">IF(G149="","",G149)</f>
        <v/>
      </c>
      <c r="J148" s="891"/>
      <c r="K148" s="891"/>
      <c r="L148" s="115"/>
    </row>
    <row r="149" spans="2:12" ht="18.75" customHeight="1">
      <c r="B149" s="882"/>
      <c r="C149" s="882"/>
      <c r="D149" s="894"/>
      <c r="E149" s="888"/>
      <c r="F149" s="888"/>
      <c r="G149" s="897"/>
      <c r="H149" s="898"/>
      <c r="I149" s="890" t="str">
        <f t="shared" ref="I149" si="70">IF(G149="","",(ROUND(IF(G149="税抜",F149*H149,(F149*H149)/1.08),0)))</f>
        <v/>
      </c>
      <c r="J149" s="892"/>
      <c r="K149" s="892"/>
      <c r="L149" s="115"/>
    </row>
    <row r="150" spans="2:12" ht="18.75" customHeight="1">
      <c r="B150" s="881"/>
      <c r="C150" s="881"/>
      <c r="D150" s="893"/>
      <c r="E150" s="887"/>
      <c r="F150" s="887"/>
      <c r="G150" s="895"/>
      <c r="H150" s="896"/>
      <c r="I150" s="889" t="str">
        <f t="shared" ref="I150" si="71">IF(G151="","",G151)</f>
        <v/>
      </c>
      <c r="J150" s="891"/>
      <c r="K150" s="891"/>
      <c r="L150" s="115"/>
    </row>
    <row r="151" spans="2:12" ht="18.75" customHeight="1">
      <c r="B151" s="882"/>
      <c r="C151" s="882"/>
      <c r="D151" s="894"/>
      <c r="E151" s="888"/>
      <c r="F151" s="888"/>
      <c r="G151" s="897"/>
      <c r="H151" s="898"/>
      <c r="I151" s="890" t="str">
        <f t="shared" ref="I151" si="72">IF(G151="","",(ROUND(IF(G151="税抜",F151*H151,(F151*H151)/1.08),0)))</f>
        <v/>
      </c>
      <c r="J151" s="892"/>
      <c r="K151" s="892"/>
      <c r="L151" s="115"/>
    </row>
    <row r="152" spans="2:12" ht="18.75" customHeight="1">
      <c r="B152" s="881"/>
      <c r="C152" s="881"/>
      <c r="D152" s="893"/>
      <c r="E152" s="887"/>
      <c r="F152" s="887"/>
      <c r="G152" s="895"/>
      <c r="H152" s="896"/>
      <c r="I152" s="889" t="str">
        <f t="shared" ref="I152" si="73">IF(G153="","",G153)</f>
        <v/>
      </c>
      <c r="J152" s="891"/>
      <c r="K152" s="891"/>
      <c r="L152" s="115"/>
    </row>
    <row r="153" spans="2:12" ht="18.75" customHeight="1">
      <c r="B153" s="882"/>
      <c r="C153" s="882"/>
      <c r="D153" s="894"/>
      <c r="E153" s="888"/>
      <c r="F153" s="888"/>
      <c r="G153" s="897"/>
      <c r="H153" s="898"/>
      <c r="I153" s="890" t="str">
        <f t="shared" ref="I153" si="74">IF(G153="","",(ROUND(IF(G153="税抜",F153*H153,(F153*H153)/1.08),0)))</f>
        <v/>
      </c>
      <c r="J153" s="892"/>
      <c r="K153" s="892"/>
      <c r="L153" s="115"/>
    </row>
    <row r="154" spans="2:12" ht="18.75" customHeight="1">
      <c r="B154" s="881"/>
      <c r="C154" s="881"/>
      <c r="D154" s="893"/>
      <c r="E154" s="887"/>
      <c r="F154" s="887"/>
      <c r="G154" s="895"/>
      <c r="H154" s="896"/>
      <c r="I154" s="889" t="str">
        <f t="shared" ref="I154" si="75">IF(G155="","",G155)</f>
        <v/>
      </c>
      <c r="J154" s="891"/>
      <c r="K154" s="891"/>
      <c r="L154" s="115"/>
    </row>
    <row r="155" spans="2:12" ht="18.75" customHeight="1">
      <c r="B155" s="882"/>
      <c r="C155" s="882"/>
      <c r="D155" s="894"/>
      <c r="E155" s="888"/>
      <c r="F155" s="888"/>
      <c r="G155" s="897"/>
      <c r="H155" s="898"/>
      <c r="I155" s="890" t="str">
        <f t="shared" ref="I155" si="76">IF(G155="","",(ROUND(IF(G155="税抜",F155*H155,(F155*H155)/1.08),0)))</f>
        <v/>
      </c>
      <c r="J155" s="892"/>
      <c r="K155" s="892"/>
      <c r="L155" s="115"/>
    </row>
    <row r="156" spans="2:12" ht="18.75" customHeight="1">
      <c r="B156" s="881"/>
      <c r="C156" s="881"/>
      <c r="D156" s="893"/>
      <c r="E156" s="887"/>
      <c r="F156" s="887"/>
      <c r="G156" s="895"/>
      <c r="H156" s="896"/>
      <c r="I156" s="889" t="str">
        <f t="shared" ref="I156" si="77">IF(G157="","",G157)</f>
        <v/>
      </c>
      <c r="J156" s="891"/>
      <c r="K156" s="891"/>
      <c r="L156" s="115"/>
    </row>
    <row r="157" spans="2:12" ht="18.75" customHeight="1">
      <c r="B157" s="882"/>
      <c r="C157" s="882"/>
      <c r="D157" s="894"/>
      <c r="E157" s="888"/>
      <c r="F157" s="888"/>
      <c r="G157" s="897"/>
      <c r="H157" s="898"/>
      <c r="I157" s="890" t="str">
        <f t="shared" ref="I157" si="78">IF(G157="","",(ROUND(IF(G157="税抜",F157*H157,(F157*H157)/1.08),0)))</f>
        <v/>
      </c>
      <c r="J157" s="892"/>
      <c r="K157" s="892"/>
      <c r="L157" s="115"/>
    </row>
    <row r="158" spans="2:12" ht="18.75" customHeight="1">
      <c r="B158" s="881"/>
      <c r="C158" s="881"/>
      <c r="D158" s="893"/>
      <c r="E158" s="887"/>
      <c r="F158" s="887"/>
      <c r="G158" s="895"/>
      <c r="H158" s="896"/>
      <c r="I158" s="889" t="str">
        <f t="shared" ref="I158" si="79">IF(G159="","",G159)</f>
        <v/>
      </c>
      <c r="J158" s="891"/>
      <c r="K158" s="891"/>
      <c r="L158" s="115"/>
    </row>
    <row r="159" spans="2:12" ht="18.75" customHeight="1">
      <c r="B159" s="882"/>
      <c r="C159" s="882"/>
      <c r="D159" s="894"/>
      <c r="E159" s="888"/>
      <c r="F159" s="888"/>
      <c r="G159" s="897"/>
      <c r="H159" s="898"/>
      <c r="I159" s="890" t="str">
        <f t="shared" ref="I159" si="80">IF(G159="","",(ROUND(IF(G159="税抜",F159*H159,(F159*H159)/1.08),0)))</f>
        <v/>
      </c>
      <c r="J159" s="892"/>
      <c r="K159" s="892"/>
      <c r="L159" s="115"/>
    </row>
    <row r="160" spans="2:12" ht="18.75" customHeight="1">
      <c r="B160" s="881"/>
      <c r="C160" s="881"/>
      <c r="D160" s="893"/>
      <c r="E160" s="887"/>
      <c r="F160" s="887"/>
      <c r="G160" s="895"/>
      <c r="H160" s="896"/>
      <c r="I160" s="889" t="str">
        <f t="shared" ref="I160" si="81">IF(G161="","",G161)</f>
        <v/>
      </c>
      <c r="J160" s="891"/>
      <c r="K160" s="891"/>
      <c r="L160" s="115"/>
    </row>
    <row r="161" spans="2:12" ht="18.75" customHeight="1">
      <c r="B161" s="882"/>
      <c r="C161" s="882"/>
      <c r="D161" s="894"/>
      <c r="E161" s="888"/>
      <c r="F161" s="888"/>
      <c r="G161" s="897"/>
      <c r="H161" s="898"/>
      <c r="I161" s="890" t="str">
        <f t="shared" ref="I161" si="82">IF(G161="","",(ROUND(IF(G161="税抜",F161*H161,(F161*H161)/1.08),0)))</f>
        <v/>
      </c>
      <c r="J161" s="892"/>
      <c r="K161" s="892"/>
      <c r="L161" s="115"/>
    </row>
    <row r="162" spans="2:12" ht="18.75" customHeight="1">
      <c r="B162" s="881"/>
      <c r="C162" s="881"/>
      <c r="D162" s="893"/>
      <c r="E162" s="887"/>
      <c r="F162" s="887"/>
      <c r="G162" s="895"/>
      <c r="H162" s="896"/>
      <c r="I162" s="889" t="str">
        <f t="shared" ref="I162" si="83">IF(G163="","",G163)</f>
        <v/>
      </c>
      <c r="J162" s="891"/>
      <c r="K162" s="891"/>
      <c r="L162" s="115"/>
    </row>
    <row r="163" spans="2:12" ht="18.75" customHeight="1">
      <c r="B163" s="882"/>
      <c r="C163" s="882"/>
      <c r="D163" s="894"/>
      <c r="E163" s="888"/>
      <c r="F163" s="888"/>
      <c r="G163" s="897"/>
      <c r="H163" s="898"/>
      <c r="I163" s="890" t="str">
        <f t="shared" ref="I163" si="84">IF(G163="","",(ROUND(IF(G163="税抜",F163*H163,(F163*H163)/1.08),0)))</f>
        <v/>
      </c>
      <c r="J163" s="892"/>
      <c r="K163" s="892"/>
      <c r="L163" s="115"/>
    </row>
    <row r="164" spans="2:12" ht="18.75" customHeight="1">
      <c r="B164" s="881"/>
      <c r="C164" s="881"/>
      <c r="D164" s="893"/>
      <c r="E164" s="887"/>
      <c r="F164" s="887"/>
      <c r="G164" s="895"/>
      <c r="H164" s="896"/>
      <c r="I164" s="889" t="str">
        <f t="shared" ref="I164" si="85">IF(G165="","",G165)</f>
        <v/>
      </c>
      <c r="J164" s="891"/>
      <c r="K164" s="891"/>
      <c r="L164" s="115"/>
    </row>
    <row r="165" spans="2:12" ht="18.75" customHeight="1">
      <c r="B165" s="882"/>
      <c r="C165" s="882"/>
      <c r="D165" s="894"/>
      <c r="E165" s="888"/>
      <c r="F165" s="888"/>
      <c r="G165" s="897"/>
      <c r="H165" s="898"/>
      <c r="I165" s="890" t="str">
        <f t="shared" ref="I165" si="86">IF(G165="","",(ROUND(IF(G165="税抜",F165*H165,(F165*H165)/1.08),0)))</f>
        <v/>
      </c>
      <c r="J165" s="892"/>
      <c r="K165" s="892"/>
      <c r="L165" s="115"/>
    </row>
    <row r="166" spans="2:12" ht="18.75" customHeight="1">
      <c r="B166" s="881"/>
      <c r="C166" s="881"/>
      <c r="D166" s="893"/>
      <c r="E166" s="887"/>
      <c r="F166" s="887"/>
      <c r="G166" s="895"/>
      <c r="H166" s="896"/>
      <c r="I166" s="889" t="str">
        <f t="shared" ref="I166" si="87">IF(G167="","",G167)</f>
        <v/>
      </c>
      <c r="J166" s="891"/>
      <c r="K166" s="891"/>
      <c r="L166" s="115"/>
    </row>
    <row r="167" spans="2:12" ht="18.75" customHeight="1">
      <c r="B167" s="882"/>
      <c r="C167" s="882"/>
      <c r="D167" s="894"/>
      <c r="E167" s="888"/>
      <c r="F167" s="888"/>
      <c r="G167" s="897"/>
      <c r="H167" s="898"/>
      <c r="I167" s="890" t="str">
        <f t="shared" ref="I167" si="88">IF(G167="","",(ROUND(IF(G167="税抜",F167*H167,(F167*H167)/1.08),0)))</f>
        <v/>
      </c>
      <c r="J167" s="892"/>
      <c r="K167" s="892"/>
      <c r="L167" s="115"/>
    </row>
    <row r="168" spans="2:12" ht="18.75" customHeight="1">
      <c r="B168" s="881"/>
      <c r="C168" s="881"/>
      <c r="D168" s="893"/>
      <c r="E168" s="887"/>
      <c r="F168" s="887"/>
      <c r="G168" s="895"/>
      <c r="H168" s="896"/>
      <c r="I168" s="889" t="str">
        <f t="shared" ref="I168" si="89">IF(G169="","",G169)</f>
        <v/>
      </c>
      <c r="J168" s="891"/>
      <c r="K168" s="891"/>
      <c r="L168" s="115"/>
    </row>
    <row r="169" spans="2:12" ht="18.75" customHeight="1">
      <c r="B169" s="882"/>
      <c r="C169" s="882"/>
      <c r="D169" s="894"/>
      <c r="E169" s="888"/>
      <c r="F169" s="888"/>
      <c r="G169" s="897"/>
      <c r="H169" s="898"/>
      <c r="I169" s="890" t="str">
        <f t="shared" ref="I169" si="90">IF(G169="","",(ROUND(IF(G169="税抜",F169*H169,(F169*H169)/1.08),0)))</f>
        <v/>
      </c>
      <c r="J169" s="892"/>
      <c r="K169" s="892"/>
      <c r="L169" s="115"/>
    </row>
    <row r="170" spans="2:12" ht="18.75" customHeight="1">
      <c r="B170" s="881"/>
      <c r="C170" s="881"/>
      <c r="D170" s="893"/>
      <c r="E170" s="887"/>
      <c r="F170" s="887"/>
      <c r="G170" s="895"/>
      <c r="H170" s="896"/>
      <c r="I170" s="889" t="str">
        <f t="shared" ref="I170" si="91">IF(G171="","",G171)</f>
        <v/>
      </c>
      <c r="J170" s="891"/>
      <c r="K170" s="891"/>
      <c r="L170" s="115"/>
    </row>
    <row r="171" spans="2:12" ht="18.75" customHeight="1">
      <c r="B171" s="882"/>
      <c r="C171" s="882"/>
      <c r="D171" s="894"/>
      <c r="E171" s="888"/>
      <c r="F171" s="888"/>
      <c r="G171" s="897"/>
      <c r="H171" s="898"/>
      <c r="I171" s="890" t="str">
        <f t="shared" ref="I171" si="92">IF(G171="","",(ROUND(IF(G171="税抜",F171*H171,(F171*H171)/1.08),0)))</f>
        <v/>
      </c>
      <c r="J171" s="892"/>
      <c r="K171" s="892"/>
      <c r="L171" s="115"/>
    </row>
    <row r="172" spans="2:12" ht="18.75" customHeight="1">
      <c r="B172" s="881"/>
      <c r="C172" s="881"/>
      <c r="D172" s="893"/>
      <c r="E172" s="887"/>
      <c r="F172" s="887"/>
      <c r="G172" s="895"/>
      <c r="H172" s="896"/>
      <c r="I172" s="889" t="str">
        <f t="shared" ref="I172" si="93">IF(G173="","",G173)</f>
        <v/>
      </c>
      <c r="J172" s="891"/>
      <c r="K172" s="891"/>
      <c r="L172" s="115"/>
    </row>
    <row r="173" spans="2:12" ht="18.75" customHeight="1">
      <c r="B173" s="882"/>
      <c r="C173" s="882"/>
      <c r="D173" s="894"/>
      <c r="E173" s="888"/>
      <c r="F173" s="888"/>
      <c r="G173" s="897"/>
      <c r="H173" s="898"/>
      <c r="I173" s="890" t="str">
        <f t="shared" ref="I173" si="94">IF(G173="","",(ROUND(IF(G173="税抜",F173*H173,(F173*H173)/1.08),0)))</f>
        <v/>
      </c>
      <c r="J173" s="892"/>
      <c r="K173" s="892"/>
      <c r="L173" s="115"/>
    </row>
    <row r="174" spans="2:12" ht="18.75" customHeight="1">
      <c r="B174" s="881"/>
      <c r="C174" s="881"/>
      <c r="D174" s="893"/>
      <c r="E174" s="887"/>
      <c r="F174" s="887"/>
      <c r="G174" s="895"/>
      <c r="H174" s="896"/>
      <c r="I174" s="889" t="str">
        <f t="shared" ref="I174" si="95">IF(G175="","",G175)</f>
        <v/>
      </c>
      <c r="J174" s="891"/>
      <c r="K174" s="891"/>
      <c r="L174" s="115"/>
    </row>
    <row r="175" spans="2:12" ht="18.75" customHeight="1">
      <c r="B175" s="882"/>
      <c r="C175" s="882"/>
      <c r="D175" s="894"/>
      <c r="E175" s="888"/>
      <c r="F175" s="888"/>
      <c r="G175" s="897"/>
      <c r="H175" s="898"/>
      <c r="I175" s="890" t="str">
        <f t="shared" ref="I175" si="96">IF(G175="","",(ROUND(IF(G175="税抜",F175*H175,(F175*H175)/1.08),0)))</f>
        <v/>
      </c>
      <c r="J175" s="892"/>
      <c r="K175" s="892"/>
      <c r="L175" s="115"/>
    </row>
    <row r="176" spans="2:12" ht="18.75" customHeight="1">
      <c r="B176" s="881"/>
      <c r="C176" s="881"/>
      <c r="D176" s="893"/>
      <c r="E176" s="887"/>
      <c r="F176" s="887"/>
      <c r="G176" s="895"/>
      <c r="H176" s="896"/>
      <c r="I176" s="889" t="str">
        <f t="shared" ref="I176" si="97">IF(G177="","",G177)</f>
        <v/>
      </c>
      <c r="J176" s="891"/>
      <c r="K176" s="891"/>
      <c r="L176" s="115"/>
    </row>
    <row r="177" spans="2:20" ht="18.75" customHeight="1">
      <c r="B177" s="882"/>
      <c r="C177" s="882"/>
      <c r="D177" s="894"/>
      <c r="E177" s="888"/>
      <c r="F177" s="888"/>
      <c r="G177" s="897"/>
      <c r="H177" s="898"/>
      <c r="I177" s="890" t="str">
        <f t="shared" ref="I177" si="98">IF(G177="","",(ROUND(IF(G177="税抜",F177*H177,(F177*H177)/1.08),0)))</f>
        <v/>
      </c>
      <c r="J177" s="892"/>
      <c r="K177" s="892"/>
      <c r="L177" s="115"/>
    </row>
    <row r="178" spans="2:20" ht="18.75" customHeight="1">
      <c r="B178" s="881"/>
      <c r="C178" s="881"/>
      <c r="D178" s="893"/>
      <c r="E178" s="887"/>
      <c r="F178" s="887"/>
      <c r="G178" s="895"/>
      <c r="H178" s="896"/>
      <c r="I178" s="889" t="str">
        <f t="shared" ref="I178" si="99">IF(G179="","",G179)</f>
        <v/>
      </c>
      <c r="J178" s="891"/>
      <c r="K178" s="891"/>
      <c r="L178" s="115"/>
    </row>
    <row r="179" spans="2:20" ht="18.75" customHeight="1">
      <c r="B179" s="882"/>
      <c r="C179" s="882"/>
      <c r="D179" s="894"/>
      <c r="E179" s="888"/>
      <c r="F179" s="888"/>
      <c r="G179" s="897"/>
      <c r="H179" s="898"/>
      <c r="I179" s="890" t="str">
        <f t="shared" ref="I179" si="100">IF(G179="","",(ROUND(IF(G179="税抜",F179*H179,(F179*H179)/1.08),0)))</f>
        <v/>
      </c>
      <c r="J179" s="892"/>
      <c r="K179" s="892"/>
      <c r="L179" s="115"/>
    </row>
    <row r="180" spans="2:20" ht="18.75" customHeight="1">
      <c r="B180" s="881"/>
      <c r="C180" s="881"/>
      <c r="D180" s="893"/>
      <c r="E180" s="887"/>
      <c r="F180" s="887"/>
      <c r="G180" s="895"/>
      <c r="H180" s="896"/>
      <c r="I180" s="889" t="str">
        <f t="shared" ref="I180" si="101">IF(G181="","",G181)</f>
        <v/>
      </c>
      <c r="J180" s="891"/>
      <c r="K180" s="891"/>
      <c r="L180" s="115"/>
    </row>
    <row r="181" spans="2:20" ht="18.75" customHeight="1">
      <c r="B181" s="882"/>
      <c r="C181" s="882"/>
      <c r="D181" s="894"/>
      <c r="E181" s="888"/>
      <c r="F181" s="888"/>
      <c r="G181" s="897"/>
      <c r="H181" s="898"/>
      <c r="I181" s="890" t="str">
        <f t="shared" ref="I181" si="102">IF(G181="","",(ROUND(IF(G181="税抜",F181*H181,(F181*H181)/1.08),0)))</f>
        <v/>
      </c>
      <c r="J181" s="892"/>
      <c r="K181" s="892"/>
      <c r="L181" s="115"/>
    </row>
    <row r="182" spans="2:20" ht="18.75" customHeight="1">
      <c r="B182" s="881"/>
      <c r="C182" s="881"/>
      <c r="D182" s="893"/>
      <c r="E182" s="887"/>
      <c r="F182" s="887"/>
      <c r="G182" s="895"/>
      <c r="H182" s="896"/>
      <c r="I182" s="889" t="str">
        <f t="shared" ref="I182" si="103">IF(G183="","",G183)</f>
        <v/>
      </c>
      <c r="J182" s="891"/>
      <c r="K182" s="891"/>
      <c r="L182" s="115"/>
    </row>
    <row r="183" spans="2:20" ht="18.75" customHeight="1">
      <c r="B183" s="882"/>
      <c r="C183" s="882"/>
      <c r="D183" s="894"/>
      <c r="E183" s="888"/>
      <c r="F183" s="888"/>
      <c r="G183" s="897"/>
      <c r="H183" s="898"/>
      <c r="I183" s="890" t="str">
        <f t="shared" ref="I183" si="104">IF(G183="","",(ROUND(IF(G183="税抜",F183*H183,(F183*H183)/1.08),0)))</f>
        <v/>
      </c>
      <c r="J183" s="892"/>
      <c r="K183" s="892"/>
      <c r="L183" s="115"/>
    </row>
    <row r="184" spans="2:20" ht="24" customHeight="1">
      <c r="C184" s="135"/>
      <c r="D184" s="135"/>
      <c r="E184" s="135"/>
      <c r="F184" s="135"/>
      <c r="G184" s="135"/>
      <c r="H184" s="136" t="s">
        <v>319</v>
      </c>
      <c r="I184" s="262">
        <f>SUM(I128:I183)</f>
        <v>0</v>
      </c>
      <c r="J184" s="137"/>
      <c r="K184" s="137"/>
      <c r="L184" s="115"/>
    </row>
    <row r="185" spans="2:20" ht="24" customHeight="1">
      <c r="H185" s="136" t="s">
        <v>320</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 ref="G155:H155"/>
    <mergeCell ref="G156:H156"/>
    <mergeCell ref="G157:H157"/>
    <mergeCell ref="G158:H158"/>
    <mergeCell ref="G159:H159"/>
    <mergeCell ref="G160:H160"/>
    <mergeCell ref="G161:H161"/>
    <mergeCell ref="G162:H162"/>
    <mergeCell ref="G163:H163"/>
    <mergeCell ref="G146:H146"/>
    <mergeCell ref="G147:H147"/>
    <mergeCell ref="G148:H148"/>
    <mergeCell ref="G149:H149"/>
    <mergeCell ref="G150:H150"/>
    <mergeCell ref="G151:H151"/>
    <mergeCell ref="G152:H152"/>
    <mergeCell ref="G153:H153"/>
    <mergeCell ref="G154:H154"/>
    <mergeCell ref="G137:H137"/>
    <mergeCell ref="G138:H138"/>
    <mergeCell ref="G139:H139"/>
    <mergeCell ref="G140:H140"/>
    <mergeCell ref="G141:H141"/>
    <mergeCell ref="G142:H142"/>
    <mergeCell ref="G143:H143"/>
    <mergeCell ref="G144:H144"/>
    <mergeCell ref="G145:H145"/>
    <mergeCell ref="J178:J179"/>
    <mergeCell ref="J180:J181"/>
    <mergeCell ref="J182:J183"/>
    <mergeCell ref="J156:J157"/>
    <mergeCell ref="J158:J159"/>
    <mergeCell ref="J160:J161"/>
    <mergeCell ref="J162:J163"/>
    <mergeCell ref="J164:J165"/>
    <mergeCell ref="J166:J167"/>
    <mergeCell ref="J168:J169"/>
    <mergeCell ref="J170:J171"/>
    <mergeCell ref="J172:J173"/>
    <mergeCell ref="J136:J137"/>
    <mergeCell ref="J138:J139"/>
    <mergeCell ref="J140:J141"/>
    <mergeCell ref="J142:J143"/>
    <mergeCell ref="J144:J145"/>
    <mergeCell ref="J146:J147"/>
    <mergeCell ref="J148:J149"/>
    <mergeCell ref="J174:J175"/>
    <mergeCell ref="J176:J177"/>
    <mergeCell ref="J111:J112"/>
    <mergeCell ref="J113:J114"/>
    <mergeCell ref="J115:J116"/>
    <mergeCell ref="J117:J118"/>
    <mergeCell ref="J119:J120"/>
    <mergeCell ref="J121:J122"/>
    <mergeCell ref="J126:J127"/>
    <mergeCell ref="J132:J133"/>
    <mergeCell ref="J134:J135"/>
    <mergeCell ref="J73:J74"/>
    <mergeCell ref="J75:J76"/>
    <mergeCell ref="J77:J78"/>
    <mergeCell ref="J79:J80"/>
    <mergeCell ref="J81:J82"/>
    <mergeCell ref="J83:J84"/>
    <mergeCell ref="J85:J86"/>
    <mergeCell ref="J87:J88"/>
    <mergeCell ref="J89:J90"/>
    <mergeCell ref="J47:J48"/>
    <mergeCell ref="J49:J50"/>
    <mergeCell ref="J51:J52"/>
    <mergeCell ref="J53:J54"/>
    <mergeCell ref="J55:J56"/>
    <mergeCell ref="J57:J58"/>
    <mergeCell ref="J59:J60"/>
    <mergeCell ref="J65:J66"/>
    <mergeCell ref="J67:J68"/>
    <mergeCell ref="J27:J28"/>
    <mergeCell ref="J29:J30"/>
    <mergeCell ref="J31:J32"/>
    <mergeCell ref="J33:J34"/>
    <mergeCell ref="J35:J36"/>
    <mergeCell ref="J37:J38"/>
    <mergeCell ref="J39:J40"/>
    <mergeCell ref="J41:J42"/>
    <mergeCell ref="J43:J44"/>
    <mergeCell ref="J5:J6"/>
    <mergeCell ref="J7:J8"/>
    <mergeCell ref="J9:J10"/>
    <mergeCell ref="J11:J12"/>
    <mergeCell ref="J13:J14"/>
    <mergeCell ref="J15:J16"/>
    <mergeCell ref="J17:J18"/>
    <mergeCell ref="J19:J20"/>
    <mergeCell ref="J21:J22"/>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45:C46"/>
    <mergeCell ref="D45:D46"/>
    <mergeCell ref="E45:E46"/>
    <mergeCell ref="F45:F46"/>
    <mergeCell ref="H45:H46"/>
    <mergeCell ref="I45:I46"/>
    <mergeCell ref="K45:K46"/>
    <mergeCell ref="B41:C42"/>
    <mergeCell ref="D41:D42"/>
    <mergeCell ref="E41:E42"/>
    <mergeCell ref="J45:J46"/>
    <mergeCell ref="D85:D86"/>
    <mergeCell ref="E85:E86"/>
    <mergeCell ref="F85:F86"/>
    <mergeCell ref="H85:H86"/>
    <mergeCell ref="I85:I86"/>
    <mergeCell ref="K85:K86"/>
    <mergeCell ref="B87:C88"/>
    <mergeCell ref="D87:D88"/>
    <mergeCell ref="E87:E88"/>
    <mergeCell ref="F87:F88"/>
    <mergeCell ref="H87:H88"/>
    <mergeCell ref="I87:I88"/>
    <mergeCell ref="K87:K88"/>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I23:I24"/>
    <mergeCell ref="K23:K24"/>
    <mergeCell ref="B25:C26"/>
    <mergeCell ref="D25:D26"/>
    <mergeCell ref="E25:E26"/>
    <mergeCell ref="F25:F26"/>
    <mergeCell ref="H25:H26"/>
    <mergeCell ref="I25:I26"/>
    <mergeCell ref="K25:K26"/>
    <mergeCell ref="J23:J24"/>
    <mergeCell ref="J25:J26"/>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130:I131"/>
    <mergeCell ref="K130:K131"/>
    <mergeCell ref="I128:I129"/>
    <mergeCell ref="J128:J129"/>
    <mergeCell ref="J130:J131"/>
    <mergeCell ref="G127:H127"/>
    <mergeCell ref="G126:H126"/>
    <mergeCell ref="G129:H129"/>
    <mergeCell ref="G128:H128"/>
    <mergeCell ref="G130:H130"/>
    <mergeCell ref="G131:H131"/>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F75:F76"/>
    <mergeCell ref="H75:H76"/>
    <mergeCell ref="I75:I76"/>
    <mergeCell ref="K75:K76"/>
    <mergeCell ref="B77:C78"/>
    <mergeCell ref="D77:D78"/>
    <mergeCell ref="E77:E78"/>
    <mergeCell ref="F77:F78"/>
    <mergeCell ref="H77:H78"/>
    <mergeCell ref="I77:I78"/>
    <mergeCell ref="K77:K78"/>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329</v>
      </c>
      <c r="N1" s="126"/>
    </row>
    <row r="2" spans="2:14" s="121" customFormat="1" ht="18" customHeight="1">
      <c r="B2" s="2" t="s">
        <v>330</v>
      </c>
      <c r="C2" s="224"/>
      <c r="D2" s="224"/>
      <c r="E2" s="224"/>
      <c r="F2" s="224"/>
      <c r="G2" s="224"/>
      <c r="H2" s="224"/>
      <c r="K2" s="128"/>
      <c r="L2" s="128"/>
      <c r="M2" s="128"/>
      <c r="N2" s="128"/>
    </row>
    <row r="3" spans="2:14" s="121" customFormat="1" ht="18" customHeight="1">
      <c r="B3" s="43" t="s">
        <v>331</v>
      </c>
      <c r="K3" s="128"/>
      <c r="L3" s="108"/>
      <c r="M3" s="108"/>
      <c r="N3" s="128"/>
    </row>
    <row r="4" spans="2:14" s="121" customFormat="1" ht="18" customHeight="1">
      <c r="B4" s="463" t="s">
        <v>332</v>
      </c>
      <c r="C4" s="906" t="s">
        <v>333</v>
      </c>
      <c r="D4" s="906"/>
      <c r="E4" s="906"/>
      <c r="F4" s="906" t="s">
        <v>334</v>
      </c>
      <c r="G4" s="906"/>
      <c r="H4" s="463" t="s">
        <v>335</v>
      </c>
      <c r="I4" s="922" t="s">
        <v>336</v>
      </c>
      <c r="J4" s="923"/>
      <c r="K4" s="923"/>
      <c r="L4" s="924"/>
      <c r="M4" s="463" t="s">
        <v>242</v>
      </c>
      <c r="N4" s="127"/>
    </row>
    <row r="5" spans="2:14" s="121" customFormat="1" ht="78.75" customHeight="1">
      <c r="B5" s="506"/>
      <c r="C5" s="936"/>
      <c r="D5" s="936"/>
      <c r="E5" s="936"/>
      <c r="F5" s="937"/>
      <c r="G5" s="937"/>
      <c r="H5" s="140"/>
      <c r="I5" s="925"/>
      <c r="J5" s="926"/>
      <c r="K5" s="926"/>
      <c r="L5" s="927"/>
      <c r="M5" s="464"/>
      <c r="N5" s="141"/>
    </row>
    <row r="6" spans="2:14" s="121" customFormat="1" ht="78.75" customHeight="1">
      <c r="B6" s="506"/>
      <c r="C6" s="936"/>
      <c r="D6" s="936"/>
      <c r="E6" s="936"/>
      <c r="F6" s="937"/>
      <c r="G6" s="937"/>
      <c r="H6" s="140"/>
      <c r="I6" s="925"/>
      <c r="J6" s="926"/>
      <c r="K6" s="926"/>
      <c r="L6" s="927"/>
      <c r="M6" s="464"/>
      <c r="N6" s="141"/>
    </row>
    <row r="7" spans="2:14" s="121" customFormat="1" ht="18" customHeight="1">
      <c r="B7" s="43"/>
      <c r="K7" s="128"/>
      <c r="L7" s="128"/>
      <c r="M7" s="128"/>
      <c r="N7" s="128"/>
    </row>
    <row r="8" spans="2:14" s="121" customFormat="1" ht="18" customHeight="1">
      <c r="B8" s="43" t="s">
        <v>337</v>
      </c>
      <c r="F8" s="142"/>
      <c r="H8" s="143"/>
      <c r="K8" s="130"/>
      <c r="L8" s="108"/>
      <c r="M8" s="108" t="s">
        <v>223</v>
      </c>
      <c r="N8" s="128"/>
    </row>
    <row r="9" spans="2:14" s="127" customFormat="1" ht="18" customHeight="1">
      <c r="B9" s="463" t="s">
        <v>332</v>
      </c>
      <c r="C9" s="867" t="s">
        <v>338</v>
      </c>
      <c r="D9" s="869"/>
      <c r="E9" s="869"/>
      <c r="F9" s="869"/>
      <c r="G9" s="868"/>
      <c r="H9" s="930" t="s">
        <v>339</v>
      </c>
      <c r="I9" s="930"/>
      <c r="J9" s="906" t="s">
        <v>340</v>
      </c>
      <c r="K9" s="922"/>
      <c r="L9" s="473" t="s">
        <v>341</v>
      </c>
      <c r="M9" s="463" t="s">
        <v>242</v>
      </c>
    </row>
    <row r="10" spans="2:14" ht="18" customHeight="1">
      <c r="B10" s="506"/>
      <c r="C10" s="938"/>
      <c r="D10" s="939"/>
      <c r="E10" s="939"/>
      <c r="F10" s="939"/>
      <c r="G10" s="940"/>
      <c r="H10" s="928"/>
      <c r="I10" s="928"/>
      <c r="J10" s="929"/>
      <c r="K10" s="929"/>
      <c r="L10" s="510"/>
      <c r="M10" s="512"/>
      <c r="N10" s="144"/>
    </row>
    <row r="11" spans="2:14" ht="18" customHeight="1">
      <c r="B11" s="506"/>
      <c r="C11" s="938"/>
      <c r="D11" s="939"/>
      <c r="E11" s="939"/>
      <c r="F11" s="939"/>
      <c r="G11" s="940"/>
      <c r="H11" s="928"/>
      <c r="I11" s="928"/>
      <c r="J11" s="929"/>
      <c r="K11" s="929"/>
      <c r="L11" s="510"/>
      <c r="M11" s="512"/>
      <c r="N11" s="144"/>
    </row>
    <row r="12" spans="2:14" ht="18" customHeight="1">
      <c r="B12" s="506"/>
      <c r="C12" s="938"/>
      <c r="D12" s="939"/>
      <c r="E12" s="939"/>
      <c r="F12" s="939"/>
      <c r="G12" s="940"/>
      <c r="H12" s="928"/>
      <c r="I12" s="928"/>
      <c r="J12" s="929"/>
      <c r="K12" s="929"/>
      <c r="L12" s="510"/>
      <c r="M12" s="512"/>
      <c r="N12" s="144"/>
    </row>
    <row r="13" spans="2:14" ht="18" customHeight="1">
      <c r="B13" s="506"/>
      <c r="C13" s="938"/>
      <c r="D13" s="939"/>
      <c r="E13" s="939"/>
      <c r="F13" s="939"/>
      <c r="G13" s="940"/>
      <c r="H13" s="928"/>
      <c r="I13" s="928"/>
      <c r="J13" s="929"/>
      <c r="K13" s="929"/>
      <c r="L13" s="510"/>
      <c r="M13" s="512"/>
      <c r="N13" s="144"/>
    </row>
    <row r="14" spans="2:14" ht="18" customHeight="1">
      <c r="B14" s="506"/>
      <c r="C14" s="938"/>
      <c r="D14" s="939"/>
      <c r="E14" s="939"/>
      <c r="F14" s="939"/>
      <c r="G14" s="940"/>
      <c r="H14" s="928"/>
      <c r="I14" s="928"/>
      <c r="J14" s="929"/>
      <c r="K14" s="929"/>
      <c r="L14" s="510"/>
      <c r="M14" s="512"/>
      <c r="N14" s="144"/>
    </row>
    <row r="15" spans="2:14" ht="18" customHeight="1">
      <c r="B15" s="506"/>
      <c r="C15" s="938"/>
      <c r="D15" s="939"/>
      <c r="E15" s="939"/>
      <c r="F15" s="939"/>
      <c r="G15" s="940"/>
      <c r="H15" s="928"/>
      <c r="I15" s="928"/>
      <c r="J15" s="929"/>
      <c r="K15" s="929"/>
      <c r="L15" s="510"/>
      <c r="M15" s="512"/>
      <c r="N15" s="144"/>
    </row>
    <row r="16" spans="2:14" ht="24" customHeight="1">
      <c r="H16" s="933" t="s">
        <v>342</v>
      </c>
      <c r="I16" s="933"/>
      <c r="J16" s="951">
        <f>SUM(J10:K15)</f>
        <v>0</v>
      </c>
      <c r="K16" s="952"/>
      <c r="L16" s="147"/>
      <c r="M16" s="147"/>
      <c r="N16" s="147"/>
    </row>
    <row r="17" spans="2:14" ht="18" customHeight="1">
      <c r="F17" s="148"/>
      <c r="H17" s="147"/>
    </row>
    <row r="18" spans="2:14" ht="18" customHeight="1">
      <c r="B18" s="43" t="s">
        <v>343</v>
      </c>
      <c r="L18" s="108"/>
      <c r="M18" s="108" t="s">
        <v>223</v>
      </c>
      <c r="N18" s="128"/>
    </row>
    <row r="19" spans="2:14" s="148" customFormat="1" ht="18" customHeight="1">
      <c r="B19" s="499" t="s">
        <v>332</v>
      </c>
      <c r="C19" s="913" t="s">
        <v>344</v>
      </c>
      <c r="D19" s="913"/>
      <c r="E19" s="913"/>
      <c r="F19" s="913"/>
      <c r="G19" s="473" t="s">
        <v>345</v>
      </c>
      <c r="H19" s="473" t="s">
        <v>346</v>
      </c>
      <c r="I19" s="473" t="s">
        <v>347</v>
      </c>
      <c r="J19" s="473" t="s">
        <v>348</v>
      </c>
      <c r="K19" s="507" t="s">
        <v>349</v>
      </c>
      <c r="L19" s="473" t="s">
        <v>341</v>
      </c>
      <c r="M19" s="463" t="s">
        <v>242</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49" t="s">
        <v>350</v>
      </c>
      <c r="J30" s="950"/>
      <c r="K30" s="645">
        <f>SUM(K20:K29)</f>
        <v>0</v>
      </c>
      <c r="L30" s="147"/>
      <c r="M30" s="147"/>
      <c r="N30" s="147"/>
    </row>
    <row r="31" spans="2:14" ht="24" customHeight="1">
      <c r="I31" s="931" t="s">
        <v>351</v>
      </c>
      <c r="J31" s="932"/>
      <c r="K31" s="149">
        <f>SUM(K20:K29)/1.1</f>
        <v>0</v>
      </c>
      <c r="L31" s="147"/>
      <c r="M31" s="147"/>
      <c r="N31" s="147"/>
    </row>
    <row r="32" spans="2:14" ht="18" customHeight="1"/>
    <row r="33" spans="2:14" ht="18" customHeight="1">
      <c r="B33" s="43" t="s">
        <v>352</v>
      </c>
      <c r="L33" s="108"/>
      <c r="M33" s="108" t="s">
        <v>223</v>
      </c>
      <c r="N33" s="128"/>
    </row>
    <row r="34" spans="2:14" ht="18" customHeight="1">
      <c r="B34" s="903" t="s">
        <v>272</v>
      </c>
      <c r="C34" s="941" t="s">
        <v>332</v>
      </c>
      <c r="D34" s="941"/>
      <c r="E34" s="903" t="s">
        <v>277</v>
      </c>
      <c r="F34" s="903"/>
      <c r="G34" s="903"/>
      <c r="H34" s="921" t="s">
        <v>316</v>
      </c>
      <c r="I34" s="921"/>
      <c r="J34" s="903" t="s">
        <v>317</v>
      </c>
      <c r="K34" s="953" t="s">
        <v>349</v>
      </c>
      <c r="L34" s="903" t="s">
        <v>341</v>
      </c>
      <c r="M34" s="903" t="s">
        <v>242</v>
      </c>
      <c r="N34" s="131"/>
    </row>
    <row r="35" spans="2:14" ht="18" customHeight="1">
      <c r="B35" s="904"/>
      <c r="C35" s="942"/>
      <c r="D35" s="942"/>
      <c r="E35" s="904"/>
      <c r="F35" s="904"/>
      <c r="G35" s="904"/>
      <c r="H35" s="904" t="s">
        <v>318</v>
      </c>
      <c r="I35" s="904"/>
      <c r="J35" s="904"/>
      <c r="K35" s="954"/>
      <c r="L35" s="904"/>
      <c r="M35" s="904"/>
      <c r="N35" s="131"/>
    </row>
    <row r="36" spans="2:14" ht="18" customHeight="1">
      <c r="B36" s="934"/>
      <c r="C36" s="943"/>
      <c r="D36" s="943"/>
      <c r="E36" s="893"/>
      <c r="F36" s="893"/>
      <c r="G36" s="893"/>
      <c r="H36" s="919"/>
      <c r="I36" s="919"/>
      <c r="J36" s="883"/>
      <c r="K36" s="945" t="str">
        <f>IF(J36="","",INT(IF(J36="往復",(H37*2),H378)))</f>
        <v/>
      </c>
      <c r="L36" s="947"/>
      <c r="M36" s="947"/>
      <c r="N36" s="139"/>
    </row>
    <row r="37" spans="2:14" ht="18" customHeight="1">
      <c r="B37" s="935"/>
      <c r="C37" s="944"/>
      <c r="D37" s="944"/>
      <c r="E37" s="894"/>
      <c r="F37" s="894"/>
      <c r="G37" s="894"/>
      <c r="H37" s="920"/>
      <c r="I37" s="920"/>
      <c r="J37" s="884"/>
      <c r="K37" s="946"/>
      <c r="L37" s="948"/>
      <c r="M37" s="948"/>
      <c r="N37" s="139"/>
    </row>
    <row r="38" spans="2:14" ht="18" customHeight="1">
      <c r="B38" s="934"/>
      <c r="C38" s="943"/>
      <c r="D38" s="943"/>
      <c r="E38" s="893"/>
      <c r="F38" s="893"/>
      <c r="G38" s="893"/>
      <c r="H38" s="919"/>
      <c r="I38" s="919"/>
      <c r="J38" s="883"/>
      <c r="K38" s="945" t="str">
        <f t="shared" ref="K38" si="3">IF(J38="","",INT(IF(J38="往復",(H39*2),H380)))</f>
        <v/>
      </c>
      <c r="L38" s="947"/>
      <c r="M38" s="947"/>
      <c r="N38" s="139"/>
    </row>
    <row r="39" spans="2:14" ht="18" customHeight="1">
      <c r="B39" s="935"/>
      <c r="C39" s="944"/>
      <c r="D39" s="944"/>
      <c r="E39" s="894"/>
      <c r="F39" s="894"/>
      <c r="G39" s="894"/>
      <c r="H39" s="920"/>
      <c r="I39" s="920"/>
      <c r="J39" s="884"/>
      <c r="K39" s="946"/>
      <c r="L39" s="948"/>
      <c r="M39" s="948"/>
      <c r="N39" s="139"/>
    </row>
    <row r="40" spans="2:14" ht="18" customHeight="1">
      <c r="B40" s="934"/>
      <c r="C40" s="943"/>
      <c r="D40" s="943"/>
      <c r="E40" s="893"/>
      <c r="F40" s="893"/>
      <c r="G40" s="893"/>
      <c r="H40" s="919"/>
      <c r="I40" s="919"/>
      <c r="J40" s="883"/>
      <c r="K40" s="945" t="str">
        <f t="shared" ref="K40" si="4">IF(J40="","",INT(IF(J40="往復",(H41*2),H382)))</f>
        <v/>
      </c>
      <c r="L40" s="947"/>
      <c r="M40" s="947"/>
      <c r="N40" s="139"/>
    </row>
    <row r="41" spans="2:14" ht="18" customHeight="1">
      <c r="B41" s="935"/>
      <c r="C41" s="944"/>
      <c r="D41" s="944"/>
      <c r="E41" s="894"/>
      <c r="F41" s="894"/>
      <c r="G41" s="894"/>
      <c r="H41" s="920"/>
      <c r="I41" s="920"/>
      <c r="J41" s="884"/>
      <c r="K41" s="946"/>
      <c r="L41" s="948"/>
      <c r="M41" s="948"/>
    </row>
    <row r="42" spans="2:14" ht="18" customHeight="1">
      <c r="B42" s="934"/>
      <c r="C42" s="943"/>
      <c r="D42" s="943"/>
      <c r="E42" s="893"/>
      <c r="F42" s="893"/>
      <c r="G42" s="893"/>
      <c r="H42" s="919"/>
      <c r="I42" s="919"/>
      <c r="J42" s="883"/>
      <c r="K42" s="945" t="str">
        <f t="shared" ref="K42" si="5">IF(J42="","",INT(IF(J42="往復",(H43*2),H384)))</f>
        <v/>
      </c>
      <c r="L42" s="947"/>
      <c r="M42" s="947"/>
      <c r="N42" s="139"/>
    </row>
    <row r="43" spans="2:14" ht="18" customHeight="1">
      <c r="B43" s="935"/>
      <c r="C43" s="944"/>
      <c r="D43" s="944"/>
      <c r="E43" s="894"/>
      <c r="F43" s="894"/>
      <c r="G43" s="894"/>
      <c r="H43" s="920"/>
      <c r="I43" s="920"/>
      <c r="J43" s="884"/>
      <c r="K43" s="946"/>
      <c r="L43" s="948"/>
      <c r="M43" s="948"/>
    </row>
    <row r="44" spans="2:14" ht="18" customHeight="1">
      <c r="B44" s="934"/>
      <c r="C44" s="943"/>
      <c r="D44" s="943"/>
      <c r="E44" s="893"/>
      <c r="F44" s="893"/>
      <c r="G44" s="893"/>
      <c r="H44" s="919"/>
      <c r="I44" s="919"/>
      <c r="J44" s="883"/>
      <c r="K44" s="945" t="str">
        <f t="shared" ref="K44" si="6">IF(J44="","",INT(IF(J44="往復",(H45*2),H386)))</f>
        <v/>
      </c>
      <c r="L44" s="947"/>
      <c r="M44" s="947"/>
      <c r="N44" s="139"/>
    </row>
    <row r="45" spans="2:14" ht="18" customHeight="1">
      <c r="B45" s="935"/>
      <c r="C45" s="944"/>
      <c r="D45" s="944"/>
      <c r="E45" s="894"/>
      <c r="F45" s="894"/>
      <c r="G45" s="894"/>
      <c r="H45" s="920"/>
      <c r="I45" s="920"/>
      <c r="J45" s="884"/>
      <c r="K45" s="946"/>
      <c r="L45" s="948"/>
      <c r="M45" s="948"/>
    </row>
    <row r="46" spans="2:14" ht="18" customHeight="1">
      <c r="B46" s="934"/>
      <c r="C46" s="943"/>
      <c r="D46" s="943"/>
      <c r="E46" s="893"/>
      <c r="F46" s="893"/>
      <c r="G46" s="893"/>
      <c r="H46" s="919"/>
      <c r="I46" s="919"/>
      <c r="J46" s="883"/>
      <c r="K46" s="945" t="str">
        <f t="shared" ref="K46" si="7">IF(J46="","",INT(IF(J46="往復",(H47*2),H388)))</f>
        <v/>
      </c>
      <c r="L46" s="947"/>
      <c r="M46" s="947"/>
      <c r="N46" s="139"/>
    </row>
    <row r="47" spans="2:14" ht="18" customHeight="1">
      <c r="B47" s="935"/>
      <c r="C47" s="944"/>
      <c r="D47" s="944"/>
      <c r="E47" s="894"/>
      <c r="F47" s="894"/>
      <c r="G47" s="894"/>
      <c r="H47" s="920"/>
      <c r="I47" s="920"/>
      <c r="J47" s="884"/>
      <c r="K47" s="946"/>
      <c r="L47" s="948"/>
      <c r="M47" s="948"/>
    </row>
    <row r="48" spans="2:14" ht="18" customHeight="1">
      <c r="B48" s="934"/>
      <c r="C48" s="943"/>
      <c r="D48" s="943"/>
      <c r="E48" s="893"/>
      <c r="F48" s="893"/>
      <c r="G48" s="893"/>
      <c r="H48" s="919"/>
      <c r="I48" s="919"/>
      <c r="J48" s="883"/>
      <c r="K48" s="945" t="str">
        <f t="shared" ref="K48" si="8">IF(J48="","",INT(IF(J48="往復",(H49*2),H390)))</f>
        <v/>
      </c>
      <c r="L48" s="947"/>
      <c r="M48" s="947"/>
      <c r="N48" s="139"/>
    </row>
    <row r="49" spans="2:14" ht="18" customHeight="1">
      <c r="B49" s="935"/>
      <c r="C49" s="944"/>
      <c r="D49" s="944"/>
      <c r="E49" s="894"/>
      <c r="F49" s="894"/>
      <c r="G49" s="894"/>
      <c r="H49" s="920"/>
      <c r="I49" s="920"/>
      <c r="J49" s="884"/>
      <c r="K49" s="946"/>
      <c r="L49" s="948"/>
      <c r="M49" s="948"/>
    </row>
    <row r="50" spans="2:14" ht="18" customHeight="1">
      <c r="B50" s="934"/>
      <c r="C50" s="943"/>
      <c r="D50" s="943"/>
      <c r="E50" s="893"/>
      <c r="F50" s="893"/>
      <c r="G50" s="893"/>
      <c r="H50" s="919"/>
      <c r="I50" s="919"/>
      <c r="J50" s="883"/>
      <c r="K50" s="945" t="str">
        <f t="shared" ref="K50" si="9">IF(J50="","",INT(IF(J50="往復",(H51*2),H392)))</f>
        <v/>
      </c>
      <c r="L50" s="947"/>
      <c r="M50" s="947"/>
      <c r="N50" s="139"/>
    </row>
    <row r="51" spans="2:14" ht="18" customHeight="1">
      <c r="B51" s="935"/>
      <c r="C51" s="944"/>
      <c r="D51" s="944"/>
      <c r="E51" s="894"/>
      <c r="F51" s="894"/>
      <c r="G51" s="894"/>
      <c r="H51" s="920"/>
      <c r="I51" s="920"/>
      <c r="J51" s="884"/>
      <c r="K51" s="946"/>
      <c r="L51" s="948"/>
      <c r="M51" s="948"/>
      <c r="N51" s="139"/>
    </row>
    <row r="52" spans="2:14" ht="18" customHeight="1">
      <c r="B52" s="934"/>
      <c r="C52" s="943"/>
      <c r="D52" s="943"/>
      <c r="E52" s="893"/>
      <c r="F52" s="893"/>
      <c r="G52" s="893"/>
      <c r="H52" s="919"/>
      <c r="I52" s="919"/>
      <c r="J52" s="883"/>
      <c r="K52" s="945" t="str">
        <f t="shared" ref="K52" si="10">IF(J52="","",INT(IF(J52="往復",(H53*2),H394)))</f>
        <v/>
      </c>
      <c r="L52" s="947"/>
      <c r="M52" s="947"/>
      <c r="N52" s="139"/>
    </row>
    <row r="53" spans="2:14" ht="18" customHeight="1">
      <c r="B53" s="935"/>
      <c r="C53" s="944"/>
      <c r="D53" s="944"/>
      <c r="E53" s="894"/>
      <c r="F53" s="894"/>
      <c r="G53" s="894"/>
      <c r="H53" s="920"/>
      <c r="I53" s="920"/>
      <c r="J53" s="884"/>
      <c r="K53" s="946"/>
      <c r="L53" s="948"/>
      <c r="M53" s="948"/>
      <c r="N53" s="139"/>
    </row>
    <row r="54" spans="2:14" ht="18" customHeight="1">
      <c r="B54" s="934"/>
      <c r="C54" s="943"/>
      <c r="D54" s="943"/>
      <c r="E54" s="893"/>
      <c r="F54" s="893"/>
      <c r="G54" s="893"/>
      <c r="H54" s="919"/>
      <c r="I54" s="919"/>
      <c r="J54" s="883"/>
      <c r="K54" s="945" t="str">
        <f t="shared" ref="K54" si="11">IF(J54="","",INT(IF(J54="往復",(H55*2),H396)))</f>
        <v/>
      </c>
      <c r="L54" s="947"/>
      <c r="M54" s="947"/>
      <c r="N54" s="139"/>
    </row>
    <row r="55" spans="2:14" ht="18" customHeight="1">
      <c r="B55" s="935"/>
      <c r="C55" s="944"/>
      <c r="D55" s="944"/>
      <c r="E55" s="894"/>
      <c r="F55" s="894"/>
      <c r="G55" s="894"/>
      <c r="H55" s="920"/>
      <c r="I55" s="920"/>
      <c r="J55" s="884"/>
      <c r="K55" s="946"/>
      <c r="L55" s="948"/>
      <c r="M55" s="948"/>
      <c r="N55" s="139"/>
    </row>
    <row r="56" spans="2:14" ht="24" customHeight="1">
      <c r="B56" s="121"/>
      <c r="F56" s="135"/>
      <c r="I56" s="917" t="s">
        <v>353</v>
      </c>
      <c r="J56" s="918"/>
      <c r="K56" s="590">
        <f>SUM(K36:K55)</f>
        <v>0</v>
      </c>
      <c r="L56" s="150"/>
      <c r="M56" s="150"/>
      <c r="N56" s="150"/>
    </row>
    <row r="57" spans="2:14" ht="24" customHeight="1">
      <c r="B57" s="121"/>
      <c r="F57" s="135"/>
      <c r="I57" s="915" t="s">
        <v>354</v>
      </c>
      <c r="J57" s="916"/>
      <c r="K57" s="644">
        <f>SUM(K36:K55)/1.1</f>
        <v>0</v>
      </c>
      <c r="L57" s="150"/>
      <c r="M57" s="150"/>
      <c r="N57" s="150"/>
    </row>
    <row r="58" spans="2:14" ht="18" customHeight="1">
      <c r="I58" s="914"/>
      <c r="J58" s="914"/>
      <c r="K58" s="748"/>
    </row>
    <row r="59" spans="2:14" ht="24" customHeight="1">
      <c r="B59" s="43" t="s">
        <v>355</v>
      </c>
      <c r="I59" s="915" t="s">
        <v>356</v>
      </c>
      <c r="J59" s="916"/>
      <c r="K59" s="644">
        <f>SUM(K73,K88,K103)</f>
        <v>0</v>
      </c>
      <c r="L59" s="108"/>
      <c r="N59" s="128"/>
    </row>
    <row r="60" spans="2:14" ht="18" customHeight="1">
      <c r="B60" s="43" t="s">
        <v>357</v>
      </c>
      <c r="L60" s="108"/>
      <c r="M60" s="108" t="s">
        <v>223</v>
      </c>
      <c r="N60" s="128"/>
    </row>
    <row r="61" spans="2:14" s="148" customFormat="1" ht="27">
      <c r="B61" s="509" t="s">
        <v>272</v>
      </c>
      <c r="C61" s="913" t="s">
        <v>358</v>
      </c>
      <c r="D61" s="913"/>
      <c r="E61" s="913"/>
      <c r="F61" s="473" t="s">
        <v>245</v>
      </c>
      <c r="G61" s="473" t="s">
        <v>332</v>
      </c>
      <c r="H61" s="473" t="s">
        <v>86</v>
      </c>
      <c r="I61" s="686" t="s">
        <v>359</v>
      </c>
      <c r="J61" s="484" t="s">
        <v>360</v>
      </c>
      <c r="K61" s="507" t="s">
        <v>361</v>
      </c>
      <c r="L61" s="473" t="s">
        <v>341</v>
      </c>
      <c r="M61" s="463" t="s">
        <v>242</v>
      </c>
      <c r="N61" s="151"/>
    </row>
    <row r="62" spans="2:14" ht="18" customHeight="1">
      <c r="B62" s="690"/>
      <c r="C62" s="438"/>
      <c r="D62" s="448" t="s">
        <v>165</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257</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257</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257</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257</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257</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257</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257</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257</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257</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319</v>
      </c>
      <c r="K72" s="590">
        <f>SUM(K62:K71)</f>
        <v>0</v>
      </c>
      <c r="L72" s="150"/>
      <c r="M72" s="150"/>
      <c r="N72" s="150"/>
    </row>
    <row r="73" spans="2:14" ht="24" customHeight="1">
      <c r="J73" s="136" t="s">
        <v>320</v>
      </c>
      <c r="K73" s="590">
        <f>SUM(K62:K71)/1.1</f>
        <v>0</v>
      </c>
      <c r="L73" s="150"/>
      <c r="M73" s="150"/>
      <c r="N73" s="150"/>
    </row>
    <row r="74" spans="2:14" ht="24" customHeight="1">
      <c r="J74" s="138"/>
      <c r="K74" s="641"/>
      <c r="L74" s="150"/>
      <c r="M74" s="150"/>
      <c r="N74" s="150"/>
    </row>
    <row r="75" spans="2:14" ht="18" customHeight="1">
      <c r="B75" s="43" t="s">
        <v>362</v>
      </c>
      <c r="L75" s="108"/>
      <c r="M75" s="108" t="s">
        <v>223</v>
      </c>
      <c r="N75" s="128"/>
    </row>
    <row r="76" spans="2:14" s="148" customFormat="1" ht="27">
      <c r="B76" s="509" t="s">
        <v>272</v>
      </c>
      <c r="C76" s="913" t="s">
        <v>358</v>
      </c>
      <c r="D76" s="913"/>
      <c r="E76" s="913"/>
      <c r="F76" s="473" t="s">
        <v>245</v>
      </c>
      <c r="G76" s="473" t="s">
        <v>332</v>
      </c>
      <c r="H76" s="473" t="s">
        <v>86</v>
      </c>
      <c r="I76" s="686" t="s">
        <v>359</v>
      </c>
      <c r="J76" s="484" t="s">
        <v>360</v>
      </c>
      <c r="K76" s="507" t="s">
        <v>349</v>
      </c>
      <c r="L76" s="473" t="s">
        <v>341</v>
      </c>
      <c r="M76" s="463" t="s">
        <v>242</v>
      </c>
      <c r="N76" s="151"/>
    </row>
    <row r="77" spans="2:14" ht="18" customHeight="1">
      <c r="B77" s="690"/>
      <c r="C77" s="438"/>
      <c r="D77" s="448" t="s">
        <v>165</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257</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257</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257</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257</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257</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257</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257</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257</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257</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319</v>
      </c>
      <c r="K87" s="590">
        <f>SUM(K77:K86)</f>
        <v>0</v>
      </c>
      <c r="L87" s="150"/>
      <c r="M87" s="150"/>
      <c r="N87" s="150"/>
    </row>
    <row r="88" spans="2:14" ht="24" customHeight="1">
      <c r="J88" s="136" t="s">
        <v>320</v>
      </c>
      <c r="K88" s="590">
        <f>SUM(K77:K86)/1.1</f>
        <v>0</v>
      </c>
      <c r="L88" s="150"/>
      <c r="M88" s="150"/>
      <c r="N88" s="150"/>
    </row>
    <row r="89" spans="2:14" ht="24" customHeight="1">
      <c r="J89" s="138"/>
      <c r="K89" s="641"/>
      <c r="L89" s="150"/>
      <c r="M89" s="150"/>
      <c r="N89" s="150"/>
    </row>
    <row r="90" spans="2:14" ht="18" customHeight="1">
      <c r="B90" s="43" t="s">
        <v>363</v>
      </c>
      <c r="L90" s="108"/>
      <c r="M90" s="108" t="s">
        <v>223</v>
      </c>
      <c r="N90" s="128"/>
    </row>
    <row r="91" spans="2:14" s="148" customFormat="1" ht="27">
      <c r="B91" s="509" t="s">
        <v>272</v>
      </c>
      <c r="C91" s="913" t="s">
        <v>358</v>
      </c>
      <c r="D91" s="913"/>
      <c r="E91" s="913"/>
      <c r="F91" s="592"/>
      <c r="G91" s="473" t="s">
        <v>332</v>
      </c>
      <c r="H91" s="473" t="s">
        <v>249</v>
      </c>
      <c r="I91" s="686" t="s">
        <v>359</v>
      </c>
      <c r="J91" s="484" t="s">
        <v>360</v>
      </c>
      <c r="K91" s="507" t="s">
        <v>349</v>
      </c>
      <c r="L91" s="473" t="s">
        <v>341</v>
      </c>
      <c r="M91" s="463" t="s">
        <v>242</v>
      </c>
      <c r="N91" s="151"/>
    </row>
    <row r="92" spans="2:14" ht="18" customHeight="1">
      <c r="B92" s="690"/>
      <c r="C92" s="438"/>
      <c r="D92" s="448" t="s">
        <v>165</v>
      </c>
      <c r="E92" s="439"/>
      <c r="F92" s="683"/>
      <c r="G92" s="257"/>
      <c r="H92" s="685"/>
      <c r="I92" s="153"/>
      <c r="J92" s="471" t="str">
        <f>IF(H92="","",IF($I92="日","1,500",IF($I92="外","5,500")))</f>
        <v/>
      </c>
      <c r="K92" s="589" t="str">
        <f>IF(H92="","",(J92*H92))</f>
        <v/>
      </c>
      <c r="L92" s="510"/>
      <c r="M92" s="510"/>
    </row>
    <row r="93" spans="2:14" ht="18" customHeight="1">
      <c r="B93" s="690"/>
      <c r="C93" s="438"/>
      <c r="D93" s="448" t="s">
        <v>257</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257</v>
      </c>
      <c r="E94" s="439"/>
      <c r="F94" s="684"/>
      <c r="G94" s="257"/>
      <c r="H94" s="685"/>
      <c r="I94" s="153"/>
      <c r="J94" s="471" t="str">
        <f>IF(H94="","",IF($I94="日","1,500",IF($I94="外","5,500")))</f>
        <v/>
      </c>
      <c r="K94" s="589" t="str">
        <f t="shared" si="17"/>
        <v/>
      </c>
      <c r="L94" s="510"/>
      <c r="M94" s="510"/>
    </row>
    <row r="95" spans="2:14" ht="18" customHeight="1">
      <c r="B95" s="690"/>
      <c r="C95" s="438"/>
      <c r="D95" s="448" t="s">
        <v>257</v>
      </c>
      <c r="E95" s="439"/>
      <c r="F95" s="684"/>
      <c r="G95" s="257"/>
      <c r="H95" s="685"/>
      <c r="I95" s="153"/>
      <c r="J95" s="471" t="str">
        <f>IF(H95="","",IF($I95="日","1,500",IF($I95="外","5,500")))</f>
        <v/>
      </c>
      <c r="K95" s="589" t="str">
        <f t="shared" si="17"/>
        <v/>
      </c>
      <c r="L95" s="510"/>
      <c r="M95" s="510"/>
    </row>
    <row r="96" spans="2:14" ht="18" customHeight="1">
      <c r="B96" s="690"/>
      <c r="C96" s="438"/>
      <c r="D96" s="448" t="s">
        <v>257</v>
      </c>
      <c r="E96" s="439"/>
      <c r="F96" s="684"/>
      <c r="G96" s="257"/>
      <c r="H96" s="685"/>
      <c r="I96" s="153"/>
      <c r="J96" s="471" t="str">
        <f t="shared" si="16"/>
        <v/>
      </c>
      <c r="K96" s="589" t="str">
        <f t="shared" si="17"/>
        <v/>
      </c>
      <c r="L96" s="510"/>
      <c r="M96" s="510"/>
    </row>
    <row r="97" spans="2:14" ht="18" customHeight="1">
      <c r="B97" s="690"/>
      <c r="C97" s="438"/>
      <c r="D97" s="448" t="s">
        <v>257</v>
      </c>
      <c r="E97" s="439"/>
      <c r="F97" s="684"/>
      <c r="G97" s="257"/>
      <c r="H97" s="685"/>
      <c r="I97" s="153"/>
      <c r="J97" s="471" t="str">
        <f>IF(H97="","",IF($I97="日","1,500",IF($I97="外","5,500")))</f>
        <v/>
      </c>
      <c r="K97" s="589" t="str">
        <f>IF(H97="","",(J97*H97))</f>
        <v/>
      </c>
      <c r="L97" s="510"/>
      <c r="M97" s="510"/>
    </row>
    <row r="98" spans="2:14" ht="18" customHeight="1">
      <c r="B98" s="690"/>
      <c r="C98" s="438"/>
      <c r="D98" s="448" t="s">
        <v>257</v>
      </c>
      <c r="E98" s="439"/>
      <c r="F98" s="684"/>
      <c r="G98" s="257"/>
      <c r="H98" s="685"/>
      <c r="I98" s="153"/>
      <c r="J98" s="471" t="str">
        <f t="shared" si="16"/>
        <v/>
      </c>
      <c r="K98" s="589" t="str">
        <f>IF(H98="","",(J98*H98))</f>
        <v/>
      </c>
      <c r="L98" s="510"/>
      <c r="M98" s="510"/>
    </row>
    <row r="99" spans="2:14" ht="18" customHeight="1">
      <c r="B99" s="690"/>
      <c r="C99" s="438"/>
      <c r="D99" s="448" t="s">
        <v>257</v>
      </c>
      <c r="E99" s="439"/>
      <c r="F99" s="684"/>
      <c r="G99" s="257"/>
      <c r="H99" s="685"/>
      <c r="I99" s="153"/>
      <c r="J99" s="471" t="str">
        <f t="shared" si="16"/>
        <v/>
      </c>
      <c r="K99" s="589" t="str">
        <f t="shared" si="17"/>
        <v/>
      </c>
      <c r="L99" s="510"/>
      <c r="M99" s="510"/>
    </row>
    <row r="100" spans="2:14" ht="18" customHeight="1">
      <c r="B100" s="690"/>
      <c r="C100" s="438"/>
      <c r="D100" s="448" t="s">
        <v>257</v>
      </c>
      <c r="E100" s="439"/>
      <c r="F100" s="684"/>
      <c r="G100" s="257"/>
      <c r="H100" s="685"/>
      <c r="I100" s="153"/>
      <c r="J100" s="471" t="str">
        <f>IF(H100="","",IF($I100="日","1,500",IF($I100="外","5,500")))</f>
        <v/>
      </c>
      <c r="K100" s="589" t="str">
        <f t="shared" si="17"/>
        <v/>
      </c>
      <c r="L100" s="510"/>
      <c r="M100" s="510"/>
    </row>
    <row r="101" spans="2:14" ht="18" customHeight="1">
      <c r="B101" s="690"/>
      <c r="C101" s="438"/>
      <c r="D101" s="448" t="s">
        <v>257</v>
      </c>
      <c r="E101" s="439"/>
      <c r="F101" s="684"/>
      <c r="G101" s="257"/>
      <c r="H101" s="685"/>
      <c r="I101" s="153"/>
      <c r="J101" s="471" t="str">
        <f t="shared" si="16"/>
        <v/>
      </c>
      <c r="K101" s="589" t="str">
        <f t="shared" si="17"/>
        <v/>
      </c>
      <c r="L101" s="510"/>
      <c r="M101" s="510"/>
    </row>
    <row r="102" spans="2:14" ht="24" customHeight="1">
      <c r="J102" s="136" t="s">
        <v>319</v>
      </c>
      <c r="K102" s="590">
        <f>SUM(K92:K101)</f>
        <v>0</v>
      </c>
      <c r="L102" s="150"/>
      <c r="M102" s="150"/>
      <c r="N102" s="150"/>
    </row>
    <row r="103" spans="2:14" ht="24" customHeight="1">
      <c r="J103" s="136" t="s">
        <v>320</v>
      </c>
      <c r="K103" s="590">
        <f>SUM(K92:K101)/1.1</f>
        <v>0</v>
      </c>
      <c r="L103" s="150"/>
      <c r="M103" s="150"/>
      <c r="N103" s="150"/>
    </row>
  </sheetData>
  <mergeCells count="15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K44:K45"/>
    <mergeCell ref="K42:K43"/>
    <mergeCell ref="H45:I45"/>
    <mergeCell ref="H44:I44"/>
    <mergeCell ref="H43:I43"/>
    <mergeCell ref="H42:I42"/>
    <mergeCell ref="H41:I41"/>
    <mergeCell ref="H40:I40"/>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C4:E4"/>
    <mergeCell ref="C5:E5"/>
    <mergeCell ref="C6:E6"/>
    <mergeCell ref="F4:G4"/>
    <mergeCell ref="F5:G5"/>
    <mergeCell ref="F6:G6"/>
    <mergeCell ref="C9:G9"/>
    <mergeCell ref="C10:G10"/>
    <mergeCell ref="C11:G11"/>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J14:K14"/>
    <mergeCell ref="J15:K15"/>
    <mergeCell ref="H10:I10"/>
    <mergeCell ref="J10:K10"/>
    <mergeCell ref="H11:I11"/>
    <mergeCell ref="J11:K11"/>
    <mergeCell ref="I31:J31"/>
    <mergeCell ref="H16:I16"/>
    <mergeCell ref="H14:I14"/>
    <mergeCell ref="H15:I15"/>
    <mergeCell ref="I4:L4"/>
    <mergeCell ref="I6:L6"/>
    <mergeCell ref="I5:L5"/>
    <mergeCell ref="H12:I12"/>
    <mergeCell ref="J12:K12"/>
    <mergeCell ref="H13:I13"/>
    <mergeCell ref="J13:K13"/>
    <mergeCell ref="H9:I9"/>
    <mergeCell ref="J9:K9"/>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【1】見・内訳</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請求書(追給)</vt:lpstr>
      <vt:lpstr>請求書(確定)</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【1】見・内訳!Print_Area</vt:lpstr>
      <vt:lpstr>【1】精・内訳!Print_Area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'請求書(確定)'!Print_Area</vt:lpstr>
      <vt:lpstr>'請求書(追給)'!Print_Area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請求書_確定</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2023-02-14T00:53:31Z</dcterms:modified>
  <cp:category/>
  <cp:contentStatus/>
</cp:coreProperties>
</file>