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21E3CA1-5012-4923-A2E6-F2FE0066789E}" xr6:coauthVersionLast="47" xr6:coauthVersionMax="47" xr10:uidLastSave="{00000000-0000-0000-0000-000000000000}"/>
  <bookViews>
    <workbookView xWindow="-108" yWindow="-108" windowWidth="23256" windowHeight="12720" tabRatio="620" xr2:uid="{00000000-000D-0000-FFFF-FFFF00000000}"/>
  </bookViews>
  <sheets>
    <sheet name="別紙　積算表" sheetId="19" r:id="rId1"/>
  </sheets>
  <definedNames>
    <definedName name="_xlnm.Print_Area" localSheetId="0">'別紙　積算表'!$A$1:$L$40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9" l="1"/>
  <c r="J9" i="19"/>
  <c r="J8" i="19"/>
  <c r="L8" i="19"/>
  <c r="L7" i="19"/>
  <c r="L24" i="19"/>
  <c r="L23" i="19"/>
  <c r="L22" i="19"/>
  <c r="L31" i="19"/>
  <c r="L30" i="19"/>
  <c r="L29" i="19"/>
  <c r="L28" i="19"/>
  <c r="L27" i="19"/>
  <c r="B9" i="19"/>
  <c r="B10" i="19"/>
  <c r="B8" i="19"/>
  <c r="G10" i="19"/>
  <c r="G9" i="19"/>
  <c r="G8" i="19"/>
  <c r="G7" i="19"/>
  <c r="K31" i="19"/>
  <c r="J31" i="19"/>
  <c r="I31" i="19"/>
  <c r="H31" i="19"/>
  <c r="G31" i="19"/>
  <c r="F31" i="19"/>
  <c r="K25" i="19"/>
  <c r="J25" i="19"/>
  <c r="I25" i="19"/>
  <c r="H25" i="19"/>
  <c r="G25" i="19"/>
  <c r="F25" i="19"/>
  <c r="E25" i="19"/>
  <c r="E33" i="19" s="1"/>
  <c r="F11" i="19"/>
  <c r="D17" i="19" s="1"/>
  <c r="E11" i="19"/>
  <c r="D16" i="19" s="1"/>
  <c r="E16" i="19" s="1"/>
  <c r="D11" i="19"/>
  <c r="D15" i="19" s="1"/>
  <c r="E15" i="19" s="1"/>
  <c r="C11" i="19"/>
  <c r="D14" i="19" s="1"/>
  <c r="J7" i="19"/>
  <c r="G33" i="19" l="1"/>
  <c r="E14" i="19"/>
  <c r="H7" i="19"/>
  <c r="I7" i="19" s="1"/>
  <c r="H33" i="19"/>
  <c r="K33" i="19"/>
  <c r="J33" i="19"/>
  <c r="I33" i="19"/>
  <c r="F33" i="19"/>
  <c r="L25" i="19"/>
  <c r="L33" i="19" s="1"/>
  <c r="G11" i="19"/>
  <c r="B11" i="19"/>
  <c r="H9" i="19"/>
  <c r="I9" i="19" s="1"/>
  <c r="H8" i="19"/>
  <c r="E17" i="19"/>
  <c r="E18" i="19" l="1"/>
  <c r="J11" i="19"/>
  <c r="I8" i="19"/>
  <c r="K8" i="19" s="1"/>
  <c r="H10" i="19"/>
  <c r="I10" i="19" s="1"/>
  <c r="K7" i="19"/>
  <c r="K9" i="19" l="1"/>
  <c r="L9" i="19" s="1"/>
  <c r="H11" i="19"/>
  <c r="I11" i="19"/>
  <c r="F36" i="19" s="1"/>
  <c r="K10" i="19"/>
  <c r="L10" i="19" s="1"/>
  <c r="L11" i="19" l="1"/>
  <c r="K11" i="19"/>
  <c r="F37" i="19" s="1"/>
  <c r="F38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123AAB91-3CAA-4148-B831-4559C4217097}">
      <text>
        <r>
          <rPr>
            <sz val="12"/>
            <color theme="1"/>
            <rFont val="ＭＳ ゴシック"/>
            <family val="2"/>
            <charset val="128"/>
          </rPr>
          <t>全体目安：5200人日。年度ごとの内訳の調整は可能。
人数の目安は第2業務仕様書の6．(2)業務量の目途及び業務従事者の構成および能力・経験等を参照してください。</t>
        </r>
      </text>
    </comment>
  </commentList>
</comments>
</file>

<file path=xl/sharedStrings.xml><?xml version="1.0" encoding="utf-8"?>
<sst xmlns="http://schemas.openxmlformats.org/spreadsheetml/2006/main" count="66" uniqueCount="54">
  <si>
    <t>別紙：　積算フォーマット</t>
    <rPh sb="0" eb="2">
      <t>ベッシ</t>
    </rPh>
    <rPh sb="4" eb="6">
      <t>セキサン</t>
    </rPh>
    <phoneticPr fontId="5"/>
  </si>
  <si>
    <t>黄色セル部分が入力セル。（2-1）積算内訳詳細は別紙を添付または記入のこと。</t>
    <rPh sb="0" eb="2">
      <t>キイロ</t>
    </rPh>
    <rPh sb="4" eb="6">
      <t>ブブン</t>
    </rPh>
    <rPh sb="7" eb="9">
      <t>ニュウリョク</t>
    </rPh>
    <rPh sb="17" eb="19">
      <t>セキサン</t>
    </rPh>
    <rPh sb="19" eb="21">
      <t>ウチワケ</t>
    </rPh>
    <rPh sb="21" eb="23">
      <t>ショウサイ</t>
    </rPh>
    <rPh sb="24" eb="26">
      <t>ベッシ</t>
    </rPh>
    <rPh sb="27" eb="29">
      <t>テンプ</t>
    </rPh>
    <rPh sb="32" eb="34">
      <t>キニュウ</t>
    </rPh>
    <phoneticPr fontId="1"/>
  </si>
  <si>
    <t>全体概算及び年度別内訳</t>
    <rPh sb="0" eb="2">
      <t>ゼンタイ</t>
    </rPh>
    <rPh sb="2" eb="4">
      <t>ガイサン</t>
    </rPh>
    <rPh sb="4" eb="5">
      <t>オヨ</t>
    </rPh>
    <rPh sb="6" eb="8">
      <t>ネンド</t>
    </rPh>
    <rPh sb="8" eb="9">
      <t>ベツ</t>
    </rPh>
    <rPh sb="9" eb="11">
      <t>ウチワケ</t>
    </rPh>
    <phoneticPr fontId="5"/>
  </si>
  <si>
    <t>管理費率：</t>
    <rPh sb="0" eb="3">
      <t>カンリヒ</t>
    </rPh>
    <rPh sb="3" eb="4">
      <t>リツ</t>
    </rPh>
    <phoneticPr fontId="1"/>
  </si>
  <si>
    <t>←例：20％の場合、0.2を入力。</t>
    <rPh sb="1" eb="2">
      <t>レイ</t>
    </rPh>
    <rPh sb="7" eb="9">
      <t>バアイ</t>
    </rPh>
    <rPh sb="14" eb="16">
      <t>ニュウリョク</t>
    </rPh>
    <phoneticPr fontId="1"/>
  </si>
  <si>
    <t>年度</t>
    <rPh sb="0" eb="2">
      <t>ネンド</t>
    </rPh>
    <phoneticPr fontId="5"/>
  </si>
  <si>
    <t>合計（人日)</t>
  </si>
  <si>
    <t>人日内訳</t>
    <rPh sb="0" eb="2">
      <t>ニンニチ</t>
    </rPh>
    <phoneticPr fontId="5"/>
  </si>
  <si>
    <t>人件費</t>
    <rPh sb="0" eb="3">
      <t>ジンケンヒ</t>
    </rPh>
    <phoneticPr fontId="5"/>
  </si>
  <si>
    <t>直接経費</t>
    <rPh sb="0" eb="2">
      <t>チョクセツ</t>
    </rPh>
    <rPh sb="2" eb="4">
      <t>ケイヒ</t>
    </rPh>
    <phoneticPr fontId="5"/>
  </si>
  <si>
    <t>消費税</t>
    <rPh sb="0" eb="2">
      <t>ショウヒ</t>
    </rPh>
    <rPh sb="2" eb="3">
      <t>ゼイ</t>
    </rPh>
    <phoneticPr fontId="5"/>
  </si>
  <si>
    <t>合計</t>
    <rPh sb="0" eb="2">
      <t>ゴウケイ</t>
    </rPh>
    <phoneticPr fontId="5"/>
  </si>
  <si>
    <t>総括</t>
  </si>
  <si>
    <t>ツール設定担当</t>
    <rPh sb="3" eb="5">
      <t>セッテイ</t>
    </rPh>
    <rPh sb="5" eb="7">
      <t>タントウ</t>
    </rPh>
    <phoneticPr fontId="5"/>
  </si>
  <si>
    <t>選考業務/ツール運用</t>
    <rPh sb="0" eb="4">
      <t>センコウギョウム</t>
    </rPh>
    <rPh sb="8" eb="10">
      <t>ウンヨウ</t>
    </rPh>
    <phoneticPr fontId="5"/>
  </si>
  <si>
    <t>選考業務/会場運営</t>
    <rPh sb="0" eb="2">
      <t>センコウ</t>
    </rPh>
    <rPh sb="2" eb="4">
      <t>ギョウム</t>
    </rPh>
    <rPh sb="5" eb="7">
      <t>カイジョウ</t>
    </rPh>
    <rPh sb="7" eb="9">
      <t>ウンエイ</t>
    </rPh>
    <phoneticPr fontId="5"/>
  </si>
  <si>
    <t>直接人件費</t>
    <rPh sb="0" eb="1">
      <t>チョク</t>
    </rPh>
    <rPh sb="1" eb="2">
      <t>セツ</t>
    </rPh>
    <rPh sb="2" eb="5">
      <t>ジンケンヒ</t>
    </rPh>
    <phoneticPr fontId="5"/>
  </si>
  <si>
    <t>管理費</t>
    <rPh sb="0" eb="3">
      <t>カンリヒ</t>
    </rPh>
    <phoneticPr fontId="5"/>
  </si>
  <si>
    <t>人件費計</t>
    <rPh sb="0" eb="3">
      <t>ジンケンヒ</t>
    </rPh>
    <rPh sb="3" eb="4">
      <t>ケイ</t>
    </rPh>
    <phoneticPr fontId="5"/>
  </si>
  <si>
    <t>2023年度(12－3月 ）</t>
    <rPh sb="4" eb="6">
      <t>ネンド</t>
    </rPh>
    <rPh sb="11" eb="12">
      <t>ガツ</t>
    </rPh>
    <phoneticPr fontId="5"/>
  </si>
  <si>
    <t>2024年度</t>
    <rPh sb="4" eb="6">
      <t>ネンド</t>
    </rPh>
    <phoneticPr fontId="5"/>
  </si>
  <si>
    <t>2025年度</t>
    <rPh sb="4" eb="6">
      <t>ネンド</t>
    </rPh>
    <phoneticPr fontId="5"/>
  </si>
  <si>
    <t>2026年度</t>
    <rPh sb="4" eb="6">
      <t>ネンド</t>
    </rPh>
    <phoneticPr fontId="5"/>
  </si>
  <si>
    <t>単価（人日）</t>
  </si>
  <si>
    <t>人日（自動計算）</t>
  </si>
  <si>
    <t>金額（自動計算）</t>
  </si>
  <si>
    <t>総括</t>
    <rPh sb="0" eb="2">
      <t>ソウカツ</t>
    </rPh>
    <phoneticPr fontId="5"/>
  </si>
  <si>
    <t>選考業務/ツール運用</t>
    <phoneticPr fontId="5"/>
  </si>
  <si>
    <t>選考業務/会場運営</t>
    <rPh sb="0" eb="2">
      <t>センコウ</t>
    </rPh>
    <rPh sb="2" eb="4">
      <t>ギョウム</t>
    </rPh>
    <rPh sb="5" eb="9">
      <t>カイジョウウンエイ</t>
    </rPh>
    <phoneticPr fontId="5"/>
  </si>
  <si>
    <t>2023年12月－3月
（引継ぎ・準備期間中）</t>
  </si>
  <si>
    <t>2024年4月-2024年9月
（2024年春一次・二次）</t>
    <rPh sb="4" eb="5">
      <t>ネン</t>
    </rPh>
    <rPh sb="6" eb="7">
      <t>ガツ</t>
    </rPh>
    <rPh sb="12" eb="13">
      <t>ネン</t>
    </rPh>
    <rPh sb="14" eb="15">
      <t>ガツ</t>
    </rPh>
    <rPh sb="21" eb="22">
      <t>ネン</t>
    </rPh>
    <rPh sb="22" eb="23">
      <t>ハル</t>
    </rPh>
    <rPh sb="23" eb="25">
      <t>イチツギ</t>
    </rPh>
    <rPh sb="26" eb="28">
      <t>ニツギ</t>
    </rPh>
    <phoneticPr fontId="1"/>
  </si>
  <si>
    <t>2024年10月-2025年3月
（2024年秋一次・二次）</t>
    <rPh sb="4" eb="5">
      <t>ネン</t>
    </rPh>
    <rPh sb="7" eb="8">
      <t>ガツ</t>
    </rPh>
    <rPh sb="13" eb="14">
      <t>ネン</t>
    </rPh>
    <rPh sb="15" eb="16">
      <t>ガツ</t>
    </rPh>
    <rPh sb="22" eb="23">
      <t>ネン</t>
    </rPh>
    <rPh sb="23" eb="24">
      <t>アキ</t>
    </rPh>
    <rPh sb="24" eb="26">
      <t>イチツギ</t>
    </rPh>
    <rPh sb="27" eb="29">
      <t>ニツギ</t>
    </rPh>
    <phoneticPr fontId="1"/>
  </si>
  <si>
    <t>2025年4月-2025年9月
（2025年春一次・二次）</t>
    <rPh sb="4" eb="5">
      <t>ネン</t>
    </rPh>
    <rPh sb="6" eb="7">
      <t>ガツ</t>
    </rPh>
    <rPh sb="12" eb="13">
      <t>ネン</t>
    </rPh>
    <rPh sb="14" eb="15">
      <t>ガツ</t>
    </rPh>
    <rPh sb="21" eb="22">
      <t>ネン</t>
    </rPh>
    <rPh sb="22" eb="23">
      <t>ハル</t>
    </rPh>
    <rPh sb="23" eb="25">
      <t>イチツギ</t>
    </rPh>
    <rPh sb="26" eb="28">
      <t>ニツギ</t>
    </rPh>
    <phoneticPr fontId="1"/>
  </si>
  <si>
    <t>2025年10月-2026年3月
（2025年秋一次・二次）</t>
    <rPh sb="4" eb="5">
      <t>ネン</t>
    </rPh>
    <rPh sb="7" eb="8">
      <t>ガツ</t>
    </rPh>
    <rPh sb="13" eb="14">
      <t>ネン</t>
    </rPh>
    <rPh sb="15" eb="16">
      <t>ガツ</t>
    </rPh>
    <rPh sb="22" eb="23">
      <t>ネン</t>
    </rPh>
    <rPh sb="23" eb="24">
      <t>アキ</t>
    </rPh>
    <rPh sb="24" eb="26">
      <t>イチツギ</t>
    </rPh>
    <rPh sb="27" eb="29">
      <t>ニツギ</t>
    </rPh>
    <phoneticPr fontId="1"/>
  </si>
  <si>
    <t>2026年4月-2026年9月
（2026年春一次・二次）</t>
    <rPh sb="4" eb="5">
      <t>ネン</t>
    </rPh>
    <rPh sb="6" eb="7">
      <t>ガツ</t>
    </rPh>
    <rPh sb="12" eb="13">
      <t>ネン</t>
    </rPh>
    <rPh sb="14" eb="15">
      <t>ガツ</t>
    </rPh>
    <rPh sb="21" eb="22">
      <t>ネン</t>
    </rPh>
    <rPh sb="22" eb="23">
      <t>ハル</t>
    </rPh>
    <rPh sb="23" eb="25">
      <t>イチツギ</t>
    </rPh>
    <rPh sb="26" eb="28">
      <t>ニツギ</t>
    </rPh>
    <phoneticPr fontId="1"/>
  </si>
  <si>
    <t>2026年10月-2027年3月
（2026年春一次・二次）</t>
    <rPh sb="4" eb="5">
      <t>ネン</t>
    </rPh>
    <rPh sb="7" eb="8">
      <t>ガツ</t>
    </rPh>
    <rPh sb="13" eb="14">
      <t>ネン</t>
    </rPh>
    <rPh sb="15" eb="16">
      <t>ガツ</t>
    </rPh>
    <rPh sb="22" eb="23">
      <t>ネン</t>
    </rPh>
    <rPh sb="23" eb="24">
      <t>ハル</t>
    </rPh>
    <rPh sb="24" eb="26">
      <t>イチツギ</t>
    </rPh>
    <rPh sb="27" eb="29">
      <t>ニツギ</t>
    </rPh>
    <phoneticPr fontId="1"/>
  </si>
  <si>
    <t>合計</t>
    <rPh sb="0" eb="2">
      <t>ゴウケイ</t>
    </rPh>
    <phoneticPr fontId="1"/>
  </si>
  <si>
    <t>①　適性検査を用いたスクリーニングの導入（年間4000名想定）</t>
    <rPh sb="21" eb="23">
      <t>ネンカン</t>
    </rPh>
    <rPh sb="27" eb="28">
      <t>メイ</t>
    </rPh>
    <rPh sb="28" eb="30">
      <t>ソウテイ</t>
    </rPh>
    <phoneticPr fontId="1"/>
  </si>
  <si>
    <t>②　採用管理ツール・マイページ機能/WEB面接環境の導入</t>
    <rPh sb="21" eb="23">
      <t>メンセツ</t>
    </rPh>
    <rPh sb="23" eb="25">
      <t>カンキョウ</t>
    </rPh>
    <phoneticPr fontId="1"/>
  </si>
  <si>
    <t>③　問い合わせ管理ツールの導入にかかる経費</t>
    <phoneticPr fontId="1"/>
  </si>
  <si>
    <t>2023年12月－3月
（引継ぎ期間中）</t>
    <rPh sb="4" eb="5">
      <t>ネン</t>
    </rPh>
    <rPh sb="7" eb="8">
      <t>ガツ</t>
    </rPh>
    <rPh sb="10" eb="11">
      <t>ガツ</t>
    </rPh>
    <rPh sb="13" eb="15">
      <t>ヒキツ</t>
    </rPh>
    <rPh sb="16" eb="19">
      <t>キカンチュウ</t>
    </rPh>
    <phoneticPr fontId="1"/>
  </si>
  <si>
    <t>①　二次面接会場費（イベント実施にかかる設営経費等）</t>
    <rPh sb="2" eb="4">
      <t>ニジ</t>
    </rPh>
    <rPh sb="4" eb="6">
      <t>メンセツ</t>
    </rPh>
    <rPh sb="6" eb="9">
      <t>カイジョウヒ</t>
    </rPh>
    <rPh sb="14" eb="16">
      <t>ジッシ</t>
    </rPh>
    <rPh sb="20" eb="22">
      <t>セツエイ</t>
    </rPh>
    <rPh sb="22" eb="24">
      <t>ケイヒ</t>
    </rPh>
    <rPh sb="24" eb="25">
      <t>ナド</t>
    </rPh>
    <phoneticPr fontId="5"/>
  </si>
  <si>
    <t>②　受託者旅費(会場移動経費）JICA旅費基準による精算</t>
    <rPh sb="2" eb="5">
      <t>ジュタクシャ</t>
    </rPh>
    <rPh sb="5" eb="7">
      <t>リョヒ</t>
    </rPh>
    <rPh sb="8" eb="10">
      <t>カイジョウ</t>
    </rPh>
    <rPh sb="10" eb="12">
      <t>イドウ</t>
    </rPh>
    <rPh sb="12" eb="14">
      <t>ケイヒ</t>
    </rPh>
    <rPh sb="19" eb="21">
      <t>リョヒ</t>
    </rPh>
    <rPh sb="21" eb="23">
      <t>キジュン</t>
    </rPh>
    <rPh sb="26" eb="28">
      <t>セイサン</t>
    </rPh>
    <phoneticPr fontId="5"/>
  </si>
  <si>
    <t>③　諸経費（一時的に生じる印刷費、郵送費等）</t>
    <rPh sb="2" eb="5">
      <t>ショケイヒ</t>
    </rPh>
    <rPh sb="6" eb="9">
      <t>イチジテキ</t>
    </rPh>
    <rPh sb="10" eb="11">
      <t>ショウ</t>
    </rPh>
    <rPh sb="13" eb="15">
      <t>インサツ</t>
    </rPh>
    <rPh sb="15" eb="16">
      <t>ヒ</t>
    </rPh>
    <rPh sb="17" eb="20">
      <t>ユウソウヒ</t>
    </rPh>
    <rPh sb="20" eb="21">
      <t>トウ</t>
    </rPh>
    <phoneticPr fontId="5"/>
  </si>
  <si>
    <t>④　PC(JICA内持ち込み用1台及び会場用）,モバイル等購入費またはリース費用</t>
    <rPh sb="9" eb="10">
      <t>ナイ</t>
    </rPh>
    <rPh sb="10" eb="11">
      <t>モ</t>
    </rPh>
    <rPh sb="12" eb="13">
      <t>コ</t>
    </rPh>
    <rPh sb="14" eb="15">
      <t>ヨウ</t>
    </rPh>
    <rPh sb="16" eb="17">
      <t>ダイ</t>
    </rPh>
    <rPh sb="17" eb="18">
      <t>オヨ</t>
    </rPh>
    <rPh sb="19" eb="21">
      <t>カイジョウ</t>
    </rPh>
    <rPh sb="21" eb="22">
      <t>ヨウ</t>
    </rPh>
    <rPh sb="29" eb="32">
      <t>コウニュウヒ</t>
    </rPh>
    <rPh sb="38" eb="40">
      <t>ヒヨウ</t>
    </rPh>
    <phoneticPr fontId="1"/>
  </si>
  <si>
    <t>　直接経費合計（2-1+2-2）　　　　　　　</t>
    <rPh sb="1" eb="3">
      <t>チョクセツ</t>
    </rPh>
    <rPh sb="3" eb="5">
      <t>ケイヒ</t>
    </rPh>
    <rPh sb="5" eb="7">
      <t>ゴウケイ</t>
    </rPh>
    <phoneticPr fontId="1"/>
  </si>
  <si>
    <t>(3)全体（人件費+直接経費）</t>
    <rPh sb="3" eb="5">
      <t>ゼンタイ</t>
    </rPh>
    <rPh sb="6" eb="9">
      <t>ジンケンヒ</t>
    </rPh>
    <rPh sb="10" eb="12">
      <t>チョクセツ</t>
    </rPh>
    <rPh sb="12" eb="14">
      <t>ケイヒ</t>
    </rPh>
    <phoneticPr fontId="1"/>
  </si>
  <si>
    <t>人件費（管理費込）+直接経費</t>
    <rPh sb="0" eb="3">
      <t>ジンケンヒ</t>
    </rPh>
    <rPh sb="4" eb="7">
      <t>カンリヒ</t>
    </rPh>
    <rPh sb="7" eb="8">
      <t>コミ</t>
    </rPh>
    <rPh sb="10" eb="12">
      <t>チョクセツ</t>
    </rPh>
    <rPh sb="12" eb="14">
      <t>ケイヒ</t>
    </rPh>
    <phoneticPr fontId="1"/>
  </si>
  <si>
    <t>消費税（10％）</t>
    <rPh sb="0" eb="3">
      <t>ショウヒゼイ</t>
    </rPh>
    <phoneticPr fontId="1"/>
  </si>
  <si>
    <t>人件費（管理費込）+直接経費+消費税</t>
    <rPh sb="15" eb="18">
      <t>ショウヒゼイ</t>
    </rPh>
    <phoneticPr fontId="1"/>
  </si>
  <si>
    <t>注）振込手数料は直接経費として計上できません。</t>
    <rPh sb="0" eb="1">
      <t>チュウ</t>
    </rPh>
    <rPh sb="2" eb="4">
      <t>フリコミ</t>
    </rPh>
    <rPh sb="4" eb="7">
      <t>テスウリョウ</t>
    </rPh>
    <rPh sb="8" eb="10">
      <t>チョクセツ</t>
    </rPh>
    <rPh sb="10" eb="12">
      <t>ケイヒ</t>
    </rPh>
    <rPh sb="15" eb="17">
      <t>ケイジョウ</t>
    </rPh>
    <phoneticPr fontId="1"/>
  </si>
  <si>
    <r>
      <t>（2-1）直接経費内訳</t>
    </r>
    <r>
      <rPr>
        <b/>
        <sz val="12"/>
        <color rgb="FF000000"/>
        <rFont val="ＭＳ ゴシック"/>
        <family val="3"/>
        <charset val="128"/>
      </rPr>
      <t>（必要額を積算すること）
　　　　　　　　　　　　　　　</t>
    </r>
    <rPh sb="12" eb="14">
      <t>ヒツヨウ</t>
    </rPh>
    <rPh sb="14" eb="15">
      <t>ガク</t>
    </rPh>
    <rPh sb="16" eb="18">
      <t>セキサン</t>
    </rPh>
    <phoneticPr fontId="1"/>
  </si>
  <si>
    <r>
      <t>（2-2）直接経費</t>
    </r>
    <r>
      <rPr>
        <b/>
        <sz val="12"/>
        <color rgb="FF000000"/>
        <rFont val="ＭＳ ゴシック"/>
        <family val="3"/>
        <charset val="128"/>
      </rPr>
      <t>（入札時には定額を計上すること）</t>
    </r>
    <phoneticPr fontId="1"/>
  </si>
  <si>
    <t>(1-1）人件費内訳</t>
    <rPh sb="5" eb="8">
      <t>ジンケンヒ</t>
    </rPh>
    <rPh sb="8" eb="10">
      <t>ウチワケ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</si>
</sst>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_);[Red]\(0.00\)"/>
    <numFmt numFmtId="178" formatCode="#,##0_ "/>
    <numFmt numFmtId="179" formatCode="0.0_ "/>
    <numFmt numFmtId="180" formatCode="#,##0.0_ "/>
    <numFmt numFmtId="181" formatCode="#,##0.00_ "/>
    <numFmt numFmtId="182" formatCode="#,##0_);[Red]\(#,##0\)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179" fontId="4" fillId="2" borderId="0" xfId="2" applyNumberFormat="1" applyFont="1" applyFill="1">
      <alignment vertical="center"/>
    </xf>
    <xf numFmtId="178" fontId="6" fillId="2" borderId="2" xfId="2" applyNumberFormat="1" applyFont="1" applyFill="1" applyBorder="1">
      <alignment vertical="center"/>
    </xf>
    <xf numFmtId="178" fontId="6" fillId="2" borderId="5" xfId="2" applyNumberFormat="1" applyFont="1" applyFill="1" applyBorder="1" applyAlignment="1">
      <alignment horizontal="right" vertical="center"/>
    </xf>
    <xf numFmtId="176" fontId="3" fillId="2" borderId="1" xfId="2" applyNumberFormat="1" applyFill="1" applyBorder="1" applyAlignment="1">
      <alignment horizontal="right" vertical="center"/>
    </xf>
    <xf numFmtId="3" fontId="7" fillId="2" borderId="0" xfId="2" applyNumberFormat="1" applyFont="1" applyFill="1">
      <alignment vertical="center"/>
    </xf>
    <xf numFmtId="0" fontId="6" fillId="2" borderId="0" xfId="2" applyFont="1" applyFill="1">
      <alignment vertical="center"/>
    </xf>
    <xf numFmtId="0" fontId="3" fillId="0" borderId="0" xfId="2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2" borderId="0" xfId="1" applyFont="1" applyFill="1">
      <alignment vertical="center"/>
    </xf>
    <xf numFmtId="38" fontId="3" fillId="0" borderId="0" xfId="1" applyFont="1" applyFill="1">
      <alignment vertical="center"/>
    </xf>
    <xf numFmtId="0" fontId="3" fillId="2" borderId="0" xfId="2" applyFill="1">
      <alignment vertical="center"/>
    </xf>
    <xf numFmtId="0" fontId="3" fillId="2" borderId="2" xfId="2" applyFill="1" applyBorder="1">
      <alignment vertical="center"/>
    </xf>
    <xf numFmtId="38" fontId="3" fillId="0" borderId="0" xfId="1" applyFont="1" applyBorder="1">
      <alignment vertical="center"/>
    </xf>
    <xf numFmtId="38" fontId="3" fillId="2" borderId="2" xfId="1" applyFont="1" applyFill="1" applyBorder="1" applyAlignment="1">
      <alignment vertical="center"/>
    </xf>
    <xf numFmtId="38" fontId="3" fillId="0" borderId="0" xfId="1" applyFont="1" applyAlignment="1">
      <alignment horizontal="right" vertical="center"/>
    </xf>
    <xf numFmtId="0" fontId="7" fillId="2" borderId="0" xfId="2" applyFont="1" applyFill="1" applyAlignment="1">
      <alignment vertical="center" wrapText="1"/>
    </xf>
    <xf numFmtId="0" fontId="7" fillId="2" borderId="0" xfId="2" applyFont="1" applyFill="1" applyAlignment="1">
      <alignment horizontal="center" vertical="center"/>
    </xf>
    <xf numFmtId="38" fontId="3" fillId="3" borderId="2" xfId="1" applyFont="1" applyFill="1" applyBorder="1" applyAlignment="1">
      <alignment horizontal="right" vertical="center" wrapText="1"/>
    </xf>
    <xf numFmtId="181" fontId="3" fillId="3" borderId="2" xfId="2" applyNumberFormat="1" applyFill="1" applyBorder="1">
      <alignment vertical="center"/>
    </xf>
    <xf numFmtId="181" fontId="6" fillId="3" borderId="2" xfId="2" applyNumberFormat="1" applyFont="1" applyFill="1" applyBorder="1">
      <alignment vertical="center"/>
    </xf>
    <xf numFmtId="178" fontId="6" fillId="3" borderId="2" xfId="2" applyNumberFormat="1" applyFont="1" applyFill="1" applyBorder="1">
      <alignment vertical="center"/>
    </xf>
    <xf numFmtId="0" fontId="3" fillId="0" borderId="0" xfId="2" applyAlignment="1">
      <alignment horizontal="center" vertical="center"/>
    </xf>
    <xf numFmtId="38" fontId="6" fillId="0" borderId="2" xfId="1" applyFont="1" applyBorder="1">
      <alignment vertical="center"/>
    </xf>
    <xf numFmtId="176" fontId="3" fillId="3" borderId="2" xfId="2" applyNumberFormat="1" applyFill="1" applyBorder="1">
      <alignment vertical="center"/>
    </xf>
    <xf numFmtId="176" fontId="3" fillId="2" borderId="2" xfId="2" applyNumberFormat="1" applyFill="1" applyBorder="1">
      <alignment vertical="center"/>
    </xf>
    <xf numFmtId="178" fontId="3" fillId="2" borderId="2" xfId="2" applyNumberFormat="1" applyFill="1" applyBorder="1">
      <alignment vertical="center"/>
    </xf>
    <xf numFmtId="0" fontId="3" fillId="3" borderId="3" xfId="2" applyFill="1" applyBorder="1">
      <alignment vertical="center"/>
    </xf>
    <xf numFmtId="0" fontId="3" fillId="3" borderId="4" xfId="2" applyFill="1" applyBorder="1">
      <alignment vertical="center"/>
    </xf>
    <xf numFmtId="38" fontId="3" fillId="3" borderId="4" xfId="3" applyFont="1" applyFill="1" applyBorder="1" applyAlignment="1">
      <alignment horizontal="right" vertical="center"/>
    </xf>
    <xf numFmtId="176" fontId="3" fillId="3" borderId="4" xfId="2" applyNumberFormat="1" applyFill="1" applyBorder="1">
      <alignment vertical="center"/>
    </xf>
    <xf numFmtId="178" fontId="3" fillId="3" borderId="6" xfId="2" applyNumberFormat="1" applyFill="1" applyBorder="1">
      <alignment vertical="center"/>
    </xf>
    <xf numFmtId="38" fontId="3" fillId="2" borderId="0" xfId="3" applyFont="1" applyFill="1" applyBorder="1" applyAlignment="1">
      <alignment horizontal="right" vertical="center"/>
    </xf>
    <xf numFmtId="176" fontId="3" fillId="2" borderId="0" xfId="2" applyNumberFormat="1" applyFill="1">
      <alignment vertical="center"/>
    </xf>
    <xf numFmtId="178" fontId="3" fillId="2" borderId="0" xfId="2" applyNumberFormat="1" applyFill="1">
      <alignment vertical="center"/>
    </xf>
    <xf numFmtId="0" fontId="3" fillId="2" borderId="0" xfId="2" applyFill="1" applyAlignment="1">
      <alignment vertical="center" wrapText="1"/>
    </xf>
    <xf numFmtId="0" fontId="3" fillId="2" borderId="0" xfId="2" applyFill="1" applyAlignment="1">
      <alignment horizontal="center" vertical="center"/>
    </xf>
    <xf numFmtId="0" fontId="3" fillId="2" borderId="0" xfId="2" applyFill="1" applyAlignment="1">
      <alignment horizontal="left" vertical="center"/>
    </xf>
    <xf numFmtId="182" fontId="3" fillId="2" borderId="0" xfId="2" applyNumberFormat="1" applyFill="1">
      <alignment vertical="center"/>
    </xf>
    <xf numFmtId="3" fontId="3" fillId="2" borderId="0" xfId="2" applyNumberFormat="1" applyFill="1">
      <alignment vertical="center"/>
    </xf>
    <xf numFmtId="176" fontId="3" fillId="0" borderId="0" xfId="2" applyNumberFormat="1">
      <alignment vertical="center"/>
    </xf>
    <xf numFmtId="0" fontId="3" fillId="0" borderId="0" xfId="2" applyAlignment="1">
      <alignment horizontal="left" vertical="center"/>
    </xf>
    <xf numFmtId="176" fontId="3" fillId="2" borderId="3" xfId="2" applyNumberFormat="1" applyFill="1" applyBorder="1">
      <alignment vertical="center"/>
    </xf>
    <xf numFmtId="176" fontId="3" fillId="0" borderId="4" xfId="2" applyNumberFormat="1" applyBorder="1">
      <alignment vertical="center"/>
    </xf>
    <xf numFmtId="0" fontId="3" fillId="0" borderId="6" xfId="2" applyBorder="1">
      <alignment vertical="center"/>
    </xf>
    <xf numFmtId="178" fontId="3" fillId="0" borderId="6" xfId="2" applyNumberFormat="1" applyBorder="1" applyAlignment="1">
      <alignment horizontal="right" vertical="center"/>
    </xf>
    <xf numFmtId="0" fontId="3" fillId="0" borderId="9" xfId="2" applyBorder="1">
      <alignment vertical="center"/>
    </xf>
    <xf numFmtId="0" fontId="3" fillId="0" borderId="10" xfId="2" applyBorder="1">
      <alignment vertical="center"/>
    </xf>
    <xf numFmtId="0" fontId="3" fillId="0" borderId="3" xfId="2" applyBorder="1">
      <alignment vertical="center"/>
    </xf>
    <xf numFmtId="0" fontId="3" fillId="0" borderId="6" xfId="2" applyBorder="1" applyAlignment="1">
      <alignment horizontal="left" vertical="center"/>
    </xf>
    <xf numFmtId="38" fontId="3" fillId="3" borderId="2" xfId="1" applyFont="1" applyFill="1" applyBorder="1" applyAlignment="1">
      <alignment vertical="center" wrapText="1"/>
    </xf>
    <xf numFmtId="38" fontId="3" fillId="3" borderId="2" xfId="1" applyFont="1" applyFill="1" applyBorder="1" applyAlignment="1">
      <alignment vertical="center"/>
    </xf>
    <xf numFmtId="0" fontId="3" fillId="2" borderId="0" xfId="2" applyFill="1" applyAlignment="1">
      <alignment horizontal="right" vertical="center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3" borderId="2" xfId="2" applyNumberFormat="1" applyFill="1" applyBorder="1" applyAlignment="1">
      <alignment horizontal="right" vertical="center"/>
    </xf>
    <xf numFmtId="38" fontId="3" fillId="4" borderId="2" xfId="1" applyFont="1" applyFill="1" applyBorder="1" applyAlignment="1">
      <alignment vertical="center" wrapText="1"/>
    </xf>
    <xf numFmtId="176" fontId="6" fillId="4" borderId="2" xfId="2" applyNumberFormat="1" applyFont="1" applyFill="1" applyBorder="1">
      <alignment vertical="center"/>
    </xf>
    <xf numFmtId="3" fontId="3" fillId="4" borderId="2" xfId="2" applyNumberFormat="1" applyFill="1" applyBorder="1">
      <alignment vertical="center"/>
    </xf>
    <xf numFmtId="0" fontId="3" fillId="4" borderId="0" xfId="2" applyFill="1" applyAlignment="1">
      <alignment horizontal="right" vertical="center"/>
    </xf>
    <xf numFmtId="176" fontId="3" fillId="4" borderId="0" xfId="2" applyNumberFormat="1" applyFill="1">
      <alignment vertical="center"/>
    </xf>
    <xf numFmtId="38" fontId="3" fillId="2" borderId="3" xfId="1" applyFont="1" applyFill="1" applyBorder="1" applyAlignment="1">
      <alignment horizontal="left" vertical="center"/>
    </xf>
    <xf numFmtId="38" fontId="3" fillId="2" borderId="4" xfId="1" applyFont="1" applyFill="1" applyBorder="1" applyAlignment="1">
      <alignment horizontal="left" vertical="center"/>
    </xf>
    <xf numFmtId="0" fontId="3" fillId="2" borderId="0" xfId="2" applyFill="1" applyAlignment="1">
      <alignment horizontal="center" vertical="center" wrapText="1"/>
    </xf>
    <xf numFmtId="0" fontId="3" fillId="2" borderId="2" xfId="2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4" borderId="0" xfId="2" applyFill="1">
      <alignment vertical="center"/>
    </xf>
    <xf numFmtId="181" fontId="3" fillId="2" borderId="0" xfId="2" applyNumberFormat="1" applyFill="1">
      <alignment vertical="center"/>
    </xf>
    <xf numFmtId="180" fontId="3" fillId="2" borderId="0" xfId="2" applyNumberFormat="1" applyFill="1">
      <alignment vertical="center"/>
    </xf>
    <xf numFmtId="177" fontId="3" fillId="2" borderId="0" xfId="2" applyNumberFormat="1" applyFill="1" applyAlignment="1">
      <alignment horizontal="left" vertical="center"/>
    </xf>
    <xf numFmtId="177" fontId="3" fillId="0" borderId="0" xfId="2" applyNumberFormat="1" applyAlignment="1">
      <alignment horizontal="left" vertical="center"/>
    </xf>
    <xf numFmtId="176" fontId="3" fillId="0" borderId="0" xfId="2" applyNumberFormat="1" applyAlignment="1">
      <alignment horizontal="left" vertical="center"/>
    </xf>
    <xf numFmtId="38" fontId="3" fillId="3" borderId="3" xfId="1" applyFont="1" applyFill="1" applyBorder="1" applyAlignment="1">
      <alignment vertical="center"/>
    </xf>
    <xf numFmtId="38" fontId="3" fillId="3" borderId="4" xfId="1" applyFont="1" applyFill="1" applyBorder="1" applyAlignment="1">
      <alignment vertical="center"/>
    </xf>
    <xf numFmtId="0" fontId="3" fillId="5" borderId="2" xfId="2" applyFill="1" applyBorder="1">
      <alignment vertical="center"/>
    </xf>
    <xf numFmtId="38" fontId="3" fillId="5" borderId="2" xfId="1" applyFont="1" applyFill="1" applyBorder="1" applyAlignment="1">
      <alignment vertical="center"/>
    </xf>
    <xf numFmtId="38" fontId="3" fillId="5" borderId="2" xfId="1" applyFont="1" applyFill="1" applyBorder="1" applyAlignment="1">
      <alignment horizontal="right" vertical="center" wrapText="1"/>
    </xf>
    <xf numFmtId="38" fontId="3" fillId="5" borderId="2" xfId="2" applyNumberFormat="1" applyFill="1" applyBorder="1">
      <alignment vertical="center"/>
    </xf>
    <xf numFmtId="38" fontId="3" fillId="5" borderId="2" xfId="1" applyFont="1" applyFill="1" applyBorder="1" applyAlignment="1">
      <alignment horizontal="right" vertical="center"/>
    </xf>
    <xf numFmtId="0" fontId="3" fillId="3" borderId="2" xfId="2" applyFill="1" applyBorder="1">
      <alignment vertical="center"/>
    </xf>
    <xf numFmtId="38" fontId="3" fillId="3" borderId="2" xfId="2" applyNumberFormat="1" applyFill="1" applyBorder="1">
      <alignment vertical="center"/>
    </xf>
    <xf numFmtId="38" fontId="3" fillId="5" borderId="2" xfId="1" applyFont="1" applyFill="1" applyBorder="1">
      <alignment vertical="center"/>
    </xf>
    <xf numFmtId="38" fontId="3" fillId="0" borderId="2" xfId="1" applyFont="1" applyFill="1" applyBorder="1" applyAlignment="1">
      <alignment vertical="center" wrapText="1"/>
    </xf>
    <xf numFmtId="176" fontId="6" fillId="0" borderId="2" xfId="2" applyNumberFormat="1" applyFont="1" applyBorder="1">
      <alignment vertical="center"/>
    </xf>
    <xf numFmtId="0" fontId="8" fillId="2" borderId="0" xfId="2" applyFont="1" applyFill="1">
      <alignment vertical="center"/>
    </xf>
    <xf numFmtId="0" fontId="3" fillId="2" borderId="0" xfId="2" applyFill="1" applyAlignment="1">
      <alignment horizontal="center" vertical="center" wrapText="1"/>
    </xf>
    <xf numFmtId="0" fontId="3" fillId="2" borderId="2" xfId="2" applyFill="1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2" borderId="3" xfId="2" applyFill="1" applyBorder="1" applyAlignment="1">
      <alignment horizontal="left" vertical="center"/>
    </xf>
    <xf numFmtId="0" fontId="3" fillId="2" borderId="6" xfId="2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top" wrapText="1"/>
    </xf>
    <xf numFmtId="0" fontId="3" fillId="2" borderId="1" xfId="2" applyFill="1" applyBorder="1" applyAlignment="1">
      <alignment horizontal="left" vertical="top" wrapText="1"/>
    </xf>
    <xf numFmtId="38" fontId="3" fillId="2" borderId="3" xfId="1" applyFont="1" applyFill="1" applyBorder="1" applyAlignment="1">
      <alignment horizontal="left" vertical="center" wrapText="1"/>
    </xf>
    <xf numFmtId="38" fontId="3" fillId="2" borderId="4" xfId="1" applyFont="1" applyFill="1" applyBorder="1" applyAlignment="1">
      <alignment horizontal="left" vertical="center" wrapText="1"/>
    </xf>
    <xf numFmtId="38" fontId="3" fillId="2" borderId="6" xfId="1" applyFont="1" applyFill="1" applyBorder="1" applyAlignment="1">
      <alignment horizontal="left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4D1D-BC77-43B2-AB1C-2B0A1815D078}">
  <sheetPr>
    <tabColor indexed="47"/>
    <pageSetUpPr fitToPage="1"/>
  </sheetPr>
  <dimension ref="A1:Q83"/>
  <sheetViews>
    <sheetView tabSelected="1" view="pageBreakPreview" zoomScale="75" zoomScaleNormal="75" zoomScaleSheetLayoutView="75" workbookViewId="0">
      <selection activeCell="J11" sqref="J11"/>
    </sheetView>
  </sheetViews>
  <sheetFormatPr defaultColWidth="8.8984375" defaultRowHeight="14.4" x14ac:dyDescent="0.2"/>
  <cols>
    <col min="1" max="1" width="22.5" style="7" customWidth="1"/>
    <col min="2" max="2" width="12.59765625" style="7" customWidth="1"/>
    <col min="3" max="3" width="16.09765625" style="7" customWidth="1"/>
    <col min="4" max="4" width="17.69921875" style="7" customWidth="1"/>
    <col min="5" max="5" width="20.5" style="7" customWidth="1"/>
    <col min="6" max="6" width="18.8984375" style="7" customWidth="1"/>
    <col min="7" max="7" width="20" style="7" customWidth="1"/>
    <col min="8" max="11" width="20.5" style="7" customWidth="1"/>
    <col min="12" max="12" width="17.3984375" style="7" customWidth="1"/>
    <col min="13" max="16" width="11.8984375" style="8" bestFit="1" customWidth="1"/>
    <col min="17" max="17" width="10.59765625" style="8" bestFit="1" customWidth="1"/>
    <col min="18" max="16384" width="8.8984375" style="7"/>
  </cols>
  <sheetData>
    <row r="1" spans="1:17" ht="33.6" customHeight="1" x14ac:dyDescent="0.2">
      <c r="A1" s="6" t="s">
        <v>0</v>
      </c>
      <c r="B1" s="5"/>
    </row>
    <row r="2" spans="1:17" ht="26.4" customHeight="1" x14ac:dyDescent="0.2">
      <c r="G2" s="68" t="s">
        <v>1</v>
      </c>
      <c r="H2" s="68"/>
      <c r="I2" s="68"/>
      <c r="J2" s="68"/>
      <c r="K2" s="68"/>
    </row>
    <row r="3" spans="1:17" ht="17.399999999999999" customHeight="1" x14ac:dyDescent="0.2">
      <c r="A3" s="6"/>
      <c r="B3" s="5"/>
      <c r="C3" s="87"/>
      <c r="D3" s="87"/>
      <c r="E3" s="87"/>
      <c r="F3" s="5"/>
      <c r="G3" s="5"/>
      <c r="H3" s="12"/>
      <c r="I3" s="12"/>
      <c r="J3" s="12"/>
      <c r="K3" s="12"/>
      <c r="L3" s="12"/>
    </row>
    <row r="4" spans="1:17" ht="28.65" customHeight="1" x14ac:dyDescent="0.2">
      <c r="A4" s="12" t="s">
        <v>2</v>
      </c>
      <c r="B4" s="12"/>
      <c r="C4" s="87"/>
      <c r="D4" s="87"/>
      <c r="E4" s="87"/>
      <c r="F4" s="12"/>
      <c r="G4" s="60" t="s">
        <v>3</v>
      </c>
      <c r="H4" s="61"/>
      <c r="I4" s="12" t="s">
        <v>4</v>
      </c>
      <c r="J4" s="12"/>
      <c r="K4" s="12"/>
      <c r="L4" s="12"/>
    </row>
    <row r="5" spans="1:17" x14ac:dyDescent="0.2">
      <c r="A5" s="88" t="s">
        <v>5</v>
      </c>
      <c r="B5" s="89" t="s">
        <v>6</v>
      </c>
      <c r="C5" s="88" t="s">
        <v>7</v>
      </c>
      <c r="D5" s="88"/>
      <c r="E5" s="88"/>
      <c r="F5" s="88"/>
      <c r="G5" s="88" t="s">
        <v>8</v>
      </c>
      <c r="H5" s="88"/>
      <c r="I5" s="88"/>
      <c r="J5" s="91" t="s">
        <v>9</v>
      </c>
      <c r="K5" s="91" t="s">
        <v>10</v>
      </c>
      <c r="L5" s="91" t="s">
        <v>11</v>
      </c>
    </row>
    <row r="6" spans="1:17" s="23" customFormat="1" ht="30.75" customHeight="1" x14ac:dyDescent="0.2">
      <c r="A6" s="88"/>
      <c r="B6" s="90"/>
      <c r="C6" s="67" t="s">
        <v>12</v>
      </c>
      <c r="D6" s="67" t="s">
        <v>13</v>
      </c>
      <c r="E6" s="67" t="s">
        <v>14</v>
      </c>
      <c r="F6" s="67" t="s">
        <v>15</v>
      </c>
      <c r="G6" s="67" t="s">
        <v>16</v>
      </c>
      <c r="H6" s="67" t="s">
        <v>17</v>
      </c>
      <c r="I6" s="67" t="s">
        <v>18</v>
      </c>
      <c r="J6" s="92"/>
      <c r="K6" s="92"/>
      <c r="L6" s="92"/>
      <c r="M6" s="9"/>
      <c r="N6" s="9"/>
      <c r="O6" s="9"/>
      <c r="P6" s="9"/>
      <c r="Q6" s="9"/>
    </row>
    <row r="7" spans="1:17" s="12" customFormat="1" ht="21.6" customHeight="1" x14ac:dyDescent="0.2">
      <c r="A7" s="13" t="s">
        <v>19</v>
      </c>
      <c r="B7" s="4">
        <v>40</v>
      </c>
      <c r="C7" s="85">
        <v>15</v>
      </c>
      <c r="D7" s="85">
        <v>25</v>
      </c>
      <c r="E7" s="85">
        <v>0</v>
      </c>
      <c r="F7" s="85">
        <v>0</v>
      </c>
      <c r="G7" s="2">
        <f>C14*C7+C15*D7+C16*E7+C17*F7</f>
        <v>0</v>
      </c>
      <c r="H7" s="3">
        <f>H4*G7</f>
        <v>0</v>
      </c>
      <c r="I7" s="2">
        <f>G7+H7</f>
        <v>0</v>
      </c>
      <c r="J7" s="24">
        <f>E31</f>
        <v>0</v>
      </c>
      <c r="K7" s="3">
        <f>(I7+J7)*0.1</f>
        <v>0</v>
      </c>
      <c r="L7" s="3">
        <f>I7+J7+K7</f>
        <v>0</v>
      </c>
      <c r="M7" s="10"/>
      <c r="N7" s="10"/>
      <c r="O7" s="10"/>
      <c r="P7" s="10"/>
      <c r="Q7" s="10"/>
    </row>
    <row r="8" spans="1:17" s="12" customFormat="1" ht="21.6" customHeight="1" x14ac:dyDescent="0.2">
      <c r="A8" s="13" t="s">
        <v>20</v>
      </c>
      <c r="B8" s="4">
        <f>C8+D8+E8+F8</f>
        <v>0</v>
      </c>
      <c r="C8" s="58">
        <v>0</v>
      </c>
      <c r="D8" s="58">
        <v>0</v>
      </c>
      <c r="E8" s="58">
        <v>0</v>
      </c>
      <c r="F8" s="58">
        <v>0</v>
      </c>
      <c r="G8" s="2">
        <f>C14*C8+C15*D8+C16*E8+C17*F8</f>
        <v>0</v>
      </c>
      <c r="H8" s="3">
        <f>H4*G8</f>
        <v>0</v>
      </c>
      <c r="I8" s="2">
        <f>G8+H8</f>
        <v>0</v>
      </c>
      <c r="J8" s="24">
        <f>F33+G33</f>
        <v>28000000</v>
      </c>
      <c r="K8" s="3">
        <f>(I8+J8)*0.1</f>
        <v>2800000</v>
      </c>
      <c r="L8" s="3">
        <f>I8+J8+K8</f>
        <v>30800000</v>
      </c>
      <c r="M8" s="10"/>
      <c r="N8" s="10"/>
      <c r="O8" s="10"/>
      <c r="P8" s="10"/>
      <c r="Q8" s="10"/>
    </row>
    <row r="9" spans="1:17" s="12" customFormat="1" ht="21.6" customHeight="1" x14ac:dyDescent="0.2">
      <c r="A9" s="13" t="s">
        <v>21</v>
      </c>
      <c r="B9" s="4">
        <f t="shared" ref="B9:B10" si="0">C9+D9+E9+F9</f>
        <v>0</v>
      </c>
      <c r="C9" s="58">
        <v>0</v>
      </c>
      <c r="D9" s="58">
        <v>0</v>
      </c>
      <c r="E9" s="58">
        <v>0</v>
      </c>
      <c r="F9" s="58">
        <v>0</v>
      </c>
      <c r="G9" s="2">
        <f>C14*C9+C15*D9+C16*E9+C17*F9</f>
        <v>0</v>
      </c>
      <c r="H9" s="3">
        <f>H4*G9</f>
        <v>0</v>
      </c>
      <c r="I9" s="2">
        <f>G9+H9</f>
        <v>0</v>
      </c>
      <c r="J9" s="24">
        <f>H33+I33</f>
        <v>28000000</v>
      </c>
      <c r="K9" s="3">
        <f>(I9+J9)*0.1</f>
        <v>2800000</v>
      </c>
      <c r="L9" s="2">
        <f>I9+J9+K9</f>
        <v>30800000</v>
      </c>
      <c r="M9" s="10"/>
      <c r="N9" s="10"/>
      <c r="O9" s="10"/>
      <c r="P9" s="10"/>
      <c r="Q9" s="10"/>
    </row>
    <row r="10" spans="1:17" s="12" customFormat="1" ht="21.6" customHeight="1" x14ac:dyDescent="0.2">
      <c r="A10" s="13" t="s">
        <v>22</v>
      </c>
      <c r="B10" s="4">
        <f t="shared" si="0"/>
        <v>0</v>
      </c>
      <c r="C10" s="58">
        <v>0</v>
      </c>
      <c r="D10" s="58">
        <v>0</v>
      </c>
      <c r="E10" s="58">
        <v>0</v>
      </c>
      <c r="F10" s="58">
        <v>0</v>
      </c>
      <c r="G10" s="2">
        <f>C14*C10+C15*D10+C16*E10+C17*F10</f>
        <v>0</v>
      </c>
      <c r="H10" s="3">
        <f>H4*G10</f>
        <v>0</v>
      </c>
      <c r="I10" s="2">
        <f>G10+H10</f>
        <v>0</v>
      </c>
      <c r="J10" s="24">
        <f>J33+K33</f>
        <v>28000000</v>
      </c>
      <c r="K10" s="3">
        <f>(I10+J10)*0.1</f>
        <v>2800000</v>
      </c>
      <c r="L10" s="2">
        <f>I10+J10+K10</f>
        <v>30800000</v>
      </c>
      <c r="M10" s="10"/>
      <c r="N10" s="10"/>
      <c r="O10" s="10"/>
      <c r="P10" s="10"/>
      <c r="Q10" s="10"/>
    </row>
    <row r="11" spans="1:17" ht="21.6" customHeight="1" x14ac:dyDescent="0.2">
      <c r="A11" s="25" t="s">
        <v>11</v>
      </c>
      <c r="B11" s="20">
        <f>SUM(B7:B10)</f>
        <v>40</v>
      </c>
      <c r="C11" s="21">
        <f t="shared" ref="C11:F11" si="1">SUM(C7:C10)</f>
        <v>15</v>
      </c>
      <c r="D11" s="21">
        <f t="shared" si="1"/>
        <v>25</v>
      </c>
      <c r="E11" s="21">
        <f t="shared" si="1"/>
        <v>0</v>
      </c>
      <c r="F11" s="21">
        <f t="shared" si="1"/>
        <v>0</v>
      </c>
      <c r="G11" s="22">
        <f t="shared" ref="G11:L11" si="2">SUM(G7:G10)</f>
        <v>0</v>
      </c>
      <c r="H11" s="22">
        <f t="shared" si="2"/>
        <v>0</v>
      </c>
      <c r="I11" s="22">
        <f t="shared" si="2"/>
        <v>0</v>
      </c>
      <c r="J11" s="22">
        <f t="shared" si="2"/>
        <v>84000000</v>
      </c>
      <c r="K11" s="22">
        <f t="shared" si="2"/>
        <v>8400000</v>
      </c>
      <c r="L11" s="22">
        <f t="shared" si="2"/>
        <v>92400000</v>
      </c>
    </row>
    <row r="12" spans="1:17" ht="27.6" customHeight="1" x14ac:dyDescent="0.2">
      <c r="A12" s="7" t="s">
        <v>53</v>
      </c>
      <c r="D12" s="12"/>
      <c r="E12" s="8"/>
      <c r="H12" s="12"/>
      <c r="I12" s="12"/>
      <c r="J12" s="12"/>
      <c r="K12" s="12"/>
      <c r="L12" s="12"/>
    </row>
    <row r="13" spans="1:17" s="8" customFormat="1" x14ac:dyDescent="0.2">
      <c r="A13" s="93"/>
      <c r="B13" s="94"/>
      <c r="C13" s="65" t="s">
        <v>23</v>
      </c>
      <c r="D13" s="66" t="s">
        <v>24</v>
      </c>
      <c r="E13" s="65" t="s">
        <v>25</v>
      </c>
      <c r="F13" s="7"/>
      <c r="G13" s="7"/>
      <c r="H13" s="7"/>
      <c r="I13" s="7"/>
      <c r="J13" s="7"/>
      <c r="K13" s="7"/>
      <c r="L13" s="12"/>
    </row>
    <row r="14" spans="1:17" s="8" customFormat="1" x14ac:dyDescent="0.2">
      <c r="A14" s="95" t="s">
        <v>26</v>
      </c>
      <c r="B14" s="96"/>
      <c r="C14" s="59">
        <v>0</v>
      </c>
      <c r="D14" s="26">
        <f>C11</f>
        <v>15</v>
      </c>
      <c r="E14" s="27">
        <f>C14*D14</f>
        <v>0</v>
      </c>
      <c r="F14" s="7"/>
      <c r="G14" s="7"/>
      <c r="H14" s="7"/>
      <c r="I14" s="7"/>
      <c r="J14" s="7"/>
      <c r="K14" s="7"/>
      <c r="L14" s="12"/>
    </row>
    <row r="15" spans="1:17" s="8" customFormat="1" x14ac:dyDescent="0.2">
      <c r="A15" s="95" t="s">
        <v>13</v>
      </c>
      <c r="B15" s="96"/>
      <c r="C15" s="59">
        <v>0</v>
      </c>
      <c r="D15" s="26">
        <f>D11</f>
        <v>25</v>
      </c>
      <c r="E15" s="27">
        <f>C15*D15</f>
        <v>0</v>
      </c>
      <c r="F15" s="7"/>
      <c r="G15" s="7"/>
      <c r="H15" s="7"/>
      <c r="I15" s="7"/>
      <c r="J15" s="7"/>
      <c r="K15" s="7"/>
      <c r="L15" s="12"/>
    </row>
    <row r="16" spans="1:17" s="8" customFormat="1" x14ac:dyDescent="0.2">
      <c r="A16" s="95" t="s">
        <v>27</v>
      </c>
      <c r="B16" s="96"/>
      <c r="C16" s="59">
        <v>0</v>
      </c>
      <c r="D16" s="26">
        <f>E11</f>
        <v>0</v>
      </c>
      <c r="E16" s="27">
        <f>C16*D16</f>
        <v>0</v>
      </c>
      <c r="F16" s="7"/>
      <c r="G16" s="7"/>
      <c r="H16" s="7"/>
      <c r="I16" s="7"/>
      <c r="J16" s="7"/>
      <c r="K16" s="7"/>
      <c r="L16" s="12"/>
    </row>
    <row r="17" spans="1:12" s="8" customFormat="1" x14ac:dyDescent="0.2">
      <c r="A17" s="95" t="s">
        <v>28</v>
      </c>
      <c r="B17" s="96"/>
      <c r="C17" s="59">
        <v>0</v>
      </c>
      <c r="D17" s="26">
        <f>F11</f>
        <v>0</v>
      </c>
      <c r="E17" s="27">
        <f>C17*D17</f>
        <v>0</v>
      </c>
      <c r="F17" s="7"/>
      <c r="G17" s="7"/>
      <c r="H17" s="7"/>
      <c r="I17" s="7"/>
      <c r="J17" s="7"/>
      <c r="K17" s="7"/>
      <c r="L17" s="12"/>
    </row>
    <row r="18" spans="1:12" s="8" customFormat="1" ht="19.350000000000001" customHeight="1" x14ac:dyDescent="0.2">
      <c r="A18" s="28"/>
      <c r="B18" s="29"/>
      <c r="C18" s="30" t="s">
        <v>11</v>
      </c>
      <c r="D18" s="31"/>
      <c r="E18" s="32">
        <f>SUM(E14:E17)</f>
        <v>0</v>
      </c>
      <c r="F18" s="7"/>
      <c r="G18" s="7"/>
      <c r="H18" s="7"/>
      <c r="I18" s="7"/>
      <c r="J18" s="7"/>
      <c r="K18" s="7"/>
      <c r="L18" s="12"/>
    </row>
    <row r="19" spans="1:12" s="8" customFormat="1" x14ac:dyDescent="0.2">
      <c r="A19" s="12"/>
      <c r="B19" s="12"/>
      <c r="C19" s="33"/>
      <c r="D19" s="34"/>
      <c r="E19" s="35"/>
      <c r="F19" s="7"/>
      <c r="G19" s="7"/>
      <c r="H19" s="12"/>
      <c r="I19" s="12"/>
      <c r="J19" s="12"/>
      <c r="K19" s="12"/>
      <c r="L19" s="12"/>
    </row>
    <row r="20" spans="1:12" s="8" customFormat="1" ht="14.4" customHeight="1" x14ac:dyDescent="0.2">
      <c r="A20" s="12"/>
      <c r="B20" s="12"/>
      <c r="C20" s="12"/>
      <c r="D20" s="12"/>
      <c r="E20" s="36"/>
      <c r="F20" s="36"/>
      <c r="G20" s="36"/>
      <c r="H20" s="36"/>
      <c r="I20" s="7"/>
      <c r="J20" s="12"/>
      <c r="K20" s="12"/>
      <c r="L20" s="12"/>
    </row>
    <row r="21" spans="1:12" s="8" customFormat="1" ht="34.35" customHeight="1" x14ac:dyDescent="0.2">
      <c r="A21" s="97" t="s">
        <v>51</v>
      </c>
      <c r="B21" s="98"/>
      <c r="C21" s="98"/>
      <c r="D21" s="98"/>
      <c r="E21" s="17" t="s">
        <v>29</v>
      </c>
      <c r="F21" s="17" t="s">
        <v>30</v>
      </c>
      <c r="G21" s="17" t="s">
        <v>31</v>
      </c>
      <c r="H21" s="17" t="s">
        <v>32</v>
      </c>
      <c r="I21" s="17" t="s">
        <v>33</v>
      </c>
      <c r="J21" s="17" t="s">
        <v>34</v>
      </c>
      <c r="K21" s="17" t="s">
        <v>35</v>
      </c>
      <c r="L21" s="18" t="s">
        <v>36</v>
      </c>
    </row>
    <row r="22" spans="1:12" s="8" customFormat="1" ht="20.100000000000001" customHeight="1" x14ac:dyDescent="0.2">
      <c r="A22" s="62" t="s">
        <v>37</v>
      </c>
      <c r="B22" s="63"/>
      <c r="C22" s="63"/>
      <c r="D22" s="63"/>
      <c r="E22" s="84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15">
        <f>SUM(E22:J22)</f>
        <v>0</v>
      </c>
    </row>
    <row r="23" spans="1:12" s="8" customFormat="1" ht="19.5" customHeight="1" x14ac:dyDescent="0.2">
      <c r="A23" s="54" t="s">
        <v>38</v>
      </c>
      <c r="B23" s="55"/>
      <c r="C23" s="55"/>
      <c r="D23" s="55"/>
      <c r="E23" s="84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15">
        <f>SUM(E23:J23)</f>
        <v>0</v>
      </c>
    </row>
    <row r="24" spans="1:12" s="8" customFormat="1" ht="19.5" customHeight="1" x14ac:dyDescent="0.2">
      <c r="A24" s="54" t="s">
        <v>39</v>
      </c>
      <c r="B24" s="55"/>
      <c r="C24" s="55"/>
      <c r="D24" s="55"/>
      <c r="E24" s="84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15">
        <f>SUM(E24:J24)</f>
        <v>0</v>
      </c>
    </row>
    <row r="25" spans="1:12" s="16" customFormat="1" ht="18.600000000000001" customHeight="1" x14ac:dyDescent="0.2">
      <c r="A25" s="74" t="s">
        <v>36</v>
      </c>
      <c r="B25" s="75"/>
      <c r="C25" s="75"/>
      <c r="D25" s="75"/>
      <c r="E25" s="51">
        <f t="shared" ref="E25:K25" si="3">SUM(E22:E24)</f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2">
        <f t="shared" ref="L25" si="4">SUM(L22:L24)</f>
        <v>0</v>
      </c>
    </row>
    <row r="26" spans="1:12" s="14" customFormat="1" ht="45.6" customHeight="1" x14ac:dyDescent="0.2">
      <c r="A26" s="86" t="s">
        <v>52</v>
      </c>
      <c r="B26" s="12"/>
      <c r="C26" s="38"/>
      <c r="D26" s="12"/>
      <c r="E26" s="17" t="s">
        <v>40</v>
      </c>
      <c r="F26" s="17" t="s">
        <v>30</v>
      </c>
      <c r="G26" s="17" t="s">
        <v>31</v>
      </c>
      <c r="H26" s="17" t="s">
        <v>32</v>
      </c>
      <c r="I26" s="17" t="s">
        <v>33</v>
      </c>
      <c r="J26" s="17" t="s">
        <v>34</v>
      </c>
      <c r="K26" s="17" t="s">
        <v>35</v>
      </c>
      <c r="L26" s="18" t="s">
        <v>36</v>
      </c>
    </row>
    <row r="27" spans="1:12" s="8" customFormat="1" x14ac:dyDescent="0.2">
      <c r="A27" s="54" t="s">
        <v>41</v>
      </c>
      <c r="B27" s="55"/>
      <c r="C27" s="55"/>
      <c r="D27" s="55"/>
      <c r="E27" s="77">
        <v>0</v>
      </c>
      <c r="F27" s="78">
        <v>13000000</v>
      </c>
      <c r="G27" s="78">
        <v>13000000</v>
      </c>
      <c r="H27" s="78">
        <v>13000000</v>
      </c>
      <c r="I27" s="78">
        <v>13000000</v>
      </c>
      <c r="J27" s="78">
        <v>13000000</v>
      </c>
      <c r="K27" s="78">
        <v>13000000</v>
      </c>
      <c r="L27" s="83">
        <f>SUM(F27:K27)</f>
        <v>78000000</v>
      </c>
    </row>
    <row r="28" spans="1:12" s="8" customFormat="1" x14ac:dyDescent="0.2">
      <c r="A28" s="54" t="s">
        <v>42</v>
      </c>
      <c r="B28" s="55"/>
      <c r="C28" s="55"/>
      <c r="D28" s="55"/>
      <c r="E28" s="76">
        <v>0</v>
      </c>
      <c r="F28" s="78">
        <v>100000</v>
      </c>
      <c r="G28" s="78">
        <v>100000</v>
      </c>
      <c r="H28" s="78">
        <v>100000</v>
      </c>
      <c r="I28" s="78">
        <v>100000</v>
      </c>
      <c r="J28" s="78">
        <v>100000</v>
      </c>
      <c r="K28" s="78">
        <v>100000</v>
      </c>
      <c r="L28" s="79">
        <f>SUM(F28:K28)</f>
        <v>600000</v>
      </c>
    </row>
    <row r="29" spans="1:12" s="16" customFormat="1" x14ac:dyDescent="0.2">
      <c r="A29" s="54" t="s">
        <v>43</v>
      </c>
      <c r="B29" s="55"/>
      <c r="C29" s="55"/>
      <c r="D29" s="55"/>
      <c r="E29" s="76">
        <v>0</v>
      </c>
      <c r="F29" s="78">
        <v>200000</v>
      </c>
      <c r="G29" s="78">
        <v>200000</v>
      </c>
      <c r="H29" s="78">
        <v>200000</v>
      </c>
      <c r="I29" s="78">
        <v>200000</v>
      </c>
      <c r="J29" s="78">
        <v>200000</v>
      </c>
      <c r="K29" s="78">
        <v>200000</v>
      </c>
      <c r="L29" s="80">
        <f>SUM(F29:K29)</f>
        <v>1200000</v>
      </c>
    </row>
    <row r="30" spans="1:12" s="8" customFormat="1" ht="28.5" customHeight="1" x14ac:dyDescent="0.2">
      <c r="A30" s="99" t="s">
        <v>44</v>
      </c>
      <c r="B30" s="100"/>
      <c r="C30" s="100"/>
      <c r="D30" s="101"/>
      <c r="E30" s="76">
        <v>0</v>
      </c>
      <c r="F30" s="78">
        <v>700000</v>
      </c>
      <c r="G30" s="78">
        <v>700000</v>
      </c>
      <c r="H30" s="78">
        <v>700000</v>
      </c>
      <c r="I30" s="78">
        <v>700000</v>
      </c>
      <c r="J30" s="78">
        <v>700000</v>
      </c>
      <c r="K30" s="78">
        <v>700000</v>
      </c>
      <c r="L30" s="79">
        <f>SUM(F30:K30)</f>
        <v>4200000</v>
      </c>
    </row>
    <row r="31" spans="1:12" s="8" customFormat="1" ht="18.600000000000001" customHeight="1" x14ac:dyDescent="0.2">
      <c r="A31" s="28" t="s">
        <v>36</v>
      </c>
      <c r="B31" s="29"/>
      <c r="C31" s="29"/>
      <c r="D31" s="29"/>
      <c r="E31" s="81">
        <v>0</v>
      </c>
      <c r="F31" s="19">
        <f>SUM(F27:F30)</f>
        <v>14000000</v>
      </c>
      <c r="G31" s="19">
        <f>SUM(G27:G30)</f>
        <v>14000000</v>
      </c>
      <c r="H31" s="19">
        <f>SUM(H27:H30)</f>
        <v>14000000</v>
      </c>
      <c r="I31" s="19">
        <f t="shared" ref="I31:K31" si="5">SUM(I27:I30)</f>
        <v>14000000</v>
      </c>
      <c r="J31" s="19">
        <f t="shared" si="5"/>
        <v>14000000</v>
      </c>
      <c r="K31" s="19">
        <f t="shared" si="5"/>
        <v>14000000</v>
      </c>
      <c r="L31" s="19">
        <f>SUM(L27:L30)</f>
        <v>84000000</v>
      </c>
    </row>
    <row r="32" spans="1:12" s="8" customFormat="1" ht="15" customHeight="1" x14ac:dyDescent="0.2">
      <c r="A32" s="12"/>
      <c r="B32" s="12"/>
      <c r="C32" s="36"/>
      <c r="D32" s="36"/>
      <c r="E32" s="38"/>
      <c r="F32" s="38"/>
      <c r="G32" s="38"/>
      <c r="H32" s="39"/>
      <c r="I32" s="40"/>
      <c r="J32" s="34"/>
      <c r="K32" s="35"/>
      <c r="L32" s="12"/>
    </row>
    <row r="33" spans="1:12" s="8" customFormat="1" ht="15.6" customHeight="1" x14ac:dyDescent="0.2">
      <c r="A33" s="28" t="s">
        <v>45</v>
      </c>
      <c r="B33" s="29"/>
      <c r="C33" s="29"/>
      <c r="D33" s="29"/>
      <c r="E33" s="82">
        <f t="shared" ref="E33:L33" si="6">E31+E25</f>
        <v>0</v>
      </c>
      <c r="F33" s="56">
        <f t="shared" si="6"/>
        <v>14000000</v>
      </c>
      <c r="G33" s="56">
        <f t="shared" si="6"/>
        <v>14000000</v>
      </c>
      <c r="H33" s="56">
        <f t="shared" si="6"/>
        <v>14000000</v>
      </c>
      <c r="I33" s="56">
        <f t="shared" si="6"/>
        <v>14000000</v>
      </c>
      <c r="J33" s="56">
        <f t="shared" si="6"/>
        <v>14000000</v>
      </c>
      <c r="K33" s="56">
        <f t="shared" si="6"/>
        <v>14000000</v>
      </c>
      <c r="L33" s="56">
        <f t="shared" si="6"/>
        <v>84000000</v>
      </c>
    </row>
    <row r="34" spans="1:12" s="10" customFormat="1" ht="15.6" customHeight="1" x14ac:dyDescent="0.2">
      <c r="A34" s="53"/>
      <c r="B34" s="53"/>
      <c r="C34" s="53"/>
      <c r="D34" s="53"/>
      <c r="E34" s="38"/>
      <c r="F34" s="38"/>
      <c r="G34" s="38"/>
      <c r="H34" s="39"/>
      <c r="I34" s="40"/>
      <c r="J34" s="34"/>
      <c r="K34" s="35"/>
      <c r="L34" s="12"/>
    </row>
    <row r="35" spans="1:12" s="8" customFormat="1" ht="18" customHeight="1" x14ac:dyDescent="0.2">
      <c r="A35" s="64"/>
      <c r="B35" s="37"/>
      <c r="C35" s="34" t="s">
        <v>46</v>
      </c>
      <c r="D35" s="41"/>
      <c r="E35" s="42"/>
      <c r="F35" s="42"/>
      <c r="G35" s="42"/>
      <c r="H35" s="7"/>
      <c r="I35" s="37"/>
      <c r="J35" s="34"/>
      <c r="K35" s="35"/>
      <c r="L35" s="12"/>
    </row>
    <row r="36" spans="1:12" s="8" customFormat="1" ht="18" customHeight="1" x14ac:dyDescent="0.2">
      <c r="A36" s="64"/>
      <c r="B36" s="37"/>
      <c r="C36" s="43" t="s">
        <v>47</v>
      </c>
      <c r="D36" s="44"/>
      <c r="E36" s="45"/>
      <c r="F36" s="46">
        <f>I11+J11</f>
        <v>84000000</v>
      </c>
      <c r="G36" s="42"/>
      <c r="H36" s="7"/>
      <c r="I36" s="37"/>
      <c r="J36" s="34"/>
      <c r="K36" s="35"/>
      <c r="L36" s="12"/>
    </row>
    <row r="37" spans="1:12" s="8" customFormat="1" ht="18" customHeight="1" x14ac:dyDescent="0.2">
      <c r="A37" s="87"/>
      <c r="B37" s="12"/>
      <c r="C37" s="47" t="s">
        <v>48</v>
      </c>
      <c r="D37" s="41"/>
      <c r="E37" s="48"/>
      <c r="F37" s="46">
        <f>K11</f>
        <v>8400000</v>
      </c>
      <c r="G37" s="42"/>
      <c r="H37" s="7"/>
      <c r="I37" s="40"/>
      <c r="J37" s="34"/>
      <c r="K37" s="35"/>
      <c r="L37" s="12"/>
    </row>
    <row r="38" spans="1:12" s="8" customFormat="1" ht="18" customHeight="1" x14ac:dyDescent="0.2">
      <c r="A38" s="87"/>
      <c r="B38" s="12"/>
      <c r="C38" s="49" t="s">
        <v>49</v>
      </c>
      <c r="D38" s="44"/>
      <c r="E38" s="50"/>
      <c r="F38" s="46">
        <f>F37+F36</f>
        <v>92400000</v>
      </c>
      <c r="G38" s="42"/>
      <c r="H38" s="7"/>
      <c r="I38" s="40"/>
      <c r="J38" s="34"/>
      <c r="K38" s="35"/>
      <c r="L38" s="12"/>
    </row>
    <row r="39" spans="1:12" s="8" customFormat="1" ht="14.25" customHeight="1" x14ac:dyDescent="0.2">
      <c r="A39" s="87"/>
      <c r="B39" s="12"/>
      <c r="C39" s="7" t="s">
        <v>50</v>
      </c>
      <c r="D39" s="41"/>
      <c r="E39" s="42"/>
      <c r="F39" s="42"/>
      <c r="G39" s="42"/>
      <c r="H39" s="7"/>
      <c r="I39" s="40"/>
      <c r="J39" s="34"/>
      <c r="K39" s="35"/>
      <c r="L39" s="12"/>
    </row>
    <row r="40" spans="1:12" s="8" customFormat="1" ht="15" customHeight="1" x14ac:dyDescent="0.2">
      <c r="A40" s="87"/>
      <c r="B40" s="37"/>
      <c r="C40" s="41"/>
      <c r="D40" s="41"/>
      <c r="E40" s="42"/>
      <c r="F40" s="42"/>
      <c r="G40" s="42"/>
      <c r="H40" s="7"/>
      <c r="I40" s="40"/>
      <c r="J40" s="34"/>
      <c r="K40" s="35"/>
      <c r="L40" s="12"/>
    </row>
    <row r="41" spans="1:12" s="8" customFormat="1" x14ac:dyDescent="0.2">
      <c r="A41" s="87"/>
      <c r="B41" s="12"/>
      <c r="C41" s="41"/>
      <c r="D41" s="41"/>
      <c r="E41" s="42"/>
      <c r="F41" s="42"/>
      <c r="G41" s="42"/>
      <c r="H41" s="7"/>
      <c r="I41" s="40"/>
      <c r="J41" s="34"/>
      <c r="K41" s="35"/>
      <c r="L41" s="12"/>
    </row>
    <row r="42" spans="1:12" s="8" customFormat="1" ht="14.25" customHeight="1" x14ac:dyDescent="0.2">
      <c r="A42" s="87"/>
      <c r="B42" s="12"/>
      <c r="C42" s="41"/>
      <c r="D42" s="41"/>
      <c r="E42" s="42"/>
      <c r="F42" s="42"/>
      <c r="G42" s="42"/>
      <c r="H42" s="7"/>
      <c r="I42" s="12"/>
      <c r="J42" s="34"/>
      <c r="K42" s="35"/>
      <c r="L42" s="12"/>
    </row>
    <row r="43" spans="1:12" s="8" customFormat="1" ht="21" customHeight="1" x14ac:dyDescent="0.2">
      <c r="A43" s="87"/>
      <c r="B43" s="12"/>
      <c r="C43" s="41"/>
      <c r="D43" s="41"/>
      <c r="E43" s="42"/>
      <c r="F43" s="42"/>
      <c r="G43" s="42"/>
      <c r="H43" s="7"/>
      <c r="I43" s="12"/>
      <c r="J43" s="12"/>
      <c r="K43" s="12"/>
      <c r="L43" s="12"/>
    </row>
    <row r="44" spans="1:12" s="8" customFormat="1" x14ac:dyDescent="0.2">
      <c r="A44" s="87"/>
      <c r="B44" s="37"/>
      <c r="C44" s="41"/>
      <c r="D44" s="41"/>
      <c r="E44" s="42"/>
      <c r="F44" s="42"/>
      <c r="G44" s="42"/>
      <c r="H44" s="7"/>
      <c r="I44" s="12"/>
      <c r="J44" s="12"/>
      <c r="K44" s="12"/>
      <c r="L44" s="12"/>
    </row>
    <row r="45" spans="1:12" s="8" customFormat="1" ht="15.75" customHeight="1" x14ac:dyDescent="0.2">
      <c r="A45" s="87"/>
      <c r="B45" s="12"/>
      <c r="C45" s="41"/>
      <c r="D45" s="34"/>
      <c r="E45" s="35"/>
      <c r="F45" s="12"/>
      <c r="G45" s="12"/>
      <c r="H45" s="12"/>
      <c r="I45" s="12"/>
      <c r="J45" s="12"/>
      <c r="K45" s="12"/>
      <c r="L45" s="12"/>
    </row>
    <row r="46" spans="1:12" s="8" customFormat="1" x14ac:dyDescent="0.2">
      <c r="A46" s="87"/>
      <c r="B46" s="12"/>
      <c r="C46" s="41"/>
      <c r="D46" s="34"/>
      <c r="E46" s="35"/>
      <c r="F46" s="12"/>
      <c r="G46" s="12"/>
      <c r="H46" s="12"/>
      <c r="I46" s="37"/>
      <c r="J46" s="37"/>
      <c r="K46" s="37"/>
      <c r="L46" s="12"/>
    </row>
    <row r="47" spans="1:12" s="8" customFormat="1" x14ac:dyDescent="0.2">
      <c r="A47" s="87"/>
      <c r="B47" s="12"/>
      <c r="C47" s="40"/>
      <c r="D47" s="69"/>
      <c r="E47" s="70"/>
      <c r="F47" s="12"/>
      <c r="G47" s="12"/>
      <c r="H47" s="37"/>
      <c r="I47" s="40"/>
      <c r="J47" s="34"/>
      <c r="K47" s="35"/>
      <c r="L47" s="7"/>
    </row>
    <row r="48" spans="1:12" s="8" customFormat="1" ht="14.25" customHeight="1" x14ac:dyDescent="0.2">
      <c r="A48" s="87"/>
      <c r="B48" s="37"/>
      <c r="C48" s="40"/>
      <c r="D48" s="1"/>
      <c r="E48" s="12"/>
      <c r="F48" s="12"/>
      <c r="G48" s="12"/>
      <c r="H48" s="12"/>
      <c r="I48" s="40"/>
      <c r="J48" s="34"/>
      <c r="K48" s="35"/>
      <c r="L48" s="7"/>
    </row>
    <row r="49" spans="1:17" s="8" customFormat="1" x14ac:dyDescent="0.2">
      <c r="A49" s="12"/>
      <c r="B49" s="12"/>
      <c r="C49" s="12"/>
      <c r="D49" s="7"/>
      <c r="E49" s="7"/>
      <c r="F49" s="7"/>
      <c r="G49" s="7"/>
      <c r="H49" s="7"/>
      <c r="I49" s="40"/>
      <c r="J49" s="34"/>
      <c r="K49" s="35"/>
      <c r="L49" s="7"/>
    </row>
    <row r="50" spans="1:17" s="8" customFormat="1" x14ac:dyDescent="0.2">
      <c r="A50" s="12"/>
      <c r="B50" s="34"/>
      <c r="C50" s="71"/>
      <c r="D50" s="7"/>
      <c r="E50" s="7"/>
      <c r="F50" s="7"/>
      <c r="G50" s="7"/>
      <c r="H50" s="7"/>
      <c r="I50" s="12"/>
      <c r="J50" s="34"/>
      <c r="K50" s="35"/>
      <c r="L50" s="7"/>
    </row>
    <row r="51" spans="1:17" s="8" customForma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7" s="8" customForma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7" s="8" customForma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7" s="8" customForma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7" s="8" customForma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7" s="8" customForma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7" s="8" customForma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61" spans="1:17" x14ac:dyDescent="0.2">
      <c r="M61" s="11"/>
      <c r="N61" s="11"/>
      <c r="O61" s="11"/>
      <c r="P61" s="11"/>
      <c r="Q61" s="11"/>
    </row>
    <row r="62" spans="1:17" x14ac:dyDescent="0.2">
      <c r="M62" s="11"/>
      <c r="N62" s="11"/>
      <c r="O62" s="11"/>
      <c r="P62" s="11"/>
      <c r="Q62" s="11"/>
    </row>
    <row r="63" spans="1:17" x14ac:dyDescent="0.2">
      <c r="I63" s="41"/>
      <c r="J63" s="72"/>
      <c r="M63" s="11"/>
      <c r="N63" s="11"/>
      <c r="O63" s="11"/>
      <c r="P63" s="11"/>
      <c r="Q63" s="11"/>
    </row>
    <row r="64" spans="1:17" x14ac:dyDescent="0.2">
      <c r="I64" s="41"/>
      <c r="J64" s="72"/>
      <c r="M64" s="11"/>
      <c r="N64" s="11"/>
      <c r="O64" s="11"/>
      <c r="P64" s="11"/>
      <c r="Q64" s="11"/>
    </row>
    <row r="65" spans="1:17" x14ac:dyDescent="0.2">
      <c r="J65" s="72"/>
      <c r="M65" s="11"/>
      <c r="N65" s="11"/>
      <c r="O65" s="11"/>
      <c r="P65" s="11"/>
      <c r="Q65" s="11"/>
    </row>
    <row r="66" spans="1:17" x14ac:dyDescent="0.2">
      <c r="A66" s="23"/>
      <c r="I66" s="41"/>
      <c r="J66" s="41"/>
      <c r="M66" s="11"/>
      <c r="N66" s="11"/>
      <c r="O66" s="11"/>
      <c r="P66" s="11"/>
      <c r="Q66" s="11"/>
    </row>
    <row r="67" spans="1:17" x14ac:dyDescent="0.2">
      <c r="A67" s="23"/>
      <c r="M67" s="11"/>
      <c r="N67" s="11"/>
      <c r="O67" s="11"/>
      <c r="P67" s="11"/>
      <c r="Q67" s="11"/>
    </row>
    <row r="68" spans="1:17" x14ac:dyDescent="0.2">
      <c r="M68" s="11"/>
      <c r="N68" s="11"/>
      <c r="O68" s="11"/>
      <c r="P68" s="11"/>
      <c r="Q68" s="11"/>
    </row>
    <row r="69" spans="1:17" ht="15" customHeight="1" x14ac:dyDescent="0.2">
      <c r="D69" s="41"/>
      <c r="E69" s="73"/>
    </row>
    <row r="70" spans="1:17" x14ac:dyDescent="0.2">
      <c r="D70" s="41"/>
      <c r="E70" s="73"/>
    </row>
    <row r="71" spans="1:17" x14ac:dyDescent="0.2">
      <c r="D71" s="41"/>
      <c r="E71" s="73"/>
    </row>
    <row r="72" spans="1:17" x14ac:dyDescent="0.2">
      <c r="E72" s="73"/>
    </row>
    <row r="73" spans="1:17" x14ac:dyDescent="0.2">
      <c r="D73" s="41"/>
      <c r="E73" s="41"/>
    </row>
    <row r="82" spans="6:6" x14ac:dyDescent="0.2">
      <c r="F82" s="23"/>
    </row>
    <row r="83" spans="6:6" x14ac:dyDescent="0.2">
      <c r="F83" s="23"/>
    </row>
  </sheetData>
  <mergeCells count="18">
    <mergeCell ref="A45:A48"/>
    <mergeCell ref="K5:K6"/>
    <mergeCell ref="L5:L6"/>
    <mergeCell ref="A13:B13"/>
    <mergeCell ref="A14:B14"/>
    <mergeCell ref="A15:B15"/>
    <mergeCell ref="A16:B16"/>
    <mergeCell ref="J5:J6"/>
    <mergeCell ref="A17:B17"/>
    <mergeCell ref="A21:D21"/>
    <mergeCell ref="A30:D30"/>
    <mergeCell ref="A37:A40"/>
    <mergeCell ref="A41:A44"/>
    <mergeCell ref="C3:E4"/>
    <mergeCell ref="A5:A6"/>
    <mergeCell ref="B5:B6"/>
    <mergeCell ref="C5:F5"/>
    <mergeCell ref="G5:I5"/>
  </mergeCells>
  <phoneticPr fontId="1"/>
  <pageMargins left="0.31496062992125984" right="0.31496062992125984" top="0.9055118110236221" bottom="0.55118110236220474" header="0.51181102362204722" footer="0.51181102362204722"/>
  <pageSetup paperSize="9" scale="5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積算表</vt:lpstr>
      <vt:lpstr>'別紙　積算表'!Print_Area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2023-10-11T07:23:27Z</dcterms:created>
  <dcterms:modified xsi:type="dcterms:W3CDTF">2023-10-11T07:23:31Z</dcterms:modified>
  <cp:category/>
  <cp:contentStatus/>
</cp:coreProperties>
</file>