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1363A8B1-0E15-4C1E-B0C5-CB080BEE0AC2}" xr6:coauthVersionLast="47" xr6:coauthVersionMax="47" xr10:uidLastSave="{00000000-0000-0000-0000-000000000000}"/>
  <bookViews>
    <workbookView xWindow="-108" yWindow="-108" windowWidth="23256" windowHeight="12720" xr2:uid="{00000000-000D-0000-FFFF-FFFF00000000}"/>
  </bookViews>
  <sheets>
    <sheet name="FY2024　新規制作動画一覧" sheetId="10" r:id="rId1"/>
    <sheet name="評価項目 (2020)" sheetId="6" state="hidden" r:id="rId2"/>
    <sheet name="評価項目 (2020)5月28日(TICS)" sheetId="9" state="hidden" r:id="rId3"/>
  </sheets>
  <definedNames>
    <definedName name="_xlnm._FilterDatabase" localSheetId="1" hidden="1">'評価項目 (2020)'!$A$5:$K$11</definedName>
    <definedName name="_xlnm._FilterDatabase" localSheetId="2" hidden="1">'評価項目 (2020)5月28日(TICS)'!$A$5:$H$12</definedName>
    <definedName name="_Toc246219874" localSheetId="1">'評価項目 (2020)'!#REF!</definedName>
    <definedName name="_Toc246219874" localSheetId="2">'評価項目 (2020)5月28日(TICS)'!#REF!</definedName>
    <definedName name="_xlnm.Print_Area" localSheetId="0">'FY2024　新規制作動画一覧'!$B$1:$L$9</definedName>
    <definedName name="_xlnm.Print_Area" localSheetId="1">'評価項目 (2020)'!$A$1:$S$11</definedName>
    <definedName name="_xlnm.Print_Area" localSheetId="2">'評価項目 (2020)5月28日(TICS)'!$A$1:$BL$12</definedName>
    <definedName name="_xlnm.Print_Titles" localSheetId="1">'評価項目 (2020)'!$A:$E,'評価項目 (2020)'!$5:$5</definedName>
    <definedName name="_xlnm.Print_Titles" localSheetId="2">'評価項目 (2020)5月28日(TICS)'!$A:$D,'評価項目 (2020)5月28日(TICS)'!$5:$5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G12" i="9" l="1"/>
  <c r="AU12" i="9"/>
  <c r="O12" i="9"/>
  <c r="K12" i="9"/>
  <c r="I12" i="9"/>
  <c r="E12" i="9"/>
  <c r="D12" i="9"/>
  <c r="BK10" i="9"/>
  <c r="BI10" i="9"/>
  <c r="BE10" i="9"/>
  <c r="BC10" i="9"/>
  <c r="BA10" i="9"/>
  <c r="AY10" i="9"/>
  <c r="AW10" i="9"/>
  <c r="AS10" i="9"/>
  <c r="AQ10" i="9"/>
  <c r="AO10" i="9"/>
  <c r="AM10" i="9"/>
  <c r="AK10" i="9"/>
  <c r="AI10" i="9"/>
  <c r="AG10" i="9"/>
  <c r="AE10" i="9"/>
  <c r="AC10" i="9"/>
  <c r="AA10" i="9"/>
  <c r="Y10" i="9"/>
  <c r="W10" i="9"/>
  <c r="U10" i="9"/>
  <c r="S10" i="9"/>
  <c r="Q10" i="9"/>
  <c r="M10" i="9"/>
  <c r="BK9" i="9"/>
  <c r="BI9" i="9"/>
  <c r="BE9" i="9"/>
  <c r="BC9" i="9"/>
  <c r="BA9" i="9"/>
  <c r="AY9" i="9"/>
  <c r="AW9" i="9"/>
  <c r="AS9" i="9"/>
  <c r="AQ9" i="9"/>
  <c r="AO9" i="9"/>
  <c r="AM9" i="9"/>
  <c r="AK9" i="9"/>
  <c r="AI9" i="9"/>
  <c r="AG9" i="9"/>
  <c r="AE9" i="9"/>
  <c r="AC9" i="9"/>
  <c r="AA9" i="9"/>
  <c r="Y9" i="9"/>
  <c r="W9" i="9"/>
  <c r="U9" i="9"/>
  <c r="S9" i="9"/>
  <c r="Q9" i="9"/>
  <c r="M9" i="9"/>
  <c r="G9" i="9"/>
  <c r="BK8" i="9"/>
  <c r="BI8" i="9"/>
  <c r="BE8" i="9"/>
  <c r="BC8" i="9"/>
  <c r="BA8" i="9"/>
  <c r="AY8" i="9"/>
  <c r="AW8" i="9"/>
  <c r="AS8" i="9"/>
  <c r="AQ8" i="9"/>
  <c r="AO8" i="9"/>
  <c r="AM8" i="9"/>
  <c r="AK8" i="9"/>
  <c r="AI8" i="9"/>
  <c r="AG8" i="9"/>
  <c r="AE8" i="9"/>
  <c r="AC8" i="9"/>
  <c r="AA8" i="9"/>
  <c r="Y8" i="9"/>
  <c r="W8" i="9"/>
  <c r="U8" i="9"/>
  <c r="S8" i="9"/>
  <c r="Q8" i="9"/>
  <c r="M8" i="9"/>
  <c r="G8" i="9"/>
  <c r="BK7" i="9"/>
  <c r="BI7" i="9"/>
  <c r="BE7" i="9"/>
  <c r="BC7" i="9"/>
  <c r="BA7" i="9"/>
  <c r="AY7" i="9"/>
  <c r="AW7" i="9"/>
  <c r="AS7" i="9"/>
  <c r="AQ7" i="9"/>
  <c r="AO7" i="9"/>
  <c r="AM7" i="9"/>
  <c r="AK7" i="9"/>
  <c r="AI7" i="9"/>
  <c r="AG7" i="9"/>
  <c r="AE7" i="9"/>
  <c r="AC7" i="9"/>
  <c r="AA7" i="9"/>
  <c r="Y7" i="9"/>
  <c r="W7" i="9"/>
  <c r="U7" i="9"/>
  <c r="S7" i="9"/>
  <c r="Q7" i="9"/>
  <c r="M7" i="9"/>
  <c r="G7" i="9"/>
  <c r="BK6" i="9"/>
  <c r="BK12" i="9" s="1"/>
  <c r="BI6" i="9"/>
  <c r="BI12" i="9" s="1"/>
  <c r="BE6" i="9"/>
  <c r="BE12" i="9" s="1"/>
  <c r="BC6" i="9"/>
  <c r="BC12" i="9" s="1"/>
  <c r="BA6" i="9"/>
  <c r="BA12" i="9" s="1"/>
  <c r="AY6" i="9"/>
  <c r="AY12" i="9" s="1"/>
  <c r="AW6" i="9"/>
  <c r="AW12" i="9" s="1"/>
  <c r="AS6" i="9"/>
  <c r="AS12" i="9" s="1"/>
  <c r="AQ6" i="9"/>
  <c r="AQ12" i="9" s="1"/>
  <c r="AO6" i="9"/>
  <c r="AO12" i="9" s="1"/>
  <c r="AM6" i="9"/>
  <c r="AM12" i="9" s="1"/>
  <c r="AK6" i="9"/>
  <c r="AK12" i="9" s="1"/>
  <c r="AI6" i="9"/>
  <c r="AI12" i="9" s="1"/>
  <c r="AG6" i="9"/>
  <c r="AG12" i="9" s="1"/>
  <c r="AE6" i="9"/>
  <c r="AE12" i="9" s="1"/>
  <c r="AC6" i="9"/>
  <c r="AC12" i="9" s="1"/>
  <c r="AA6" i="9"/>
  <c r="AA12" i="9" s="1"/>
  <c r="Y6" i="9"/>
  <c r="Y12" i="9" s="1"/>
  <c r="W6" i="9"/>
  <c r="W12" i="9" s="1"/>
  <c r="U6" i="9"/>
  <c r="U12" i="9" s="1"/>
  <c r="S6" i="9"/>
  <c r="S12" i="9" s="1"/>
  <c r="Q6" i="9"/>
  <c r="Q12" i="9" s="1"/>
  <c r="M6" i="9"/>
  <c r="M12" i="9" s="1"/>
  <c r="G6" i="9"/>
  <c r="G12" i="9" s="1"/>
  <c r="R11" i="6"/>
  <c r="P11" i="6"/>
  <c r="N11" i="6"/>
  <c r="L11" i="6"/>
  <c r="E11" i="6"/>
</calcChain>
</file>

<file path=xl/sharedStrings.xml><?xml version="1.0" encoding="utf-8"?>
<sst xmlns="http://schemas.openxmlformats.org/spreadsheetml/2006/main" count="507" uniqueCount="303">
  <si>
    <t>※制作担当部署の課長が分任監督職員として制作に関わる。</t>
    <rPh sb="1" eb="7">
      <t>セイサクタントウブショ</t>
    </rPh>
    <rPh sb="8" eb="10">
      <t>カチョウ</t>
    </rPh>
    <rPh sb="11" eb="13">
      <t>ブンニン</t>
    </rPh>
    <rPh sb="13" eb="15">
      <t>カントク</t>
    </rPh>
    <rPh sb="15" eb="17">
      <t>ショクイン</t>
    </rPh>
    <rPh sb="20" eb="22">
      <t>セイサク</t>
    </rPh>
    <rPh sb="23" eb="24">
      <t>カカ</t>
    </rPh>
    <phoneticPr fontId="2"/>
  </si>
  <si>
    <t>1.案件名</t>
    <rPh sb="2" eb="4">
      <t>アンケン</t>
    </rPh>
    <rPh sb="4" eb="5">
      <t>メイ</t>
    </rPh>
    <phoneticPr fontId="2"/>
  </si>
  <si>
    <t>2.教材の目的</t>
    <rPh sb="2" eb="4">
      <t>キョウザイ</t>
    </rPh>
    <rPh sb="5" eb="7">
      <t>モクテキ</t>
    </rPh>
    <phoneticPr fontId="2"/>
  </si>
  <si>
    <t>4.取材予定国・予定地</t>
    <rPh sb="2" eb="4">
      <t>シュザイ</t>
    </rPh>
    <rPh sb="4" eb="6">
      <t>ヨテイ</t>
    </rPh>
    <rPh sb="6" eb="7">
      <t>コク</t>
    </rPh>
    <rPh sb="8" eb="10">
      <t>ヨテイ</t>
    </rPh>
    <rPh sb="10" eb="11">
      <t>チ</t>
    </rPh>
    <phoneticPr fontId="2"/>
  </si>
  <si>
    <t>利用可能な既存の素材</t>
    <rPh sb="0" eb="2">
      <t>リヨウ</t>
    </rPh>
    <rPh sb="2" eb="4">
      <t>カノウ</t>
    </rPh>
    <rPh sb="5" eb="7">
      <t>キゾン</t>
    </rPh>
    <rPh sb="8" eb="10">
      <t>ソザイ</t>
    </rPh>
    <phoneticPr fontId="2"/>
  </si>
  <si>
    <t>5.教材の言語</t>
    <rPh sb="2" eb="4">
      <t>キョウザイ</t>
    </rPh>
    <rPh sb="5" eb="7">
      <t>ゲンゴ</t>
    </rPh>
    <phoneticPr fontId="2"/>
  </si>
  <si>
    <t>6.具体的な活用見込み</t>
    <rPh sb="2" eb="5">
      <t>グタイテキ</t>
    </rPh>
    <rPh sb="6" eb="8">
      <t>カツヨウ</t>
    </rPh>
    <rPh sb="8" eb="10">
      <t>ミコ</t>
    </rPh>
    <phoneticPr fontId="2"/>
  </si>
  <si>
    <t>7.制作担当部署(※）</t>
  </si>
  <si>
    <t>映像</t>
    <rPh sb="0" eb="2">
      <t>エイゾウ</t>
    </rPh>
    <phoneticPr fontId="2"/>
  </si>
  <si>
    <t>写真</t>
    <rPh sb="0" eb="2">
      <t>シャシン</t>
    </rPh>
    <phoneticPr fontId="2"/>
  </si>
  <si>
    <t>ドキュメント</t>
    <phoneticPr fontId="2"/>
  </si>
  <si>
    <t>例</t>
    <rPh sb="0" eb="1">
      <t>レイ</t>
    </rPh>
    <phoneticPr fontId="2"/>
  </si>
  <si>
    <t>平和構築に関する地方行政の役割・取組み　</t>
    <rPh sb="0" eb="2">
      <t>ヘイワ</t>
    </rPh>
    <rPh sb="2" eb="4">
      <t>コウチク</t>
    </rPh>
    <rPh sb="5" eb="6">
      <t>カン</t>
    </rPh>
    <phoneticPr fontId="2"/>
  </si>
  <si>
    <t>戦後復興における地方行政の役割、取り組みについて、中央政府と地方政府、地方政府と住民との関係性にも着目しつつ、●●県・市の経験や知見を海外に紹介するもの。
　主なメッセージとして、行政官のリーダーシップ、及び共通の開発ビジョンづくりの重要性を伝える。JICA業務に関連する活用は５．に記載のとおり。あわせて、●●県庁等とも連携し、途上国に限定することなく海外に発信することも視野に入れている。</t>
    <rPh sb="49" eb="51">
      <t>チャクモク</t>
    </rPh>
    <rPh sb="67" eb="69">
      <t>カイガイ</t>
    </rPh>
    <rPh sb="79" eb="80">
      <t>オモ</t>
    </rPh>
    <rPh sb="129" eb="131">
      <t>ギョウム</t>
    </rPh>
    <rPh sb="132" eb="134">
      <t>カンレン</t>
    </rPh>
    <rPh sb="136" eb="138">
      <t>カツヨウ</t>
    </rPh>
    <rPh sb="142" eb="144">
      <t>キサイ</t>
    </rPh>
    <rPh sb="165" eb="168">
      <t>トジョウコク</t>
    </rPh>
    <rPh sb="169" eb="171">
      <t>ゲンテイ</t>
    </rPh>
    <rPh sb="177" eb="179">
      <t>カイガイ</t>
    </rPh>
    <rPh sb="187" eb="189">
      <t>シヤ</t>
    </rPh>
    <rPh sb="190" eb="191">
      <t>イ</t>
    </rPh>
    <phoneticPr fontId="2"/>
  </si>
  <si>
    <t>・戦時中、戦後の歴史【1分】
・戦後の地方行政【5分】
・復興過程（都市開発・復興計画）【計13分】
　　： 平和記念都市建設法 5分
　　　平和記念都市建設計画 5分
       住民と地方行政（具体的な事例含む） 3分
・オープニング・エンディング【計2分】</t>
    <rPh sb="1" eb="3">
      <t>センジ</t>
    </rPh>
    <rPh sb="3" eb="4">
      <t>チュウ</t>
    </rPh>
    <rPh sb="5" eb="7">
      <t>センゴ</t>
    </rPh>
    <rPh sb="8" eb="10">
      <t>レキシ</t>
    </rPh>
    <rPh sb="12" eb="13">
      <t>フン</t>
    </rPh>
    <rPh sb="16" eb="18">
      <t>センゴ</t>
    </rPh>
    <rPh sb="19" eb="21">
      <t>チホウ</t>
    </rPh>
    <rPh sb="21" eb="23">
      <t>ギョウセイ</t>
    </rPh>
    <rPh sb="25" eb="26">
      <t>フン</t>
    </rPh>
    <rPh sb="29" eb="31">
      <t>フッコウ</t>
    </rPh>
    <rPh sb="31" eb="33">
      <t>カテイ</t>
    </rPh>
    <rPh sb="34" eb="36">
      <t>トシ</t>
    </rPh>
    <rPh sb="36" eb="38">
      <t>カイハツ</t>
    </rPh>
    <rPh sb="39" eb="41">
      <t>フッコウ</t>
    </rPh>
    <rPh sb="41" eb="43">
      <t>ケイカク</t>
    </rPh>
    <rPh sb="45" eb="46">
      <t>ケイ</t>
    </rPh>
    <rPh sb="48" eb="49">
      <t>フン</t>
    </rPh>
    <rPh sb="55" eb="57">
      <t>ヘイワ</t>
    </rPh>
    <rPh sb="57" eb="59">
      <t>キネン</t>
    </rPh>
    <rPh sb="59" eb="61">
      <t>トシ</t>
    </rPh>
    <rPh sb="61" eb="63">
      <t>ケンセツ</t>
    </rPh>
    <rPh sb="63" eb="64">
      <t>ホウ</t>
    </rPh>
    <rPh sb="66" eb="67">
      <t>フン</t>
    </rPh>
    <rPh sb="71" eb="75">
      <t>ヘイワキネン</t>
    </rPh>
    <rPh sb="75" eb="77">
      <t>トシ</t>
    </rPh>
    <rPh sb="77" eb="79">
      <t>ケンセツ</t>
    </rPh>
    <rPh sb="79" eb="81">
      <t>ケイカク</t>
    </rPh>
    <rPh sb="83" eb="84">
      <t>フン</t>
    </rPh>
    <rPh sb="92" eb="94">
      <t>ジュウミン</t>
    </rPh>
    <rPh sb="95" eb="97">
      <t>チホウ</t>
    </rPh>
    <rPh sb="97" eb="99">
      <t>ギョウセイ</t>
    </rPh>
    <rPh sb="100" eb="102">
      <t>グタイ</t>
    </rPh>
    <rPh sb="102" eb="103">
      <t>テキ</t>
    </rPh>
    <rPh sb="104" eb="106">
      <t>ジレイ</t>
    </rPh>
    <rPh sb="106" eb="107">
      <t>フク</t>
    </rPh>
    <rPh sb="111" eb="112">
      <t>フン</t>
    </rPh>
    <rPh sb="128" eb="129">
      <t>ケイ</t>
    </rPh>
    <rPh sb="130" eb="131">
      <t>フン</t>
    </rPh>
    <phoneticPr fontId="2"/>
  </si>
  <si>
    <t>広島（県庁担当官とのインタビューの撮影を想定）、
長崎（資料館での撮影を想定）</t>
    <rPh sb="0" eb="2">
      <t>ヒロシマ</t>
    </rPh>
    <rPh sb="3" eb="5">
      <t>ケンチョウ</t>
    </rPh>
    <rPh sb="5" eb="8">
      <t>タントウカン</t>
    </rPh>
    <rPh sb="17" eb="19">
      <t>サツエイ</t>
    </rPh>
    <rPh sb="20" eb="22">
      <t>ソウテイ</t>
    </rPh>
    <rPh sb="25" eb="27">
      <t>ナガサキ</t>
    </rPh>
    <rPh sb="28" eb="31">
      <t>シリョウカン</t>
    </rPh>
    <rPh sb="33" eb="35">
      <t>サツエイ</t>
    </rPh>
    <rPh sb="36" eb="38">
      <t>ソウテイ</t>
    </rPh>
    <phoneticPr fontId="2"/>
  </si>
  <si>
    <t>日本語・英語</t>
    <rPh sb="0" eb="3">
      <t>ニホンゴ</t>
    </rPh>
    <rPh sb="4" eb="6">
      <t>エイゴ</t>
    </rPh>
    <phoneticPr fontId="2"/>
  </si>
  <si>
    <t>当部が所掌するクラスター戦略「〇〇〇〇」内で当該テーマに係る取り組みは明確に戦略の一つとして位置付けられている。事業単位での具体的な活用可能性は以下の通り。
①課題別研修「平和構築における地方行政」（20XX-20XX年）の研修員、約80名/年。
②課題別研修「紛争影響地域における都市計画」（20XX-20XX年）の研修員、約50名/年。
③技術協力プロジェクト「●●国平和構築XXプロジェクト」（20XX-20XX年）におけるCP研修（約50名/年を想定）、
④技術協力プロジェクト「XX国地方行政能力強化プロジェクト」（20XX-20XX年）における、現地研修を受講する地方行政官（約30名/年）。
⑤開発大学院連携プログラムを実施中の●●大学、XX大学での活用（受講対象学生数：約200名/年）
⑥●●センターで実施中の開発教育プログラムのセミナー参加者（約5校、学生200名程度/年）</t>
    <rPh sb="0" eb="2">
      <t>トウブ</t>
    </rPh>
    <rPh sb="3" eb="5">
      <t>ショショウ</t>
    </rPh>
    <rPh sb="12" eb="14">
      <t>センリャク</t>
    </rPh>
    <rPh sb="20" eb="21">
      <t>ナイ</t>
    </rPh>
    <rPh sb="22" eb="24">
      <t>トウガイ</t>
    </rPh>
    <rPh sb="28" eb="29">
      <t>カカ</t>
    </rPh>
    <rPh sb="30" eb="31">
      <t>ト</t>
    </rPh>
    <rPh sb="32" eb="33">
      <t>ク</t>
    </rPh>
    <rPh sb="35" eb="37">
      <t>メイカク</t>
    </rPh>
    <rPh sb="38" eb="40">
      <t>センリャク</t>
    </rPh>
    <rPh sb="41" eb="42">
      <t>ヒト</t>
    </rPh>
    <rPh sb="46" eb="49">
      <t>イチヅ</t>
    </rPh>
    <rPh sb="56" eb="58">
      <t>ジギョウ</t>
    </rPh>
    <rPh sb="58" eb="60">
      <t>タンイ</t>
    </rPh>
    <rPh sb="62" eb="65">
      <t>グタイテキ</t>
    </rPh>
    <rPh sb="66" eb="68">
      <t>カツヨウ</t>
    </rPh>
    <rPh sb="68" eb="71">
      <t>カノウセイ</t>
    </rPh>
    <rPh sb="72" eb="74">
      <t>イカ</t>
    </rPh>
    <rPh sb="75" eb="76">
      <t>トオ</t>
    </rPh>
    <rPh sb="86" eb="88">
      <t>ヘイワ</t>
    </rPh>
    <rPh sb="88" eb="90">
      <t>コウチク</t>
    </rPh>
    <rPh sb="94" eb="96">
      <t>チホウ</t>
    </rPh>
    <rPh sb="96" eb="98">
      <t>ギョウセイ</t>
    </rPh>
    <rPh sb="112" eb="115">
      <t>ケンシュウイン</t>
    </rPh>
    <rPh sb="116" eb="117">
      <t>ヤク</t>
    </rPh>
    <rPh sb="119" eb="120">
      <t>メイ</t>
    </rPh>
    <rPh sb="121" eb="122">
      <t>ネン</t>
    </rPh>
    <rPh sb="125" eb="127">
      <t>カダイ</t>
    </rPh>
    <rPh sb="127" eb="128">
      <t>ベツ</t>
    </rPh>
    <rPh sb="128" eb="130">
      <t>ケンシュウ</t>
    </rPh>
    <rPh sb="131" eb="133">
      <t>フンソウ</t>
    </rPh>
    <rPh sb="133" eb="135">
      <t>エイキョウ</t>
    </rPh>
    <rPh sb="135" eb="137">
      <t>チイキ</t>
    </rPh>
    <rPh sb="141" eb="143">
      <t>トシ</t>
    </rPh>
    <rPh sb="143" eb="145">
      <t>ケイカク</t>
    </rPh>
    <rPh sb="156" eb="157">
      <t>ネン</t>
    </rPh>
    <rPh sb="159" eb="162">
      <t>ケンシュウイン</t>
    </rPh>
    <rPh sb="163" eb="164">
      <t>ヤク</t>
    </rPh>
    <rPh sb="166" eb="167">
      <t>メイ</t>
    </rPh>
    <rPh sb="185" eb="186">
      <t>クニ</t>
    </rPh>
    <rPh sb="186" eb="188">
      <t>ヘイワ</t>
    </rPh>
    <rPh sb="188" eb="190">
      <t>コウチク</t>
    </rPh>
    <rPh sb="209" eb="210">
      <t>ネン</t>
    </rPh>
    <rPh sb="246" eb="247">
      <t>コク</t>
    </rPh>
    <rPh sb="247" eb="249">
      <t>チホウ</t>
    </rPh>
    <rPh sb="249" eb="251">
      <t>ギョウセイ</t>
    </rPh>
    <rPh sb="251" eb="253">
      <t>ノウリョク</t>
    </rPh>
    <rPh sb="253" eb="255">
      <t>キョウカ</t>
    </rPh>
    <rPh sb="279" eb="281">
      <t>ゲンチ</t>
    </rPh>
    <rPh sb="281" eb="283">
      <t>ケンシュウ</t>
    </rPh>
    <rPh sb="284" eb="286">
      <t>ジュコウ</t>
    </rPh>
    <rPh sb="288" eb="290">
      <t>チホウ</t>
    </rPh>
    <rPh sb="290" eb="293">
      <t>ギョウセイカン</t>
    </rPh>
    <rPh sb="294" eb="295">
      <t>ヤク</t>
    </rPh>
    <rPh sb="297" eb="298">
      <t>メイ</t>
    </rPh>
    <rPh sb="304" eb="306">
      <t>カイハツ</t>
    </rPh>
    <rPh sb="306" eb="309">
      <t>ダイガクイン</t>
    </rPh>
    <rPh sb="309" eb="311">
      <t>レンケイ</t>
    </rPh>
    <rPh sb="317" eb="320">
      <t>ジッシチュウ</t>
    </rPh>
    <rPh sb="323" eb="325">
      <t>ダイガク</t>
    </rPh>
    <rPh sb="328" eb="330">
      <t>ダイガク</t>
    </rPh>
    <rPh sb="332" eb="334">
      <t>カツヨウ</t>
    </rPh>
    <rPh sb="335" eb="337">
      <t>ジュコウ</t>
    </rPh>
    <rPh sb="337" eb="339">
      <t>タイショウ</t>
    </rPh>
    <rPh sb="339" eb="341">
      <t>ガクセイ</t>
    </rPh>
    <rPh sb="341" eb="342">
      <t>スウ</t>
    </rPh>
    <rPh sb="343" eb="344">
      <t>ヤク</t>
    </rPh>
    <rPh sb="347" eb="348">
      <t>メイ</t>
    </rPh>
    <rPh sb="349" eb="350">
      <t>ネン</t>
    </rPh>
    <rPh sb="360" eb="362">
      <t>ジッシ</t>
    </rPh>
    <rPh sb="362" eb="363">
      <t>チュウ</t>
    </rPh>
    <rPh sb="364" eb="366">
      <t>カイハツ</t>
    </rPh>
    <rPh sb="366" eb="368">
      <t>キョウイク</t>
    </rPh>
    <rPh sb="378" eb="381">
      <t>サンカシャ</t>
    </rPh>
    <rPh sb="382" eb="383">
      <t>ヤク</t>
    </rPh>
    <rPh sb="384" eb="385">
      <t>コウ</t>
    </rPh>
    <rPh sb="386" eb="388">
      <t>ガクセイ</t>
    </rPh>
    <rPh sb="391" eb="392">
      <t>メイ</t>
    </rPh>
    <rPh sb="392" eb="394">
      <t>テイド</t>
    </rPh>
    <rPh sb="395" eb="396">
      <t>ネン</t>
    </rPh>
    <phoneticPr fontId="2"/>
  </si>
  <si>
    <t>プノンペンの奇跡を起こしたリーダシップ</t>
    <phoneticPr fontId="3"/>
  </si>
  <si>
    <t>カンボジアプノンペン市上水道の飛躍的発展の立役者であるカンボジア・元プノンペン水道公社総裁エクソンチャン氏によるリーダーシップ論の動画撮影を行うもの。クラスター事業戦略「水道事業体成長支援」と完全に則した内容の教材として、水道事業経営に関する課題別研修・技プロ、案件形成段階における先方上水道事業体幹部との視聴・ディスカッションなど、さまざまに利用できるツールとして活用する。</t>
  </si>
  <si>
    <t>エクソンチャン氏による「水道事業経営のためのリーダーシップ論」として、いくつかのショートモジュールに分割できる形でまとめる。視聴者は、通しで見ることも、モジュールで活用することも可能な構成とする。以下は現時点のモジュール案。
●1　総論：プノンペンの奇跡：プノンペン水道公社のヒストリー
●2　マネジメント論（含むリソースの活用の仕方）
●3　組織改革　（公社化・無収水対策、水質、
　　　　　　　　　　モチベーションの向上、人材育成含む））
●4　マインドセット論（3Hも含む）
●5　これからの世代のリーダーたちへ
動画尺の構成：イントロ　3～4分、メイン12分、モジュール各5分×３　 計30分、動画尺は一本15分を超えない見込み。</t>
  </si>
  <si>
    <t>エクソンチャン氏（https://www.youtube.com/watch?v=B5PSSMXnSss）にインタビューを想定(JICA側でカンボジアにて撮影予定）</t>
  </si>
  <si>
    <t>エクソンチャン氏に提供依頼を検討
JICA-Net教材「JICAの水・衛生分野の協力」（https://www.youtube.com/watch?v=B5PSSMXnSss）の中に、プノンペンの水道やエクソンチャン氏の動画あるため、利用可能。</t>
  </si>
  <si>
    <t>エクソンチャン氏に提供依頼を検討
JICAフォトライブラリーの中に、カンボジアの水道を撮影した写真が多数含まれており、利用可能。
JICA研究所のプロジェクトヒストリーによって、「プノンペンの奇跡」を佐伯出版から刊行済（鈴木康次郎、桑島京子著）。この中で使われている写真や図表の利用について許諾を得ることが考えられる。
北九州市上下水道局や、元国際協力専門員の山本敬子氏に写真の提供を依頼することができると思われる。</t>
    <phoneticPr fontId="2"/>
  </si>
  <si>
    <t>「アフリカ地域「成長する水道事業体」支援におけるプラッフォーム活動情報収集・確
認調査」にて、クラスター事業戦略に資するリーダーシップ論教材のコンセプト案を検討中。これを提供できる。</t>
    <rPh sb="52" eb="56">
      <t>ジギョウセンリャク</t>
    </rPh>
    <rPh sb="57" eb="58">
      <t>シ</t>
    </rPh>
    <rPh sb="67" eb="68">
      <t>ロン</t>
    </rPh>
    <rPh sb="68" eb="70">
      <t>キョウザイ</t>
    </rPh>
    <rPh sb="76" eb="77">
      <t>アン</t>
    </rPh>
    <rPh sb="78" eb="80">
      <t>ケントウ</t>
    </rPh>
    <rPh sb="80" eb="81">
      <t>チュウ</t>
    </rPh>
    <rPh sb="85" eb="87">
      <t>テイキョウ</t>
    </rPh>
    <phoneticPr fontId="2"/>
  </si>
  <si>
    <t>日本語・英語</t>
    <rPh sb="0" eb="3">
      <t>ニホンゴ</t>
    </rPh>
    <rPh sb="4" eb="6">
      <t>エイゴ</t>
    </rPh>
    <phoneticPr fontId="3"/>
  </si>
  <si>
    <t xml:space="preserve">クラスター事業戦略「水道事業体成長支援」の実現に事業体リーダーの的確なリーダーシップは不可欠。事業での活用可能性は以下の通り。
①課題別研修「水道管理行政及び水道事業経営」（2022-継続）の研修員、約16名/年。
②水資源グループにおける上水道分野技術協力プロジェクト（年間4件程度を新規立ち上げ）における、C/P組織の幹部層、上級職員層（約50名/年）。
③プノンペン水道公社の年間研修計画への組み込み、およびカンボジア国内全水道公社への展開、約100名/年
④アジアおよびアフリカ幹部フォーラム参加の各国水道事業体幹部層（60名程度）
⑤水道事業体成長支援クラスター関係者（協力隊員、専門家、コンサルタント等含む）
</t>
    <phoneticPr fontId="3"/>
  </si>
  <si>
    <t>地球環境部水資源グループ</t>
    <phoneticPr fontId="2"/>
  </si>
  <si>
    <t>シリアと日本の架け橋へ～JICAのシリア難民人材育成事業～</t>
    <phoneticPr fontId="2"/>
  </si>
  <si>
    <t>プログラム開始から7年を迎えた、難民を留学生として受け入れたJICAとしても日本としても初めてのプログラムをコンパクトにまとめたもの。今後のJISR事業における日本社会、特に企業への事業紹介での使用のみならず、増え続ける難民・避難民に対し、今後教育を通じた受入れを拡大することを模索中のJICA内、各国支援団体や大学に好事例として紹介するツールとして活用する。事業概要のほか、JISR生や家族、大学のインタビューを盛り込む予定。</t>
    <phoneticPr fontId="2"/>
  </si>
  <si>
    <t>①本編（10分）
●世界の難民の現状と支援プロセス（ナレーション）2分
●JICAのシリア難民人材育成事業の概要とその成果
4分
●JISR生や家族、大学へのインタビュー、同窓会やシリアと日本を繋ぐ架け橋としての活動等（スタジオ収録、またはJICAにて収録）4分
②ダイジェスト版（3分）
・事業概要
（修了生・在学生のイメージを伝える、コンパクトにまとめた事業紹介）</t>
  </si>
  <si>
    <t>・大学連携課　（最寄り駅：竹橋）
・東京都内での取材
JISR修了生や家族、受入大学のインタビュー等（都内）を想定・都内　創価大学（最寄り駅：八王子）他2～3件</t>
    <rPh sb="18" eb="20">
      <t>トウキョウ</t>
    </rPh>
    <rPh sb="20" eb="22">
      <t>トナイ</t>
    </rPh>
    <rPh sb="24" eb="26">
      <t>シュザイ</t>
    </rPh>
    <phoneticPr fontId="2"/>
  </si>
  <si>
    <t>YouTube で掲載中の研修員メッセージ動画
https://www.youtube.com/watch?v=s0ZlUsFKTOU</t>
  </si>
  <si>
    <t>JISRのHP掲載の写真のうち、研修員から許可を得たもの。
https://www.jica.go.jp/overseas/syria/others/jisr/index.html
https://www.jica.go.jp/Resource/syria/english/office/others/jisr.html
又はインタビュー実施時に新たに撮影したもの。</t>
  </si>
  <si>
    <t>左のJISRのHPに掲載の文書</t>
    <rPh sb="0" eb="1">
      <t>ヒダリ</t>
    </rPh>
    <phoneticPr fontId="2"/>
  </si>
  <si>
    <t xml:space="preserve">日本語・英語
</t>
    <rPh sb="0" eb="3">
      <t>ニホンゴ</t>
    </rPh>
    <rPh sb="4" eb="6">
      <t>エイゴ</t>
    </rPh>
    <phoneticPr fontId="3"/>
  </si>
  <si>
    <t>当該テーマは、JGAの重要な一つである「平和構築」分野に該当する、難民の受入と人材育成事業であるとともに、大学での受入及び教育研究を行う留学事業であり、開発大学院連携との関連性も深い。
事業での活用可能性は以下の通り。
①長期研修/大学連携方式「シリア平和への架け橋・人材育成プログラム（JISR）」の応募者、約100人/年
②長期研修/大学連携方式「避難民未来への懸け橋教育イニシアティブ（JIEP）」の応募者、約20人/年、研修員、約5名/年。
③大学、約13大学、企業約100社
④その他関係者（UNHCR、専門家、コンサルタント等含む）、約30人
⑤大学での学生に向けた講義や一般市民への理解促進のためのイベントでの使用、1回約100人/年2回
⑥他国の類似プログラム実施計画者、約30人</t>
    <phoneticPr fontId="2"/>
  </si>
  <si>
    <t>国内事業部　大学連携課　</t>
    <phoneticPr fontId="2"/>
  </si>
  <si>
    <t>日本・JICAのNCD対策の取組み</t>
    <phoneticPr fontId="2"/>
  </si>
  <si>
    <t>非感染性疾患（ＮＣＤs)は、感染症や母子保健に比べて新しい課題。ＮＣＤの概要やその予防の概念に関する基礎的知識を提供するとともに、日本・ＪＩＣＡのＮＣＤ対策の取り組み事例を紹介することを目的とする。</t>
    <phoneticPr fontId="2"/>
  </si>
  <si>
    <t xml:space="preserve">●NCDsの概要、予防の概念（一次、二次、三次予防）
●日本のNCD対策の事例
・一次予防（リスクファクター・疾病の発生率を低減）：健康増進政策（健康日本21・厚労省）、コミュニティでの健康増進（佐久市、弘前市）、健康増進アプリ（SUKSKポイント・山形市）、モチベーショナルインタビュー（フィジー・キルギスNCDプロジェクト専門家）
・二次予防（早期発見・早期治療）：検診（自治体からの検診案内へのナッジ利用・八王子市）、医療保障の仕組み
・三次予防（疾病の進行をおさえる、合併症の数・影響を減少させる）：緩和ケア（長崎大学？モルドバ案件の受入機関）
全体で15分
</t>
  </si>
  <si>
    <t>関東圏　1件、
地方取材（関東圏以外）2件（取材予定地については、関心表明後の段階で詳しい企画書を公開予定のため、応札時点では遠方を想定した見積とする）
オンライン収録1件</t>
    <rPh sb="22" eb="24">
      <t>シュザイ</t>
    </rPh>
    <rPh sb="24" eb="27">
      <t>ヨテイチ</t>
    </rPh>
    <rPh sb="33" eb="35">
      <t>カンシン</t>
    </rPh>
    <rPh sb="35" eb="37">
      <t>ヒョウメイ</t>
    </rPh>
    <rPh sb="37" eb="38">
      <t>アト</t>
    </rPh>
    <rPh sb="39" eb="41">
      <t>ダンカイ</t>
    </rPh>
    <rPh sb="42" eb="43">
      <t>クワ</t>
    </rPh>
    <rPh sb="45" eb="48">
      <t>キカクショ</t>
    </rPh>
    <rPh sb="49" eb="51">
      <t>コウカイ</t>
    </rPh>
    <rPh sb="51" eb="53">
      <t>ヨテイ</t>
    </rPh>
    <rPh sb="57" eb="59">
      <t>オウサツ</t>
    </rPh>
    <rPh sb="59" eb="61">
      <t>ジテン</t>
    </rPh>
    <rPh sb="63" eb="65">
      <t>エンポウ</t>
    </rPh>
    <rPh sb="66" eb="68">
      <t>ソウテイ</t>
    </rPh>
    <rPh sb="70" eb="72">
      <t>ミツモリ</t>
    </rPh>
    <phoneticPr fontId="2"/>
  </si>
  <si>
    <t>特になし</t>
  </si>
  <si>
    <t>NCDサブネットワークによる勉強会資料、NCD</t>
    <rPh sb="14" eb="19">
      <t>ベンキョウカイシリョウジギョウセンリャクシロンキョウザイアンケントウチュウテイキョウ</t>
    </rPh>
    <phoneticPr fontId="2"/>
  </si>
  <si>
    <t>日本語・英語</t>
    <phoneticPr fontId="2"/>
  </si>
  <si>
    <t>事業での活用可能性は以下の通り。
①課題別研修「生活習慣病予防対策」、12名/年
②課題別研修「離島・へき地における地域保健から学ぶ生活習慣病対策」、約12名/年
③NCD関連技プロの国別研修参加者、約10名×6件=60名/年
④NCD事業関係者（事務所担当者、協力隊員、専門家、コンサルタント）：実施中NCD案件数は18件</t>
    <phoneticPr fontId="2"/>
  </si>
  <si>
    <t xml:space="preserve">人間開発部保健第二グループ
</t>
  </si>
  <si>
    <t xml:space="preserve">高齢者介護をコーディネートする：ケアマネジャーの仕事
Coordinating Long-term Care for Older Adults: Care manager's job
</t>
  </si>
  <si>
    <t xml:space="preserve">日本の介護支援専門員（以下、「ケアマネジャー」という。）について、介護現場におけるケアマネジャーの仕事内容及び役割をケアマネジャー目線で解説し、途上国のコミュニティでの適用可能性（適用するうえでの課題）についての検討を行うために必要となる基本的な情報、現場の実態を伝える。
ケアコーディネーションのプロフェッショナルの視線から、ケアコーディネーションに必要な原則、考慮すべき事項、対話すべき関係者、具体的なステップ、ケアマネジメント・ケアマネジャーの制度上の位置づけ、ケアマネジャーに求められる専門性や資質は何かを示し、途上国の人材養成や施策デザインへの示唆を与える。
</t>
  </si>
  <si>
    <t>【イントロ】：日本のケアマネジャー誕生の経緯やそれを支える制度　【3.5分】
●概要：
スライド＋音声
・つかみ（インパクトのある印象的な始まりを検討する）
・写真（高齢社会、介護保険サービス）＋CG（利用者から見た介護保険の仕組み）＋音声。
・CGのイメージは、一連のプロセスを示す。
「保険料支払い→身体・精神機能低下→要介護認定→ケアマネジメント→サービス利用→モニタリング」を順に示す。
（中村専門員の各種講義でのスライドの活用想定）
●伝えたいこと：介護保険の目的である「利用者本位」のサービスを実現するため、ケアマネジャーが専門職としてケアコーディネーションを担っていること。
【本編（１）】：ケアマネジャーの仕事内容【8.5分】
●概要：
ケアマネジャー（居宅）の日々の様子をケアマネジャー　の視点からドキュメンタリー形式で紹介する。
●伝えたいこと：
・ケアマネジメントの目的は高齢者がどんな状態にあっても地域で生活できるようにすること。
・質の高いケアマネジメントのためには利用者との信頼関係の構築、利用者の課題・希望する生活実現へのニーズ、地域の社会資源の把握が必要であること。
・ケアマネジメントは利用者との共同作業であり、対話と合意によって進めるものであること。
【本編（２）】：タイのケアマネジャー【3分】
●概要：
タイの制度の中に位置づけられたケアマネジメント、ケアマネジャーを映像と資料（LTOPの映像教材 の活用とプロジェクト研究 の分析結果の活用）で紹介する。
●伝えたいこと：日本のような介護保険がなくても、それぞれの国に応じてケアマネジメント、ケアマネジャーは導入できること。
動画尺：全体最長で15分。</t>
  </si>
  <si>
    <t>関東圏内（埼玉県内予定）
埼玉県介護支援専門員協会代表理事及び協会メンバー、利用者等
地方取材を想定していないが、受注者提案の可能性も想定する。</t>
  </si>
  <si>
    <t>・特になし。今後、外部協力者より提供は可能。
・海外の事例を紹介する場合、「アジアの高齢化に挑む JICAの高齢者介護・福祉への取り組み」のタイの映像 
https://youtu.be/CDr9Uqe9nxU</t>
  </si>
  <si>
    <t>・課題別研修の講義PPT資料内で使用している画像等。
・今後、外部協力者より提供は可能。</t>
  </si>
  <si>
    <t>・課題別研修の講義PPT資料
・2021、2022年度の課題別研修の動画教材
・Management of Care_Mr. Hasegawa(1 of 2) https://youtu.be/3S49DeYwCaE
・Management of Care_Mr. Hasegawa(2 of 2) https://youtu.be/-ACgpV9waoc</t>
  </si>
  <si>
    <t>日本語・英語・西語</t>
    <rPh sb="0" eb="3">
      <t>ニホンゴ</t>
    </rPh>
    <rPh sb="4" eb="6">
      <t>エイゴ</t>
    </rPh>
    <rPh sb="7" eb="8">
      <t>ニシ</t>
    </rPh>
    <rPh sb="8" eb="9">
      <t>ゴ</t>
    </rPh>
    <phoneticPr fontId="3"/>
  </si>
  <si>
    <t>高齢社会対策は将来のクラスター事業戦略候補として位置付けられている。事業での活用可能性は以下のとおり。
①	課題別研修「高齢社会対策」（2023-2025年）の研修員約13名/年。
②	能力強化研修「高齢社会対策」（2021-2024年）の研修員20名/年。
③以下の技術協力プロジェクト等の国別研修や現地での研修での活用
約70名/年×5プロジェクト（来日20名、現地研修50名参加と想定）
・タイ「高齢社会対策支援アドバイザー」（2024.1-2026.1）
・スリランカ「コミュニティにおける高齢者向けサービス運営能力強化プロジェクト」（2022.2-2025.2）
・メキシコ「コミュニティを基盤とした高齢者の包括介護プロジェクト」（2021.5-2024.5）
・チリ「高齢者ケアのための地域モデル形成支援：ケアするコミュニティプロジェクト」（2022.7-2025.1）
・インドネシア「介護人材能力強化プロジェクト」（2024‐2027予定）
④	高齢社会分野の海外協力隊、草の根事業、民間連携事業等関係者による活用
⑤	日本の仕組みに関心のある開発パートナー（WHO、アジア開発銀行、世界銀行、米州開発銀行など）による活用</t>
  </si>
  <si>
    <t>人間開発部保健第二グループ保健第四チーム</t>
    <phoneticPr fontId="2"/>
  </si>
  <si>
    <t>日本の障害者施策と障害者運動の歴史・障害者の主流化</t>
  </si>
  <si>
    <t>課題別研修や国別研修を実施するにあたって、日本の障害者施策全般を知りたいという声が多くあげられるため、研修の事前オンデマンド教材として活用する。
　また今後組織内で障害主流化を促進していくにあたって、障害主流化って何なのか、具体的にどういう風に促進すればいいのかを説明する、新規入構の職員、専門家、企画調査員、海外協力隊員等、JICA関係者の研修教材として活用する。</t>
  </si>
  <si>
    <t>●日本の障害者施策と障害者運動の歴史
障害者運動の歴史に焦点を当てつつ、運動の結果として成立した各種施策（障害者差別解消法等）について触れていく
●障害主流化について
まずは障害者運動の歴史を学び、その上で交通アクセス、防災、まちづくり等様々な分野で障害の視点が反映されるようになっていったという流れ
（２～３章建てで計30分、1動画あたり15分程度の予定）</t>
    <rPh sb="166" eb="168">
      <t>ドウガ</t>
    </rPh>
    <rPh sb="173" eb="174">
      <t>フン</t>
    </rPh>
    <rPh sb="174" eb="176">
      <t>テイド</t>
    </rPh>
    <rPh sb="177" eb="179">
      <t>ヨテイ</t>
    </rPh>
    <phoneticPr fontId="2"/>
  </si>
  <si>
    <t>東京都内
沖縄県、北海道（仮）</t>
    <rPh sb="2" eb="4">
      <t>トナイ</t>
    </rPh>
    <rPh sb="13" eb="14">
      <t>カリ</t>
    </rPh>
    <phoneticPr fontId="2"/>
  </si>
  <si>
    <t>課題別研修の講義資料</t>
  </si>
  <si>
    <t>社会保障・障害と開発GAとして、明確に戦略の一つとして取り上げられている。
事業での活用可能性は以下のとおり。
①社会保障チームが主管する障害と開発分野の課題別研修の研修員(約50名/年）
②社会保障チームが主管する障害と開発分野の国別研修の研修員(約40名/年）
+
①新入職員等(約○名/年）
②派遣前の専門家(約○名/年）
③派遣前の海外協力隊員(約○名/年）</t>
    <phoneticPr fontId="2"/>
  </si>
  <si>
    <t>人間開発部社会保障チーム</t>
    <phoneticPr fontId="2"/>
  </si>
  <si>
    <t>評価項目</t>
    <rPh sb="0" eb="2">
      <t>ヒョウカ</t>
    </rPh>
    <rPh sb="2" eb="4">
      <t>コウモク</t>
    </rPh>
    <phoneticPr fontId="2"/>
  </si>
  <si>
    <t>評価項目</t>
    <rPh sb="0" eb="2">
      <t>ヒョウカ</t>
    </rPh>
    <rPh sb="2" eb="4">
      <t>コウモク</t>
    </rPh>
    <phoneticPr fontId="6"/>
  </si>
  <si>
    <t>評価観点</t>
    <rPh sb="0" eb="2">
      <t>ヒョウカ</t>
    </rPh>
    <rPh sb="2" eb="4">
      <t>カンテン</t>
    </rPh>
    <phoneticPr fontId="6"/>
  </si>
  <si>
    <t>配点</t>
    <rPh sb="0" eb="2">
      <t>ハイテン</t>
    </rPh>
    <phoneticPr fontId="6"/>
  </si>
  <si>
    <t>JICAの地上デジタルテレビ放送への移行における取り組み</t>
    <phoneticPr fontId="2"/>
  </si>
  <si>
    <t>熱帯地域における道路のわだち掘れ対策</t>
    <phoneticPr fontId="2"/>
  </si>
  <si>
    <t>気候変動に対するJICAの取組</t>
    <phoneticPr fontId="2"/>
  </si>
  <si>
    <t>新型コロナウイルス感染症等の公衆衛生危機に係る日本及びJICAの取り組み</t>
    <phoneticPr fontId="2"/>
  </si>
  <si>
    <t>評価区分</t>
    <rPh sb="0" eb="2">
      <t>ヒョウカ</t>
    </rPh>
    <rPh sb="2" eb="4">
      <t>クブン</t>
    </rPh>
    <phoneticPr fontId="6"/>
  </si>
  <si>
    <t>評価別配点</t>
    <rPh sb="0" eb="2">
      <t>ヒョウカ</t>
    </rPh>
    <rPh sb="2" eb="3">
      <t>ベツ</t>
    </rPh>
    <rPh sb="3" eb="5">
      <t>ハイテン</t>
    </rPh>
    <phoneticPr fontId="6"/>
  </si>
  <si>
    <t>評価基準</t>
    <rPh sb="0" eb="2">
      <t>ヒョウカ</t>
    </rPh>
    <rPh sb="2" eb="4">
      <t>キジュン</t>
    </rPh>
    <phoneticPr fontId="6"/>
  </si>
  <si>
    <t>得点</t>
    <rPh sb="0" eb="2">
      <t>トクテン</t>
    </rPh>
    <phoneticPr fontId="2"/>
  </si>
  <si>
    <t>コメント</t>
  </si>
  <si>
    <t>１． 利用可能性</t>
    <rPh sb="3" eb="5">
      <t>リヨウ</t>
    </rPh>
    <rPh sb="5" eb="7">
      <t>カノウ</t>
    </rPh>
    <rPh sb="7" eb="8">
      <t>セイ</t>
    </rPh>
    <phoneticPr fontId="6"/>
  </si>
  <si>
    <t>・作成されるコンテンツはJICA内外で幅広く活用されるか。
・開発援助においてニーズが高く、完成後3～5年程度は利用可能か。
・教材の活用計画、対象となるプロジェクトや研修等が具体的に想定されているか。</t>
    <phoneticPr fontId="2"/>
  </si>
  <si>
    <t>・JICA内外での活用が見込まれ、利用可能性は高い。
・活用方法や対象が具体的である。
・STI室主管案件のC/Pを始め、モルディブ国民、地方行政機関の職員、民間のTV局職員等。このほか、ISDB-T採用を表明し、地デジ移行を予定している国の行政機関、TV局関係者等（例えば総務省経由）、長期的な利用が想定されている。</t>
    <rPh sb="48" eb="49">
      <t>シツ</t>
    </rPh>
    <rPh sb="49" eb="51">
      <t>シュカン</t>
    </rPh>
    <rPh sb="51" eb="53">
      <t>アンケン</t>
    </rPh>
    <rPh sb="58" eb="59">
      <t>ハジ</t>
    </rPh>
    <phoneticPr fontId="2"/>
  </si>
  <si>
    <t>・JICA内外での活用が見込まれ、利用可能性は高い。
・活用方法や対象が具体的である。
・国別/課題別研修等の教材として、また、道路分野の無償資金協力の協力準備調査時、先方政府との道路設計の協議・説明にも利用可能
・今後、仏語版の展開を希望</t>
    <rPh sb="45" eb="47">
      <t>クニベツ</t>
    </rPh>
    <rPh sb="53" eb="54">
      <t>トウ</t>
    </rPh>
    <rPh sb="108" eb="110">
      <t>コンゴ</t>
    </rPh>
    <rPh sb="111" eb="113">
      <t>フツゴ</t>
    </rPh>
    <rPh sb="113" eb="114">
      <t>バン</t>
    </rPh>
    <rPh sb="115" eb="117">
      <t>テンカイ</t>
    </rPh>
    <rPh sb="118" eb="120">
      <t>キボウ</t>
    </rPh>
    <phoneticPr fontId="2"/>
  </si>
  <si>
    <t>・JICA内外での活用が見込まれ、利用可能性は高い。
・活用方法や対象が具体的である。
・課題別研修や能力強化研修の事前学習教材もしくは講義の補助教材、大学等での講義資料、気候変動対策関連案件でのC/Pや行政機関等の職員向け学習教材としての利用が想定されている。</t>
    <rPh sb="51" eb="53">
      <t>ノウリョク</t>
    </rPh>
    <rPh sb="53" eb="55">
      <t>キョウカ</t>
    </rPh>
    <rPh sb="55" eb="57">
      <t>ケンシュウ</t>
    </rPh>
    <rPh sb="68" eb="70">
      <t>コウギ</t>
    </rPh>
    <rPh sb="71" eb="73">
      <t>ホジョ</t>
    </rPh>
    <rPh sb="73" eb="75">
      <t>キョウザイ</t>
    </rPh>
    <rPh sb="76" eb="78">
      <t>ダイガク</t>
    </rPh>
    <rPh sb="78" eb="79">
      <t>トウ</t>
    </rPh>
    <rPh sb="81" eb="83">
      <t>コウギ</t>
    </rPh>
    <rPh sb="83" eb="85">
      <t>シリョウ</t>
    </rPh>
    <rPh sb="120" eb="122">
      <t>リヨウ</t>
    </rPh>
    <rPh sb="123" eb="125">
      <t>ソウテイ</t>
    </rPh>
    <phoneticPr fontId="2"/>
  </si>
  <si>
    <r>
      <t>２．</t>
    </r>
    <r>
      <rPr>
        <sz val="12"/>
        <color indexed="8"/>
        <rFont val="ＭＳ ゴシック"/>
        <family val="3"/>
        <charset val="128"/>
      </rPr>
      <t>費用対効果</t>
    </r>
    <rPh sb="2" eb="7">
      <t>ヒヨウタイコウカ</t>
    </rPh>
    <phoneticPr fontId="6"/>
  </si>
  <si>
    <t>・制作規模（費用）と、想定される効果のバランスは妥当か。
・既存のマルチメディア教材や市販教材等の代替手段はないか。</t>
    <phoneticPr fontId="2"/>
  </si>
  <si>
    <t>・海外取材は、モルディブを希望。無償資金協力での機材導入が遅れている上、コロナ関連も重なって、PJ自体の進捗が遅れる可能性が大のため、今期の制作期間内での取材は難しいと考える。→来年度の制作を希望
・地デジ関連の教材として、代替手段はないといえる。</t>
    <rPh sb="1" eb="3">
      <t>カイガイ</t>
    </rPh>
    <rPh sb="3" eb="5">
      <t>シュザイ</t>
    </rPh>
    <rPh sb="13" eb="15">
      <t>キボウ</t>
    </rPh>
    <rPh sb="16" eb="18">
      <t>ムショウ</t>
    </rPh>
    <rPh sb="18" eb="20">
      <t>シキン</t>
    </rPh>
    <rPh sb="20" eb="22">
      <t>キョウリョク</t>
    </rPh>
    <rPh sb="24" eb="26">
      <t>キザイ</t>
    </rPh>
    <rPh sb="26" eb="28">
      <t>ドウニュウ</t>
    </rPh>
    <rPh sb="29" eb="30">
      <t>オク</t>
    </rPh>
    <rPh sb="34" eb="35">
      <t>ウエ</t>
    </rPh>
    <rPh sb="39" eb="41">
      <t>カンレン</t>
    </rPh>
    <rPh sb="42" eb="43">
      <t>カサ</t>
    </rPh>
    <rPh sb="49" eb="51">
      <t>ジタイ</t>
    </rPh>
    <rPh sb="52" eb="54">
      <t>シンチョク</t>
    </rPh>
    <rPh sb="55" eb="56">
      <t>オク</t>
    </rPh>
    <rPh sb="58" eb="61">
      <t>カノウセイ</t>
    </rPh>
    <rPh sb="62" eb="63">
      <t>ダイ</t>
    </rPh>
    <rPh sb="67" eb="69">
      <t>コンキ</t>
    </rPh>
    <rPh sb="70" eb="72">
      <t>セイサク</t>
    </rPh>
    <rPh sb="72" eb="74">
      <t>キカン</t>
    </rPh>
    <rPh sb="74" eb="75">
      <t>ナイ</t>
    </rPh>
    <rPh sb="77" eb="79">
      <t>シュザイ</t>
    </rPh>
    <rPh sb="80" eb="81">
      <t>ムツカ</t>
    </rPh>
    <rPh sb="84" eb="85">
      <t>カンガ</t>
    </rPh>
    <rPh sb="89" eb="92">
      <t>ライネンド</t>
    </rPh>
    <rPh sb="93" eb="95">
      <t>セイサク</t>
    </rPh>
    <rPh sb="96" eb="98">
      <t>キボウ</t>
    </rPh>
    <rPh sb="100" eb="101">
      <t>チ</t>
    </rPh>
    <rPh sb="103" eb="105">
      <t>カンレン</t>
    </rPh>
    <phoneticPr fontId="2"/>
  </si>
  <si>
    <t>・海外取材は、タンザニアを希望。
・道路分野の教材は1件制作があるが、約10年前の映像となり、代替手段はないといえる。</t>
    <rPh sb="1" eb="3">
      <t>カイガイ</t>
    </rPh>
    <rPh sb="3" eb="5">
      <t>シュザイ</t>
    </rPh>
    <rPh sb="13" eb="15">
      <t>キボウ</t>
    </rPh>
    <rPh sb="18" eb="20">
      <t>ドウロ</t>
    </rPh>
    <rPh sb="20" eb="22">
      <t>ブンヤ</t>
    </rPh>
    <rPh sb="23" eb="25">
      <t>キョウザイ</t>
    </rPh>
    <rPh sb="27" eb="28">
      <t>ケン</t>
    </rPh>
    <rPh sb="28" eb="30">
      <t>セイサク</t>
    </rPh>
    <rPh sb="35" eb="36">
      <t>ヤク</t>
    </rPh>
    <rPh sb="38" eb="39">
      <t>ネン</t>
    </rPh>
    <rPh sb="39" eb="40">
      <t>マエ</t>
    </rPh>
    <rPh sb="41" eb="43">
      <t>エイゾウ</t>
    </rPh>
    <rPh sb="47" eb="49">
      <t>ダイタイ</t>
    </rPh>
    <rPh sb="49" eb="51">
      <t>シュダン</t>
    </rPh>
    <phoneticPr fontId="2"/>
  </si>
  <si>
    <t>・海外取材は、ケニア・ルワンダ、またはサモア等を希望。
・また秋につくばでの課題別研修（NDC、適応、農業）を予定しており、取材を希望。
・気候変動関連の教材として、代替手段はないといえる。</t>
    <rPh sb="1" eb="3">
      <t>カイガイ</t>
    </rPh>
    <rPh sb="3" eb="5">
      <t>シュザイ</t>
    </rPh>
    <rPh sb="22" eb="23">
      <t>トウ</t>
    </rPh>
    <rPh sb="24" eb="26">
      <t>キボウ</t>
    </rPh>
    <rPh sb="31" eb="32">
      <t>アキ</t>
    </rPh>
    <rPh sb="38" eb="40">
      <t>カダイ</t>
    </rPh>
    <rPh sb="40" eb="41">
      <t>ベツ</t>
    </rPh>
    <rPh sb="41" eb="43">
      <t>ケンシュウ</t>
    </rPh>
    <rPh sb="55" eb="57">
      <t>ヨテイ</t>
    </rPh>
    <rPh sb="62" eb="64">
      <t>シュザイ</t>
    </rPh>
    <rPh sb="65" eb="67">
      <t>キボウ</t>
    </rPh>
    <rPh sb="70" eb="72">
      <t>キコウ</t>
    </rPh>
    <rPh sb="72" eb="74">
      <t>ヘンドウ</t>
    </rPh>
    <rPh sb="74" eb="76">
      <t>カンレン</t>
    </rPh>
    <rPh sb="77" eb="79">
      <t>キョウザイ</t>
    </rPh>
    <rPh sb="83" eb="85">
      <t>ダイタイ</t>
    </rPh>
    <rPh sb="85" eb="87">
      <t>シュダン</t>
    </rPh>
    <phoneticPr fontId="2"/>
  </si>
  <si>
    <r>
      <t>３．</t>
    </r>
    <r>
      <rPr>
        <sz val="12"/>
        <color indexed="8"/>
        <rFont val="ＭＳ ゴシック"/>
        <family val="3"/>
        <charset val="128"/>
      </rPr>
      <t>マルチメディア適性</t>
    </r>
    <rPh sb="9" eb="11">
      <t>テキセイ</t>
    </rPh>
    <phoneticPr fontId="6"/>
  </si>
  <si>
    <t xml:space="preserve">・ 視聴覚化により、教育効果が向上しより理解を深められるようなテーマであるか。
 ・ 素材が比較的容易に入手できるか（原則JICA著作物であること。第三者著作物の利用は必要最低限とする）。
</t>
    <phoneticPr fontId="2"/>
  </si>
  <si>
    <t>・映像化で、途上国に向けてもより具体的に日本の知見を共有する効果が期待できる。
・各国のCP機関にはテレビ局が含まれているので、映像素材は入手可能（ただし、今後撮影するものがほとんどと思われる）。</t>
    <phoneticPr fontId="2"/>
  </si>
  <si>
    <t>・映像化で、途上国に向けてもより具体的に日本の知見を共有する効果が期待できる。
・わだち掘れが発生している道路の様子映像や写真、試験機の写真等あり。その他、必要であれば施工現場に依頼し、動画や写真収集は可能。</t>
    <rPh sb="58" eb="60">
      <t>エイゾウ</t>
    </rPh>
    <rPh sb="61" eb="63">
      <t>シャシン</t>
    </rPh>
    <rPh sb="64" eb="66">
      <t>シケン</t>
    </rPh>
    <rPh sb="66" eb="67">
      <t>キ</t>
    </rPh>
    <rPh sb="68" eb="70">
      <t>シャシン</t>
    </rPh>
    <rPh sb="70" eb="71">
      <t>トウ</t>
    </rPh>
    <rPh sb="96" eb="98">
      <t>シャシン</t>
    </rPh>
    <phoneticPr fontId="2"/>
  </si>
  <si>
    <t>・映像化で、途上国に向けてもより具体的に日本の知見を共有する効果が期待できる。
・気候変動対策紹介動画やプロジェクトで専門家が撮影した写真等利用可能。</t>
    <rPh sb="59" eb="62">
      <t>センモンカ</t>
    </rPh>
    <rPh sb="63" eb="65">
      <t>サツエイ</t>
    </rPh>
    <rPh sb="67" eb="69">
      <t>シャシン</t>
    </rPh>
    <rPh sb="69" eb="70">
      <t>トウ</t>
    </rPh>
    <rPh sb="70" eb="72">
      <t>リヨウ</t>
    </rPh>
    <rPh sb="72" eb="74">
      <t>カノウ</t>
    </rPh>
    <phoneticPr fontId="2"/>
  </si>
  <si>
    <r>
      <t>４．</t>
    </r>
    <r>
      <rPr>
        <sz val="12"/>
        <color indexed="8"/>
        <rFont val="ＭＳ ゴシック"/>
        <family val="3"/>
        <charset val="128"/>
      </rPr>
      <t>応募部署の実施体制</t>
    </r>
    <rPh sb="2" eb="4">
      <t>オウボ</t>
    </rPh>
    <rPh sb="4" eb="6">
      <t>ブショ</t>
    </rPh>
    <rPh sb="7" eb="9">
      <t>ジッシ</t>
    </rPh>
    <rPh sb="9" eb="11">
      <t>タイセイ</t>
    </rPh>
    <phoneticPr fontId="6"/>
  </si>
  <si>
    <t>・担当部内に、教材内容の質を担保する体制が整うか（担当職員の配置とバックアップ体制、制作業者へコメントバックできる体制、撮影予定している在外事務所・プロジェクトの協力体制等）
・ナレーション収録時の立ち会い、業者への指示ができるか。</t>
    <phoneticPr fontId="2"/>
  </si>
  <si>
    <t>C</t>
    <phoneticPr fontId="6"/>
  </si>
  <si>
    <t>該当項目において、機構の要求を最低限満たすレベルの提案に留まっている。</t>
    <rPh sb="9" eb="11">
      <t>キコウ</t>
    </rPh>
    <rPh sb="12" eb="14">
      <t>ヨウキュウ</t>
    </rPh>
    <rPh sb="15" eb="18">
      <t>サイテイゲン</t>
    </rPh>
    <rPh sb="18" eb="19">
      <t>ミ</t>
    </rPh>
    <rPh sb="25" eb="27">
      <t>テイアン</t>
    </rPh>
    <rPh sb="28" eb="29">
      <t>トド</t>
    </rPh>
    <phoneticPr fontId="6"/>
  </si>
  <si>
    <t>・主担当・副担当は配置されている。</t>
    <phoneticPr fontId="2"/>
  </si>
  <si>
    <t>・主担当・副担当は配置されている。
・国際協力専門員との協力体制がある。</t>
    <phoneticPr fontId="2"/>
  </si>
  <si>
    <r>
      <t>５．</t>
    </r>
    <r>
      <rPr>
        <sz val="12"/>
        <color indexed="8"/>
        <rFont val="ＭＳ ゴシック"/>
        <family val="3"/>
        <charset val="128"/>
      </rPr>
      <t>元素材の有無</t>
    </r>
    <rPh sb="2" eb="3">
      <t>モト</t>
    </rPh>
    <rPh sb="3" eb="5">
      <t>ソザイ</t>
    </rPh>
    <rPh sb="6" eb="8">
      <t>ウム</t>
    </rPh>
    <phoneticPr fontId="6"/>
  </si>
  <si>
    <t>・ 調査研究、プロジェクト研究、技術協力プロジェクトの成果、課題イシュー等が既に存在するか。
・ 多言語化においては、必要な映像マスターテープ等の素材が入手可能か。(素材の有無については当課ライブラリデスクにて確認する。)</t>
    <phoneticPr fontId="2"/>
  </si>
  <si>
    <t xml:space="preserve">・モルディブ共和国 地上デジタルテレビ放送網整備計画準備調査報告書(先行公開版) </t>
    <phoneticPr fontId="2"/>
  </si>
  <si>
    <t>・「アフリカ資金協力事業による道路整備計画のあり方（基礎研究）報告書」
・「開発途上国における舗装施工監理/管理のあり方に関する調査（基礎研究）」報告書
・「開発途上国における道路舗装の耐流動性向上に係る調査分析」最終報告書及びハンドブック</t>
    <phoneticPr fontId="2"/>
  </si>
  <si>
    <t>・「バンコク都気候変動マスタープラン2013-2023実施能力強化プロジェクト」などの成果や課題</t>
    <rPh sb="6" eb="7">
      <t>ミヤコ</t>
    </rPh>
    <rPh sb="7" eb="9">
      <t>キコウ</t>
    </rPh>
    <rPh sb="9" eb="11">
      <t>ヘンドウ</t>
    </rPh>
    <rPh sb="27" eb="29">
      <t>ジッシ</t>
    </rPh>
    <rPh sb="29" eb="31">
      <t>ノウリョク</t>
    </rPh>
    <rPh sb="31" eb="33">
      <t>キョウカ</t>
    </rPh>
    <rPh sb="43" eb="45">
      <t>セイカ</t>
    </rPh>
    <rPh sb="46" eb="48">
      <t>カダイ</t>
    </rPh>
    <phoneticPr fontId="2"/>
  </si>
  <si>
    <t>合計点数</t>
    <rPh sb="0" eb="1">
      <t>ゴウ</t>
    </rPh>
    <rPh sb="1" eb="2">
      <t>ケイ</t>
    </rPh>
    <rPh sb="2" eb="4">
      <t>テンスウ</t>
    </rPh>
    <phoneticPr fontId="6"/>
  </si>
  <si>
    <t>＜評価基準＞</t>
    <rPh sb="1" eb="3">
      <t>ヒョウカ</t>
    </rPh>
    <rPh sb="3" eb="5">
      <t>キジュン</t>
    </rPh>
    <phoneticPr fontId="2"/>
  </si>
  <si>
    <t>取材希望</t>
    <rPh sb="0" eb="2">
      <t>シュザイ</t>
    </rPh>
    <rPh sb="2" eb="4">
      <t>キボウ</t>
    </rPh>
    <phoneticPr fontId="2"/>
  </si>
  <si>
    <t>当該項目の評価</t>
    <rPh sb="0" eb="2">
      <t>トウガイ</t>
    </rPh>
    <rPh sb="2" eb="4">
      <t>コウモク</t>
    </rPh>
    <rPh sb="5" eb="7">
      <t>ヒョウカ</t>
    </rPh>
    <phoneticPr fontId="2"/>
  </si>
  <si>
    <t>評価点</t>
    <rPh sb="0" eb="3">
      <t>ヒョウカテン</t>
    </rPh>
    <phoneticPr fontId="2"/>
  </si>
  <si>
    <t>海外</t>
    <rPh sb="0" eb="2">
      <t>カイガイ</t>
    </rPh>
    <phoneticPr fontId="2"/>
  </si>
  <si>
    <t>タンザニア</t>
    <phoneticPr fontId="2"/>
  </si>
  <si>
    <t>ケニア</t>
    <phoneticPr fontId="2"/>
  </si>
  <si>
    <t>当該項目については極めて優れている。</t>
    <rPh sb="0" eb="2">
      <t>トウガイ</t>
    </rPh>
    <rPh sb="2" eb="4">
      <t>コウモク</t>
    </rPh>
    <rPh sb="9" eb="10">
      <t>キワ</t>
    </rPh>
    <rPh sb="12" eb="13">
      <t>スグ</t>
    </rPh>
    <phoneticPr fontId="2"/>
  </si>
  <si>
    <t>90％以上</t>
    <rPh sb="3" eb="5">
      <t>イジョウ</t>
    </rPh>
    <phoneticPr fontId="2"/>
  </si>
  <si>
    <t>国内</t>
    <rPh sb="0" eb="2">
      <t>コクナイ</t>
    </rPh>
    <phoneticPr fontId="2"/>
  </si>
  <si>
    <t>関東近辺</t>
    <rPh sb="0" eb="2">
      <t>カントウ</t>
    </rPh>
    <rPh sb="2" eb="4">
      <t>キンペン</t>
    </rPh>
    <phoneticPr fontId="2"/>
  </si>
  <si>
    <t>つくば</t>
    <phoneticPr fontId="2"/>
  </si>
  <si>
    <t>当該項目については優れている。</t>
    <rPh sb="0" eb="2">
      <t>トウガイ</t>
    </rPh>
    <rPh sb="2" eb="4">
      <t>コウモク</t>
    </rPh>
    <rPh sb="9" eb="10">
      <t>スグ</t>
    </rPh>
    <phoneticPr fontId="2"/>
  </si>
  <si>
    <t>当該項目については一般的な水準に達している。</t>
    <rPh sb="0" eb="2">
      <t>トウガイ</t>
    </rPh>
    <rPh sb="2" eb="4">
      <t>コウモク</t>
    </rPh>
    <rPh sb="9" eb="11">
      <t>イッパン</t>
    </rPh>
    <rPh sb="11" eb="12">
      <t>テキ</t>
    </rPh>
    <rPh sb="13" eb="15">
      <t>スイジュン</t>
    </rPh>
    <rPh sb="16" eb="17">
      <t>タッ</t>
    </rPh>
    <phoneticPr fontId="2"/>
  </si>
  <si>
    <t>当該項目については必ずしも一般的なレベルに達していないが、受入可能と判断されるレベルにある。</t>
    <rPh sb="0" eb="2">
      <t>トウガイ</t>
    </rPh>
    <rPh sb="2" eb="4">
      <t>コウモク</t>
    </rPh>
    <rPh sb="9" eb="10">
      <t>カナラ</t>
    </rPh>
    <rPh sb="13" eb="15">
      <t>イッパン</t>
    </rPh>
    <rPh sb="15" eb="16">
      <t>テキ</t>
    </rPh>
    <rPh sb="21" eb="22">
      <t>タッ</t>
    </rPh>
    <rPh sb="29" eb="31">
      <t>ウケイレ</t>
    </rPh>
    <rPh sb="31" eb="33">
      <t>カノウ</t>
    </rPh>
    <rPh sb="34" eb="36">
      <t>ハンダン</t>
    </rPh>
    <phoneticPr fontId="2"/>
  </si>
  <si>
    <t>当該項目だけで判断した場合、教材化は困難であると判断されるレベルにある。</t>
    <rPh sb="0" eb="2">
      <t>トウガイ</t>
    </rPh>
    <rPh sb="2" eb="4">
      <t>コウモク</t>
    </rPh>
    <rPh sb="7" eb="9">
      <t>ハンダン</t>
    </rPh>
    <rPh sb="11" eb="13">
      <t>バアイ</t>
    </rPh>
    <rPh sb="14" eb="17">
      <t>キョウザイカ</t>
    </rPh>
    <rPh sb="18" eb="20">
      <t>コンナン</t>
    </rPh>
    <rPh sb="24" eb="26">
      <t>ハンダン</t>
    </rPh>
    <phoneticPr fontId="2"/>
  </si>
  <si>
    <t>日本の鉄道の特徴</t>
    <phoneticPr fontId="2"/>
  </si>
  <si>
    <t>鉄道システムの概要</t>
    <phoneticPr fontId="2"/>
  </si>
  <si>
    <t>国鉄民営化とそのインパクト</t>
    <phoneticPr fontId="2"/>
  </si>
  <si>
    <t>鉄道事業とその予算/収支計画</t>
    <phoneticPr fontId="2"/>
  </si>
  <si>
    <t>日本の森林ガバナンス（日本の歴史と経験）</t>
    <rPh sb="0" eb="2">
      <t>ニホン</t>
    </rPh>
    <rPh sb="3" eb="5">
      <t>シンリン</t>
    </rPh>
    <rPh sb="11" eb="13">
      <t>ニホン</t>
    </rPh>
    <rPh sb="14" eb="16">
      <t>レキシ</t>
    </rPh>
    <rPh sb="17" eb="19">
      <t>ケイケン</t>
    </rPh>
    <phoneticPr fontId="2"/>
  </si>
  <si>
    <t>トキ保護と自然環境保全（日中協力の歴史と教訓）</t>
    <rPh sb="2" eb="4">
      <t>ホゴ</t>
    </rPh>
    <rPh sb="5" eb="7">
      <t>シゼン</t>
    </rPh>
    <rPh sb="7" eb="9">
      <t>カンキョウ</t>
    </rPh>
    <rPh sb="9" eb="11">
      <t>ホゼン</t>
    </rPh>
    <rPh sb="12" eb="14">
      <t>ニッチュウ</t>
    </rPh>
    <rPh sb="14" eb="16">
      <t>キョウリョク</t>
    </rPh>
    <rPh sb="17" eb="19">
      <t>レキシ</t>
    </rPh>
    <rPh sb="20" eb="22">
      <t>キョウクン</t>
    </rPh>
    <phoneticPr fontId="2"/>
  </si>
  <si>
    <t>日本で働く外国人</t>
    <phoneticPr fontId="2"/>
  </si>
  <si>
    <t>日本の水産資源管理</t>
    <phoneticPr fontId="2"/>
  </si>
  <si>
    <t>フードバリューチェーン～水産・海から食卓まで～</t>
    <phoneticPr fontId="2"/>
  </si>
  <si>
    <t>エネルギーバランス図作成とデータに基づく省エネ政策の分析手法</t>
    <phoneticPr fontId="2"/>
  </si>
  <si>
    <t>（仮）公務員人事制度</t>
    <phoneticPr fontId="2"/>
  </si>
  <si>
    <t>開発の為の公共財政管理</t>
  </si>
  <si>
    <t>草の根技術協力事業における事業サイクルマネジメント～計画・立案～</t>
    <phoneticPr fontId="2"/>
  </si>
  <si>
    <t>沖縄発の平和博物館協力</t>
    <phoneticPr fontId="2"/>
  </si>
  <si>
    <t>中南米でのJICAのOVOP（一村一品）の取組み</t>
    <phoneticPr fontId="2"/>
  </si>
  <si>
    <t>観光のディザスターマネジメント
～観光開発のニューノーマル～</t>
    <phoneticPr fontId="2"/>
  </si>
  <si>
    <t>カイゼンの概要と導入・普及展開</t>
    <phoneticPr fontId="2"/>
  </si>
  <si>
    <t>【日本/地域理解プログラム】地方防災・コミュニティ防災計画の推進～日本最大規模の津波に挑む高知県黒潮町の取り組み～</t>
    <phoneticPr fontId="2"/>
  </si>
  <si>
    <t>SHEPアプローチ研修ダイジェスト</t>
    <rPh sb="9" eb="11">
      <t>ケンシュウ</t>
    </rPh>
    <phoneticPr fontId="2"/>
  </si>
  <si>
    <t>危機下におけるジェンダー・多様性の視点と取組</t>
    <phoneticPr fontId="2"/>
  </si>
  <si>
    <t>日本の選挙管理実務</t>
    <phoneticPr fontId="2"/>
  </si>
  <si>
    <t>参加型水管理（日本の土地改良区及び土地改良事業）</t>
    <phoneticPr fontId="2"/>
  </si>
  <si>
    <t>UHC時代における結核制圧</t>
    <phoneticPr fontId="2"/>
  </si>
  <si>
    <t>【長期研修員プログラム】食育・日本の食文化を知り、健康に生活することで、充実した留学生活を促進</t>
    <phoneticPr fontId="2"/>
  </si>
  <si>
    <t>八重山のマラリア史－戦争マラリアとマラリア撲滅－</t>
    <phoneticPr fontId="2"/>
  </si>
  <si>
    <t>医療の歴史が伝えるUHC達成への示唆</t>
    <phoneticPr fontId="2"/>
  </si>
  <si>
    <t>日本の鉄道技術視察</t>
    <phoneticPr fontId="2"/>
  </si>
  <si>
    <t>コメント</t>
    <phoneticPr fontId="2"/>
  </si>
  <si>
    <t>・JICA内外での活用が見込まれ、利用可能性は高い。
・途上国の保健省行政官や地方自治体関係者等への情報提供や、課題別研修や講義での利用が想定されている。
・タイムリーなテーマである一方、長期的に使える内容で構成することが想定されている。</t>
    <rPh sb="50" eb="52">
      <t>ジョウホウ</t>
    </rPh>
    <rPh sb="52" eb="54">
      <t>テイキョウ</t>
    </rPh>
    <rPh sb="56" eb="58">
      <t>カダイ</t>
    </rPh>
    <rPh sb="58" eb="59">
      <t>ベツ</t>
    </rPh>
    <rPh sb="59" eb="61">
      <t>ケンシュウ</t>
    </rPh>
    <rPh sb="62" eb="64">
      <t>コウギ</t>
    </rPh>
    <rPh sb="66" eb="68">
      <t>リヨウ</t>
    </rPh>
    <rPh sb="69" eb="71">
      <t>ソウテイ</t>
    </rPh>
    <rPh sb="91" eb="93">
      <t>イッポウ</t>
    </rPh>
    <rPh sb="94" eb="97">
      <t>チョウキテキ</t>
    </rPh>
    <rPh sb="98" eb="99">
      <t>ツカ</t>
    </rPh>
    <rPh sb="101" eb="103">
      <t>ナイヨウ</t>
    </rPh>
    <rPh sb="104" eb="106">
      <t>コウセイ</t>
    </rPh>
    <rPh sb="111" eb="113">
      <t>ソウテイ</t>
    </rPh>
    <phoneticPr fontId="2"/>
  </si>
  <si>
    <t>同部署より5件応募、優先順位は低。</t>
    <rPh sb="0" eb="1">
      <t>ドウ</t>
    </rPh>
    <rPh sb="1" eb="3">
      <t>ブショ</t>
    </rPh>
    <rPh sb="6" eb="7">
      <t>ケン</t>
    </rPh>
    <rPh sb="7" eb="9">
      <t>オウボ</t>
    </rPh>
    <rPh sb="10" eb="12">
      <t>ユウセン</t>
    </rPh>
    <rPh sb="12" eb="14">
      <t>ジュンイ</t>
    </rPh>
    <rPh sb="15" eb="16">
      <t>テイ</t>
    </rPh>
    <phoneticPr fontId="2"/>
  </si>
  <si>
    <t>・都市鉄道に関する日本の経験シリーズとして、JICA内外で幅広い活用が見込まれる。
・開発援助において、ニーズが高く、また、長期的な利用が可能である。
・課題別研修の教材としてなど、活用計画は想定されている。</t>
    <rPh sb="1" eb="3">
      <t>トシ</t>
    </rPh>
    <rPh sb="3" eb="5">
      <t>テツドウ</t>
    </rPh>
    <rPh sb="6" eb="7">
      <t>カン</t>
    </rPh>
    <rPh sb="9" eb="11">
      <t>ニホン</t>
    </rPh>
    <rPh sb="12" eb="14">
      <t>ケイケン</t>
    </rPh>
    <rPh sb="26" eb="28">
      <t>ナイガイ</t>
    </rPh>
    <rPh sb="29" eb="31">
      <t>ハバヒロ</t>
    </rPh>
    <rPh sb="32" eb="34">
      <t>カツヨウ</t>
    </rPh>
    <rPh sb="35" eb="37">
      <t>ミコ</t>
    </rPh>
    <rPh sb="43" eb="45">
      <t>カイハツ</t>
    </rPh>
    <rPh sb="45" eb="47">
      <t>エンジョ</t>
    </rPh>
    <rPh sb="56" eb="57">
      <t>タカ</t>
    </rPh>
    <rPh sb="62" eb="65">
      <t>チョウキテキ</t>
    </rPh>
    <rPh sb="66" eb="68">
      <t>リヨウ</t>
    </rPh>
    <rPh sb="69" eb="71">
      <t>カノウ</t>
    </rPh>
    <rPh sb="83" eb="85">
      <t>キョウザイ</t>
    </rPh>
    <rPh sb="91" eb="93">
      <t>カツヨウ</t>
    </rPh>
    <rPh sb="93" eb="95">
      <t>ケイカク</t>
    </rPh>
    <rPh sb="96" eb="98">
      <t>ソウテイ</t>
    </rPh>
    <phoneticPr fontId="2"/>
  </si>
  <si>
    <t>・開発大学院連携事業などJICA内外で幅広く活用が想定される。
・開発援助においてもニーズが高いテーマで、完成後長く利用可能。
・開大院連携事業や、課題別/青年研修の講義・オリエン教材など、活用計画は具体的に想定されている。</t>
    <rPh sb="1" eb="3">
      <t>カイハツ</t>
    </rPh>
    <rPh sb="3" eb="6">
      <t>ダイガクイン</t>
    </rPh>
    <rPh sb="6" eb="8">
      <t>レンケイ</t>
    </rPh>
    <rPh sb="8" eb="10">
      <t>ジギョウ</t>
    </rPh>
    <rPh sb="16" eb="18">
      <t>ナイガイ</t>
    </rPh>
    <rPh sb="19" eb="21">
      <t>ハバヒロ</t>
    </rPh>
    <rPh sb="22" eb="24">
      <t>カツヨウ</t>
    </rPh>
    <rPh sb="25" eb="27">
      <t>ソウテイ</t>
    </rPh>
    <rPh sb="33" eb="35">
      <t>カイハツ</t>
    </rPh>
    <rPh sb="35" eb="37">
      <t>エンジョ</t>
    </rPh>
    <rPh sb="46" eb="47">
      <t>タカ</t>
    </rPh>
    <rPh sb="53" eb="55">
      <t>カンセイ</t>
    </rPh>
    <rPh sb="55" eb="56">
      <t>ゴ</t>
    </rPh>
    <rPh sb="56" eb="57">
      <t>ナガ</t>
    </rPh>
    <rPh sb="58" eb="60">
      <t>リヨウ</t>
    </rPh>
    <rPh sb="60" eb="62">
      <t>カノウ</t>
    </rPh>
    <rPh sb="65" eb="66">
      <t>カイ</t>
    </rPh>
    <rPh sb="66" eb="67">
      <t>ダイ</t>
    </rPh>
    <rPh sb="67" eb="68">
      <t>イン</t>
    </rPh>
    <rPh sb="68" eb="70">
      <t>レンケイ</t>
    </rPh>
    <rPh sb="70" eb="72">
      <t>ジギョウ</t>
    </rPh>
    <rPh sb="74" eb="76">
      <t>カダイ</t>
    </rPh>
    <rPh sb="76" eb="77">
      <t>ベツ</t>
    </rPh>
    <rPh sb="78" eb="80">
      <t>セイネン</t>
    </rPh>
    <rPh sb="80" eb="82">
      <t>ケンシュウ</t>
    </rPh>
    <rPh sb="83" eb="85">
      <t>コウギ</t>
    </rPh>
    <rPh sb="90" eb="92">
      <t>キョウザイ</t>
    </rPh>
    <rPh sb="95" eb="97">
      <t>カツヨウ</t>
    </rPh>
    <rPh sb="97" eb="99">
      <t>ケイカク</t>
    </rPh>
    <rPh sb="100" eb="102">
      <t>グタイ</t>
    </rPh>
    <rPh sb="102" eb="103">
      <t>テキ</t>
    </rPh>
    <rPh sb="104" eb="106">
      <t>ソウテイ</t>
    </rPh>
    <phoneticPr fontId="2"/>
  </si>
  <si>
    <t>・「人と自然の共生」テーマとしてJICA内外で幅広く活用が見込まれるが、汎用性に懸念あり。
・開発援助においてニーズの高いテーマであり、長期的な利用が可能。
・課題別・青年研修等の講義・オリエン教材、今後のJICA事業の広報教材、里山イニシアティブ、大学での講義等具体的に活用が想定されている。</t>
    <rPh sb="2" eb="3">
      <t>ヒト</t>
    </rPh>
    <rPh sb="4" eb="6">
      <t>シゼン</t>
    </rPh>
    <rPh sb="7" eb="9">
      <t>キョウセイ</t>
    </rPh>
    <rPh sb="20" eb="22">
      <t>ナイガイ</t>
    </rPh>
    <rPh sb="23" eb="25">
      <t>ハバヒロ</t>
    </rPh>
    <rPh sb="26" eb="28">
      <t>カツヨウ</t>
    </rPh>
    <rPh sb="29" eb="31">
      <t>ミコ</t>
    </rPh>
    <rPh sb="36" eb="39">
      <t>ハンヨウセイ</t>
    </rPh>
    <rPh sb="40" eb="42">
      <t>ケネン</t>
    </rPh>
    <rPh sb="47" eb="49">
      <t>カイハツ</t>
    </rPh>
    <rPh sb="49" eb="51">
      <t>エンジョ</t>
    </rPh>
    <rPh sb="59" eb="60">
      <t>タカ</t>
    </rPh>
    <rPh sb="68" eb="71">
      <t>チョウキテキ</t>
    </rPh>
    <rPh sb="72" eb="74">
      <t>リヨウ</t>
    </rPh>
    <rPh sb="75" eb="77">
      <t>カノウ</t>
    </rPh>
    <rPh sb="80" eb="82">
      <t>カダイ</t>
    </rPh>
    <rPh sb="82" eb="83">
      <t>ベツ</t>
    </rPh>
    <rPh sb="84" eb="86">
      <t>セイネン</t>
    </rPh>
    <rPh sb="86" eb="88">
      <t>ケンシュウ</t>
    </rPh>
    <rPh sb="88" eb="89">
      <t>トウ</t>
    </rPh>
    <rPh sb="90" eb="92">
      <t>コウギ</t>
    </rPh>
    <rPh sb="97" eb="99">
      <t>キョウザイ</t>
    </rPh>
    <rPh sb="100" eb="102">
      <t>コンゴ</t>
    </rPh>
    <rPh sb="107" eb="109">
      <t>ジギョウ</t>
    </rPh>
    <rPh sb="110" eb="112">
      <t>コウホウ</t>
    </rPh>
    <rPh sb="112" eb="114">
      <t>キョウザイ</t>
    </rPh>
    <rPh sb="115" eb="117">
      <t>サトヤマ</t>
    </rPh>
    <rPh sb="125" eb="127">
      <t>ダイガク</t>
    </rPh>
    <rPh sb="129" eb="131">
      <t>コウギ</t>
    </rPh>
    <rPh sb="131" eb="132">
      <t>トウ</t>
    </rPh>
    <rPh sb="132" eb="135">
      <t>グタイテキ</t>
    </rPh>
    <rPh sb="136" eb="138">
      <t>カツヨウ</t>
    </rPh>
    <rPh sb="139" eb="141">
      <t>ソウテイ</t>
    </rPh>
    <phoneticPr fontId="2"/>
  </si>
  <si>
    <t>・日本の制度の紹介ということで、JICAに関わらず幅広い活用が見込まれる。
・ニーズは高いが、法律の改正などが関わってくるため、工夫が必要。
・教材の活用計画や対象は具体的に想定されている。
・ベトナム語での展開を希望</t>
    <rPh sb="1" eb="3">
      <t>ニホン</t>
    </rPh>
    <rPh sb="4" eb="6">
      <t>セイド</t>
    </rPh>
    <rPh sb="7" eb="9">
      <t>ショウカイ</t>
    </rPh>
    <rPh sb="21" eb="22">
      <t>カカ</t>
    </rPh>
    <rPh sb="25" eb="27">
      <t>ハバヒロ</t>
    </rPh>
    <rPh sb="28" eb="30">
      <t>カツヨウ</t>
    </rPh>
    <rPh sb="31" eb="33">
      <t>ミコ</t>
    </rPh>
    <rPh sb="43" eb="44">
      <t>タカ</t>
    </rPh>
    <rPh sb="47" eb="49">
      <t>ホウリツ</t>
    </rPh>
    <rPh sb="50" eb="52">
      <t>カイセイ</t>
    </rPh>
    <rPh sb="55" eb="56">
      <t>カカ</t>
    </rPh>
    <rPh sb="64" eb="66">
      <t>クフウ</t>
    </rPh>
    <rPh sb="67" eb="69">
      <t>ヒツヨウ</t>
    </rPh>
    <rPh sb="72" eb="74">
      <t>キョウザイ</t>
    </rPh>
    <rPh sb="75" eb="77">
      <t>カツヨウ</t>
    </rPh>
    <rPh sb="77" eb="79">
      <t>ケイカク</t>
    </rPh>
    <rPh sb="80" eb="82">
      <t>タイショウ</t>
    </rPh>
    <rPh sb="83" eb="86">
      <t>グタイテキ</t>
    </rPh>
    <rPh sb="87" eb="89">
      <t>ソウテイ</t>
    </rPh>
    <rPh sb="101" eb="102">
      <t>ゴ</t>
    </rPh>
    <rPh sb="104" eb="106">
      <t>テンカイ</t>
    </rPh>
    <rPh sb="107" eb="109">
      <t>キボウ</t>
    </rPh>
    <phoneticPr fontId="2"/>
  </si>
  <si>
    <t>・日本の経験シリーズとして、JICA内外での活用が見込まれる。
・開発援助においてニーズが高く、完成後3～5年程度は利用可能と思われる。
・国別/課題別研修等の事前教材/オリエンテーション教材として、また、技プロ等における、CP研修および関係機関への日本の水産紹介など、具体的に利用が想定されている。
・今後仏語版への展開も希望。</t>
    <rPh sb="1" eb="3">
      <t>ニホン</t>
    </rPh>
    <rPh sb="4" eb="6">
      <t>ケイケン</t>
    </rPh>
    <rPh sb="18" eb="20">
      <t>ナイガイ</t>
    </rPh>
    <rPh sb="22" eb="24">
      <t>カツヨウ</t>
    </rPh>
    <rPh sb="25" eb="27">
      <t>ミコ</t>
    </rPh>
    <rPh sb="33" eb="35">
      <t>カイハツ</t>
    </rPh>
    <rPh sb="35" eb="37">
      <t>エンジョ</t>
    </rPh>
    <rPh sb="45" eb="46">
      <t>タカ</t>
    </rPh>
    <rPh sb="63" eb="64">
      <t>オモ</t>
    </rPh>
    <rPh sb="70" eb="72">
      <t>クニベツ</t>
    </rPh>
    <rPh sb="73" eb="75">
      <t>カダイ</t>
    </rPh>
    <rPh sb="75" eb="76">
      <t>ベツ</t>
    </rPh>
    <rPh sb="76" eb="78">
      <t>ケンシュウ</t>
    </rPh>
    <rPh sb="78" eb="79">
      <t>トウ</t>
    </rPh>
    <rPh sb="80" eb="82">
      <t>ジゼン</t>
    </rPh>
    <rPh sb="82" eb="84">
      <t>キョウザイ</t>
    </rPh>
    <rPh sb="94" eb="96">
      <t>キョウザイ</t>
    </rPh>
    <rPh sb="135" eb="138">
      <t>グタイテキ</t>
    </rPh>
    <rPh sb="152" eb="154">
      <t>コンゴ</t>
    </rPh>
    <rPh sb="154" eb="155">
      <t>フツ</t>
    </rPh>
    <rPh sb="155" eb="156">
      <t>ゴ</t>
    </rPh>
    <rPh sb="156" eb="157">
      <t>バン</t>
    </rPh>
    <rPh sb="159" eb="161">
      <t>テンカイ</t>
    </rPh>
    <rPh sb="162" eb="164">
      <t>キボウ</t>
    </rPh>
    <phoneticPr fontId="2"/>
  </si>
  <si>
    <t>・日本の経験シリーズとして、JICA内外での活用が見込まれる。
・開発援助においてニーズが高く、完成後3～5年程度は利用可能と思われる。
・国別/課題別研修等の事前教材/オリエンテーション教材として、また、技プロ等における、CP研修および関係機関への日本の水産紹介など、具体的に利用が想定されている。
・今後仏語版への展開も希望。</t>
    <rPh sb="1" eb="3">
      <t>ニホン</t>
    </rPh>
    <rPh sb="4" eb="6">
      <t>ケイケン</t>
    </rPh>
    <rPh sb="18" eb="20">
      <t>ナイガイ</t>
    </rPh>
    <rPh sb="22" eb="24">
      <t>カツヨウ</t>
    </rPh>
    <rPh sb="25" eb="27">
      <t>ミコ</t>
    </rPh>
    <rPh sb="70" eb="72">
      <t>クニベツ</t>
    </rPh>
    <rPh sb="73" eb="75">
      <t>カダイ</t>
    </rPh>
    <rPh sb="75" eb="76">
      <t>ベツ</t>
    </rPh>
    <rPh sb="76" eb="78">
      <t>ケンシュウ</t>
    </rPh>
    <rPh sb="78" eb="79">
      <t>トウ</t>
    </rPh>
    <rPh sb="80" eb="82">
      <t>ジゼン</t>
    </rPh>
    <rPh sb="82" eb="84">
      <t>キョウザイ</t>
    </rPh>
    <rPh sb="94" eb="96">
      <t>キョウザイ</t>
    </rPh>
    <rPh sb="135" eb="138">
      <t>グタイテキ</t>
    </rPh>
    <rPh sb="152" eb="154">
      <t>コンゴ</t>
    </rPh>
    <rPh sb="154" eb="155">
      <t>フツ</t>
    </rPh>
    <rPh sb="155" eb="156">
      <t>ゴ</t>
    </rPh>
    <rPh sb="156" eb="157">
      <t>バン</t>
    </rPh>
    <rPh sb="159" eb="161">
      <t>テンカイ</t>
    </rPh>
    <rPh sb="162" eb="164">
      <t>キボウ</t>
    </rPh>
    <phoneticPr fontId="2"/>
  </si>
  <si>
    <t>・専門的な内容のため、JICA内での利用が中心になると思われる。
・ニーズは高く、完成後3～5年程度は利用可能と思われる。
・課題別研修の講義教材としてや、帰国研修員のフォローアップ教材など具体的な利用が想定されている。</t>
    <rPh sb="1" eb="4">
      <t>センモンテキ</t>
    </rPh>
    <rPh sb="5" eb="7">
      <t>ナイヨウ</t>
    </rPh>
    <rPh sb="15" eb="16">
      <t>ナイ</t>
    </rPh>
    <rPh sb="18" eb="20">
      <t>リヨウ</t>
    </rPh>
    <rPh sb="21" eb="23">
      <t>チュウシン</t>
    </rPh>
    <rPh sb="27" eb="28">
      <t>オモ</t>
    </rPh>
    <rPh sb="63" eb="65">
      <t>カダイ</t>
    </rPh>
    <rPh sb="65" eb="66">
      <t>ベツ</t>
    </rPh>
    <rPh sb="66" eb="68">
      <t>ケンシュウ</t>
    </rPh>
    <rPh sb="69" eb="71">
      <t>コウギ</t>
    </rPh>
    <rPh sb="71" eb="73">
      <t>キョウザイ</t>
    </rPh>
    <rPh sb="78" eb="80">
      <t>キコク</t>
    </rPh>
    <rPh sb="80" eb="82">
      <t>ケンシュウ</t>
    </rPh>
    <rPh sb="82" eb="83">
      <t>イン</t>
    </rPh>
    <rPh sb="91" eb="93">
      <t>キョウザイ</t>
    </rPh>
    <rPh sb="95" eb="98">
      <t>グタイテキ</t>
    </rPh>
    <rPh sb="99" eb="101">
      <t>リヨウ</t>
    </rPh>
    <rPh sb="102" eb="104">
      <t>ソウテイ</t>
    </rPh>
    <phoneticPr fontId="2"/>
  </si>
  <si>
    <t>・専門的な内容のため、JICA内での利用が中心になると思われる。
・ニーズはあり、完成後3～5年程度利用可能と思われる。
・課題別研修やJDS等留学生の教材として、また、C/Pへの説明資料としてなど、具体的な利用が想定されている。</t>
    <rPh sb="41" eb="43">
      <t>カンセイ</t>
    </rPh>
    <rPh sb="43" eb="44">
      <t>ゴ</t>
    </rPh>
    <rPh sb="47" eb="48">
      <t>ネン</t>
    </rPh>
    <rPh sb="48" eb="50">
      <t>テイド</t>
    </rPh>
    <rPh sb="50" eb="52">
      <t>リヨウ</t>
    </rPh>
    <rPh sb="52" eb="54">
      <t>カノウ</t>
    </rPh>
    <rPh sb="55" eb="56">
      <t>オモ</t>
    </rPh>
    <rPh sb="62" eb="64">
      <t>カダイ</t>
    </rPh>
    <rPh sb="64" eb="65">
      <t>ベツ</t>
    </rPh>
    <rPh sb="65" eb="67">
      <t>ケンシュウ</t>
    </rPh>
    <rPh sb="72" eb="75">
      <t>リュウガクセイ</t>
    </rPh>
    <rPh sb="76" eb="78">
      <t>キョウザイ</t>
    </rPh>
    <rPh sb="90" eb="92">
      <t>セツメイ</t>
    </rPh>
    <rPh sb="92" eb="94">
      <t>シリョウ</t>
    </rPh>
    <phoneticPr fontId="2"/>
  </si>
  <si>
    <t>・JICA内外の同分野関係者による利用が中心になると思われる。
・開発援助においてニーズが高く、長期的に利用可能である。
・国別・課題別研修の事前学習用、能力強化研修等活用方法や対象は具体的に想定されている。</t>
    <rPh sb="5" eb="7">
      <t>ナイガイ</t>
    </rPh>
    <rPh sb="8" eb="9">
      <t>ドウ</t>
    </rPh>
    <rPh sb="9" eb="11">
      <t>ブンヤ</t>
    </rPh>
    <rPh sb="11" eb="14">
      <t>カンケイシャ</t>
    </rPh>
    <rPh sb="17" eb="19">
      <t>リヨウ</t>
    </rPh>
    <rPh sb="20" eb="22">
      <t>チュウシン</t>
    </rPh>
    <rPh sb="26" eb="27">
      <t>オモ</t>
    </rPh>
    <rPh sb="33" eb="35">
      <t>カイハツ</t>
    </rPh>
    <rPh sb="35" eb="37">
      <t>エンジョ</t>
    </rPh>
    <rPh sb="45" eb="46">
      <t>タカ</t>
    </rPh>
    <rPh sb="48" eb="51">
      <t>チョウキテキ</t>
    </rPh>
    <rPh sb="52" eb="54">
      <t>リヨウ</t>
    </rPh>
    <rPh sb="54" eb="56">
      <t>カノウ</t>
    </rPh>
    <rPh sb="62" eb="64">
      <t>クニベツ</t>
    </rPh>
    <rPh sb="65" eb="67">
      <t>カダイ</t>
    </rPh>
    <rPh sb="67" eb="68">
      <t>ベツ</t>
    </rPh>
    <rPh sb="68" eb="70">
      <t>ケンシュウ</t>
    </rPh>
    <rPh sb="71" eb="73">
      <t>ジゼン</t>
    </rPh>
    <rPh sb="73" eb="75">
      <t>ガクシュウ</t>
    </rPh>
    <rPh sb="75" eb="76">
      <t>ヨウ</t>
    </rPh>
    <rPh sb="77" eb="79">
      <t>ノウリョク</t>
    </rPh>
    <rPh sb="79" eb="81">
      <t>キョウカ</t>
    </rPh>
    <rPh sb="81" eb="83">
      <t>ケンシュウ</t>
    </rPh>
    <rPh sb="83" eb="84">
      <t>トウ</t>
    </rPh>
    <rPh sb="92" eb="95">
      <t>グタイテキ</t>
    </rPh>
    <rPh sb="96" eb="98">
      <t>ソウテイ</t>
    </rPh>
    <phoneticPr fontId="2"/>
  </si>
  <si>
    <t>・JICA内外での活用が見込まれる。
・開発援助においてはニーズが高く、長期的に利用可能と考えられる。
・市民参加事業実施団体やそのC/P,またJICA職員向けの事前教材/オリエン教材として等、活用計画は具体的である</t>
    <rPh sb="5" eb="7">
      <t>ナイガイ</t>
    </rPh>
    <rPh sb="9" eb="11">
      <t>カツヨウ</t>
    </rPh>
    <rPh sb="12" eb="14">
      <t>ミコ</t>
    </rPh>
    <rPh sb="20" eb="22">
      <t>カイハツ</t>
    </rPh>
    <rPh sb="22" eb="24">
      <t>エンジョ</t>
    </rPh>
    <rPh sb="33" eb="34">
      <t>タカ</t>
    </rPh>
    <rPh sb="36" eb="39">
      <t>チョウキテキ</t>
    </rPh>
    <rPh sb="40" eb="42">
      <t>リヨウ</t>
    </rPh>
    <rPh sb="42" eb="44">
      <t>カノウ</t>
    </rPh>
    <rPh sb="45" eb="46">
      <t>カンガ</t>
    </rPh>
    <rPh sb="53" eb="55">
      <t>シミン</t>
    </rPh>
    <rPh sb="55" eb="57">
      <t>サンカ</t>
    </rPh>
    <rPh sb="57" eb="59">
      <t>ジギョウ</t>
    </rPh>
    <rPh sb="59" eb="61">
      <t>ジッシ</t>
    </rPh>
    <rPh sb="61" eb="63">
      <t>ダンタイ</t>
    </rPh>
    <rPh sb="76" eb="78">
      <t>ショクイン</t>
    </rPh>
    <rPh sb="78" eb="79">
      <t>ム</t>
    </rPh>
    <rPh sb="81" eb="83">
      <t>ジゼン</t>
    </rPh>
    <rPh sb="83" eb="85">
      <t>キョウザイ</t>
    </rPh>
    <rPh sb="90" eb="92">
      <t>キョウザイ</t>
    </rPh>
    <rPh sb="95" eb="96">
      <t>トウ</t>
    </rPh>
    <rPh sb="97" eb="99">
      <t>カツヨウ</t>
    </rPh>
    <rPh sb="99" eb="101">
      <t>ケイカク</t>
    </rPh>
    <rPh sb="102" eb="104">
      <t>グタイ</t>
    </rPh>
    <rPh sb="104" eb="105">
      <t>テキ</t>
    </rPh>
    <phoneticPr fontId="2"/>
  </si>
  <si>
    <t>・JICA内外での幅広い活用が見込まれる。
・開発教育分野でニーズが高く、長期的な利用が見込まれる。
・開発教育、平和構築関連研修や草の根実施団体への紹介等、活用計画が具体的に想定されている。</t>
    <rPh sb="5" eb="7">
      <t>ナイガイ</t>
    </rPh>
    <rPh sb="9" eb="11">
      <t>ハバヒロ</t>
    </rPh>
    <rPh sb="12" eb="14">
      <t>カツヨウ</t>
    </rPh>
    <rPh sb="15" eb="17">
      <t>ミコ</t>
    </rPh>
    <rPh sb="23" eb="25">
      <t>カイハツ</t>
    </rPh>
    <rPh sb="25" eb="27">
      <t>キョウイク</t>
    </rPh>
    <rPh sb="27" eb="29">
      <t>ブンヤ</t>
    </rPh>
    <rPh sb="34" eb="35">
      <t>タカ</t>
    </rPh>
    <rPh sb="37" eb="40">
      <t>チョウキテキ</t>
    </rPh>
    <rPh sb="41" eb="43">
      <t>リヨウ</t>
    </rPh>
    <rPh sb="44" eb="46">
      <t>ミコ</t>
    </rPh>
    <rPh sb="52" eb="54">
      <t>カイハツ</t>
    </rPh>
    <rPh sb="54" eb="56">
      <t>キョウイク</t>
    </rPh>
    <rPh sb="57" eb="59">
      <t>ヘイワ</t>
    </rPh>
    <rPh sb="59" eb="61">
      <t>コウチク</t>
    </rPh>
    <rPh sb="61" eb="63">
      <t>カンレン</t>
    </rPh>
    <rPh sb="63" eb="65">
      <t>ケンシュウ</t>
    </rPh>
    <rPh sb="66" eb="67">
      <t>クサ</t>
    </rPh>
    <rPh sb="68" eb="69">
      <t>ネ</t>
    </rPh>
    <rPh sb="69" eb="71">
      <t>ジッシ</t>
    </rPh>
    <rPh sb="71" eb="73">
      <t>ダンタイ</t>
    </rPh>
    <rPh sb="75" eb="77">
      <t>ショウカイ</t>
    </rPh>
    <rPh sb="77" eb="78">
      <t>トウ</t>
    </rPh>
    <rPh sb="79" eb="81">
      <t>カツヨウ</t>
    </rPh>
    <rPh sb="81" eb="83">
      <t>ケイカク</t>
    </rPh>
    <rPh sb="84" eb="87">
      <t>グタイテキ</t>
    </rPh>
    <rPh sb="88" eb="90">
      <t>ソウテイ</t>
    </rPh>
    <phoneticPr fontId="2"/>
  </si>
  <si>
    <t>・JICA内外での活用が見込まれ、利用可能性は高いが、中南米に限定されない工夫が必要である。
・開発援助において、ニーズの高いテーマであり、長期的な利用が可能である。
・課題別研修の教材や、現地での農業・農村開発の手法の普及のための利用など、具体的に利用が想定されている。
・西語版制作を希望。</t>
    <rPh sb="17" eb="19">
      <t>リヨウ</t>
    </rPh>
    <rPh sb="19" eb="22">
      <t>カノウセイ</t>
    </rPh>
    <rPh sb="23" eb="24">
      <t>タカ</t>
    </rPh>
    <rPh sb="27" eb="30">
      <t>チュウナンベイ</t>
    </rPh>
    <rPh sb="31" eb="33">
      <t>ゲンテイ</t>
    </rPh>
    <rPh sb="37" eb="39">
      <t>クフウ</t>
    </rPh>
    <rPh sb="40" eb="42">
      <t>ヒツヨウ</t>
    </rPh>
    <rPh sb="48" eb="50">
      <t>カイハツ</t>
    </rPh>
    <rPh sb="50" eb="52">
      <t>エンジョ</t>
    </rPh>
    <rPh sb="61" eb="62">
      <t>タカ</t>
    </rPh>
    <rPh sb="70" eb="73">
      <t>チョウキテキ</t>
    </rPh>
    <rPh sb="74" eb="76">
      <t>リヨウ</t>
    </rPh>
    <rPh sb="77" eb="79">
      <t>カノウ</t>
    </rPh>
    <rPh sb="85" eb="87">
      <t>カダイ</t>
    </rPh>
    <rPh sb="87" eb="88">
      <t>ベツ</t>
    </rPh>
    <rPh sb="88" eb="90">
      <t>ケンシュウ</t>
    </rPh>
    <rPh sb="91" eb="93">
      <t>キョウザイ</t>
    </rPh>
    <rPh sb="95" eb="97">
      <t>ゲンチ</t>
    </rPh>
    <rPh sb="110" eb="112">
      <t>フキュウ</t>
    </rPh>
    <rPh sb="116" eb="118">
      <t>リヨウ</t>
    </rPh>
    <rPh sb="138" eb="139">
      <t>ニシ</t>
    </rPh>
    <rPh sb="141" eb="143">
      <t>セイサク</t>
    </rPh>
    <phoneticPr fontId="2"/>
  </si>
  <si>
    <t>・タイムリーなテーマでもあり、JICA内外での幅広い活用が見込まれ、利用可能性は高い。
・コロナ禍においてニーズは高い。
・国内・課題別研修の教材として、また、観光案件支援対象国のCPを始め、全世界の観光行政関係者、日本の地方自治体における観光行政の職員など、活用計画・対象は具体的に想定されている。
・西語・仏語版の展開希望。</t>
    <rPh sb="19" eb="21">
      <t>ナイガイ</t>
    </rPh>
    <rPh sb="23" eb="25">
      <t>ハバヒロ</t>
    </rPh>
    <rPh sb="26" eb="28">
      <t>カツヨウ</t>
    </rPh>
    <rPh sb="29" eb="31">
      <t>ミコ</t>
    </rPh>
    <rPh sb="48" eb="49">
      <t>カ</t>
    </rPh>
    <rPh sb="57" eb="58">
      <t>タカ</t>
    </rPh>
    <rPh sb="62" eb="64">
      <t>コクナイ</t>
    </rPh>
    <rPh sb="65" eb="67">
      <t>カダイ</t>
    </rPh>
    <rPh sb="67" eb="68">
      <t>ベツ</t>
    </rPh>
    <rPh sb="68" eb="70">
      <t>ケンシュウ</t>
    </rPh>
    <rPh sb="71" eb="73">
      <t>キョウザイ</t>
    </rPh>
    <rPh sb="130" eb="132">
      <t>カツヨウ</t>
    </rPh>
    <rPh sb="132" eb="134">
      <t>ケイカク</t>
    </rPh>
    <rPh sb="135" eb="137">
      <t>タイショウ</t>
    </rPh>
    <rPh sb="138" eb="140">
      <t>グタイ</t>
    </rPh>
    <rPh sb="140" eb="141">
      <t>テキ</t>
    </rPh>
    <rPh sb="142" eb="144">
      <t>ソウテイ</t>
    </rPh>
    <rPh sb="157" eb="158">
      <t>バン</t>
    </rPh>
    <rPh sb="159" eb="161">
      <t>テンカイ</t>
    </rPh>
    <rPh sb="161" eb="163">
      <t>キボウ</t>
    </rPh>
    <phoneticPr fontId="2"/>
  </si>
  <si>
    <t>・JICA内外での幅広い活用が見込まれ、利用可能性は高い。
・開発援助においてニーズの高いテーマであり、長期的な利用が可能である。
・課題別研修の教材として、また、関連プロジェクト、カイゼンに関心のある組織や企業に対する導入資料としての活用など具体的に想定されている。
・仏語・西語版の展開希望。</t>
    <rPh sb="5" eb="7">
      <t>ナイガイ</t>
    </rPh>
    <rPh sb="9" eb="11">
      <t>ハバヒロ</t>
    </rPh>
    <rPh sb="12" eb="14">
      <t>カツヨウ</t>
    </rPh>
    <rPh sb="15" eb="17">
      <t>ミコ</t>
    </rPh>
    <rPh sb="20" eb="22">
      <t>リヨウ</t>
    </rPh>
    <rPh sb="22" eb="25">
      <t>カノウセイ</t>
    </rPh>
    <rPh sb="26" eb="27">
      <t>タカ</t>
    </rPh>
    <rPh sb="31" eb="33">
      <t>カイハツ</t>
    </rPh>
    <rPh sb="33" eb="35">
      <t>エンジョ</t>
    </rPh>
    <rPh sb="43" eb="44">
      <t>タカ</t>
    </rPh>
    <rPh sb="52" eb="55">
      <t>チョウキテキ</t>
    </rPh>
    <rPh sb="56" eb="58">
      <t>リヨウ</t>
    </rPh>
    <rPh sb="59" eb="61">
      <t>カノウ</t>
    </rPh>
    <rPh sb="67" eb="69">
      <t>カダイ</t>
    </rPh>
    <rPh sb="69" eb="70">
      <t>ベツ</t>
    </rPh>
    <rPh sb="70" eb="72">
      <t>ケンシュウ</t>
    </rPh>
    <rPh sb="73" eb="75">
      <t>キョウザイ</t>
    </rPh>
    <rPh sb="122" eb="125">
      <t>グタイテキ</t>
    </rPh>
    <rPh sb="126" eb="128">
      <t>ソウテイ</t>
    </rPh>
    <rPh sb="143" eb="145">
      <t>テンカイ</t>
    </rPh>
    <rPh sb="145" eb="147">
      <t>キボウ</t>
    </rPh>
    <phoneticPr fontId="2"/>
  </si>
  <si>
    <t>・JICA内外での幅広い活用が見込まれ、利用可能性は高い。
・開発援助においてニーズの高いテーマである。
・対象者も具体的で、来日前の事前学習や、開発教育の現場など、具体的な活用計画が想定されている。</t>
    <rPh sb="5" eb="7">
      <t>ナイガイ</t>
    </rPh>
    <rPh sb="9" eb="11">
      <t>ハバヒロ</t>
    </rPh>
    <rPh sb="12" eb="14">
      <t>カツヨウ</t>
    </rPh>
    <rPh sb="15" eb="17">
      <t>ミコ</t>
    </rPh>
    <rPh sb="20" eb="22">
      <t>リヨウ</t>
    </rPh>
    <rPh sb="22" eb="25">
      <t>カノウセイ</t>
    </rPh>
    <rPh sb="26" eb="27">
      <t>タカ</t>
    </rPh>
    <rPh sb="31" eb="33">
      <t>カイハツ</t>
    </rPh>
    <rPh sb="33" eb="35">
      <t>エンジョ</t>
    </rPh>
    <rPh sb="43" eb="44">
      <t>タカ</t>
    </rPh>
    <rPh sb="54" eb="57">
      <t>タイショウシャ</t>
    </rPh>
    <rPh sb="58" eb="61">
      <t>グタイテキ</t>
    </rPh>
    <rPh sb="78" eb="80">
      <t>ゲンバ</t>
    </rPh>
    <rPh sb="83" eb="86">
      <t>グタイテキ</t>
    </rPh>
    <rPh sb="87" eb="89">
      <t>カツヨウ</t>
    </rPh>
    <rPh sb="89" eb="91">
      <t>ケイカク</t>
    </rPh>
    <rPh sb="92" eb="94">
      <t>ソウテイ</t>
    </rPh>
    <phoneticPr fontId="2"/>
  </si>
  <si>
    <t>・今後のSHEP展開ビジョンが明確で、JICA内外で幅広く活用が見込まれ、利用可能性は高い。
・開発援助においてニーズの高いテーマであり、長期的な利用が可能である。
・活用計画が具体的に想定されている。
・日・英・仏・西・亜語版での展開を希望</t>
    <rPh sb="1" eb="3">
      <t>コンゴ</t>
    </rPh>
    <rPh sb="8" eb="10">
      <t>テンカイ</t>
    </rPh>
    <rPh sb="15" eb="17">
      <t>メイカク</t>
    </rPh>
    <rPh sb="23" eb="25">
      <t>ナイガイ</t>
    </rPh>
    <rPh sb="26" eb="28">
      <t>ハバヒロ</t>
    </rPh>
    <rPh sb="29" eb="30">
      <t>カツ</t>
    </rPh>
    <rPh sb="30" eb="31">
      <t>ヨウ</t>
    </rPh>
    <rPh sb="32" eb="34">
      <t>ミコ</t>
    </rPh>
    <rPh sb="37" eb="39">
      <t>リヨウ</t>
    </rPh>
    <rPh sb="39" eb="42">
      <t>カノウセイ</t>
    </rPh>
    <rPh sb="43" eb="44">
      <t>タカ</t>
    </rPh>
    <rPh sb="48" eb="50">
      <t>カイハツ</t>
    </rPh>
    <rPh sb="50" eb="52">
      <t>エンジョ</t>
    </rPh>
    <rPh sb="60" eb="61">
      <t>タカ</t>
    </rPh>
    <rPh sb="69" eb="71">
      <t>チョウキ</t>
    </rPh>
    <rPh sb="71" eb="72">
      <t>テキ</t>
    </rPh>
    <rPh sb="73" eb="75">
      <t>リヨウ</t>
    </rPh>
    <rPh sb="76" eb="78">
      <t>カノウ</t>
    </rPh>
    <rPh sb="84" eb="86">
      <t>カツヨウ</t>
    </rPh>
    <rPh sb="86" eb="88">
      <t>ケイカク</t>
    </rPh>
    <rPh sb="89" eb="92">
      <t>グタイテキ</t>
    </rPh>
    <rPh sb="93" eb="95">
      <t>ソウテイ</t>
    </rPh>
    <rPh sb="103" eb="104">
      <t>ニチ</t>
    </rPh>
    <rPh sb="105" eb="106">
      <t>エイ</t>
    </rPh>
    <rPh sb="107" eb="108">
      <t>フツ</t>
    </rPh>
    <rPh sb="109" eb="110">
      <t>ニシ</t>
    </rPh>
    <rPh sb="111" eb="112">
      <t>ア</t>
    </rPh>
    <rPh sb="112" eb="113">
      <t>ゴ</t>
    </rPh>
    <rPh sb="113" eb="114">
      <t>バン</t>
    </rPh>
    <rPh sb="116" eb="118">
      <t>テンカイ</t>
    </rPh>
    <rPh sb="119" eb="121">
      <t>キボウ</t>
    </rPh>
    <phoneticPr fontId="2"/>
  </si>
  <si>
    <t>・タイムリーなテーマであり、日本の知見をまとめた映像としてJICA内外・途上国で幅広く活用される。
・開発援助においてニーズも高く、長期的な利用が可能である。
・課題別研修や活用計画・対象が具体的に想定されている。</t>
    <rPh sb="14" eb="16">
      <t>ニホン</t>
    </rPh>
    <rPh sb="17" eb="19">
      <t>チケン</t>
    </rPh>
    <rPh sb="24" eb="26">
      <t>エイゾウ</t>
    </rPh>
    <rPh sb="33" eb="35">
      <t>ナイガイ</t>
    </rPh>
    <rPh sb="36" eb="39">
      <t>トジョウコク</t>
    </rPh>
    <rPh sb="40" eb="42">
      <t>ハバヒロ</t>
    </rPh>
    <rPh sb="43" eb="45">
      <t>カツヨウ</t>
    </rPh>
    <rPh sb="51" eb="53">
      <t>カイハツ</t>
    </rPh>
    <rPh sb="53" eb="55">
      <t>エンジョ</t>
    </rPh>
    <rPh sb="63" eb="64">
      <t>タカ</t>
    </rPh>
    <rPh sb="66" eb="69">
      <t>チョウキテキ</t>
    </rPh>
    <rPh sb="70" eb="72">
      <t>リヨウ</t>
    </rPh>
    <rPh sb="73" eb="75">
      <t>カノウ</t>
    </rPh>
    <rPh sb="81" eb="83">
      <t>カダイ</t>
    </rPh>
    <rPh sb="83" eb="84">
      <t>ベツ</t>
    </rPh>
    <rPh sb="84" eb="86">
      <t>ケンシュウ</t>
    </rPh>
    <rPh sb="87" eb="89">
      <t>カツヨウ</t>
    </rPh>
    <rPh sb="89" eb="91">
      <t>ケイカク</t>
    </rPh>
    <rPh sb="92" eb="94">
      <t>タイショウ</t>
    </rPh>
    <rPh sb="95" eb="98">
      <t>グタイテキ</t>
    </rPh>
    <rPh sb="99" eb="101">
      <t>ソウテイ</t>
    </rPh>
    <phoneticPr fontId="2"/>
  </si>
  <si>
    <t>・日本の知見をまとめた映像として、JICA内外・途上国で幅広く活用される。
・開発援助においてニーズは高いが、技術の進歩により、活用頻度に変動が出る懸念あり。
・本邦研修や職員向け、JOCV派遣時のサポート教材としてなど活用計画は具体的に想定されている。</t>
    <rPh sb="1" eb="3">
      <t>ニホン</t>
    </rPh>
    <rPh sb="4" eb="6">
      <t>チケン</t>
    </rPh>
    <rPh sb="11" eb="13">
      <t>エイゾウ</t>
    </rPh>
    <rPh sb="21" eb="23">
      <t>ナイガイ</t>
    </rPh>
    <rPh sb="24" eb="27">
      <t>トジョウコク</t>
    </rPh>
    <rPh sb="28" eb="30">
      <t>ハバヒロ</t>
    </rPh>
    <rPh sb="31" eb="33">
      <t>カツヨウ</t>
    </rPh>
    <rPh sb="39" eb="41">
      <t>カイハツ</t>
    </rPh>
    <rPh sb="41" eb="43">
      <t>エンジョ</t>
    </rPh>
    <rPh sb="51" eb="52">
      <t>タカ</t>
    </rPh>
    <rPh sb="69" eb="71">
      <t>ヘンドウ</t>
    </rPh>
    <rPh sb="72" eb="73">
      <t>デ</t>
    </rPh>
    <rPh sb="81" eb="83">
      <t>ホンポウ</t>
    </rPh>
    <rPh sb="83" eb="85">
      <t>ケンシュウ</t>
    </rPh>
    <rPh sb="86" eb="88">
      <t>ショクイン</t>
    </rPh>
    <rPh sb="88" eb="89">
      <t>ム</t>
    </rPh>
    <rPh sb="95" eb="97">
      <t>ハケン</t>
    </rPh>
    <rPh sb="97" eb="98">
      <t>ジ</t>
    </rPh>
    <rPh sb="103" eb="105">
      <t>キョウザイ</t>
    </rPh>
    <rPh sb="110" eb="112">
      <t>カツヨウ</t>
    </rPh>
    <rPh sb="112" eb="114">
      <t>ケイカク</t>
    </rPh>
    <rPh sb="115" eb="118">
      <t>グタイテキ</t>
    </rPh>
    <rPh sb="119" eb="121">
      <t>ソウテイ</t>
    </rPh>
    <phoneticPr fontId="2"/>
  </si>
  <si>
    <t>・日本の知見をまとめた映像として、JICA内外・途上国で活用される。
・開発援助においてニーズも高く、長期的な利用が可能である。
・経済開発部主管案件のC/Pや地方行政機関職員、課題別研修の事前教材としてなど、活用計画は具体的に想定されている。</t>
    <rPh sb="1" eb="3">
      <t>ニホン</t>
    </rPh>
    <rPh sb="4" eb="6">
      <t>チケン</t>
    </rPh>
    <rPh sb="11" eb="13">
      <t>エイゾウ</t>
    </rPh>
    <rPh sb="21" eb="23">
      <t>ナイガイ</t>
    </rPh>
    <rPh sb="24" eb="27">
      <t>トジョウコク</t>
    </rPh>
    <rPh sb="28" eb="30">
      <t>カツヨウ</t>
    </rPh>
    <rPh sb="36" eb="38">
      <t>カイハツ</t>
    </rPh>
    <rPh sb="38" eb="40">
      <t>エンジョ</t>
    </rPh>
    <rPh sb="48" eb="49">
      <t>タカ</t>
    </rPh>
    <rPh sb="51" eb="54">
      <t>チョウキテキ</t>
    </rPh>
    <rPh sb="55" eb="57">
      <t>リヨウ</t>
    </rPh>
    <rPh sb="58" eb="60">
      <t>カノウ</t>
    </rPh>
    <rPh sb="66" eb="68">
      <t>ケイザイ</t>
    </rPh>
    <rPh sb="68" eb="70">
      <t>カイハツ</t>
    </rPh>
    <rPh sb="70" eb="71">
      <t>ブ</t>
    </rPh>
    <rPh sb="71" eb="73">
      <t>シュカン</t>
    </rPh>
    <rPh sb="73" eb="75">
      <t>アンケン</t>
    </rPh>
    <rPh sb="80" eb="82">
      <t>チホウ</t>
    </rPh>
    <rPh sb="82" eb="84">
      <t>ギョウセイ</t>
    </rPh>
    <rPh sb="84" eb="86">
      <t>キカン</t>
    </rPh>
    <rPh sb="86" eb="88">
      <t>ショクイン</t>
    </rPh>
    <rPh sb="89" eb="91">
      <t>カダイ</t>
    </rPh>
    <rPh sb="91" eb="92">
      <t>ベツ</t>
    </rPh>
    <rPh sb="92" eb="94">
      <t>ケンシュウ</t>
    </rPh>
    <rPh sb="95" eb="97">
      <t>ジゼン</t>
    </rPh>
    <rPh sb="97" eb="99">
      <t>キョウザイ</t>
    </rPh>
    <rPh sb="105" eb="107">
      <t>カツヨウ</t>
    </rPh>
    <rPh sb="107" eb="109">
      <t>ケイカク</t>
    </rPh>
    <rPh sb="110" eb="113">
      <t>グタイテキ</t>
    </rPh>
    <rPh sb="114" eb="116">
      <t>ソウテイ</t>
    </rPh>
    <phoneticPr fontId="2"/>
  </si>
  <si>
    <t>・JICA内外での幅広い活用が見込まれる。
・開発援助において、ニーズが高く、長期的な利用が可能。
・国別・課題別研修の事前学習・オリエンテーション教材として想定。</t>
    <rPh sb="5" eb="7">
      <t>ナイガイ</t>
    </rPh>
    <rPh sb="9" eb="11">
      <t>ハバヒロ</t>
    </rPh>
    <rPh sb="12" eb="14">
      <t>カツヨウ</t>
    </rPh>
    <rPh sb="15" eb="17">
      <t>ミコ</t>
    </rPh>
    <rPh sb="23" eb="25">
      <t>カイハツ</t>
    </rPh>
    <rPh sb="25" eb="27">
      <t>エンジョ</t>
    </rPh>
    <rPh sb="36" eb="37">
      <t>タカ</t>
    </rPh>
    <rPh sb="39" eb="42">
      <t>チョウキテキ</t>
    </rPh>
    <rPh sb="43" eb="45">
      <t>リヨウ</t>
    </rPh>
    <rPh sb="46" eb="48">
      <t>カノウ</t>
    </rPh>
    <rPh sb="51" eb="53">
      <t>クニベツ</t>
    </rPh>
    <rPh sb="54" eb="56">
      <t>カダイ</t>
    </rPh>
    <rPh sb="56" eb="57">
      <t>ベツ</t>
    </rPh>
    <rPh sb="57" eb="59">
      <t>ケンシュウ</t>
    </rPh>
    <rPh sb="60" eb="62">
      <t>ジゼン</t>
    </rPh>
    <rPh sb="62" eb="64">
      <t>ガクシュウ</t>
    </rPh>
    <rPh sb="74" eb="76">
      <t>キョウザイ</t>
    </rPh>
    <rPh sb="79" eb="81">
      <t>ソウテイ</t>
    </rPh>
    <phoneticPr fontId="2"/>
  </si>
  <si>
    <t>・JICA内外での活用が見込まれる。JICA職員作成のPPT資料のCG化を想定。
・現場でのニーズは高く、普遍的なテーマとして長期的な利用が可能。
・来日前の事前学習教材ないし、到着後オリエンテーション教材を想定。</t>
    <rPh sb="5" eb="7">
      <t>ナイガイ</t>
    </rPh>
    <rPh sb="9" eb="11">
      <t>カツヨウ</t>
    </rPh>
    <rPh sb="12" eb="14">
      <t>ミコ</t>
    </rPh>
    <rPh sb="42" eb="44">
      <t>ゲンバ</t>
    </rPh>
    <rPh sb="50" eb="51">
      <t>タカ</t>
    </rPh>
    <rPh sb="53" eb="56">
      <t>フヘンテキ</t>
    </rPh>
    <rPh sb="63" eb="66">
      <t>チョウキテキ</t>
    </rPh>
    <rPh sb="67" eb="69">
      <t>リヨウ</t>
    </rPh>
    <rPh sb="70" eb="72">
      <t>カノウ</t>
    </rPh>
    <rPh sb="104" eb="106">
      <t>ソウテイ</t>
    </rPh>
    <phoneticPr fontId="2"/>
  </si>
  <si>
    <t>・日本の経験をまとめた映像として、JICA内外で幅広い活用が見込まれる。
・開発援助においてニーズが高く、長期的な利用が可能。
・活用計画や対象は具体的に想定されている。
・仏・西・露版での展開希望。</t>
    <rPh sb="1" eb="3">
      <t>ニホン</t>
    </rPh>
    <rPh sb="4" eb="6">
      <t>ケイケン</t>
    </rPh>
    <rPh sb="11" eb="13">
      <t>エイゾウ</t>
    </rPh>
    <rPh sb="21" eb="23">
      <t>ナイガイ</t>
    </rPh>
    <rPh sb="24" eb="26">
      <t>ハバヒロ</t>
    </rPh>
    <rPh sb="27" eb="29">
      <t>カツヨウ</t>
    </rPh>
    <rPh sb="30" eb="32">
      <t>ミコ</t>
    </rPh>
    <rPh sb="38" eb="40">
      <t>カイハツ</t>
    </rPh>
    <rPh sb="40" eb="42">
      <t>エンジョ</t>
    </rPh>
    <rPh sb="50" eb="51">
      <t>タカ</t>
    </rPh>
    <rPh sb="53" eb="55">
      <t>チョウキ</t>
    </rPh>
    <rPh sb="55" eb="56">
      <t>テキ</t>
    </rPh>
    <rPh sb="57" eb="59">
      <t>リヨウ</t>
    </rPh>
    <rPh sb="60" eb="62">
      <t>カノウ</t>
    </rPh>
    <rPh sb="65" eb="67">
      <t>カツヨウ</t>
    </rPh>
    <rPh sb="67" eb="69">
      <t>ケイカク</t>
    </rPh>
    <rPh sb="70" eb="72">
      <t>タイショウ</t>
    </rPh>
    <rPh sb="73" eb="76">
      <t>グタイテキ</t>
    </rPh>
    <rPh sb="77" eb="79">
      <t>ソウテイ</t>
    </rPh>
    <rPh sb="87" eb="88">
      <t>フツ</t>
    </rPh>
    <rPh sb="89" eb="90">
      <t>ニシ</t>
    </rPh>
    <rPh sb="91" eb="92">
      <t>ロ</t>
    </rPh>
    <rPh sb="92" eb="93">
      <t>バン</t>
    </rPh>
    <rPh sb="95" eb="97">
      <t>テンカイ</t>
    </rPh>
    <rPh sb="97" eb="99">
      <t>キボウ</t>
    </rPh>
    <phoneticPr fontId="2"/>
  </si>
  <si>
    <t>・JICA内外で幅広い活用が見込まれる。
・ニーズは高いが、技術の進歩により、活用頻度が下がる懸念あり。
・課題別/国別研修の事前教材、オリエン教材としての活用など想定されている。</t>
    <rPh sb="5" eb="7">
      <t>ナイガイ</t>
    </rPh>
    <rPh sb="8" eb="10">
      <t>ハバヒロ</t>
    </rPh>
    <rPh sb="11" eb="13">
      <t>カツヨウ</t>
    </rPh>
    <rPh sb="14" eb="16">
      <t>ミコ</t>
    </rPh>
    <rPh sb="26" eb="27">
      <t>タカ</t>
    </rPh>
    <rPh sb="30" eb="32">
      <t>ギジュツ</t>
    </rPh>
    <rPh sb="33" eb="35">
      <t>シンポ</t>
    </rPh>
    <rPh sb="39" eb="41">
      <t>カツヨウ</t>
    </rPh>
    <rPh sb="41" eb="43">
      <t>ヒンド</t>
    </rPh>
    <rPh sb="44" eb="45">
      <t>サ</t>
    </rPh>
    <rPh sb="47" eb="49">
      <t>ケネン</t>
    </rPh>
    <rPh sb="54" eb="56">
      <t>カダイ</t>
    </rPh>
    <rPh sb="56" eb="57">
      <t>ベツ</t>
    </rPh>
    <rPh sb="58" eb="60">
      <t>クニベツ</t>
    </rPh>
    <rPh sb="60" eb="62">
      <t>ケンシュウ</t>
    </rPh>
    <rPh sb="63" eb="65">
      <t>ジゼン</t>
    </rPh>
    <rPh sb="65" eb="67">
      <t>キョウザイ</t>
    </rPh>
    <rPh sb="72" eb="74">
      <t>キョウザイ</t>
    </rPh>
    <rPh sb="78" eb="80">
      <t>カツヨウ</t>
    </rPh>
    <rPh sb="82" eb="84">
      <t>ソウテイ</t>
    </rPh>
    <phoneticPr fontId="2"/>
  </si>
  <si>
    <t>・海外取材は想定しておらず、長崎大学や北海道大学、地方自治体での国内取材を想定している。
・進行中の案件であり、感染症対策関連の教材としても、代替手段はないといえる。</t>
    <rPh sb="1" eb="3">
      <t>カイガイ</t>
    </rPh>
    <rPh sb="3" eb="5">
      <t>シュザイ</t>
    </rPh>
    <rPh sb="6" eb="8">
      <t>ソウテイ</t>
    </rPh>
    <rPh sb="14" eb="16">
      <t>ナガサキ</t>
    </rPh>
    <rPh sb="16" eb="18">
      <t>ダイガク</t>
    </rPh>
    <rPh sb="19" eb="22">
      <t>ホッカイドウ</t>
    </rPh>
    <rPh sb="22" eb="24">
      <t>ダイガク</t>
    </rPh>
    <rPh sb="25" eb="27">
      <t>チホウ</t>
    </rPh>
    <rPh sb="27" eb="30">
      <t>ジチタイ</t>
    </rPh>
    <rPh sb="32" eb="34">
      <t>コクナイ</t>
    </rPh>
    <rPh sb="34" eb="36">
      <t>シュザイ</t>
    </rPh>
    <rPh sb="37" eb="39">
      <t>ソウテイ</t>
    </rPh>
    <rPh sb="46" eb="48">
      <t>シンコウ</t>
    </rPh>
    <rPh sb="48" eb="49">
      <t>チュウ</t>
    </rPh>
    <rPh sb="50" eb="52">
      <t>アンケン</t>
    </rPh>
    <rPh sb="56" eb="59">
      <t>カンセンショウ</t>
    </rPh>
    <rPh sb="59" eb="61">
      <t>タイサク</t>
    </rPh>
    <rPh sb="61" eb="63">
      <t>カンレン</t>
    </rPh>
    <rPh sb="64" eb="66">
      <t>キョウザイ</t>
    </rPh>
    <rPh sb="71" eb="73">
      <t>ダイタイ</t>
    </rPh>
    <rPh sb="73" eb="75">
      <t>シュダン</t>
    </rPh>
    <phoneticPr fontId="2"/>
  </si>
  <si>
    <t>・新規撮影はインタビュー。教材規模は45分を想定。素材利用料がかかってくる懸念あり。CG/アニメ。
・同分野のマルチメディア教材はなく、代替手段はない。</t>
    <rPh sb="1" eb="3">
      <t>シンキ</t>
    </rPh>
    <rPh sb="3" eb="5">
      <t>サツエイ</t>
    </rPh>
    <rPh sb="13" eb="15">
      <t>キョウザイ</t>
    </rPh>
    <rPh sb="15" eb="17">
      <t>キボ</t>
    </rPh>
    <rPh sb="20" eb="21">
      <t>フン</t>
    </rPh>
    <rPh sb="22" eb="24">
      <t>ソウテイ</t>
    </rPh>
    <rPh sb="25" eb="27">
      <t>ソザイ</t>
    </rPh>
    <rPh sb="27" eb="29">
      <t>リヨウ</t>
    </rPh>
    <rPh sb="29" eb="30">
      <t>リョウ</t>
    </rPh>
    <rPh sb="37" eb="39">
      <t>ケネン</t>
    </rPh>
    <rPh sb="51" eb="52">
      <t>ドウ</t>
    </rPh>
    <rPh sb="52" eb="54">
      <t>ブンヤ</t>
    </rPh>
    <rPh sb="62" eb="64">
      <t>キョウザイ</t>
    </rPh>
    <rPh sb="68" eb="70">
      <t>ダイタイ</t>
    </rPh>
    <rPh sb="70" eb="72">
      <t>シュダン</t>
    </rPh>
    <phoneticPr fontId="2"/>
  </si>
  <si>
    <t>・取材先は北海道・関東を予定。教材規模は30分を想定。コロナの状況によって、取材先の変更・取りやめの懸念あり。
・森林・林業分野のマルチメディア教材はなく、代替手段はないといえる。</t>
    <rPh sb="1" eb="3">
      <t>シュザイ</t>
    </rPh>
    <rPh sb="3" eb="4">
      <t>サキ</t>
    </rPh>
    <rPh sb="5" eb="8">
      <t>ホッカイドウ</t>
    </rPh>
    <rPh sb="9" eb="11">
      <t>カントウ</t>
    </rPh>
    <rPh sb="12" eb="14">
      <t>ヨテイ</t>
    </rPh>
    <rPh sb="15" eb="17">
      <t>キョウザイ</t>
    </rPh>
    <rPh sb="17" eb="19">
      <t>キボ</t>
    </rPh>
    <rPh sb="22" eb="23">
      <t>フン</t>
    </rPh>
    <rPh sb="24" eb="26">
      <t>ソウテイ</t>
    </rPh>
    <rPh sb="57" eb="59">
      <t>シンリン</t>
    </rPh>
    <rPh sb="60" eb="62">
      <t>リンギョウ</t>
    </rPh>
    <rPh sb="62" eb="64">
      <t>ブンヤ</t>
    </rPh>
    <rPh sb="72" eb="74">
      <t>キョウザイ</t>
    </rPh>
    <rPh sb="78" eb="80">
      <t>ダイタイ</t>
    </rPh>
    <rPh sb="80" eb="82">
      <t>シュダン</t>
    </rPh>
    <phoneticPr fontId="2"/>
  </si>
  <si>
    <t>・新たな撮影はインタビューのみ（関東orリモート）。教材規模は30分を想定。
・自然環境保全としての教材はいくつかあるか、10年以上前の制作で古い。代替手段はないといえる。</t>
    <rPh sb="1" eb="2">
      <t>アラ</t>
    </rPh>
    <rPh sb="4" eb="6">
      <t>サツエイ</t>
    </rPh>
    <rPh sb="16" eb="18">
      <t>カントウ</t>
    </rPh>
    <rPh sb="28" eb="30">
      <t>キボ</t>
    </rPh>
    <rPh sb="40" eb="42">
      <t>シゼン</t>
    </rPh>
    <rPh sb="42" eb="44">
      <t>カンキョウ</t>
    </rPh>
    <rPh sb="44" eb="46">
      <t>ホゼン</t>
    </rPh>
    <rPh sb="50" eb="52">
      <t>キョウザイ</t>
    </rPh>
    <rPh sb="63" eb="64">
      <t>ネン</t>
    </rPh>
    <rPh sb="64" eb="66">
      <t>イジョウ</t>
    </rPh>
    <rPh sb="66" eb="67">
      <t>マエ</t>
    </rPh>
    <rPh sb="68" eb="70">
      <t>セイサク</t>
    </rPh>
    <rPh sb="71" eb="72">
      <t>フル</t>
    </rPh>
    <rPh sb="74" eb="76">
      <t>ダイタイ</t>
    </rPh>
    <rPh sb="76" eb="78">
      <t>シュダン</t>
    </rPh>
    <phoneticPr fontId="2"/>
  </si>
  <si>
    <t>・取材先としては関東県内。教材の規模は30分程度。アニメ・CGを多用する予定。
・公的機関が出しているパンフレットなどがあるがテキスト多めのため代替手段はないといえる。</t>
    <rPh sb="1" eb="3">
      <t>シュザイ</t>
    </rPh>
    <rPh sb="3" eb="4">
      <t>サキ</t>
    </rPh>
    <rPh sb="8" eb="10">
      <t>カントウ</t>
    </rPh>
    <rPh sb="10" eb="12">
      <t>ケンナイ</t>
    </rPh>
    <rPh sb="13" eb="15">
      <t>キョウザイ</t>
    </rPh>
    <rPh sb="16" eb="18">
      <t>キボ</t>
    </rPh>
    <rPh sb="21" eb="22">
      <t>フン</t>
    </rPh>
    <rPh sb="22" eb="24">
      <t>テイド</t>
    </rPh>
    <rPh sb="32" eb="34">
      <t>タヨウ</t>
    </rPh>
    <rPh sb="36" eb="38">
      <t>ヨテイ</t>
    </rPh>
    <rPh sb="41" eb="43">
      <t>コウテキ</t>
    </rPh>
    <rPh sb="43" eb="45">
      <t>キカン</t>
    </rPh>
    <rPh sb="46" eb="47">
      <t>ダ</t>
    </rPh>
    <rPh sb="67" eb="68">
      <t>オオ</t>
    </rPh>
    <rPh sb="72" eb="74">
      <t>ダイタイ</t>
    </rPh>
    <rPh sb="74" eb="76">
      <t>シュダン</t>
    </rPh>
    <phoneticPr fontId="2"/>
  </si>
  <si>
    <t>・取材先として、沖縄・鹿児島を予定。教材の希望は約30分を想定。CG・アニメあり。コロナの状況によって、取材先の変更・取りやめの懸念あり。
・水産分野の映像教材は2件制作があるが、10年以上前の映像となり、代替手段はないといえる。</t>
    <rPh sb="1" eb="3">
      <t>シュザイ</t>
    </rPh>
    <rPh sb="3" eb="4">
      <t>サキ</t>
    </rPh>
    <rPh sb="8" eb="10">
      <t>オキナワ</t>
    </rPh>
    <rPh sb="11" eb="14">
      <t>カゴシマ</t>
    </rPh>
    <rPh sb="15" eb="17">
      <t>ヨテイ</t>
    </rPh>
    <rPh sb="24" eb="25">
      <t>ヤク</t>
    </rPh>
    <rPh sb="45" eb="47">
      <t>ジョウキョウ</t>
    </rPh>
    <rPh sb="52" eb="54">
      <t>シュザイ</t>
    </rPh>
    <rPh sb="54" eb="55">
      <t>サキ</t>
    </rPh>
    <rPh sb="56" eb="58">
      <t>ヘンコウ</t>
    </rPh>
    <rPh sb="59" eb="60">
      <t>ト</t>
    </rPh>
    <rPh sb="64" eb="66">
      <t>ケネン</t>
    </rPh>
    <rPh sb="71" eb="73">
      <t>スイサン</t>
    </rPh>
    <rPh sb="76" eb="78">
      <t>エイゾウ</t>
    </rPh>
    <rPh sb="93" eb="95">
      <t>イジョウ</t>
    </rPh>
    <rPh sb="95" eb="96">
      <t>マエ</t>
    </rPh>
    <phoneticPr fontId="2"/>
  </si>
  <si>
    <t>・取材先として、沖縄・鹿児島を予定。取材先多数の可能性。教材の希望は約30分を想定。CG・アニメあり。コロナの状況によって、取材先の変更・取りやめの懸念あり。
・水産分野の映像教材は2件制作があるが、10年以上前の映像となり、代替手段はないといえる。</t>
    <rPh sb="1" eb="3">
      <t>シュザイ</t>
    </rPh>
    <rPh sb="3" eb="4">
      <t>サキ</t>
    </rPh>
    <rPh sb="8" eb="10">
      <t>オキナワ</t>
    </rPh>
    <rPh sb="11" eb="14">
      <t>カゴシマ</t>
    </rPh>
    <rPh sb="15" eb="17">
      <t>ヨテイ</t>
    </rPh>
    <rPh sb="18" eb="20">
      <t>シュザイ</t>
    </rPh>
    <rPh sb="20" eb="21">
      <t>サキ</t>
    </rPh>
    <rPh sb="21" eb="23">
      <t>タスウ</t>
    </rPh>
    <rPh sb="24" eb="26">
      <t>カノウ</t>
    </rPh>
    <rPh sb="26" eb="27">
      <t>セイ</t>
    </rPh>
    <rPh sb="81" eb="83">
      <t>スイサン</t>
    </rPh>
    <rPh sb="86" eb="88">
      <t>エイゾウ</t>
    </rPh>
    <rPh sb="103" eb="105">
      <t>イジョウ</t>
    </rPh>
    <rPh sb="105" eb="106">
      <t>マエ</t>
    </rPh>
    <phoneticPr fontId="2"/>
  </si>
  <si>
    <t>・取材先は、東京。
・教材の規模は30分の解説映像と30分の実演映像(2パターン）計1時間30分程度。CG/アニメあり。
・実際の講義の代替として、効率化が可能といえる。
・同分野での映像教材はなく、代替手段はないといえる。</t>
    <rPh sb="1" eb="3">
      <t>シュザイ</t>
    </rPh>
    <rPh sb="3" eb="4">
      <t>サキ</t>
    </rPh>
    <rPh sb="6" eb="8">
      <t>トウキョウ</t>
    </rPh>
    <rPh sb="11" eb="13">
      <t>キョウザイ</t>
    </rPh>
    <rPh sb="14" eb="16">
      <t>キボ</t>
    </rPh>
    <rPh sb="19" eb="20">
      <t>フン</t>
    </rPh>
    <rPh sb="21" eb="23">
      <t>カイセツ</t>
    </rPh>
    <rPh sb="23" eb="25">
      <t>エイゾウ</t>
    </rPh>
    <rPh sb="28" eb="29">
      <t>フン</t>
    </rPh>
    <rPh sb="30" eb="32">
      <t>ジツエン</t>
    </rPh>
    <rPh sb="32" eb="34">
      <t>エイゾウ</t>
    </rPh>
    <rPh sb="41" eb="42">
      <t>ケイ</t>
    </rPh>
    <rPh sb="43" eb="45">
      <t>ジカン</t>
    </rPh>
    <rPh sb="47" eb="48">
      <t>フン</t>
    </rPh>
    <rPh sb="48" eb="50">
      <t>テイド</t>
    </rPh>
    <rPh sb="62" eb="64">
      <t>ジッサイ</t>
    </rPh>
    <rPh sb="65" eb="67">
      <t>コウギ</t>
    </rPh>
    <rPh sb="68" eb="70">
      <t>ダイタイ</t>
    </rPh>
    <rPh sb="74" eb="77">
      <t>コウリツカ</t>
    </rPh>
    <rPh sb="78" eb="80">
      <t>カノウ</t>
    </rPh>
    <rPh sb="87" eb="90">
      <t>ドウブンヤ</t>
    </rPh>
    <rPh sb="92" eb="94">
      <t>エイゾウ</t>
    </rPh>
    <rPh sb="94" eb="96">
      <t>キョウザイ</t>
    </rPh>
    <rPh sb="100" eb="102">
      <t>ダイタイ</t>
    </rPh>
    <rPh sb="102" eb="104">
      <t>シュダン</t>
    </rPh>
    <phoneticPr fontId="2"/>
  </si>
  <si>
    <t>・取材先は東京。教材の規模は30分弱を想定。CG/アニメあり。素材利用料がかかってくる可能性もあり。
・同分野での映像教材はなく、市販教材等での代替の可能性はある。</t>
    <rPh sb="1" eb="3">
      <t>シュザイ</t>
    </rPh>
    <rPh sb="3" eb="4">
      <t>サキ</t>
    </rPh>
    <rPh sb="5" eb="7">
      <t>トウキョウ</t>
    </rPh>
    <rPh sb="8" eb="10">
      <t>キョウザイ</t>
    </rPh>
    <rPh sb="11" eb="13">
      <t>キボ</t>
    </rPh>
    <rPh sb="16" eb="17">
      <t>フン</t>
    </rPh>
    <rPh sb="17" eb="18">
      <t>ジャク</t>
    </rPh>
    <rPh sb="19" eb="21">
      <t>ソウテイ</t>
    </rPh>
    <rPh sb="31" eb="33">
      <t>ソザイ</t>
    </rPh>
    <rPh sb="33" eb="35">
      <t>リヨウ</t>
    </rPh>
    <rPh sb="35" eb="36">
      <t>リョウ</t>
    </rPh>
    <rPh sb="43" eb="45">
      <t>カノウ</t>
    </rPh>
    <rPh sb="45" eb="46">
      <t>セイ</t>
    </rPh>
    <rPh sb="65" eb="67">
      <t>シハン</t>
    </rPh>
    <rPh sb="67" eb="69">
      <t>キョウザイ</t>
    </rPh>
    <rPh sb="69" eb="70">
      <t>トウ</t>
    </rPh>
    <rPh sb="75" eb="78">
      <t>カノウセイ</t>
    </rPh>
    <phoneticPr fontId="2"/>
  </si>
  <si>
    <t>・取材先は、横浜、大阪を想定。南アの研修員（卒業生）にオンラインインタビューも可能。教材規模は60分を想定。CG/アニメあり。コロナの状況によっては撮影先の変更や取り消し可能性あり。
・日本の地方行政の教材もあるが、10年以上前制作のもの。また、Covid19対応も含めた内容として、代替手段はないといえる。</t>
    <rPh sb="1" eb="3">
      <t>シュザイ</t>
    </rPh>
    <rPh sb="3" eb="4">
      <t>サキ</t>
    </rPh>
    <rPh sb="6" eb="8">
      <t>ヨコハマ</t>
    </rPh>
    <rPh sb="9" eb="11">
      <t>オオサカ</t>
    </rPh>
    <rPh sb="12" eb="14">
      <t>ソウテイ</t>
    </rPh>
    <rPh sb="15" eb="16">
      <t>ナン</t>
    </rPh>
    <rPh sb="18" eb="20">
      <t>ケンシュウ</t>
    </rPh>
    <rPh sb="20" eb="21">
      <t>イン</t>
    </rPh>
    <rPh sb="22" eb="25">
      <t>ソツギョウセイ</t>
    </rPh>
    <rPh sb="39" eb="41">
      <t>カノウ</t>
    </rPh>
    <rPh sb="42" eb="44">
      <t>キョウザイ</t>
    </rPh>
    <rPh sb="44" eb="46">
      <t>キボ</t>
    </rPh>
    <rPh sb="49" eb="50">
      <t>フン</t>
    </rPh>
    <rPh sb="51" eb="53">
      <t>ソウテイ</t>
    </rPh>
    <rPh sb="67" eb="69">
      <t>ジョウキョウ</t>
    </rPh>
    <rPh sb="74" eb="76">
      <t>サツエイ</t>
    </rPh>
    <rPh sb="76" eb="77">
      <t>サキ</t>
    </rPh>
    <rPh sb="78" eb="80">
      <t>ヘンコウ</t>
    </rPh>
    <rPh sb="81" eb="82">
      <t>ト</t>
    </rPh>
    <rPh sb="83" eb="84">
      <t>ケ</t>
    </rPh>
    <rPh sb="85" eb="88">
      <t>カノウセイ</t>
    </rPh>
    <rPh sb="93" eb="95">
      <t>ニホン</t>
    </rPh>
    <rPh sb="96" eb="98">
      <t>チホウ</t>
    </rPh>
    <rPh sb="98" eb="100">
      <t>ギョウセイ</t>
    </rPh>
    <rPh sb="101" eb="103">
      <t>キョウザイ</t>
    </rPh>
    <rPh sb="110" eb="111">
      <t>ネン</t>
    </rPh>
    <rPh sb="111" eb="113">
      <t>イジョウ</t>
    </rPh>
    <rPh sb="113" eb="114">
      <t>マエ</t>
    </rPh>
    <rPh sb="114" eb="116">
      <t>セイサク</t>
    </rPh>
    <rPh sb="130" eb="132">
      <t>タイオウ</t>
    </rPh>
    <rPh sb="133" eb="134">
      <t>フク</t>
    </rPh>
    <rPh sb="136" eb="138">
      <t>ナイヨウ</t>
    </rPh>
    <rPh sb="142" eb="144">
      <t>ダイタイ</t>
    </rPh>
    <rPh sb="144" eb="146">
      <t>シュダン</t>
    </rPh>
    <phoneticPr fontId="2"/>
  </si>
  <si>
    <t>・新規撮影はなし。PPT資料のCG化などを想定。教材規模は45分程度。
・研修委託先の研修を流用予定で、許可がとれるか未定（利用料発生等の可能性）。
・代替手段の一部としてPCMのマルチメディア教材などあり。</t>
    <rPh sb="1" eb="3">
      <t>シンキ</t>
    </rPh>
    <rPh sb="3" eb="5">
      <t>サツエイ</t>
    </rPh>
    <rPh sb="12" eb="14">
      <t>シリョウ</t>
    </rPh>
    <rPh sb="17" eb="18">
      <t>カ</t>
    </rPh>
    <rPh sb="21" eb="23">
      <t>ソウテイ</t>
    </rPh>
    <rPh sb="24" eb="26">
      <t>キョウザイ</t>
    </rPh>
    <rPh sb="26" eb="28">
      <t>キボ</t>
    </rPh>
    <rPh sb="31" eb="32">
      <t>フン</t>
    </rPh>
    <rPh sb="32" eb="34">
      <t>テイド</t>
    </rPh>
    <rPh sb="37" eb="39">
      <t>ケンシュウ</t>
    </rPh>
    <rPh sb="39" eb="41">
      <t>イタク</t>
    </rPh>
    <rPh sb="41" eb="42">
      <t>サキ</t>
    </rPh>
    <rPh sb="43" eb="45">
      <t>ケンシュウ</t>
    </rPh>
    <rPh sb="46" eb="48">
      <t>リュウヨウ</t>
    </rPh>
    <rPh sb="48" eb="50">
      <t>ヨテイ</t>
    </rPh>
    <rPh sb="52" eb="54">
      <t>キョカ</t>
    </rPh>
    <rPh sb="59" eb="61">
      <t>ミテイ</t>
    </rPh>
    <rPh sb="62" eb="65">
      <t>リヨウリョウ</t>
    </rPh>
    <rPh sb="65" eb="67">
      <t>ハッセイ</t>
    </rPh>
    <rPh sb="67" eb="68">
      <t>トウ</t>
    </rPh>
    <rPh sb="69" eb="72">
      <t>カノウセイ</t>
    </rPh>
    <rPh sb="76" eb="78">
      <t>ダイタイ</t>
    </rPh>
    <rPh sb="78" eb="80">
      <t>シュダン</t>
    </rPh>
    <rPh sb="81" eb="83">
      <t>イチブ</t>
    </rPh>
    <rPh sb="97" eb="99">
      <t>キョウザイ</t>
    </rPh>
    <phoneticPr fontId="2"/>
  </si>
  <si>
    <t>・取材先は沖縄。教材希望は30分。CG/アニメあり。コロナの状況によっては、取材できない可能性あり。
・平和構築分野で、沖縄をテーマにしたものはないが、昨年度ヒロシマ教材を作ったため、喫緊ではないと思われる。</t>
    <rPh sb="1" eb="3">
      <t>シュザイ</t>
    </rPh>
    <rPh sb="3" eb="4">
      <t>サキ</t>
    </rPh>
    <rPh sb="5" eb="7">
      <t>オキナワ</t>
    </rPh>
    <rPh sb="8" eb="10">
      <t>キョウザイ</t>
    </rPh>
    <rPh sb="10" eb="12">
      <t>キボウ</t>
    </rPh>
    <rPh sb="15" eb="16">
      <t>フン</t>
    </rPh>
    <rPh sb="30" eb="32">
      <t>ジョウキョウ</t>
    </rPh>
    <rPh sb="38" eb="40">
      <t>シュザイ</t>
    </rPh>
    <rPh sb="44" eb="47">
      <t>カノウセイ</t>
    </rPh>
    <rPh sb="52" eb="54">
      <t>ヘイワ</t>
    </rPh>
    <rPh sb="54" eb="56">
      <t>コウチク</t>
    </rPh>
    <rPh sb="56" eb="58">
      <t>ブンヤ</t>
    </rPh>
    <rPh sb="76" eb="78">
      <t>サクネン</t>
    </rPh>
    <rPh sb="78" eb="79">
      <t>ド</t>
    </rPh>
    <rPh sb="83" eb="85">
      <t>キョウザイ</t>
    </rPh>
    <rPh sb="86" eb="87">
      <t>ツク</t>
    </rPh>
    <rPh sb="92" eb="94">
      <t>キッキン</t>
    </rPh>
    <rPh sb="99" eb="100">
      <t>オモ</t>
    </rPh>
    <phoneticPr fontId="2"/>
  </si>
  <si>
    <t>・取材先としては、和歌山を予定。教材規模は、10分と20分の2本立てを想定。CGあり。コロナの状況によっては、取材できない可能性あり。
・OVOPを取り上げた映像教材はいくつかあるが、約10年前の映像となる。</t>
    <rPh sb="1" eb="3">
      <t>シュザイ</t>
    </rPh>
    <rPh sb="3" eb="4">
      <t>サキ</t>
    </rPh>
    <rPh sb="9" eb="12">
      <t>ワカヤマ</t>
    </rPh>
    <rPh sb="13" eb="15">
      <t>ヨテイ</t>
    </rPh>
    <rPh sb="16" eb="18">
      <t>キョウザイ</t>
    </rPh>
    <rPh sb="18" eb="20">
      <t>キボ</t>
    </rPh>
    <rPh sb="24" eb="25">
      <t>フン</t>
    </rPh>
    <rPh sb="28" eb="29">
      <t>フン</t>
    </rPh>
    <rPh sb="31" eb="32">
      <t>ホン</t>
    </rPh>
    <rPh sb="32" eb="33">
      <t>ダ</t>
    </rPh>
    <rPh sb="35" eb="37">
      <t>ソウテイ</t>
    </rPh>
    <rPh sb="74" eb="75">
      <t>ト</t>
    </rPh>
    <rPh sb="76" eb="77">
      <t>ア</t>
    </rPh>
    <rPh sb="79" eb="81">
      <t>エイゾウ</t>
    </rPh>
    <rPh sb="81" eb="83">
      <t>キョウザイ</t>
    </rPh>
    <rPh sb="92" eb="93">
      <t>ヤク</t>
    </rPh>
    <rPh sb="95" eb="96">
      <t>ネン</t>
    </rPh>
    <rPh sb="96" eb="97">
      <t>マエ</t>
    </rPh>
    <rPh sb="98" eb="100">
      <t>エイゾウ</t>
    </rPh>
    <phoneticPr fontId="2"/>
  </si>
  <si>
    <t>・取材先は、関東（都内近辺）を予定。教材規模は約20分を想定。CG・アニメも希望。
・本テーマでの映像教材はなく代替手段はない。</t>
    <rPh sb="1" eb="3">
      <t>シュザイ</t>
    </rPh>
    <rPh sb="3" eb="4">
      <t>サキ</t>
    </rPh>
    <rPh sb="6" eb="8">
      <t>カントウ</t>
    </rPh>
    <rPh sb="9" eb="11">
      <t>トナイ</t>
    </rPh>
    <rPh sb="11" eb="13">
      <t>キンペン</t>
    </rPh>
    <rPh sb="15" eb="17">
      <t>ヨテイ</t>
    </rPh>
    <rPh sb="18" eb="20">
      <t>キョウザイ</t>
    </rPh>
    <rPh sb="20" eb="22">
      <t>キボ</t>
    </rPh>
    <rPh sb="23" eb="24">
      <t>ヤク</t>
    </rPh>
    <rPh sb="26" eb="27">
      <t>フン</t>
    </rPh>
    <rPh sb="28" eb="30">
      <t>ソウテイ</t>
    </rPh>
    <rPh sb="38" eb="40">
      <t>キボウ</t>
    </rPh>
    <rPh sb="43" eb="44">
      <t>ホン</t>
    </rPh>
    <rPh sb="44" eb="45">
      <t>サダモト</t>
    </rPh>
    <rPh sb="49" eb="51">
      <t>エイゾウ</t>
    </rPh>
    <rPh sb="51" eb="53">
      <t>キョウザイ</t>
    </rPh>
    <rPh sb="56" eb="58">
      <t>ダイタイ</t>
    </rPh>
    <rPh sb="58" eb="60">
      <t>シュダン</t>
    </rPh>
    <phoneticPr fontId="2"/>
  </si>
  <si>
    <t>・新規撮影は想定していない。教材規模は約30分を想定。CG/アニメも希望。
・カイゼンをテーマにしたマルチメディア教材や市販教材等は多数あるが、分野横断的でよりシンプルな導入教材としての代替はない。</t>
    <rPh sb="1" eb="3">
      <t>シンキ</t>
    </rPh>
    <rPh sb="3" eb="5">
      <t>サツエイ</t>
    </rPh>
    <rPh sb="6" eb="8">
      <t>ソウテイ</t>
    </rPh>
    <rPh sb="14" eb="16">
      <t>キョウザイ</t>
    </rPh>
    <rPh sb="16" eb="18">
      <t>キボ</t>
    </rPh>
    <rPh sb="19" eb="20">
      <t>ヤク</t>
    </rPh>
    <rPh sb="22" eb="23">
      <t>フン</t>
    </rPh>
    <rPh sb="24" eb="26">
      <t>ソウテイ</t>
    </rPh>
    <rPh sb="34" eb="36">
      <t>キボウ</t>
    </rPh>
    <rPh sb="57" eb="59">
      <t>キョウザイ</t>
    </rPh>
    <rPh sb="60" eb="62">
      <t>シハン</t>
    </rPh>
    <rPh sb="62" eb="64">
      <t>キョウザイ</t>
    </rPh>
    <rPh sb="64" eb="65">
      <t>トウ</t>
    </rPh>
    <rPh sb="66" eb="68">
      <t>タスウ</t>
    </rPh>
    <rPh sb="72" eb="74">
      <t>ブンヤ</t>
    </rPh>
    <rPh sb="74" eb="76">
      <t>オウダン</t>
    </rPh>
    <rPh sb="76" eb="77">
      <t>テキ</t>
    </rPh>
    <rPh sb="85" eb="87">
      <t>ドウニュウ</t>
    </rPh>
    <rPh sb="87" eb="89">
      <t>キョウザイ</t>
    </rPh>
    <rPh sb="93" eb="95">
      <t>ダイタイ</t>
    </rPh>
    <phoneticPr fontId="2"/>
  </si>
  <si>
    <t>・取材先は黒潮町。既存の素材も活用しつつ、新規撮影を予定。教材規模は約30分を想定。コロナの状況によっては、取材できない可能性あり。
・防災テーマの教材は多くあり、2017年度に同じく黒潮町の防災の取組みについての教材を制作しているが、在住外国人向けという切り口は新しい。</t>
    <rPh sb="1" eb="3">
      <t>シュザイ</t>
    </rPh>
    <rPh sb="3" eb="4">
      <t>サキ</t>
    </rPh>
    <rPh sb="5" eb="8">
      <t>クロシオチョウ</t>
    </rPh>
    <rPh sb="9" eb="11">
      <t>キゾン</t>
    </rPh>
    <rPh sb="12" eb="14">
      <t>ソザイ</t>
    </rPh>
    <rPh sb="15" eb="17">
      <t>カツヨウ</t>
    </rPh>
    <rPh sb="21" eb="23">
      <t>シンキ</t>
    </rPh>
    <rPh sb="23" eb="25">
      <t>サツエイ</t>
    </rPh>
    <rPh sb="26" eb="28">
      <t>ヨテイ</t>
    </rPh>
    <rPh sb="29" eb="31">
      <t>キョウザイ</t>
    </rPh>
    <rPh sb="31" eb="33">
      <t>キボ</t>
    </rPh>
    <rPh sb="34" eb="35">
      <t>ヤク</t>
    </rPh>
    <rPh sb="37" eb="38">
      <t>フン</t>
    </rPh>
    <rPh sb="39" eb="41">
      <t>ソウテイ</t>
    </rPh>
    <rPh sb="68" eb="70">
      <t>ボウサイ</t>
    </rPh>
    <rPh sb="74" eb="76">
      <t>キョウザイ</t>
    </rPh>
    <rPh sb="77" eb="78">
      <t>オオ</t>
    </rPh>
    <rPh sb="86" eb="87">
      <t>ネン</t>
    </rPh>
    <rPh sb="87" eb="88">
      <t>ド</t>
    </rPh>
    <rPh sb="89" eb="90">
      <t>オナ</t>
    </rPh>
    <rPh sb="92" eb="95">
      <t>クロシオチョウ</t>
    </rPh>
    <rPh sb="96" eb="98">
      <t>ボウサイ</t>
    </rPh>
    <rPh sb="99" eb="100">
      <t>ト</t>
    </rPh>
    <rPh sb="100" eb="101">
      <t>クミ</t>
    </rPh>
    <rPh sb="107" eb="109">
      <t>キョウザイ</t>
    </rPh>
    <rPh sb="110" eb="112">
      <t>セイサク</t>
    </rPh>
    <rPh sb="123" eb="124">
      <t>ム</t>
    </rPh>
    <rPh sb="128" eb="129">
      <t>キ</t>
    </rPh>
    <rPh sb="130" eb="131">
      <t>クチ</t>
    </rPh>
    <rPh sb="132" eb="133">
      <t>アタラ</t>
    </rPh>
    <phoneticPr fontId="2"/>
  </si>
  <si>
    <t>・取材先は兵庫県。基本的前半は既存の素材を活用。在外事務所スタッフ等による映像も使用予定。教材規模は60分を想定。CG/アニメあり。
・既存のマルチメディア教材もあるが、更に課題別研修での事例など盛り込み、汎用性＋実用性の高い教材とする。</t>
    <rPh sb="1" eb="3">
      <t>シュザイ</t>
    </rPh>
    <rPh sb="3" eb="4">
      <t>サキ</t>
    </rPh>
    <rPh sb="5" eb="8">
      <t>ヒョウゴケン</t>
    </rPh>
    <rPh sb="9" eb="12">
      <t>キホンテキ</t>
    </rPh>
    <rPh sb="12" eb="14">
      <t>ゼンハン</t>
    </rPh>
    <rPh sb="15" eb="17">
      <t>キゾン</t>
    </rPh>
    <rPh sb="18" eb="20">
      <t>ソザイ</t>
    </rPh>
    <rPh sb="21" eb="23">
      <t>カツヨウ</t>
    </rPh>
    <rPh sb="24" eb="26">
      <t>ザイガイ</t>
    </rPh>
    <rPh sb="26" eb="28">
      <t>ジム</t>
    </rPh>
    <rPh sb="28" eb="29">
      <t>ショ</t>
    </rPh>
    <rPh sb="33" eb="34">
      <t>トウ</t>
    </rPh>
    <rPh sb="37" eb="39">
      <t>エイゾウ</t>
    </rPh>
    <rPh sb="40" eb="42">
      <t>シヨウ</t>
    </rPh>
    <rPh sb="42" eb="44">
      <t>ヨテイ</t>
    </rPh>
    <rPh sb="45" eb="47">
      <t>キョウザイ</t>
    </rPh>
    <rPh sb="47" eb="49">
      <t>キボ</t>
    </rPh>
    <rPh sb="52" eb="53">
      <t>フン</t>
    </rPh>
    <rPh sb="54" eb="56">
      <t>ソウテイ</t>
    </rPh>
    <rPh sb="68" eb="70">
      <t>キゾン</t>
    </rPh>
    <rPh sb="78" eb="80">
      <t>キョウザイ</t>
    </rPh>
    <rPh sb="85" eb="86">
      <t>サラ</t>
    </rPh>
    <rPh sb="87" eb="89">
      <t>カダイ</t>
    </rPh>
    <rPh sb="89" eb="90">
      <t>ベツ</t>
    </rPh>
    <rPh sb="90" eb="92">
      <t>ケンシュウ</t>
    </rPh>
    <rPh sb="94" eb="96">
      <t>ジレイ</t>
    </rPh>
    <rPh sb="98" eb="99">
      <t>モ</t>
    </rPh>
    <rPh sb="100" eb="101">
      <t>コ</t>
    </rPh>
    <rPh sb="103" eb="106">
      <t>ハンヨウセイ</t>
    </rPh>
    <rPh sb="107" eb="110">
      <t>ジツヨウセイ</t>
    </rPh>
    <rPh sb="111" eb="112">
      <t>タカ</t>
    </rPh>
    <rPh sb="113" eb="115">
      <t>キョウザイ</t>
    </rPh>
    <phoneticPr fontId="2"/>
  </si>
  <si>
    <t>・取材先は、仙台・九州・関東を希望。CG・アニメあり。教材希望は最大45分を想定。コロナの状況によっては、取材できない可能性あり。
・ジェンダーを切り口とした防災のマルチメディア教材はなく、代替手段はないといえる。</t>
    <rPh sb="1" eb="3">
      <t>シュザイ</t>
    </rPh>
    <rPh sb="3" eb="4">
      <t>サキ</t>
    </rPh>
    <rPh sb="6" eb="8">
      <t>センダイ</t>
    </rPh>
    <rPh sb="9" eb="11">
      <t>キュウシュウ</t>
    </rPh>
    <rPh sb="12" eb="14">
      <t>カントウ</t>
    </rPh>
    <rPh sb="15" eb="17">
      <t>キボウ</t>
    </rPh>
    <rPh sb="27" eb="29">
      <t>キョウザイ</t>
    </rPh>
    <rPh sb="29" eb="31">
      <t>キボウ</t>
    </rPh>
    <rPh sb="32" eb="34">
      <t>サイダイ</t>
    </rPh>
    <rPh sb="36" eb="37">
      <t>フン</t>
    </rPh>
    <rPh sb="38" eb="40">
      <t>ソウテイ</t>
    </rPh>
    <rPh sb="73" eb="74">
      <t>キ</t>
    </rPh>
    <rPh sb="75" eb="76">
      <t>クチ</t>
    </rPh>
    <rPh sb="79" eb="81">
      <t>ボウサイ</t>
    </rPh>
    <rPh sb="89" eb="91">
      <t>キョウザイ</t>
    </rPh>
    <rPh sb="95" eb="97">
      <t>ダイタイ</t>
    </rPh>
    <rPh sb="97" eb="99">
      <t>シュダン</t>
    </rPh>
    <phoneticPr fontId="2"/>
  </si>
  <si>
    <t>・関東圏内にて、新規撮影あり。手順の説明などに、CG等使用する可能性あり。教材規模は、20～30分を想定。
・選挙管理についてのマルチメディア教材はなく、代替手段はない。</t>
    <rPh sb="1" eb="3">
      <t>カントウ</t>
    </rPh>
    <rPh sb="3" eb="5">
      <t>ケンナイ</t>
    </rPh>
    <rPh sb="8" eb="10">
      <t>シンキ</t>
    </rPh>
    <rPh sb="10" eb="12">
      <t>サツエイ</t>
    </rPh>
    <rPh sb="15" eb="17">
      <t>テジュン</t>
    </rPh>
    <rPh sb="18" eb="20">
      <t>セツメイ</t>
    </rPh>
    <rPh sb="26" eb="27">
      <t>トウ</t>
    </rPh>
    <rPh sb="27" eb="29">
      <t>シヨウ</t>
    </rPh>
    <rPh sb="31" eb="34">
      <t>カノウセイ</t>
    </rPh>
    <rPh sb="37" eb="39">
      <t>キョウザイ</t>
    </rPh>
    <rPh sb="39" eb="41">
      <t>キボ</t>
    </rPh>
    <rPh sb="48" eb="49">
      <t>フン</t>
    </rPh>
    <rPh sb="50" eb="52">
      <t>ソウテイ</t>
    </rPh>
    <rPh sb="55" eb="57">
      <t>センキョ</t>
    </rPh>
    <rPh sb="57" eb="59">
      <t>カンリ</t>
    </rPh>
    <rPh sb="71" eb="73">
      <t>キョウザイ</t>
    </rPh>
    <rPh sb="77" eb="79">
      <t>ダイタイ</t>
    </rPh>
    <rPh sb="79" eb="81">
      <t>シュダン</t>
    </rPh>
    <phoneticPr fontId="2"/>
  </si>
  <si>
    <t>・撮影は、北海道・愛知・福島・つくばを想定。CG/アニメ使用希望。教材希望は30分を想定。コロナの状況によっては、取材できない可能性あり。
・同分野のマルチメディア教材はなく、代替手段はないといえる。</t>
    <rPh sb="1" eb="3">
      <t>サツエイ</t>
    </rPh>
    <rPh sb="5" eb="8">
      <t>ホッカイドウ</t>
    </rPh>
    <rPh sb="9" eb="11">
      <t>アイチ</t>
    </rPh>
    <rPh sb="12" eb="14">
      <t>フクシマ</t>
    </rPh>
    <rPh sb="19" eb="21">
      <t>ソウテイ</t>
    </rPh>
    <rPh sb="28" eb="30">
      <t>シヨウ</t>
    </rPh>
    <rPh sb="30" eb="32">
      <t>キボウ</t>
    </rPh>
    <rPh sb="33" eb="35">
      <t>キョウザイ</t>
    </rPh>
    <rPh sb="35" eb="37">
      <t>キボウ</t>
    </rPh>
    <rPh sb="40" eb="41">
      <t>フン</t>
    </rPh>
    <rPh sb="42" eb="44">
      <t>ソウテイ</t>
    </rPh>
    <rPh sb="71" eb="72">
      <t>ドウ</t>
    </rPh>
    <rPh sb="72" eb="74">
      <t>ブンヤ</t>
    </rPh>
    <rPh sb="82" eb="84">
      <t>キョウザイ</t>
    </rPh>
    <rPh sb="88" eb="90">
      <t>ダイタイ</t>
    </rPh>
    <rPh sb="90" eb="92">
      <t>シュダン</t>
    </rPh>
    <phoneticPr fontId="2"/>
  </si>
  <si>
    <t>・新規撮影は、石川先生のインタビュー映像を想定。CG/アニメも希望。教材の規模は、60分以内を想定。
・結核テーマのマルチメディア教材はなく、代替手段はないといえる。</t>
    <rPh sb="1" eb="3">
      <t>シンキ</t>
    </rPh>
    <rPh sb="3" eb="5">
      <t>サツエイ</t>
    </rPh>
    <rPh sb="7" eb="9">
      <t>イシカワ</t>
    </rPh>
    <rPh sb="9" eb="11">
      <t>センセイ</t>
    </rPh>
    <rPh sb="18" eb="20">
      <t>エイゾウ</t>
    </rPh>
    <rPh sb="21" eb="23">
      <t>ソウテイ</t>
    </rPh>
    <rPh sb="31" eb="33">
      <t>キボウ</t>
    </rPh>
    <rPh sb="34" eb="36">
      <t>キョウザイ</t>
    </rPh>
    <rPh sb="37" eb="39">
      <t>キボ</t>
    </rPh>
    <rPh sb="43" eb="44">
      <t>フン</t>
    </rPh>
    <rPh sb="44" eb="46">
      <t>イナイ</t>
    </rPh>
    <rPh sb="47" eb="49">
      <t>ソウテイ</t>
    </rPh>
    <rPh sb="52" eb="54">
      <t>ケッカク</t>
    </rPh>
    <rPh sb="65" eb="67">
      <t>キョウザイ</t>
    </rPh>
    <rPh sb="71" eb="73">
      <t>ダイタイ</t>
    </rPh>
    <rPh sb="73" eb="75">
      <t>シュダン</t>
    </rPh>
    <phoneticPr fontId="2"/>
  </si>
  <si>
    <t>・新規撮影の予定なし。CG/アニメも希望。
・同分野において、一般的な動画や教材は多数あると考える。</t>
    <rPh sb="1" eb="3">
      <t>シンキ</t>
    </rPh>
    <rPh sb="3" eb="5">
      <t>サツエイ</t>
    </rPh>
    <rPh sb="6" eb="8">
      <t>ヨテイ</t>
    </rPh>
    <rPh sb="18" eb="20">
      <t>キボウ</t>
    </rPh>
    <rPh sb="23" eb="24">
      <t>ドウ</t>
    </rPh>
    <rPh sb="24" eb="26">
      <t>ブンヤ</t>
    </rPh>
    <rPh sb="31" eb="34">
      <t>イッパンテキ</t>
    </rPh>
    <rPh sb="35" eb="37">
      <t>ドウガ</t>
    </rPh>
    <rPh sb="38" eb="40">
      <t>キョウザイ</t>
    </rPh>
    <rPh sb="41" eb="43">
      <t>タスウ</t>
    </rPh>
    <rPh sb="46" eb="47">
      <t>カンガ</t>
    </rPh>
    <phoneticPr fontId="2"/>
  </si>
  <si>
    <t>・撮影は、都内でインタビューを予定。教材希望は30分程度。CG・アニメも多用する可能性あり。
・医史をテーマとしたマルチメディア教材はなく、代替手段はないといえる。</t>
    <rPh sb="1" eb="3">
      <t>サツエイ</t>
    </rPh>
    <rPh sb="5" eb="7">
      <t>トナイ</t>
    </rPh>
    <rPh sb="15" eb="17">
      <t>ヨテイ</t>
    </rPh>
    <rPh sb="18" eb="20">
      <t>キョウザイ</t>
    </rPh>
    <rPh sb="20" eb="22">
      <t>キボウ</t>
    </rPh>
    <rPh sb="25" eb="26">
      <t>フン</t>
    </rPh>
    <rPh sb="26" eb="28">
      <t>テイド</t>
    </rPh>
    <rPh sb="36" eb="38">
      <t>タヨウ</t>
    </rPh>
    <rPh sb="40" eb="43">
      <t>カノウセイ</t>
    </rPh>
    <rPh sb="48" eb="49">
      <t>イ</t>
    </rPh>
    <rPh sb="49" eb="50">
      <t>シ</t>
    </rPh>
    <rPh sb="64" eb="66">
      <t>キョウザイ</t>
    </rPh>
    <rPh sb="70" eb="72">
      <t>ダイタイ</t>
    </rPh>
    <rPh sb="72" eb="74">
      <t>シュダン</t>
    </rPh>
    <phoneticPr fontId="2"/>
  </si>
  <si>
    <t>・取材先は関東の鉄道会社。教材規模は45分程度。CG/アニメあり。
・同様のマルチメディア教材はなく、代替手段はないといえる。</t>
    <rPh sb="1" eb="3">
      <t>シュザイ</t>
    </rPh>
    <rPh sb="3" eb="4">
      <t>サキ</t>
    </rPh>
    <rPh sb="5" eb="7">
      <t>カントウ</t>
    </rPh>
    <rPh sb="8" eb="10">
      <t>テツドウ</t>
    </rPh>
    <rPh sb="10" eb="12">
      <t>カイシャ</t>
    </rPh>
    <rPh sb="13" eb="15">
      <t>キョウザイ</t>
    </rPh>
    <rPh sb="15" eb="17">
      <t>キボ</t>
    </rPh>
    <rPh sb="20" eb="21">
      <t>フン</t>
    </rPh>
    <rPh sb="21" eb="23">
      <t>テイド</t>
    </rPh>
    <rPh sb="35" eb="37">
      <t>ドウヨウ</t>
    </rPh>
    <rPh sb="45" eb="47">
      <t>キョウザイ</t>
    </rPh>
    <rPh sb="51" eb="53">
      <t>ダイタイ</t>
    </rPh>
    <rPh sb="53" eb="55">
      <t>シュダン</t>
    </rPh>
    <phoneticPr fontId="2"/>
  </si>
  <si>
    <t>・映像化で、途上国に向けてもより具体的に日本の知見を共有する効果が期待できる。
・現時点で提供可能な素材はあまりないが、いくつか実施中や実施済の関連案件の写真等提供可能。</t>
    <rPh sb="41" eb="44">
      <t>ゲンジテン</t>
    </rPh>
    <rPh sb="45" eb="47">
      <t>テイキョウ</t>
    </rPh>
    <rPh sb="47" eb="49">
      <t>カノウ</t>
    </rPh>
    <rPh sb="50" eb="52">
      <t>ソザイ</t>
    </rPh>
    <rPh sb="64" eb="66">
      <t>ジッシ</t>
    </rPh>
    <rPh sb="66" eb="67">
      <t>チュウ</t>
    </rPh>
    <rPh sb="68" eb="70">
      <t>ジッシ</t>
    </rPh>
    <rPh sb="70" eb="71">
      <t>ズ</t>
    </rPh>
    <rPh sb="72" eb="74">
      <t>カンレン</t>
    </rPh>
    <rPh sb="74" eb="76">
      <t>アンケン</t>
    </rPh>
    <rPh sb="77" eb="79">
      <t>シャシン</t>
    </rPh>
    <rPh sb="79" eb="80">
      <t>トウ</t>
    </rPh>
    <rPh sb="80" eb="82">
      <t>テイキョウ</t>
    </rPh>
    <rPh sb="82" eb="84">
      <t>カノウ</t>
    </rPh>
    <phoneticPr fontId="2"/>
  </si>
  <si>
    <t>・視聴覚化により、教育効果が向上しより理解を深められるようなテーマである。
・国鉄民営化当時の映像資料や写真の入手が容易ではない可能性あり。著作権等についても要確認。</t>
    <rPh sb="1" eb="4">
      <t>シチョウカク</t>
    </rPh>
    <rPh sb="4" eb="5">
      <t>カ</t>
    </rPh>
    <rPh sb="9" eb="11">
      <t>キョウイク</t>
    </rPh>
    <rPh sb="11" eb="13">
      <t>コウカ</t>
    </rPh>
    <rPh sb="14" eb="16">
      <t>コウジョウ</t>
    </rPh>
    <rPh sb="19" eb="21">
      <t>リカイ</t>
    </rPh>
    <rPh sb="22" eb="23">
      <t>フカ</t>
    </rPh>
    <rPh sb="52" eb="54">
      <t>シャシン</t>
    </rPh>
    <rPh sb="55" eb="57">
      <t>ニュウシュ</t>
    </rPh>
    <rPh sb="58" eb="60">
      <t>ヨウイ</t>
    </rPh>
    <rPh sb="64" eb="67">
      <t>カノウセイ</t>
    </rPh>
    <rPh sb="70" eb="73">
      <t>チョサクケン</t>
    </rPh>
    <rPh sb="73" eb="74">
      <t>トウ</t>
    </rPh>
    <rPh sb="79" eb="80">
      <t>ヨウ</t>
    </rPh>
    <rPh sb="80" eb="82">
      <t>カクニン</t>
    </rPh>
    <phoneticPr fontId="2"/>
  </si>
  <si>
    <t>・視聴覚化により、教育効素材があまりない可能性あり。林業白書等から転記。権利関係要確認。</t>
    <rPh sb="1" eb="4">
      <t>シチョウカク</t>
    </rPh>
    <rPh sb="4" eb="5">
      <t>カ</t>
    </rPh>
    <rPh sb="9" eb="11">
      <t>キョウイク</t>
    </rPh>
    <rPh sb="11" eb="12">
      <t>コウ</t>
    </rPh>
    <rPh sb="12" eb="14">
      <t>ソザイ</t>
    </rPh>
    <rPh sb="20" eb="23">
      <t>カノウセイ</t>
    </rPh>
    <rPh sb="26" eb="28">
      <t>リンギョウ</t>
    </rPh>
    <rPh sb="28" eb="30">
      <t>ハクショ</t>
    </rPh>
    <rPh sb="30" eb="31">
      <t>トウ</t>
    </rPh>
    <rPh sb="33" eb="35">
      <t>テンキ</t>
    </rPh>
    <rPh sb="36" eb="38">
      <t>ケンリ</t>
    </rPh>
    <rPh sb="38" eb="40">
      <t>カンケイ</t>
    </rPh>
    <rPh sb="40" eb="41">
      <t>ヨウ</t>
    </rPh>
    <rPh sb="41" eb="43">
      <t>カクニン</t>
    </rPh>
    <phoneticPr fontId="2"/>
  </si>
  <si>
    <t>・視聴覚化により、教育効果が向上し、より理解が深められるようなテーマである。
・プロジェクトや環境省から素材提供可能。</t>
    <rPh sb="1" eb="4">
      <t>シチョウカク</t>
    </rPh>
    <rPh sb="4" eb="5">
      <t>カ</t>
    </rPh>
    <rPh sb="9" eb="11">
      <t>キョウイク</t>
    </rPh>
    <rPh sb="11" eb="13">
      <t>コウカ</t>
    </rPh>
    <rPh sb="14" eb="16">
      <t>コウジョウ</t>
    </rPh>
    <rPh sb="20" eb="22">
      <t>リカイ</t>
    </rPh>
    <rPh sb="23" eb="24">
      <t>フカ</t>
    </rPh>
    <rPh sb="47" eb="50">
      <t>カンキョウショウ</t>
    </rPh>
    <rPh sb="52" eb="54">
      <t>ソザイ</t>
    </rPh>
    <rPh sb="54" eb="56">
      <t>テイキョウ</t>
    </rPh>
    <rPh sb="56" eb="58">
      <t>カノウ</t>
    </rPh>
    <phoneticPr fontId="2"/>
  </si>
  <si>
    <t>・視聴覚化により、教育効果が向上し、より理解を深められるようなテーマである。
・公的機関の資料は、比較的容易に入手可能。
・「責任ある外国人材プラットフォーム」のメンバーへの確認要？</t>
    <rPh sb="1" eb="4">
      <t>シチョウカク</t>
    </rPh>
    <rPh sb="4" eb="5">
      <t>カ</t>
    </rPh>
    <rPh sb="9" eb="11">
      <t>キョウイク</t>
    </rPh>
    <rPh sb="11" eb="13">
      <t>コウカ</t>
    </rPh>
    <rPh sb="14" eb="16">
      <t>コウジョウ</t>
    </rPh>
    <rPh sb="20" eb="22">
      <t>リカイ</t>
    </rPh>
    <rPh sb="23" eb="24">
      <t>フカ</t>
    </rPh>
    <rPh sb="40" eb="42">
      <t>コウテキ</t>
    </rPh>
    <rPh sb="42" eb="44">
      <t>キカン</t>
    </rPh>
    <rPh sb="45" eb="47">
      <t>シリョウ</t>
    </rPh>
    <rPh sb="49" eb="52">
      <t>ヒカクテキ</t>
    </rPh>
    <rPh sb="52" eb="54">
      <t>ヨウイ</t>
    </rPh>
    <rPh sb="55" eb="57">
      <t>ニュウシュ</t>
    </rPh>
    <rPh sb="57" eb="59">
      <t>カノウ</t>
    </rPh>
    <rPh sb="63" eb="65">
      <t>セキニン</t>
    </rPh>
    <rPh sb="67" eb="69">
      <t>ガイコク</t>
    </rPh>
    <rPh sb="69" eb="71">
      <t>ジンザイ</t>
    </rPh>
    <rPh sb="87" eb="89">
      <t>カクニン</t>
    </rPh>
    <rPh sb="89" eb="90">
      <t>ヨウ</t>
    </rPh>
    <phoneticPr fontId="2"/>
  </si>
  <si>
    <t xml:space="preserve">・視聴覚化により、途上国に向けてもより具体的に日本の知見を共有する効果が期待できる。
・水産庁・海上保安庁・漁協等より素材の提供協力は依頼できる。
</t>
    <rPh sb="1" eb="4">
      <t>シチョウカク</t>
    </rPh>
    <rPh sb="4" eb="5">
      <t>カ</t>
    </rPh>
    <rPh sb="56" eb="57">
      <t>トウ</t>
    </rPh>
    <rPh sb="59" eb="61">
      <t>ソザイ</t>
    </rPh>
    <rPh sb="62" eb="64">
      <t>テイキョウ</t>
    </rPh>
    <rPh sb="64" eb="66">
      <t>キョウリョク</t>
    </rPh>
    <rPh sb="67" eb="69">
      <t>イライ</t>
    </rPh>
    <phoneticPr fontId="2"/>
  </si>
  <si>
    <t xml:space="preserve">・映像化・視覚化により、途上国に向けてもより具体的に日本の知見を共有する効果が期待できる。
・水産庁・海上保安庁・漁協等より素材の提供協力は依頼できる。
</t>
    <rPh sb="1" eb="3">
      <t>エイゾウ</t>
    </rPh>
    <rPh sb="3" eb="4">
      <t>カ</t>
    </rPh>
    <rPh sb="5" eb="8">
      <t>シカクカ</t>
    </rPh>
    <rPh sb="59" eb="60">
      <t>トウ</t>
    </rPh>
    <rPh sb="62" eb="64">
      <t>ソザイ</t>
    </rPh>
    <rPh sb="65" eb="67">
      <t>テイキョウ</t>
    </rPh>
    <rPh sb="67" eb="69">
      <t>キョウリョク</t>
    </rPh>
    <rPh sb="70" eb="72">
      <t>イライ</t>
    </rPh>
    <phoneticPr fontId="2"/>
  </si>
  <si>
    <t>・映像化により、煩雑な内容を繰り返し確認することもでき、教育効果向上が期待できる。
・専門員による講義PPT資料あるので、比較的容易に入手可能。</t>
    <rPh sb="1" eb="3">
      <t>エイゾウ</t>
    </rPh>
    <rPh sb="3" eb="4">
      <t>カ</t>
    </rPh>
    <rPh sb="8" eb="10">
      <t>ハンザツ</t>
    </rPh>
    <rPh sb="11" eb="13">
      <t>ナイヨウ</t>
    </rPh>
    <rPh sb="14" eb="15">
      <t>ク</t>
    </rPh>
    <rPh sb="16" eb="17">
      <t>カエ</t>
    </rPh>
    <rPh sb="18" eb="20">
      <t>カクニン</t>
    </rPh>
    <rPh sb="28" eb="30">
      <t>キョウイク</t>
    </rPh>
    <rPh sb="30" eb="32">
      <t>コウカ</t>
    </rPh>
    <rPh sb="32" eb="34">
      <t>コウジョウ</t>
    </rPh>
    <rPh sb="35" eb="37">
      <t>キタイ</t>
    </rPh>
    <rPh sb="43" eb="46">
      <t>センモンイン</t>
    </rPh>
    <rPh sb="49" eb="51">
      <t>コウギ</t>
    </rPh>
    <rPh sb="54" eb="56">
      <t>シリョウ</t>
    </rPh>
    <rPh sb="61" eb="64">
      <t>ヒカクテキ</t>
    </rPh>
    <rPh sb="64" eb="66">
      <t>ヨウイ</t>
    </rPh>
    <rPh sb="67" eb="69">
      <t>ニュウシュ</t>
    </rPh>
    <rPh sb="69" eb="71">
      <t>カノウ</t>
    </rPh>
    <phoneticPr fontId="2"/>
  </si>
  <si>
    <t>・視聴覚化により、教育効果が期待されるテーマではあるが、映像化による汎用性は低い。
・人事院からの素材提供が見込まれるが、協力依頼が未実施のため、未定。また、協力取り付けができなかった場合の代替手段の提示がない。</t>
    <rPh sb="1" eb="4">
      <t>シチョウカク</t>
    </rPh>
    <rPh sb="4" eb="5">
      <t>カ</t>
    </rPh>
    <rPh sb="9" eb="11">
      <t>キョウイク</t>
    </rPh>
    <rPh sb="11" eb="13">
      <t>コウカ</t>
    </rPh>
    <rPh sb="14" eb="16">
      <t>キタイ</t>
    </rPh>
    <rPh sb="28" eb="30">
      <t>エイゾウ</t>
    </rPh>
    <rPh sb="30" eb="31">
      <t>カ</t>
    </rPh>
    <rPh sb="34" eb="37">
      <t>ハンヨウセイ</t>
    </rPh>
    <rPh sb="38" eb="39">
      <t>ヒク</t>
    </rPh>
    <rPh sb="43" eb="46">
      <t>ジンジイン</t>
    </rPh>
    <rPh sb="49" eb="51">
      <t>ソザイ</t>
    </rPh>
    <rPh sb="51" eb="53">
      <t>テイキョウ</t>
    </rPh>
    <rPh sb="54" eb="56">
      <t>ミコ</t>
    </rPh>
    <rPh sb="61" eb="63">
      <t>キョウリョク</t>
    </rPh>
    <rPh sb="63" eb="65">
      <t>イライ</t>
    </rPh>
    <rPh sb="66" eb="69">
      <t>ミジッシ</t>
    </rPh>
    <rPh sb="73" eb="75">
      <t>ミテイ</t>
    </rPh>
    <rPh sb="79" eb="81">
      <t>キョウリョク</t>
    </rPh>
    <rPh sb="81" eb="82">
      <t>ト</t>
    </rPh>
    <rPh sb="83" eb="84">
      <t>ツ</t>
    </rPh>
    <rPh sb="92" eb="94">
      <t>バアイ</t>
    </rPh>
    <rPh sb="95" eb="97">
      <t>ダイタイ</t>
    </rPh>
    <rPh sb="97" eb="99">
      <t>シュダン</t>
    </rPh>
    <rPh sb="100" eb="102">
      <t>テイジ</t>
    </rPh>
    <phoneticPr fontId="2"/>
  </si>
  <si>
    <t>・視聴覚化により、教育効果が向上し、より理解を深められるようなテーマである。
・過去の研修教材等資料は入手可能。</t>
    <rPh sb="1" eb="4">
      <t>シチョウカク</t>
    </rPh>
    <rPh sb="4" eb="5">
      <t>カ</t>
    </rPh>
    <rPh sb="9" eb="11">
      <t>キョウイク</t>
    </rPh>
    <rPh sb="11" eb="13">
      <t>コウカ</t>
    </rPh>
    <rPh sb="14" eb="16">
      <t>コウジョウ</t>
    </rPh>
    <rPh sb="20" eb="22">
      <t>リカイ</t>
    </rPh>
    <rPh sb="23" eb="24">
      <t>フカ</t>
    </rPh>
    <rPh sb="40" eb="42">
      <t>カコ</t>
    </rPh>
    <rPh sb="43" eb="45">
      <t>ケンシュウ</t>
    </rPh>
    <rPh sb="45" eb="47">
      <t>キョウザイ</t>
    </rPh>
    <rPh sb="47" eb="48">
      <t>トウ</t>
    </rPh>
    <rPh sb="48" eb="50">
      <t>シリョウ</t>
    </rPh>
    <rPh sb="51" eb="53">
      <t>ニュウシュ</t>
    </rPh>
    <rPh sb="53" eb="55">
      <t>カノウ</t>
    </rPh>
    <phoneticPr fontId="2"/>
  </si>
  <si>
    <t>・通常対面での研修を映像化することは多少効果に懸念があるが、導入教材として、ある程度理解を深められるテーマである
・研修委託先の研修内容を映像化す場合、委託先との調整が必要であり、入手は容易ではない。</t>
    <rPh sb="1" eb="3">
      <t>ツウジョウ</t>
    </rPh>
    <rPh sb="3" eb="5">
      <t>タイメン</t>
    </rPh>
    <rPh sb="7" eb="9">
      <t>ケンシュウ</t>
    </rPh>
    <rPh sb="10" eb="12">
      <t>エイゾウ</t>
    </rPh>
    <rPh sb="12" eb="13">
      <t>カ</t>
    </rPh>
    <rPh sb="18" eb="20">
      <t>タショウ</t>
    </rPh>
    <rPh sb="20" eb="22">
      <t>コウカ</t>
    </rPh>
    <rPh sb="23" eb="25">
      <t>ケネン</t>
    </rPh>
    <rPh sb="30" eb="32">
      <t>ドウニュウ</t>
    </rPh>
    <rPh sb="32" eb="34">
      <t>キョウザイ</t>
    </rPh>
    <rPh sb="40" eb="42">
      <t>テイド</t>
    </rPh>
    <rPh sb="42" eb="44">
      <t>リカイ</t>
    </rPh>
    <rPh sb="45" eb="46">
      <t>フカ</t>
    </rPh>
    <rPh sb="58" eb="60">
      <t>ケンシュウ</t>
    </rPh>
    <rPh sb="60" eb="63">
      <t>イタクサキ</t>
    </rPh>
    <rPh sb="64" eb="66">
      <t>ケンシュウ</t>
    </rPh>
    <rPh sb="66" eb="68">
      <t>ナイヨウ</t>
    </rPh>
    <rPh sb="69" eb="71">
      <t>エイゾウ</t>
    </rPh>
    <rPh sb="71" eb="72">
      <t>カ</t>
    </rPh>
    <rPh sb="73" eb="75">
      <t>バアイ</t>
    </rPh>
    <rPh sb="76" eb="79">
      <t>イタクサキ</t>
    </rPh>
    <rPh sb="81" eb="83">
      <t>チョウセイ</t>
    </rPh>
    <rPh sb="84" eb="86">
      <t>ヒツヨウ</t>
    </rPh>
    <rPh sb="90" eb="92">
      <t>ニュウシュ</t>
    </rPh>
    <rPh sb="93" eb="95">
      <t>ヨウイ</t>
    </rPh>
    <phoneticPr fontId="2"/>
  </si>
  <si>
    <t>・視聴覚化により、教育効果が向上し、より理解が深められるテーマである。
・QAB配信ニュース映像については著作権許諾に懸念あり。ただ、代替の素材はあり。</t>
    <rPh sb="1" eb="4">
      <t>シチョウカク</t>
    </rPh>
    <rPh sb="4" eb="5">
      <t>カ</t>
    </rPh>
    <rPh sb="9" eb="11">
      <t>キョウイク</t>
    </rPh>
    <rPh sb="11" eb="13">
      <t>コウカ</t>
    </rPh>
    <rPh sb="14" eb="16">
      <t>コウジョウ</t>
    </rPh>
    <rPh sb="20" eb="22">
      <t>リカイ</t>
    </rPh>
    <rPh sb="23" eb="24">
      <t>フカ</t>
    </rPh>
    <rPh sb="40" eb="42">
      <t>ハイシン</t>
    </rPh>
    <rPh sb="46" eb="48">
      <t>エイゾウ</t>
    </rPh>
    <rPh sb="53" eb="56">
      <t>チョサクケン</t>
    </rPh>
    <rPh sb="56" eb="58">
      <t>キョダク</t>
    </rPh>
    <rPh sb="59" eb="61">
      <t>ケネン</t>
    </rPh>
    <rPh sb="67" eb="69">
      <t>ダイタイ</t>
    </rPh>
    <rPh sb="70" eb="72">
      <t>ソザイ</t>
    </rPh>
    <phoneticPr fontId="2"/>
  </si>
  <si>
    <t>・視聴覚化により、途上国に向けてより具体的に理解を深める効果が期待できる。
・エルサルバドル、グアテマラでのOVOPのPR動画など、JICA著作の素材あり。</t>
    <rPh sb="1" eb="4">
      <t>シチョウカク</t>
    </rPh>
    <rPh sb="22" eb="24">
      <t>リカイ</t>
    </rPh>
    <rPh sb="25" eb="26">
      <t>フカ</t>
    </rPh>
    <rPh sb="70" eb="72">
      <t>チョサク</t>
    </rPh>
    <rPh sb="73" eb="75">
      <t>ソザイ</t>
    </rPh>
    <phoneticPr fontId="2"/>
  </si>
  <si>
    <t>・視聴覚化することにより、理解を深める効果が期待できる。
・外部有識者によるPPT資料あり。</t>
    <rPh sb="1" eb="4">
      <t>シチョウカク</t>
    </rPh>
    <rPh sb="4" eb="5">
      <t>カ</t>
    </rPh>
    <rPh sb="13" eb="15">
      <t>リカイ</t>
    </rPh>
    <rPh sb="16" eb="17">
      <t>フカ</t>
    </rPh>
    <rPh sb="19" eb="21">
      <t>コウカ</t>
    </rPh>
    <rPh sb="22" eb="24">
      <t>キタイ</t>
    </rPh>
    <rPh sb="30" eb="32">
      <t>ガイブ</t>
    </rPh>
    <rPh sb="32" eb="35">
      <t>ユウシキシャ</t>
    </rPh>
    <rPh sb="41" eb="43">
      <t>シリョウ</t>
    </rPh>
    <phoneticPr fontId="2"/>
  </si>
  <si>
    <t>・視聴覚化により、教育効果が向上しより理解を深められるようなテーマである。
・JICA作成の素材あり。</t>
    <rPh sb="1" eb="4">
      <t>シチョウカク</t>
    </rPh>
    <rPh sb="4" eb="5">
      <t>カ</t>
    </rPh>
    <rPh sb="9" eb="11">
      <t>キョウイク</t>
    </rPh>
    <rPh sb="11" eb="13">
      <t>コウカ</t>
    </rPh>
    <rPh sb="14" eb="16">
      <t>コウジョウ</t>
    </rPh>
    <rPh sb="19" eb="21">
      <t>リカイ</t>
    </rPh>
    <rPh sb="22" eb="23">
      <t>フカ</t>
    </rPh>
    <rPh sb="43" eb="45">
      <t>サクセイ</t>
    </rPh>
    <rPh sb="46" eb="48">
      <t>ソザイ</t>
    </rPh>
    <phoneticPr fontId="2"/>
  </si>
  <si>
    <t>・視聴覚化により、教育効果が向上し、より理解を深められるテーマである。
・2017年度制作の映像は使用可能。また、黒潮町より取り組みについての資料提供協力を依頼予定。</t>
    <rPh sb="1" eb="4">
      <t>シチョウカク</t>
    </rPh>
    <rPh sb="4" eb="5">
      <t>カ</t>
    </rPh>
    <rPh sb="9" eb="11">
      <t>キョウイク</t>
    </rPh>
    <rPh sb="11" eb="13">
      <t>コウカ</t>
    </rPh>
    <rPh sb="14" eb="16">
      <t>コウジョウ</t>
    </rPh>
    <rPh sb="20" eb="22">
      <t>リカイ</t>
    </rPh>
    <rPh sb="23" eb="24">
      <t>フカ</t>
    </rPh>
    <rPh sb="41" eb="43">
      <t>ネンド</t>
    </rPh>
    <rPh sb="43" eb="45">
      <t>セイサク</t>
    </rPh>
    <rPh sb="46" eb="48">
      <t>エイゾウ</t>
    </rPh>
    <rPh sb="49" eb="51">
      <t>シヨウ</t>
    </rPh>
    <rPh sb="51" eb="53">
      <t>カノウ</t>
    </rPh>
    <rPh sb="57" eb="60">
      <t>クロシオチョウ</t>
    </rPh>
    <rPh sb="62" eb="63">
      <t>ト</t>
    </rPh>
    <rPh sb="64" eb="65">
      <t>ク</t>
    </rPh>
    <rPh sb="71" eb="73">
      <t>シリョウ</t>
    </rPh>
    <rPh sb="73" eb="75">
      <t>テイキョウ</t>
    </rPh>
    <rPh sb="75" eb="77">
      <t>キョウリョク</t>
    </rPh>
    <rPh sb="78" eb="80">
      <t>イライ</t>
    </rPh>
    <rPh sb="80" eb="82">
      <t>ヨテイ</t>
    </rPh>
    <phoneticPr fontId="2"/>
  </si>
  <si>
    <t>・映像化により、教育効果が向上し、より理解を深められるテーマである。
・2017年度制作の映像を使用。また技プロで撮影した写真など。素材はあり。</t>
    <rPh sb="1" eb="3">
      <t>エイゾウ</t>
    </rPh>
    <rPh sb="3" eb="4">
      <t>カ</t>
    </rPh>
    <rPh sb="8" eb="10">
      <t>キョウイク</t>
    </rPh>
    <rPh sb="10" eb="12">
      <t>コウカ</t>
    </rPh>
    <rPh sb="13" eb="15">
      <t>コウジョウ</t>
    </rPh>
    <rPh sb="19" eb="21">
      <t>リカイ</t>
    </rPh>
    <rPh sb="22" eb="23">
      <t>フカ</t>
    </rPh>
    <rPh sb="40" eb="42">
      <t>ネンド</t>
    </rPh>
    <rPh sb="42" eb="44">
      <t>セイサク</t>
    </rPh>
    <rPh sb="45" eb="47">
      <t>エイゾウ</t>
    </rPh>
    <rPh sb="48" eb="50">
      <t>シヨウ</t>
    </rPh>
    <rPh sb="53" eb="54">
      <t>ギ</t>
    </rPh>
    <rPh sb="57" eb="59">
      <t>サツエイ</t>
    </rPh>
    <rPh sb="61" eb="63">
      <t>シャシン</t>
    </rPh>
    <rPh sb="66" eb="68">
      <t>ソザイ</t>
    </rPh>
    <phoneticPr fontId="2"/>
  </si>
  <si>
    <t>・視聴覚化により、教育効果が向上しより理解を深められるようなテーマである。
・防災に関連する資料は、田中アドバイザーに相談可。各国連機関や開発機関・NGO等のペーパーやstatementなども活用可</t>
    <rPh sb="1" eb="4">
      <t>シチョウカク</t>
    </rPh>
    <rPh sb="4" eb="5">
      <t>カ</t>
    </rPh>
    <rPh sb="9" eb="11">
      <t>キョウイク</t>
    </rPh>
    <rPh sb="11" eb="13">
      <t>コウカ</t>
    </rPh>
    <rPh sb="14" eb="16">
      <t>コウジョウ</t>
    </rPh>
    <rPh sb="19" eb="21">
      <t>リカイ</t>
    </rPh>
    <rPh sb="22" eb="23">
      <t>フカ</t>
    </rPh>
    <rPh sb="98" eb="99">
      <t>カ</t>
    </rPh>
    <phoneticPr fontId="2"/>
  </si>
  <si>
    <t>・視聴覚化により、教育効果が向上し、理解を深められるテーマである。
・基本的には、新規の撮影映像がメインだが、途上国での支援の様子等素材は入手可能。</t>
    <rPh sb="1" eb="4">
      <t>シチョウカク</t>
    </rPh>
    <rPh sb="4" eb="5">
      <t>カ</t>
    </rPh>
    <rPh sb="9" eb="11">
      <t>キョウイク</t>
    </rPh>
    <rPh sb="11" eb="13">
      <t>コウカ</t>
    </rPh>
    <rPh sb="14" eb="16">
      <t>コウジョウ</t>
    </rPh>
    <rPh sb="18" eb="20">
      <t>リカイ</t>
    </rPh>
    <rPh sb="21" eb="22">
      <t>フカ</t>
    </rPh>
    <rPh sb="35" eb="37">
      <t>キホン</t>
    </rPh>
    <rPh sb="37" eb="38">
      <t>テキ</t>
    </rPh>
    <rPh sb="41" eb="43">
      <t>シンキ</t>
    </rPh>
    <rPh sb="44" eb="46">
      <t>サツエイ</t>
    </rPh>
    <rPh sb="46" eb="48">
      <t>エイゾウ</t>
    </rPh>
    <rPh sb="55" eb="58">
      <t>トジョウコク</t>
    </rPh>
    <rPh sb="60" eb="62">
      <t>シエン</t>
    </rPh>
    <rPh sb="63" eb="65">
      <t>ヨウス</t>
    </rPh>
    <rPh sb="65" eb="66">
      <t>トウ</t>
    </rPh>
    <rPh sb="66" eb="68">
      <t>ソザイ</t>
    </rPh>
    <rPh sb="69" eb="71">
      <t>ニュウシュ</t>
    </rPh>
    <rPh sb="71" eb="73">
      <t>カノウ</t>
    </rPh>
    <phoneticPr fontId="2"/>
  </si>
  <si>
    <t>・視聴覚化により、教育効果が向上し理解が深められるようなテーマである。
・素材はいろいろあるが、権利関係の許諾が下りるかが懸念点である。</t>
    <rPh sb="1" eb="4">
      <t>シチョウカク</t>
    </rPh>
    <rPh sb="4" eb="5">
      <t>カ</t>
    </rPh>
    <rPh sb="9" eb="11">
      <t>キョウイク</t>
    </rPh>
    <rPh sb="11" eb="13">
      <t>コウカ</t>
    </rPh>
    <rPh sb="14" eb="16">
      <t>コウジョウ</t>
    </rPh>
    <rPh sb="17" eb="19">
      <t>リカイ</t>
    </rPh>
    <rPh sb="20" eb="21">
      <t>フカ</t>
    </rPh>
    <rPh sb="37" eb="39">
      <t>ソザイ</t>
    </rPh>
    <rPh sb="48" eb="50">
      <t>ケンリ</t>
    </rPh>
    <rPh sb="50" eb="52">
      <t>カンケイ</t>
    </rPh>
    <rPh sb="53" eb="55">
      <t>キョダク</t>
    </rPh>
    <rPh sb="56" eb="57">
      <t>オ</t>
    </rPh>
    <rPh sb="61" eb="64">
      <t>ケネンテン</t>
    </rPh>
    <phoneticPr fontId="2"/>
  </si>
  <si>
    <t>・視聴覚化により、教育効果が向上し、理解が深められるテーマである。
・結核研究所所有の映像・写真素材が多数あり、提供可能。（著作権要確認）</t>
    <rPh sb="1" eb="4">
      <t>シチョウカク</t>
    </rPh>
    <rPh sb="4" eb="5">
      <t>カ</t>
    </rPh>
    <rPh sb="9" eb="11">
      <t>キョウイク</t>
    </rPh>
    <rPh sb="11" eb="13">
      <t>コウカ</t>
    </rPh>
    <rPh sb="14" eb="16">
      <t>コウジョウ</t>
    </rPh>
    <rPh sb="18" eb="20">
      <t>リカイ</t>
    </rPh>
    <rPh sb="21" eb="22">
      <t>フカ</t>
    </rPh>
    <rPh sb="35" eb="37">
      <t>ケッカク</t>
    </rPh>
    <rPh sb="37" eb="40">
      <t>ケンキュウショ</t>
    </rPh>
    <rPh sb="40" eb="42">
      <t>ショユウ</t>
    </rPh>
    <rPh sb="43" eb="45">
      <t>エイゾウ</t>
    </rPh>
    <rPh sb="46" eb="48">
      <t>シャシン</t>
    </rPh>
    <rPh sb="48" eb="50">
      <t>ソザイ</t>
    </rPh>
    <rPh sb="51" eb="53">
      <t>タスウ</t>
    </rPh>
    <rPh sb="56" eb="58">
      <t>テイキョウ</t>
    </rPh>
    <rPh sb="58" eb="60">
      <t>カノウ</t>
    </rPh>
    <rPh sb="62" eb="65">
      <t>チョサクケン</t>
    </rPh>
    <rPh sb="65" eb="66">
      <t>ヨウ</t>
    </rPh>
    <rPh sb="66" eb="68">
      <t>カクニン</t>
    </rPh>
    <phoneticPr fontId="2"/>
  </si>
  <si>
    <t>・視聴覚化により、教育効果が向上し、理解が深められるテーマである。
・職員作成のPPT資料のCG化を想定。</t>
    <rPh sb="1" eb="4">
      <t>シチョウカク</t>
    </rPh>
    <rPh sb="4" eb="5">
      <t>カ</t>
    </rPh>
    <rPh sb="9" eb="11">
      <t>キョウイク</t>
    </rPh>
    <rPh sb="11" eb="13">
      <t>コウカ</t>
    </rPh>
    <rPh sb="14" eb="16">
      <t>コウジョウ</t>
    </rPh>
    <rPh sb="18" eb="20">
      <t>リカイ</t>
    </rPh>
    <rPh sb="21" eb="22">
      <t>フカ</t>
    </rPh>
    <rPh sb="35" eb="37">
      <t>ショクイン</t>
    </rPh>
    <rPh sb="37" eb="39">
      <t>サクセイ</t>
    </rPh>
    <rPh sb="43" eb="45">
      <t>シリョウ</t>
    </rPh>
    <rPh sb="48" eb="49">
      <t>カ</t>
    </rPh>
    <rPh sb="50" eb="52">
      <t>ソウテイ</t>
    </rPh>
    <phoneticPr fontId="2"/>
  </si>
  <si>
    <t>・視聴覚化により、教育効果が向上し、理解が深められるテーマである。
・順天堂大学所蔵の資料提供を想定しているため、権利関係要確認。</t>
    <rPh sb="1" eb="4">
      <t>シチョウカク</t>
    </rPh>
    <rPh sb="4" eb="5">
      <t>カ</t>
    </rPh>
    <rPh sb="9" eb="11">
      <t>キョウイク</t>
    </rPh>
    <rPh sb="11" eb="13">
      <t>コウカ</t>
    </rPh>
    <rPh sb="14" eb="16">
      <t>コウジョウ</t>
    </rPh>
    <rPh sb="18" eb="20">
      <t>リカイ</t>
    </rPh>
    <rPh sb="21" eb="22">
      <t>フカ</t>
    </rPh>
    <rPh sb="35" eb="38">
      <t>ジュンテンドウ</t>
    </rPh>
    <rPh sb="38" eb="40">
      <t>ダイガク</t>
    </rPh>
    <rPh sb="40" eb="42">
      <t>ショゾウ</t>
    </rPh>
    <rPh sb="43" eb="45">
      <t>シリョウ</t>
    </rPh>
    <rPh sb="45" eb="47">
      <t>テイキョウ</t>
    </rPh>
    <rPh sb="48" eb="50">
      <t>ソウテイ</t>
    </rPh>
    <rPh sb="57" eb="59">
      <t>ケンリ</t>
    </rPh>
    <rPh sb="59" eb="61">
      <t>カンケイ</t>
    </rPh>
    <rPh sb="61" eb="62">
      <t>ヨウ</t>
    </rPh>
    <rPh sb="62" eb="64">
      <t>カクニン</t>
    </rPh>
    <phoneticPr fontId="2"/>
  </si>
  <si>
    <t>・視聴覚化により、教育効果が向上しより理解を深められるテーマである。
・民間会社での撮影許可が下りるか懸念あり。許可が下りなかった場合は、既存で公開されているHP上の画像や映像、青写真の組み合わせで対応は一応可能。</t>
    <rPh sb="1" eb="4">
      <t>シチョウカク</t>
    </rPh>
    <rPh sb="4" eb="5">
      <t>カ</t>
    </rPh>
    <rPh sb="9" eb="11">
      <t>キョウイク</t>
    </rPh>
    <rPh sb="11" eb="13">
      <t>コウカ</t>
    </rPh>
    <rPh sb="14" eb="16">
      <t>コウジョウ</t>
    </rPh>
    <rPh sb="19" eb="21">
      <t>リカイ</t>
    </rPh>
    <rPh sb="22" eb="23">
      <t>フカ</t>
    </rPh>
    <rPh sb="36" eb="38">
      <t>ミンカン</t>
    </rPh>
    <rPh sb="38" eb="40">
      <t>カイシャ</t>
    </rPh>
    <rPh sb="42" eb="44">
      <t>サツエイ</t>
    </rPh>
    <rPh sb="44" eb="46">
      <t>キョカ</t>
    </rPh>
    <rPh sb="47" eb="48">
      <t>オ</t>
    </rPh>
    <rPh sb="51" eb="53">
      <t>ケネン</t>
    </rPh>
    <rPh sb="56" eb="58">
      <t>キョカ</t>
    </rPh>
    <rPh sb="59" eb="60">
      <t>オ</t>
    </rPh>
    <rPh sb="65" eb="67">
      <t>バアイ</t>
    </rPh>
    <rPh sb="93" eb="94">
      <t>ク</t>
    </rPh>
    <rPh sb="95" eb="96">
      <t>ア</t>
    </rPh>
    <rPh sb="99" eb="101">
      <t>タイオウ</t>
    </rPh>
    <rPh sb="102" eb="104">
      <t>イチオウ</t>
    </rPh>
    <rPh sb="104" eb="106">
      <t>カノウ</t>
    </rPh>
    <phoneticPr fontId="2"/>
  </si>
  <si>
    <t>・主担当・副担当は配置されている。
・国際協力専門員との協力体制がある。</t>
  </si>
  <si>
    <t>・JICA研究所の上席研究員や、長崎大教授、課題支援員等との協力体制がある。
・主担当・副担当はまだ具体的に決まっていない。</t>
    <rPh sb="5" eb="8">
      <t>ケンキュウショ</t>
    </rPh>
    <rPh sb="9" eb="11">
      <t>ジョウセキ</t>
    </rPh>
    <rPh sb="11" eb="14">
      <t>ケンキュウイン</t>
    </rPh>
    <rPh sb="16" eb="18">
      <t>ナガサキ</t>
    </rPh>
    <rPh sb="18" eb="19">
      <t>ダイ</t>
    </rPh>
    <rPh sb="19" eb="21">
      <t>キョウジュ</t>
    </rPh>
    <rPh sb="22" eb="24">
      <t>カダイ</t>
    </rPh>
    <rPh sb="24" eb="26">
      <t>シエン</t>
    </rPh>
    <rPh sb="26" eb="27">
      <t>イン</t>
    </rPh>
    <rPh sb="27" eb="28">
      <t>トウ</t>
    </rPh>
    <rPh sb="30" eb="32">
      <t>キョウリョク</t>
    </rPh>
    <rPh sb="32" eb="34">
      <t>タイセイ</t>
    </rPh>
    <rPh sb="40" eb="41">
      <t>シュ</t>
    </rPh>
    <rPh sb="41" eb="43">
      <t>タントウ</t>
    </rPh>
    <rPh sb="44" eb="45">
      <t>フク</t>
    </rPh>
    <rPh sb="45" eb="47">
      <t>タントウ</t>
    </rPh>
    <rPh sb="50" eb="53">
      <t>グタイテキ</t>
    </rPh>
    <rPh sb="54" eb="55">
      <t>キ</t>
    </rPh>
    <phoneticPr fontId="2"/>
  </si>
  <si>
    <t>・主担当と副担当が配置されているが、同課から2本応募があり、制作する際には業務負担に懸念あり。
・専門員との協力体制がある。</t>
    <rPh sb="1" eb="2">
      <t>シュ</t>
    </rPh>
    <rPh sb="2" eb="4">
      <t>タントウ</t>
    </rPh>
    <rPh sb="5" eb="6">
      <t>フク</t>
    </rPh>
    <rPh sb="6" eb="8">
      <t>タントウ</t>
    </rPh>
    <rPh sb="9" eb="11">
      <t>ハイチ</t>
    </rPh>
    <rPh sb="49" eb="52">
      <t>センモンイン</t>
    </rPh>
    <rPh sb="54" eb="56">
      <t>キョウリョク</t>
    </rPh>
    <rPh sb="56" eb="58">
      <t>タイセイ</t>
    </rPh>
    <phoneticPr fontId="2"/>
  </si>
  <si>
    <t>・主担当・副担当は配置されているが、現在2教材に1名の主担当配置で、懸念点あり。
・前JICA北海道、現研究所職員の協力あり。
・同課から2教材応募あり。第1優先。</t>
    <rPh sb="1" eb="2">
      <t>シュ</t>
    </rPh>
    <rPh sb="2" eb="4">
      <t>タントウ</t>
    </rPh>
    <rPh sb="5" eb="6">
      <t>フク</t>
    </rPh>
    <rPh sb="6" eb="8">
      <t>タントウ</t>
    </rPh>
    <rPh sb="9" eb="11">
      <t>ハイチ</t>
    </rPh>
    <rPh sb="18" eb="20">
      <t>ゲンザイ</t>
    </rPh>
    <rPh sb="21" eb="23">
      <t>キョウザイ</t>
    </rPh>
    <rPh sb="25" eb="26">
      <t>メイ</t>
    </rPh>
    <rPh sb="27" eb="28">
      <t>シュ</t>
    </rPh>
    <rPh sb="28" eb="30">
      <t>タントウ</t>
    </rPh>
    <rPh sb="30" eb="32">
      <t>ハイチ</t>
    </rPh>
    <rPh sb="34" eb="37">
      <t>ケネンテン</t>
    </rPh>
    <rPh sb="42" eb="43">
      <t>ゼン</t>
    </rPh>
    <rPh sb="47" eb="50">
      <t>ホッカイドウ</t>
    </rPh>
    <rPh sb="51" eb="52">
      <t>ゲン</t>
    </rPh>
    <rPh sb="52" eb="55">
      <t>ケンキュウショ</t>
    </rPh>
    <rPh sb="55" eb="57">
      <t>ショクイン</t>
    </rPh>
    <rPh sb="58" eb="60">
      <t>キョウリョク</t>
    </rPh>
    <phoneticPr fontId="2"/>
  </si>
  <si>
    <t>・主担当・副担当は配置されているが、現在2教材に1名の主担当配置で、懸念点あり。
・専門員との協力体制がある。
・同課から2教材応募あり。第2優先。</t>
    <rPh sb="1" eb="2">
      <t>シュ</t>
    </rPh>
    <rPh sb="2" eb="4">
      <t>タントウ</t>
    </rPh>
    <rPh sb="5" eb="6">
      <t>フク</t>
    </rPh>
    <rPh sb="6" eb="8">
      <t>タントウ</t>
    </rPh>
    <rPh sb="9" eb="11">
      <t>ハイチ</t>
    </rPh>
    <rPh sb="18" eb="20">
      <t>ゲンザイ</t>
    </rPh>
    <rPh sb="21" eb="23">
      <t>キョウザイ</t>
    </rPh>
    <rPh sb="25" eb="26">
      <t>メイ</t>
    </rPh>
    <rPh sb="27" eb="28">
      <t>シュ</t>
    </rPh>
    <rPh sb="28" eb="30">
      <t>タントウ</t>
    </rPh>
    <rPh sb="30" eb="32">
      <t>ハイチ</t>
    </rPh>
    <rPh sb="34" eb="37">
      <t>ケネンテン</t>
    </rPh>
    <rPh sb="42" eb="45">
      <t>センモンイン</t>
    </rPh>
    <rPh sb="47" eb="49">
      <t>キョウリョク</t>
    </rPh>
    <rPh sb="49" eb="51">
      <t>タイセイ</t>
    </rPh>
    <phoneticPr fontId="2"/>
  </si>
  <si>
    <t>・主担当・副担当は配置されている。
・監修として外部人材（弁護士）に協力依頼予定。</t>
    <rPh sb="1" eb="2">
      <t>シュ</t>
    </rPh>
    <rPh sb="2" eb="4">
      <t>タントウ</t>
    </rPh>
    <rPh sb="5" eb="6">
      <t>フク</t>
    </rPh>
    <rPh sb="6" eb="8">
      <t>タントウ</t>
    </rPh>
    <rPh sb="9" eb="11">
      <t>ハイチ</t>
    </rPh>
    <rPh sb="19" eb="21">
      <t>カンシュウ</t>
    </rPh>
    <rPh sb="24" eb="26">
      <t>ガイブ</t>
    </rPh>
    <rPh sb="26" eb="28">
      <t>ジンザイ</t>
    </rPh>
    <rPh sb="29" eb="32">
      <t>ベンゴシ</t>
    </rPh>
    <rPh sb="34" eb="36">
      <t>キョウリョク</t>
    </rPh>
    <rPh sb="36" eb="38">
      <t>イライ</t>
    </rPh>
    <rPh sb="38" eb="40">
      <t>ヨテイ</t>
    </rPh>
    <phoneticPr fontId="2"/>
  </si>
  <si>
    <t>・主担当・副担当は配置されており、
国際協力専門員との協力体制がある。
・1部署で2教材制作としたときに多少の不安あり。
・同課から2教材応募あり。第1優先。</t>
    <rPh sb="38" eb="40">
      <t>ブショ</t>
    </rPh>
    <rPh sb="42" eb="44">
      <t>キョウザイ</t>
    </rPh>
    <rPh sb="44" eb="46">
      <t>セイサク</t>
    </rPh>
    <rPh sb="52" eb="54">
      <t>タショウ</t>
    </rPh>
    <rPh sb="55" eb="57">
      <t>フアン</t>
    </rPh>
    <phoneticPr fontId="2"/>
  </si>
  <si>
    <t>・主担当・副担当は配置されており、
国際協力専門員との協力体制がある。
・1部署で2教材制作としたときに多少の不安あり。
・同課から2教材応募あり。第2優先。</t>
    <rPh sb="38" eb="40">
      <t>ブショ</t>
    </rPh>
    <rPh sb="42" eb="44">
      <t>キョウザイ</t>
    </rPh>
    <rPh sb="44" eb="46">
      <t>セイサク</t>
    </rPh>
    <rPh sb="52" eb="54">
      <t>タショウ</t>
    </rPh>
    <rPh sb="55" eb="57">
      <t>フアン</t>
    </rPh>
    <rPh sb="62" eb="63">
      <t>ドウ</t>
    </rPh>
    <rPh sb="63" eb="64">
      <t>カ</t>
    </rPh>
    <rPh sb="67" eb="69">
      <t>キョウザイ</t>
    </rPh>
    <rPh sb="69" eb="71">
      <t>オウボ</t>
    </rPh>
    <rPh sb="74" eb="75">
      <t>ダイ</t>
    </rPh>
    <rPh sb="76" eb="78">
      <t>ユウセン</t>
    </rPh>
    <phoneticPr fontId="2"/>
  </si>
  <si>
    <t>・主担当・副担当は配置されている。
・吉田専門員の契約期間要確認。</t>
    <rPh sb="19" eb="21">
      <t>ヨシダ</t>
    </rPh>
    <rPh sb="21" eb="24">
      <t>センモンイン</t>
    </rPh>
    <rPh sb="25" eb="27">
      <t>ケイヤク</t>
    </rPh>
    <rPh sb="27" eb="29">
      <t>キカン</t>
    </rPh>
    <rPh sb="29" eb="30">
      <t>ヨウ</t>
    </rPh>
    <rPh sb="30" eb="32">
      <t>カクニン</t>
    </rPh>
    <phoneticPr fontId="2"/>
  </si>
  <si>
    <t>・主担当が配置予定、副担当は配置あり。
・専門員との協力体制はある。</t>
    <rPh sb="5" eb="7">
      <t>ハイチ</t>
    </rPh>
    <rPh sb="7" eb="9">
      <t>ヨテイ</t>
    </rPh>
    <rPh sb="21" eb="24">
      <t>センモンイン</t>
    </rPh>
    <rPh sb="26" eb="28">
      <t>キョウリョク</t>
    </rPh>
    <rPh sb="28" eb="30">
      <t>タイセイ</t>
    </rPh>
    <phoneticPr fontId="2"/>
  </si>
  <si>
    <t>・主担当・副担当は配置されている。
・専門員との協力体制あり。</t>
    <rPh sb="1" eb="2">
      <t>シュ</t>
    </rPh>
    <rPh sb="2" eb="4">
      <t>タントウ</t>
    </rPh>
    <rPh sb="5" eb="6">
      <t>フク</t>
    </rPh>
    <rPh sb="6" eb="8">
      <t>タントウ</t>
    </rPh>
    <rPh sb="9" eb="11">
      <t>ハイチ</t>
    </rPh>
    <rPh sb="19" eb="22">
      <t>センモンイン</t>
    </rPh>
    <rPh sb="24" eb="26">
      <t>キョウリョク</t>
    </rPh>
    <rPh sb="26" eb="28">
      <t>タイセイ</t>
    </rPh>
    <phoneticPr fontId="2"/>
  </si>
  <si>
    <t>・現在、主担当のみ配置。副担当は課内調整予定。</t>
    <rPh sb="1" eb="3">
      <t>ゲンザイ</t>
    </rPh>
    <rPh sb="4" eb="5">
      <t>シュ</t>
    </rPh>
    <rPh sb="5" eb="7">
      <t>タントウ</t>
    </rPh>
    <rPh sb="9" eb="11">
      <t>ハイチ</t>
    </rPh>
    <rPh sb="12" eb="13">
      <t>フク</t>
    </rPh>
    <rPh sb="13" eb="15">
      <t>タントウ</t>
    </rPh>
    <rPh sb="16" eb="18">
      <t>カナイ</t>
    </rPh>
    <rPh sb="18" eb="20">
      <t>チョウセイ</t>
    </rPh>
    <rPh sb="20" eb="22">
      <t>ヨテイ</t>
    </rPh>
    <phoneticPr fontId="2"/>
  </si>
  <si>
    <t>・主担当・副担当は配置の予定である。
・国際協力専門員に協力依頼する予定。</t>
    <rPh sb="5" eb="6">
      <t>フク</t>
    </rPh>
    <rPh sb="6" eb="8">
      <t>タントウ</t>
    </rPh>
    <rPh sb="9" eb="11">
      <t>ハイチ</t>
    </rPh>
    <rPh sb="12" eb="14">
      <t>ヨテイ</t>
    </rPh>
    <rPh sb="20" eb="22">
      <t>コクサイ</t>
    </rPh>
    <rPh sb="22" eb="24">
      <t>キョウリョク</t>
    </rPh>
    <rPh sb="24" eb="27">
      <t>センモンイン</t>
    </rPh>
    <rPh sb="28" eb="30">
      <t>キョウリョク</t>
    </rPh>
    <rPh sb="30" eb="32">
      <t>イライ</t>
    </rPh>
    <rPh sb="34" eb="36">
      <t>ヨテイ</t>
    </rPh>
    <phoneticPr fontId="2"/>
  </si>
  <si>
    <t>・主担当・副担当は配置されている。
・外部有識者との協力体制あり。</t>
    <rPh sb="19" eb="21">
      <t>ガイブ</t>
    </rPh>
    <rPh sb="21" eb="23">
      <t>ユウシキ</t>
    </rPh>
    <rPh sb="23" eb="24">
      <t>シャ</t>
    </rPh>
    <rPh sb="26" eb="28">
      <t>キョウリョク</t>
    </rPh>
    <rPh sb="28" eb="30">
      <t>タイセイ</t>
    </rPh>
    <phoneticPr fontId="2"/>
  </si>
  <si>
    <t>・主担当・副担当は配置されている。
・専門員との協力体制もある。</t>
    <rPh sb="19" eb="22">
      <t>センモンイン</t>
    </rPh>
    <rPh sb="24" eb="26">
      <t>キョウリョク</t>
    </rPh>
    <rPh sb="26" eb="28">
      <t>タイセイ</t>
    </rPh>
    <phoneticPr fontId="2"/>
  </si>
  <si>
    <t>・主担当・副担当は配置されており、JICA四国としての協力体制あり。</t>
    <rPh sb="21" eb="23">
      <t>シコク</t>
    </rPh>
    <rPh sb="27" eb="29">
      <t>キョウリョク</t>
    </rPh>
    <rPh sb="29" eb="31">
      <t>タイセイ</t>
    </rPh>
    <phoneticPr fontId="2"/>
  </si>
  <si>
    <t>・主担当・副担当は配置されており、国際協力専門員との協力体制もある。</t>
    <rPh sb="1" eb="2">
      <t>シュ</t>
    </rPh>
    <rPh sb="2" eb="4">
      <t>タントウ</t>
    </rPh>
    <rPh sb="5" eb="6">
      <t>フク</t>
    </rPh>
    <rPh sb="6" eb="8">
      <t>タントウ</t>
    </rPh>
    <rPh sb="9" eb="11">
      <t>ハイチ</t>
    </rPh>
    <rPh sb="17" eb="19">
      <t>コクサイ</t>
    </rPh>
    <rPh sb="19" eb="21">
      <t>キョウリョク</t>
    </rPh>
    <rPh sb="21" eb="24">
      <t>センモンイン</t>
    </rPh>
    <rPh sb="26" eb="28">
      <t>キョウリョク</t>
    </rPh>
    <rPh sb="28" eb="30">
      <t>タイセイ</t>
    </rPh>
    <phoneticPr fontId="2"/>
  </si>
  <si>
    <t>・主担当・副担当が配置されている。地球環境部・JDR、東北センターとの協力体制あり。
・田中シニアアドバイザーとの協力体制もあり。</t>
    <rPh sb="1" eb="2">
      <t>シュ</t>
    </rPh>
    <rPh sb="2" eb="4">
      <t>タントウ</t>
    </rPh>
    <rPh sb="5" eb="6">
      <t>フク</t>
    </rPh>
    <rPh sb="6" eb="8">
      <t>タントウ</t>
    </rPh>
    <rPh sb="9" eb="11">
      <t>ハイチ</t>
    </rPh>
    <rPh sb="17" eb="19">
      <t>チキュウ</t>
    </rPh>
    <rPh sb="19" eb="21">
      <t>カンキョウ</t>
    </rPh>
    <rPh sb="21" eb="22">
      <t>ブ</t>
    </rPh>
    <rPh sb="27" eb="29">
      <t>トウホク</t>
    </rPh>
    <rPh sb="35" eb="37">
      <t>キョウリョク</t>
    </rPh>
    <rPh sb="37" eb="39">
      <t>タイセイ</t>
    </rPh>
    <rPh sb="44" eb="46">
      <t>タナカ</t>
    </rPh>
    <rPh sb="57" eb="59">
      <t>キョウリョク</t>
    </rPh>
    <rPh sb="59" eb="61">
      <t>タイセイ</t>
    </rPh>
    <phoneticPr fontId="2"/>
  </si>
  <si>
    <t>・主担当・副担当が配置されている。
・専門員との協力体制もしっかりとれている。</t>
    <rPh sb="1" eb="2">
      <t>シュ</t>
    </rPh>
    <rPh sb="2" eb="4">
      <t>タントウ</t>
    </rPh>
    <rPh sb="5" eb="6">
      <t>フク</t>
    </rPh>
    <rPh sb="6" eb="8">
      <t>タントウ</t>
    </rPh>
    <rPh sb="9" eb="11">
      <t>ハイチ</t>
    </rPh>
    <rPh sb="19" eb="22">
      <t>センモンイン</t>
    </rPh>
    <rPh sb="24" eb="26">
      <t>キョウリョク</t>
    </rPh>
    <rPh sb="26" eb="28">
      <t>タイセイ</t>
    </rPh>
    <phoneticPr fontId="2"/>
  </si>
  <si>
    <t>・主担当は配置されているが、副担当選定中である。
・9月以降専門員が勤務される予定で協力を依頼する。</t>
    <rPh sb="1" eb="2">
      <t>シュ</t>
    </rPh>
    <rPh sb="2" eb="4">
      <t>タントウ</t>
    </rPh>
    <rPh sb="5" eb="7">
      <t>ハイチ</t>
    </rPh>
    <rPh sb="14" eb="15">
      <t>フク</t>
    </rPh>
    <rPh sb="15" eb="17">
      <t>タントウ</t>
    </rPh>
    <rPh sb="17" eb="20">
      <t>センテイチュウ</t>
    </rPh>
    <rPh sb="27" eb="28">
      <t>ガツ</t>
    </rPh>
    <rPh sb="28" eb="30">
      <t>イコウ</t>
    </rPh>
    <rPh sb="30" eb="33">
      <t>センモンイン</t>
    </rPh>
    <rPh sb="34" eb="36">
      <t>キンム</t>
    </rPh>
    <rPh sb="39" eb="41">
      <t>ヨテイ</t>
    </rPh>
    <rPh sb="42" eb="44">
      <t>キョウリョク</t>
    </rPh>
    <rPh sb="45" eb="47">
      <t>イライ</t>
    </rPh>
    <phoneticPr fontId="2"/>
  </si>
  <si>
    <t>・主担当・副担当は配置されている。課題部との連携あり。</t>
    <rPh sb="1" eb="2">
      <t>シュ</t>
    </rPh>
    <rPh sb="2" eb="4">
      <t>タントウ</t>
    </rPh>
    <rPh sb="5" eb="6">
      <t>フク</t>
    </rPh>
    <rPh sb="6" eb="8">
      <t>タントウ</t>
    </rPh>
    <rPh sb="9" eb="11">
      <t>ハイチ</t>
    </rPh>
    <rPh sb="17" eb="19">
      <t>カダイ</t>
    </rPh>
    <rPh sb="19" eb="20">
      <t>ブ</t>
    </rPh>
    <rPh sb="22" eb="24">
      <t>レンケイ</t>
    </rPh>
    <phoneticPr fontId="2"/>
  </si>
  <si>
    <t>・主担当・副担当は配置されているが、同四国センターから応募の「地域理解プログラム」案件を優先。
・1部署で2教材制作としたときに多少の不安あり。</t>
    <rPh sb="1" eb="2">
      <t>シュ</t>
    </rPh>
    <rPh sb="2" eb="4">
      <t>タントウ</t>
    </rPh>
    <rPh sb="5" eb="6">
      <t>フク</t>
    </rPh>
    <rPh sb="6" eb="8">
      <t>タントウ</t>
    </rPh>
    <rPh sb="9" eb="11">
      <t>ハイチ</t>
    </rPh>
    <rPh sb="18" eb="19">
      <t>ドウ</t>
    </rPh>
    <rPh sb="19" eb="21">
      <t>シコク</t>
    </rPh>
    <rPh sb="27" eb="29">
      <t>オウボ</t>
    </rPh>
    <rPh sb="41" eb="43">
      <t>アンケン</t>
    </rPh>
    <rPh sb="44" eb="46">
      <t>ユウセン</t>
    </rPh>
    <phoneticPr fontId="2"/>
  </si>
  <si>
    <t>・主担当は配置あり、副担当選定中。
・専門員との協力体制がある。</t>
    <rPh sb="1" eb="2">
      <t>シュ</t>
    </rPh>
    <rPh sb="2" eb="4">
      <t>タントウ</t>
    </rPh>
    <rPh sb="5" eb="7">
      <t>ハイチ</t>
    </rPh>
    <rPh sb="10" eb="11">
      <t>フク</t>
    </rPh>
    <rPh sb="11" eb="13">
      <t>タントウ</t>
    </rPh>
    <rPh sb="13" eb="16">
      <t>センテイチュウ</t>
    </rPh>
    <rPh sb="19" eb="22">
      <t>センモンイン</t>
    </rPh>
    <rPh sb="24" eb="26">
      <t>キョウリョク</t>
    </rPh>
    <rPh sb="26" eb="28">
      <t>タイセイ</t>
    </rPh>
    <phoneticPr fontId="2"/>
  </si>
  <si>
    <t>・主担当・副担当は配置されているが、同課から2本応募があり、制作する際には業務負担に懸念あり。</t>
    <rPh sb="1" eb="2">
      <t>シュ</t>
    </rPh>
    <rPh sb="2" eb="4">
      <t>タントウ</t>
    </rPh>
    <rPh sb="5" eb="6">
      <t>フク</t>
    </rPh>
    <rPh sb="6" eb="8">
      <t>タントウ</t>
    </rPh>
    <rPh sb="9" eb="11">
      <t>ハイチ</t>
    </rPh>
    <rPh sb="18" eb="19">
      <t>ドウ</t>
    </rPh>
    <rPh sb="19" eb="20">
      <t>カ</t>
    </rPh>
    <rPh sb="23" eb="24">
      <t>ホン</t>
    </rPh>
    <rPh sb="24" eb="26">
      <t>オウボ</t>
    </rPh>
    <rPh sb="30" eb="32">
      <t>セイサク</t>
    </rPh>
    <rPh sb="34" eb="35">
      <t>サイ</t>
    </rPh>
    <rPh sb="37" eb="39">
      <t>ギョウム</t>
    </rPh>
    <rPh sb="39" eb="41">
      <t>フタン</t>
    </rPh>
    <rPh sb="42" eb="44">
      <t>ケネン</t>
    </rPh>
    <phoneticPr fontId="2"/>
  </si>
  <si>
    <t>・「アフリカ資金協力事業による道路整備計画のあり方（基礎研究）報告書」
・「開発途上国における舗装施工監理/管理のあり方に関する調査（基礎研究）」報告書
・「開発途上国における道路舗装の耐流動性向上に係る調査分析」最終報告書及びハンドブック</t>
  </si>
  <si>
    <t>・現在進行中のテーマであり、成果や課題について、まだ明確ではない。
・今後、包括連携協力協定を締結している主要大学（長崎大学、北海道大学等）と連携して作成することを想定。</t>
    <rPh sb="1" eb="3">
      <t>ゲンザイ</t>
    </rPh>
    <rPh sb="3" eb="6">
      <t>シンコウチュウ</t>
    </rPh>
    <rPh sb="14" eb="16">
      <t>セイカ</t>
    </rPh>
    <rPh sb="17" eb="19">
      <t>カダイ</t>
    </rPh>
    <rPh sb="26" eb="28">
      <t>メイカク</t>
    </rPh>
    <rPh sb="35" eb="37">
      <t>コンゴ</t>
    </rPh>
    <rPh sb="38" eb="40">
      <t>ホウカツ</t>
    </rPh>
    <phoneticPr fontId="2"/>
  </si>
  <si>
    <t>・10年続く課題別研修「都市鉄道の運営」の座学講義「国鉄民営化とそのインパクト」をベースに再構成。
・構成はある程度明確。</t>
    <rPh sb="3" eb="4">
      <t>ネン</t>
    </rPh>
    <rPh sb="4" eb="5">
      <t>ツヅ</t>
    </rPh>
    <rPh sb="6" eb="8">
      <t>カダイ</t>
    </rPh>
    <rPh sb="8" eb="9">
      <t>ベツ</t>
    </rPh>
    <rPh sb="9" eb="11">
      <t>ケンシュウ</t>
    </rPh>
    <rPh sb="12" eb="14">
      <t>トシ</t>
    </rPh>
    <rPh sb="14" eb="16">
      <t>テツドウ</t>
    </rPh>
    <rPh sb="17" eb="19">
      <t>ウンエイ</t>
    </rPh>
    <rPh sb="21" eb="23">
      <t>ザガク</t>
    </rPh>
    <rPh sb="23" eb="25">
      <t>コウギ</t>
    </rPh>
    <rPh sb="26" eb="28">
      <t>コクテツ</t>
    </rPh>
    <rPh sb="28" eb="31">
      <t>ミンエイカ</t>
    </rPh>
    <rPh sb="45" eb="48">
      <t>サイコウセイ</t>
    </rPh>
    <rPh sb="51" eb="53">
      <t>コウセイ</t>
    </rPh>
    <rPh sb="56" eb="58">
      <t>テイド</t>
    </rPh>
    <rPh sb="58" eb="60">
      <t>メイカク</t>
    </rPh>
    <phoneticPr fontId="2"/>
  </si>
  <si>
    <t>・林業白書・林野庁の協力・北海道の関係各所の協力により、素材提供依頼予定。
・北海道の開発経験については、JICA札幌が報告書作成し、分析済み。
・構成案は明確で具体的である。</t>
    <rPh sb="1" eb="3">
      <t>リンギョウ</t>
    </rPh>
    <rPh sb="3" eb="5">
      <t>ハクショ</t>
    </rPh>
    <rPh sb="6" eb="9">
      <t>リンヤチョウ</t>
    </rPh>
    <rPh sb="10" eb="12">
      <t>キョウリョク</t>
    </rPh>
    <rPh sb="13" eb="16">
      <t>ホッカイドウ</t>
    </rPh>
    <rPh sb="17" eb="19">
      <t>カンケイ</t>
    </rPh>
    <rPh sb="19" eb="21">
      <t>カクショ</t>
    </rPh>
    <rPh sb="22" eb="24">
      <t>キョウリョク</t>
    </rPh>
    <rPh sb="28" eb="30">
      <t>ソザイ</t>
    </rPh>
    <rPh sb="30" eb="32">
      <t>テイキョウ</t>
    </rPh>
    <rPh sb="32" eb="34">
      <t>イライ</t>
    </rPh>
    <rPh sb="34" eb="36">
      <t>ヨテイ</t>
    </rPh>
    <rPh sb="39" eb="42">
      <t>ホッカイドウ</t>
    </rPh>
    <rPh sb="43" eb="45">
      <t>カイハツ</t>
    </rPh>
    <rPh sb="45" eb="47">
      <t>ケイケン</t>
    </rPh>
    <rPh sb="57" eb="59">
      <t>サッポロ</t>
    </rPh>
    <rPh sb="60" eb="63">
      <t>ホウコクショ</t>
    </rPh>
    <rPh sb="63" eb="65">
      <t>サクセイ</t>
    </rPh>
    <rPh sb="67" eb="69">
      <t>ブンセキ</t>
    </rPh>
    <rPh sb="69" eb="70">
      <t>ズ</t>
    </rPh>
    <rPh sb="74" eb="76">
      <t>コウセイ</t>
    </rPh>
    <rPh sb="76" eb="77">
      <t>アン</t>
    </rPh>
    <rPh sb="78" eb="80">
      <t>メイカク</t>
    </rPh>
    <rPh sb="81" eb="84">
      <t>グタイテキ</t>
    </rPh>
    <phoneticPr fontId="2"/>
  </si>
  <si>
    <t>・プロジェクトは終了しており、素材提供可能。
・構成案は明確である。</t>
    <rPh sb="8" eb="10">
      <t>シュウリョウ</t>
    </rPh>
    <rPh sb="15" eb="17">
      <t>ソザイ</t>
    </rPh>
    <rPh sb="17" eb="19">
      <t>テイキョウ</t>
    </rPh>
    <rPh sb="19" eb="21">
      <t>カノウ</t>
    </rPh>
    <rPh sb="24" eb="26">
      <t>コウセイ</t>
    </rPh>
    <rPh sb="26" eb="27">
      <t>アン</t>
    </rPh>
    <rPh sb="28" eb="30">
      <t>メイカク</t>
    </rPh>
    <phoneticPr fontId="2"/>
  </si>
  <si>
    <t>・公的機関のパンフレットや資料。
・構成案はある程度明確である。</t>
    <rPh sb="1" eb="3">
      <t>コウテキ</t>
    </rPh>
    <rPh sb="3" eb="5">
      <t>キカン</t>
    </rPh>
    <rPh sb="13" eb="15">
      <t>シリョウ</t>
    </rPh>
    <rPh sb="18" eb="20">
      <t>コウセイ</t>
    </rPh>
    <rPh sb="20" eb="21">
      <t>アン</t>
    </rPh>
    <rPh sb="24" eb="26">
      <t>テイド</t>
    </rPh>
    <rPh sb="26" eb="28">
      <t>メイカク</t>
    </rPh>
    <phoneticPr fontId="2"/>
  </si>
  <si>
    <t>・課題別研修等の資料や、関係各所からのデータ提供など可能と思われる。
・構成案は具体的で明確である。</t>
    <rPh sb="1" eb="3">
      <t>カダイ</t>
    </rPh>
    <rPh sb="3" eb="4">
      <t>ベツ</t>
    </rPh>
    <rPh sb="4" eb="6">
      <t>ケンシュウ</t>
    </rPh>
    <rPh sb="6" eb="7">
      <t>トウ</t>
    </rPh>
    <rPh sb="8" eb="10">
      <t>シリョウ</t>
    </rPh>
    <rPh sb="12" eb="14">
      <t>カンケイ</t>
    </rPh>
    <rPh sb="14" eb="16">
      <t>カクショ</t>
    </rPh>
    <rPh sb="22" eb="24">
      <t>テイキョウ</t>
    </rPh>
    <rPh sb="26" eb="28">
      <t>カノウ</t>
    </rPh>
    <rPh sb="29" eb="30">
      <t>オモ</t>
    </rPh>
    <rPh sb="36" eb="38">
      <t>コウセイ</t>
    </rPh>
    <rPh sb="38" eb="39">
      <t>アン</t>
    </rPh>
    <rPh sb="40" eb="43">
      <t>グタイテキ</t>
    </rPh>
    <rPh sb="44" eb="46">
      <t>メイカク</t>
    </rPh>
    <phoneticPr fontId="2"/>
  </si>
  <si>
    <t>・課題別研修等の資料や、関係各所からのデータ提供など可能と思われる。
・構成案はある程度明確だが、取材先に応じて変更。</t>
    <rPh sb="1" eb="3">
      <t>カダイ</t>
    </rPh>
    <rPh sb="3" eb="4">
      <t>ベツ</t>
    </rPh>
    <rPh sb="4" eb="6">
      <t>ケンシュウ</t>
    </rPh>
    <rPh sb="6" eb="7">
      <t>トウ</t>
    </rPh>
    <rPh sb="8" eb="10">
      <t>シリョウ</t>
    </rPh>
    <rPh sb="12" eb="14">
      <t>カンケイ</t>
    </rPh>
    <rPh sb="14" eb="16">
      <t>カクショ</t>
    </rPh>
    <rPh sb="22" eb="24">
      <t>テイキョウ</t>
    </rPh>
    <rPh sb="26" eb="28">
      <t>カノウ</t>
    </rPh>
    <rPh sb="29" eb="30">
      <t>オモ</t>
    </rPh>
    <rPh sb="42" eb="44">
      <t>テイド</t>
    </rPh>
    <rPh sb="49" eb="51">
      <t>シュザイ</t>
    </rPh>
    <rPh sb="51" eb="52">
      <t>サキ</t>
    </rPh>
    <rPh sb="53" eb="54">
      <t>オウ</t>
    </rPh>
    <rPh sb="56" eb="58">
      <t>ヘンコウ</t>
    </rPh>
    <phoneticPr fontId="2"/>
  </si>
  <si>
    <t>・既存のPPT資料あり。
・講義映像が中心で構成案は明確である。</t>
    <rPh sb="1" eb="3">
      <t>キゾン</t>
    </rPh>
    <rPh sb="7" eb="9">
      <t>シリョウ</t>
    </rPh>
    <rPh sb="14" eb="16">
      <t>コウギ</t>
    </rPh>
    <rPh sb="16" eb="18">
      <t>エイゾウ</t>
    </rPh>
    <rPh sb="19" eb="21">
      <t>チュウシン</t>
    </rPh>
    <rPh sb="22" eb="24">
      <t>コウセイ</t>
    </rPh>
    <rPh sb="24" eb="25">
      <t>アン</t>
    </rPh>
    <rPh sb="26" eb="28">
      <t>メイカク</t>
    </rPh>
    <phoneticPr fontId="2"/>
  </si>
  <si>
    <t>・本分野の教科書として活用可能な学陽書房出版の「公務員人事改革」は、人事院と編著者と協力し、英語版作成中。
・関係各所との調整がまだのため、構成案の提案はあるが、映像としての具体案がない。</t>
    <rPh sb="55" eb="57">
      <t>カンケイ</t>
    </rPh>
    <rPh sb="57" eb="59">
      <t>カクショ</t>
    </rPh>
    <rPh sb="61" eb="63">
      <t>チョウセイ</t>
    </rPh>
    <rPh sb="74" eb="76">
      <t>テイアン</t>
    </rPh>
    <rPh sb="81" eb="83">
      <t>エイゾウ</t>
    </rPh>
    <rPh sb="87" eb="89">
      <t>グタイ</t>
    </rPh>
    <rPh sb="89" eb="90">
      <t>アン</t>
    </rPh>
    <phoneticPr fontId="2"/>
  </si>
  <si>
    <t>・国別研修で実施の内容の映像化ということで、構成案は明確である。</t>
    <rPh sb="1" eb="3">
      <t>クニベツ</t>
    </rPh>
    <rPh sb="3" eb="5">
      <t>ケンシュウ</t>
    </rPh>
    <rPh sb="6" eb="8">
      <t>ジッシ</t>
    </rPh>
    <rPh sb="9" eb="11">
      <t>ナイヨウ</t>
    </rPh>
    <rPh sb="12" eb="15">
      <t>エイゾウカ</t>
    </rPh>
    <rPh sb="22" eb="24">
      <t>コウセイ</t>
    </rPh>
    <rPh sb="24" eb="25">
      <t>アン</t>
    </rPh>
    <rPh sb="26" eb="28">
      <t>メイカク</t>
    </rPh>
    <phoneticPr fontId="2"/>
  </si>
  <si>
    <t>・既存の研修の映像化。研修委託先の著作となる可能性があり。</t>
    <rPh sb="1" eb="3">
      <t>キゾン</t>
    </rPh>
    <rPh sb="4" eb="6">
      <t>ケンシュウ</t>
    </rPh>
    <rPh sb="7" eb="10">
      <t>エイゾウカ</t>
    </rPh>
    <rPh sb="11" eb="13">
      <t>ケンシュウ</t>
    </rPh>
    <rPh sb="13" eb="16">
      <t>イタクサキ</t>
    </rPh>
    <rPh sb="17" eb="19">
      <t>チョサク</t>
    </rPh>
    <rPh sb="22" eb="25">
      <t>カノウセイ</t>
    </rPh>
    <phoneticPr fontId="2"/>
  </si>
  <si>
    <t>・2009年から7年間のカンボジアへの草の根技術協力「平和博物館協力」
・構成については具体的で明確。</t>
    <rPh sb="5" eb="6">
      <t>ネン</t>
    </rPh>
    <rPh sb="9" eb="11">
      <t>ネンカン</t>
    </rPh>
    <rPh sb="19" eb="20">
      <t>クサ</t>
    </rPh>
    <rPh sb="21" eb="22">
      <t>ネ</t>
    </rPh>
    <rPh sb="22" eb="24">
      <t>ギジュツ</t>
    </rPh>
    <rPh sb="24" eb="26">
      <t>キョウリョク</t>
    </rPh>
    <rPh sb="27" eb="29">
      <t>ヘイワ</t>
    </rPh>
    <rPh sb="29" eb="32">
      <t>ハクブツカン</t>
    </rPh>
    <rPh sb="32" eb="34">
      <t>キョウリョク</t>
    </rPh>
    <rPh sb="37" eb="39">
      <t>コウセイ</t>
    </rPh>
    <rPh sb="44" eb="47">
      <t>グタイテキ</t>
    </rPh>
    <rPh sb="48" eb="50">
      <t>メイカク</t>
    </rPh>
    <phoneticPr fontId="2"/>
  </si>
  <si>
    <t>・終了した技プロ案件などからデータ提供が可能と思われる。
・構成について明確である。</t>
    <rPh sb="1" eb="3">
      <t>シュウリョウ</t>
    </rPh>
    <rPh sb="5" eb="6">
      <t>ギ</t>
    </rPh>
    <rPh sb="8" eb="10">
      <t>アンケン</t>
    </rPh>
    <rPh sb="17" eb="19">
      <t>テイキョウ</t>
    </rPh>
    <rPh sb="20" eb="22">
      <t>カノウ</t>
    </rPh>
    <rPh sb="23" eb="24">
      <t>オモ</t>
    </rPh>
    <rPh sb="30" eb="32">
      <t>コウセイ</t>
    </rPh>
    <rPh sb="36" eb="38">
      <t>メイカク</t>
    </rPh>
    <phoneticPr fontId="2"/>
  </si>
  <si>
    <t>・新しいテーマのため、定説なく、成果や課題について、まだ明確ではない。
・外部有識者に内容については関与を依頼する予定。</t>
    <rPh sb="1" eb="2">
      <t>アタラ</t>
    </rPh>
    <rPh sb="11" eb="13">
      <t>テイセツ</t>
    </rPh>
    <phoneticPr fontId="2"/>
  </si>
  <si>
    <t>・基礎ツールの紹介映像、カイゼンハンドブックや「カイゼンeラーニングにかかる情報収集・確認調査」など。
・構成について具体的である。</t>
    <rPh sb="53" eb="55">
      <t>コウセイ</t>
    </rPh>
    <rPh sb="59" eb="62">
      <t>グタイテキ</t>
    </rPh>
    <phoneticPr fontId="2"/>
  </si>
  <si>
    <t>・既存のJICA-Net教材が利用可。必要に応じて黒潮町で防災に係る研究をされている東京大学片田先生、京都大学矢守先生へのインタビュー依頼等は検討可
・構成については具体的である。</t>
    <rPh sb="1" eb="3">
      <t>キゾン</t>
    </rPh>
    <rPh sb="12" eb="14">
      <t>キョウザイ</t>
    </rPh>
    <rPh sb="15" eb="17">
      <t>リヨウ</t>
    </rPh>
    <rPh sb="17" eb="18">
      <t>カ</t>
    </rPh>
    <rPh sb="76" eb="78">
      <t>コウセイ</t>
    </rPh>
    <rPh sb="83" eb="86">
      <t>グタイテキ</t>
    </rPh>
    <phoneticPr fontId="2"/>
  </si>
  <si>
    <t>・既存のJICA-Net教材他、JICA作成資料も多数あり。
・構成イメージについて具体的である。</t>
    <rPh sb="1" eb="3">
      <t>キゾン</t>
    </rPh>
    <rPh sb="12" eb="14">
      <t>キョウザイ</t>
    </rPh>
    <rPh sb="14" eb="15">
      <t>ホカ</t>
    </rPh>
    <rPh sb="20" eb="22">
      <t>サクセイ</t>
    </rPh>
    <rPh sb="22" eb="24">
      <t>シリョウ</t>
    </rPh>
    <rPh sb="25" eb="27">
      <t>タスウ</t>
    </rPh>
    <rPh sb="32" eb="34">
      <t>コウセイ</t>
    </rPh>
    <rPh sb="42" eb="45">
      <t>グタイテキ</t>
    </rPh>
    <phoneticPr fontId="2"/>
  </si>
  <si>
    <t>・日本における緊急事態における対応の経験・教訓
・構成イメージは明確で具体的である。</t>
    <rPh sb="1" eb="3">
      <t>ニホン</t>
    </rPh>
    <rPh sb="7" eb="9">
      <t>キンキュウ</t>
    </rPh>
    <rPh sb="9" eb="11">
      <t>ジタイ</t>
    </rPh>
    <rPh sb="15" eb="17">
      <t>タイオウ</t>
    </rPh>
    <rPh sb="18" eb="20">
      <t>ケイケン</t>
    </rPh>
    <rPh sb="21" eb="23">
      <t>キョウクン</t>
    </rPh>
    <rPh sb="25" eb="27">
      <t>コウセイ</t>
    </rPh>
    <rPh sb="32" eb="34">
      <t>メイカク</t>
    </rPh>
    <rPh sb="35" eb="38">
      <t>グタイテキ</t>
    </rPh>
    <phoneticPr fontId="2"/>
  </si>
  <si>
    <t>・日本の選挙制度一般ではなく、途上国に役立つ点についてフォーカスするということで構成内容は明確で具体的である。</t>
    <rPh sb="1" eb="3">
      <t>ニホン</t>
    </rPh>
    <rPh sb="4" eb="6">
      <t>センキョ</t>
    </rPh>
    <rPh sb="6" eb="8">
      <t>セイド</t>
    </rPh>
    <rPh sb="8" eb="10">
      <t>イッパン</t>
    </rPh>
    <rPh sb="15" eb="18">
      <t>トジョウコク</t>
    </rPh>
    <rPh sb="19" eb="21">
      <t>ヤクダ</t>
    </rPh>
    <rPh sb="22" eb="23">
      <t>テン</t>
    </rPh>
    <rPh sb="40" eb="42">
      <t>コウセイ</t>
    </rPh>
    <rPh sb="42" eb="44">
      <t>ナイヨウ</t>
    </rPh>
    <rPh sb="45" eb="47">
      <t>メイカク</t>
    </rPh>
    <rPh sb="48" eb="51">
      <t>グタイテキ</t>
    </rPh>
    <phoneticPr fontId="2"/>
  </si>
  <si>
    <t>・日本の土地改良区等の組織・運営、水利施設の整備・維持管理等の農家による参加型水管理の知見
・構成内容は具体的である。</t>
    <rPh sb="43" eb="45">
      <t>チケン</t>
    </rPh>
    <rPh sb="47" eb="49">
      <t>コウセイ</t>
    </rPh>
    <rPh sb="49" eb="51">
      <t>ナイヨウ</t>
    </rPh>
    <rPh sb="52" eb="55">
      <t>グタイテキ</t>
    </rPh>
    <phoneticPr fontId="2"/>
  </si>
  <si>
    <t xml:space="preserve">・結核対策についての日本の経験。
・結核研究所・石川先生の協力。
・構成するコンテンツは豊富にあるが、構成については具体的である。
</t>
    <rPh sb="1" eb="3">
      <t>ケッカク</t>
    </rPh>
    <rPh sb="3" eb="5">
      <t>タイサク</t>
    </rPh>
    <rPh sb="10" eb="12">
      <t>ニホン</t>
    </rPh>
    <rPh sb="13" eb="15">
      <t>ケイケン</t>
    </rPh>
    <rPh sb="18" eb="20">
      <t>ケッカク</t>
    </rPh>
    <rPh sb="20" eb="23">
      <t>ケンキュウショ</t>
    </rPh>
    <rPh sb="24" eb="26">
      <t>イシカワ</t>
    </rPh>
    <rPh sb="26" eb="28">
      <t>センセイ</t>
    </rPh>
    <rPh sb="29" eb="31">
      <t>キョウリョク</t>
    </rPh>
    <rPh sb="34" eb="36">
      <t>コウセイ</t>
    </rPh>
    <rPh sb="44" eb="46">
      <t>ホウフ</t>
    </rPh>
    <rPh sb="51" eb="53">
      <t>コウセイ</t>
    </rPh>
    <rPh sb="58" eb="61">
      <t>グタイテキ</t>
    </rPh>
    <phoneticPr fontId="2"/>
  </si>
  <si>
    <t>・食育や日本の食文化についての情報入手は比較的容易と思われる。
・構成が具体的ではない。</t>
    <rPh sb="1" eb="3">
      <t>ショクイク</t>
    </rPh>
    <rPh sb="4" eb="6">
      <t>ニホン</t>
    </rPh>
    <rPh sb="7" eb="10">
      <t>ショクブンカ</t>
    </rPh>
    <rPh sb="15" eb="17">
      <t>ジョウホウ</t>
    </rPh>
    <rPh sb="17" eb="19">
      <t>ニュウシュ</t>
    </rPh>
    <rPh sb="20" eb="23">
      <t>ヒカクテキ</t>
    </rPh>
    <rPh sb="23" eb="25">
      <t>ヨウイ</t>
    </rPh>
    <rPh sb="26" eb="27">
      <t>オモ</t>
    </rPh>
    <rPh sb="33" eb="35">
      <t>コウセイ</t>
    </rPh>
    <rPh sb="36" eb="39">
      <t>グタイテキ</t>
    </rPh>
    <phoneticPr fontId="2"/>
  </si>
  <si>
    <t>・順天堂大学に内容面の監修・取材協力・資料提供等協力いただく予定。
・構成は、まだ具体的ではない。</t>
    <rPh sb="1" eb="4">
      <t>ジュンテンドウ</t>
    </rPh>
    <rPh sb="4" eb="6">
      <t>ダイガク</t>
    </rPh>
    <rPh sb="7" eb="9">
      <t>ナイヨウ</t>
    </rPh>
    <rPh sb="9" eb="10">
      <t>メン</t>
    </rPh>
    <rPh sb="11" eb="13">
      <t>カンシュウ</t>
    </rPh>
    <rPh sb="14" eb="16">
      <t>シュザイ</t>
    </rPh>
    <rPh sb="16" eb="18">
      <t>キョウリョク</t>
    </rPh>
    <rPh sb="19" eb="21">
      <t>シリョウ</t>
    </rPh>
    <rPh sb="21" eb="23">
      <t>テイキョウ</t>
    </rPh>
    <rPh sb="23" eb="24">
      <t>トウ</t>
    </rPh>
    <rPh sb="24" eb="26">
      <t>キョウリョク</t>
    </rPh>
    <rPh sb="30" eb="32">
      <t>ヨテイ</t>
    </rPh>
    <rPh sb="35" eb="37">
      <t>コウセイ</t>
    </rPh>
    <rPh sb="41" eb="44">
      <t>グタイテキ</t>
    </rPh>
    <phoneticPr fontId="2"/>
  </si>
  <si>
    <t>・課題別研修での視察の実績はあるが、構成についてはまだかたまっていない様子。</t>
    <rPh sb="1" eb="3">
      <t>カダイ</t>
    </rPh>
    <rPh sb="3" eb="4">
      <t>ベツ</t>
    </rPh>
    <rPh sb="4" eb="6">
      <t>ケンシュウ</t>
    </rPh>
    <rPh sb="8" eb="10">
      <t>シサツ</t>
    </rPh>
    <rPh sb="11" eb="13">
      <t>ジッセキ</t>
    </rPh>
    <rPh sb="18" eb="20">
      <t>コウセイ</t>
    </rPh>
    <rPh sb="35" eb="37">
      <t>ヨウス</t>
    </rPh>
    <phoneticPr fontId="2"/>
  </si>
  <si>
    <t>撮影</t>
    <rPh sb="0" eb="2">
      <t>サツエイ</t>
    </rPh>
    <phoneticPr fontId="2"/>
  </si>
  <si>
    <t>インタビュー中心</t>
    <rPh sb="6" eb="8">
      <t>チュウシン</t>
    </rPh>
    <phoneticPr fontId="2"/>
  </si>
  <si>
    <t>取材</t>
    <rPh sb="0" eb="2">
      <t>シュザイ</t>
    </rPh>
    <phoneticPr fontId="2"/>
  </si>
  <si>
    <t>外国人取材</t>
    <rPh sb="0" eb="2">
      <t>ガイコク</t>
    </rPh>
    <rPh sb="2" eb="3">
      <t>ジン</t>
    </rPh>
    <rPh sb="3" eb="5">
      <t>シュザイ</t>
    </rPh>
    <phoneticPr fontId="2"/>
  </si>
  <si>
    <t>講義</t>
    <rPh sb="0" eb="2">
      <t>コウギ</t>
    </rPh>
    <phoneticPr fontId="2"/>
  </si>
  <si>
    <t>なし</t>
    <phoneticPr fontId="2"/>
  </si>
  <si>
    <t>新規なし</t>
    <rPh sb="0" eb="2">
      <t>シンキ</t>
    </rPh>
    <phoneticPr fontId="2"/>
  </si>
  <si>
    <t>インタビュー</t>
    <phoneticPr fontId="2"/>
  </si>
  <si>
    <t>タンザニア（⇒国内取材のみとすること了承済み）</t>
    <rPh sb="7" eb="9">
      <t>コクナイ</t>
    </rPh>
    <rPh sb="9" eb="11">
      <t>シュザイ</t>
    </rPh>
    <rPh sb="18" eb="20">
      <t>リョウショウ</t>
    </rPh>
    <rPh sb="20" eb="21">
      <t>ズ</t>
    </rPh>
    <phoneticPr fontId="2"/>
  </si>
  <si>
    <t>関東</t>
    <rPh sb="0" eb="2">
      <t>カントウ</t>
    </rPh>
    <phoneticPr fontId="2"/>
  </si>
  <si>
    <t>北海道・関東</t>
    <rPh sb="0" eb="3">
      <t>ホッカイドウ</t>
    </rPh>
    <rPh sb="4" eb="6">
      <t>カントウ</t>
    </rPh>
    <phoneticPr fontId="2"/>
  </si>
  <si>
    <t>東京・沖縄</t>
    <rPh sb="0" eb="2">
      <t>トウキョウ</t>
    </rPh>
    <rPh sb="3" eb="5">
      <t>オキナワ</t>
    </rPh>
    <phoneticPr fontId="2"/>
  </si>
  <si>
    <t>東京</t>
    <rPh sb="0" eb="2">
      <t>トウキョウ</t>
    </rPh>
    <phoneticPr fontId="2"/>
  </si>
  <si>
    <t>横浜・大阪</t>
    <rPh sb="0" eb="2">
      <t>ヨコハマ</t>
    </rPh>
    <rPh sb="3" eb="5">
      <t>オオサカ</t>
    </rPh>
    <phoneticPr fontId="2"/>
  </si>
  <si>
    <t>関東（都内）</t>
    <rPh sb="0" eb="2">
      <t>カントウ</t>
    </rPh>
    <rPh sb="3" eb="5">
      <t>トナイ</t>
    </rPh>
    <phoneticPr fontId="2"/>
  </si>
  <si>
    <t>沖縄</t>
    <rPh sb="0" eb="2">
      <t>オキナワ</t>
    </rPh>
    <phoneticPr fontId="2"/>
  </si>
  <si>
    <t>都内・和歌山</t>
    <rPh sb="0" eb="2">
      <t>トナイ</t>
    </rPh>
    <rPh sb="3" eb="6">
      <t>ワカヤマ</t>
    </rPh>
    <phoneticPr fontId="2"/>
  </si>
  <si>
    <t>関東（都内近辺）</t>
    <rPh sb="0" eb="2">
      <t>カントウ</t>
    </rPh>
    <rPh sb="3" eb="5">
      <t>トナイ</t>
    </rPh>
    <rPh sb="5" eb="7">
      <t>キンペン</t>
    </rPh>
    <phoneticPr fontId="2"/>
  </si>
  <si>
    <t>黒潮町</t>
    <rPh sb="0" eb="3">
      <t>クロシオチョウ</t>
    </rPh>
    <phoneticPr fontId="2"/>
  </si>
  <si>
    <t>都内</t>
    <rPh sb="0" eb="2">
      <t>トナイ</t>
    </rPh>
    <phoneticPr fontId="2"/>
  </si>
  <si>
    <t>仙台・九州・関東圏内</t>
    <rPh sb="0" eb="2">
      <t>センダイ</t>
    </rPh>
    <rPh sb="3" eb="5">
      <t>キュウシュウ</t>
    </rPh>
    <rPh sb="6" eb="8">
      <t>カントウ</t>
    </rPh>
    <rPh sb="8" eb="10">
      <t>ケンナイ</t>
    </rPh>
    <phoneticPr fontId="2"/>
  </si>
  <si>
    <t>関東圏内</t>
    <rPh sb="0" eb="2">
      <t>カントウ</t>
    </rPh>
    <rPh sb="2" eb="4">
      <t>ケンナイ</t>
    </rPh>
    <phoneticPr fontId="2"/>
  </si>
  <si>
    <t>北海道・愛知・福島・つくば</t>
  </si>
  <si>
    <t>CG/アニメ</t>
    <phoneticPr fontId="2"/>
  </si>
  <si>
    <t>アニメ・CG</t>
    <phoneticPr fontId="2"/>
  </si>
  <si>
    <t>アニメやCG利用・撮影もあり</t>
    <rPh sb="6" eb="8">
      <t>リヨウ</t>
    </rPh>
    <rPh sb="9" eb="11">
      <t>サツエイ</t>
    </rPh>
    <phoneticPr fontId="2"/>
  </si>
  <si>
    <t>講義映像が中心</t>
    <rPh sb="0" eb="2">
      <t>コウギ</t>
    </rPh>
    <rPh sb="2" eb="4">
      <t>エイゾウ</t>
    </rPh>
    <rPh sb="5" eb="7">
      <t>チュウシン</t>
    </rPh>
    <phoneticPr fontId="2"/>
  </si>
  <si>
    <t>CG/映像</t>
    <rPh sb="3" eb="5">
      <t>エイゾウ</t>
    </rPh>
    <phoneticPr fontId="2"/>
  </si>
  <si>
    <t>既存素材利用・撮影あり・CG利用</t>
    <rPh sb="0" eb="2">
      <t>キゾン</t>
    </rPh>
    <rPh sb="2" eb="4">
      <t>ソザイ</t>
    </rPh>
    <rPh sb="4" eb="6">
      <t>リヨウ</t>
    </rPh>
    <rPh sb="7" eb="9">
      <t>サツエイ</t>
    </rPh>
    <rPh sb="14" eb="16">
      <t>リヨウ</t>
    </rPh>
    <phoneticPr fontId="2"/>
  </si>
  <si>
    <t>CG・アニメ</t>
    <phoneticPr fontId="2"/>
  </si>
  <si>
    <t>CG</t>
    <phoneticPr fontId="2"/>
  </si>
  <si>
    <t xml:space="preserve">3.教材の構成（仮案）
本編尺の目安：動画一本あたり8－15分とする。
</t>
    <rPh sb="2" eb="4">
      <t>キョウザイ</t>
    </rPh>
    <rPh sb="5" eb="7">
      <t>コウセイ</t>
    </rPh>
    <rPh sb="8" eb="9">
      <t>カリ</t>
    </rPh>
    <rPh sb="9" eb="10">
      <t>アン</t>
    </rPh>
    <rPh sb="12" eb="14">
      <t>ホンペン</t>
    </rPh>
    <rPh sb="14" eb="15">
      <t>シャク</t>
    </rPh>
    <rPh sb="16" eb="18">
      <t>メヤス</t>
    </rPh>
    <rPh sb="19" eb="21">
      <t>ドウガ</t>
    </rPh>
    <rPh sb="21" eb="23">
      <t>イッポン</t>
    </rPh>
    <rPh sb="30" eb="31">
      <t>フン</t>
    </rPh>
    <phoneticPr fontId="2"/>
  </si>
  <si>
    <t>別紙１　2024年度　新規制作動画一覧（制作担当部署ヒアリング結果2023年1月19日時点）</t>
    <rPh sb="0" eb="2">
      <t>ベッシ</t>
    </rPh>
    <rPh sb="8" eb="10">
      <t>ネンド</t>
    </rPh>
    <rPh sb="11" eb="13">
      <t>シンキ</t>
    </rPh>
    <rPh sb="13" eb="15">
      <t>セイサク</t>
    </rPh>
    <rPh sb="15" eb="17">
      <t>ドウガ</t>
    </rPh>
    <rPh sb="17" eb="19">
      <t>イチラン</t>
    </rPh>
    <rPh sb="20" eb="22">
      <t>セイサク</t>
    </rPh>
    <rPh sb="22" eb="26">
      <t>タントウブショ</t>
    </rPh>
    <rPh sb="31" eb="33">
      <t>ケッカ</t>
    </rPh>
    <rPh sb="37" eb="38">
      <t>ネン</t>
    </rPh>
    <rPh sb="39" eb="40">
      <t>ガツ</t>
    </rPh>
    <rPh sb="42" eb="43">
      <t>ニチ</t>
    </rPh>
    <rPh sb="43" eb="45">
      <t>ジテン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</si>
</sst>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m/d;@"/>
  </numFmts>
  <fonts count="28" x14ac:knownFonts="1">
    <font>
      <sz val="12"/>
      <color theme="1"/>
      <name val="ＭＳ ゴシック"/>
      <family val="3"/>
      <charset val="128"/>
    </font>
    <font>
      <sz val="12"/>
      <color indexed="8"/>
      <name val="ＭＳ ゴシック"/>
      <family val="3"/>
      <charset val="128"/>
    </font>
    <font>
      <sz val="6"/>
      <name val="ＭＳ ゴシック"/>
      <family val="3"/>
      <charset val="128"/>
    </font>
    <font>
      <sz val="11"/>
      <name val="ＭＳ Ｐゴシック"/>
      <family val="3"/>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b/>
      <sz val="11"/>
      <color indexed="8"/>
      <name val="ＭＳ Ｐゴシック"/>
      <family val="3"/>
      <charset val="128"/>
    </font>
    <font>
      <b/>
      <sz val="14"/>
      <color indexed="8"/>
      <name val="ＭＳ Ｐゴシック"/>
      <family val="3"/>
      <charset val="128"/>
    </font>
    <font>
      <sz val="12"/>
      <name val="ＭＳ Ｐゴシック"/>
      <family val="3"/>
      <charset val="128"/>
    </font>
    <font>
      <sz val="12"/>
      <color indexed="8"/>
      <name val="ＭＳ Ｐゴシック"/>
      <family val="3"/>
      <charset val="128"/>
    </font>
    <font>
      <sz val="10"/>
      <color indexed="8"/>
      <name val="ＭＳ Ｐゴシック"/>
      <family val="3"/>
      <charset val="128"/>
    </font>
    <font>
      <sz val="9"/>
      <name val="ＭＳ Ｐゴシック"/>
      <family val="3"/>
      <charset val="128"/>
    </font>
    <font>
      <sz val="9"/>
      <color indexed="8"/>
      <name val="ＭＳ Ｐゴシック"/>
      <family val="3"/>
      <charset val="128"/>
    </font>
    <font>
      <sz val="10"/>
      <color theme="1"/>
      <name val="ＭＳ ゴシック"/>
      <family val="3"/>
      <charset val="128"/>
    </font>
    <font>
      <sz val="12"/>
      <color theme="1"/>
      <name val="ＭＳ Ｐゴシック"/>
      <family val="3"/>
      <charset val="128"/>
    </font>
    <font>
      <b/>
      <sz val="18"/>
      <color rgb="FF000000"/>
      <name val="ＭＳ ゴシック"/>
      <family val="3"/>
      <charset val="128"/>
    </font>
    <font>
      <sz val="10"/>
      <color rgb="FF000000"/>
      <name val="ＭＳ ゴシック"/>
      <family val="3"/>
      <charset val="128"/>
    </font>
    <font>
      <b/>
      <sz val="10"/>
      <color rgb="FF000000"/>
      <name val="ＭＳ ゴシック"/>
      <family val="3"/>
      <charset val="128"/>
    </font>
    <font>
      <sz val="12"/>
      <color rgb="FF000000"/>
      <name val="ＭＳ ゴシック"/>
      <family val="3"/>
      <charset val="128"/>
    </font>
    <font>
      <b/>
      <sz val="12"/>
      <color rgb="FF000000"/>
      <name val="ＭＳ ゴシック"/>
      <family val="3"/>
      <charset val="128"/>
    </font>
    <font>
      <sz val="9"/>
      <color rgb="FF000000"/>
      <name val="Meiryo UI"/>
      <family val="3"/>
      <charset val="128"/>
    </font>
    <font>
      <sz val="9"/>
      <color rgb="FF000000"/>
      <name val="ＭＳ Ｐゴシック"/>
      <family val="3"/>
      <charset val="128"/>
      <scheme val="minor"/>
    </font>
    <font>
      <sz val="12"/>
      <color rgb="FF000000"/>
      <name val="Meiryo UI"/>
      <family val="3"/>
      <charset val="128"/>
    </font>
    <font>
      <sz val="10"/>
      <color rgb="FF000000"/>
      <name val="Meiryo UI"/>
      <family val="3"/>
      <charset val="128"/>
    </font>
    <font>
      <sz val="12"/>
      <color rgb="FF000000"/>
      <name val="Meiryo UI"/>
      <family val="3"/>
      <charset val="128"/>
    </font>
    <font>
      <sz val="12"/>
      <color rgb="FF000000"/>
      <name val="ＭＳ Ｐゴシック"/>
      <family val="3"/>
      <charset val="128"/>
      <scheme val="minor"/>
    </font>
    <font>
      <sz val="12"/>
      <color rgb="FF000000"/>
      <name val="ＭＳ Ｐゴシック"/>
      <family val="3"/>
      <charset val="128"/>
    </font>
  </fonts>
  <fills count="9">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theme="0"/>
        <bgColor indexed="64"/>
      </patternFill>
    </fill>
    <fill>
      <patternFill patternType="solid">
        <fgColor theme="8" tint="0.59999389629810485"/>
        <bgColor indexed="64"/>
      </patternFill>
    </fill>
    <fill>
      <patternFill patternType="solid">
        <fgColor theme="0"/>
        <bgColor rgb="FF000000"/>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diagonal/>
    </border>
  </borders>
  <cellStyleXfs count="2">
    <xf numFmtId="0" fontId="0" fillId="0" borderId="0">
      <alignment vertical="center"/>
    </xf>
    <xf numFmtId="0" fontId="3" fillId="0" borderId="0">
      <alignment vertical="center"/>
    </xf>
  </cellStyleXfs>
  <cellXfs count="195">
    <xf numFmtId="0" fontId="0" fillId="0" borderId="0" xfId="0">
      <alignment vertical="center"/>
    </xf>
    <xf numFmtId="0" fontId="4" fillId="0" borderId="0" xfId="1" applyFont="1">
      <alignment vertical="center"/>
    </xf>
    <xf numFmtId="0" fontId="5" fillId="0" borderId="0" xfId="1" applyFont="1">
      <alignment vertical="center"/>
    </xf>
    <xf numFmtId="0" fontId="4" fillId="0" borderId="0" xfId="1" applyFont="1" applyAlignment="1">
      <alignment horizontal="center" vertical="center"/>
    </xf>
    <xf numFmtId="0" fontId="4" fillId="0" borderId="0" xfId="1" applyFont="1" applyAlignment="1">
      <alignment horizontal="center" vertical="center" wrapText="1"/>
    </xf>
    <xf numFmtId="0" fontId="4" fillId="0" borderId="0" xfId="1" applyFont="1" applyAlignment="1">
      <alignment vertical="top" wrapText="1"/>
    </xf>
    <xf numFmtId="0" fontId="4" fillId="0" borderId="1" xfId="1" applyFont="1" applyBorder="1" applyAlignment="1">
      <alignment horizontal="center" vertical="center"/>
    </xf>
    <xf numFmtId="176" fontId="4" fillId="0" borderId="2" xfId="1" applyNumberFormat="1" applyFont="1" applyBorder="1" applyAlignment="1">
      <alignment horizontal="center" vertical="center"/>
    </xf>
    <xf numFmtId="177" fontId="4" fillId="0" borderId="2" xfId="1" applyNumberFormat="1" applyFont="1" applyBorder="1" applyAlignment="1">
      <alignment horizontal="center" vertical="center"/>
    </xf>
    <xf numFmtId="177" fontId="4" fillId="0" borderId="3" xfId="1" applyNumberFormat="1" applyFont="1" applyBorder="1" applyAlignment="1">
      <alignment horizontal="center" vertical="center"/>
    </xf>
    <xf numFmtId="176" fontId="4" fillId="0" borderId="4" xfId="1" applyNumberFormat="1" applyFont="1" applyBorder="1" applyAlignment="1">
      <alignment horizontal="center" vertical="center"/>
    </xf>
    <xf numFmtId="0" fontId="7" fillId="0" borderId="0" xfId="1" applyFont="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9" fillId="2" borderId="5" xfId="1" applyFont="1" applyFill="1" applyBorder="1" applyAlignment="1">
      <alignment horizontal="center" vertical="center"/>
    </xf>
    <xf numFmtId="0" fontId="10" fillId="0" borderId="0" xfId="1" applyFont="1">
      <alignment vertical="center"/>
    </xf>
    <xf numFmtId="0" fontId="9" fillId="0" borderId="6" xfId="1" applyFont="1" applyBorder="1" applyAlignment="1">
      <alignment vertical="center" wrapText="1"/>
    </xf>
    <xf numFmtId="0" fontId="9" fillId="0" borderId="7" xfId="1" applyFont="1" applyBorder="1" applyAlignment="1">
      <alignment horizontal="center" vertical="center"/>
    </xf>
    <xf numFmtId="0" fontId="9" fillId="0" borderId="8" xfId="1" applyFont="1" applyBorder="1" applyAlignment="1">
      <alignment horizontal="center" vertical="center" wrapText="1"/>
    </xf>
    <xf numFmtId="0" fontId="10" fillId="0" borderId="9" xfId="1" applyFont="1" applyBorder="1" applyAlignment="1">
      <alignment horizontal="center" vertical="center"/>
    </xf>
    <xf numFmtId="0" fontId="10" fillId="0" borderId="9" xfId="1" applyFont="1" applyBorder="1">
      <alignment vertical="center"/>
    </xf>
    <xf numFmtId="0" fontId="9" fillId="0" borderId="10" xfId="1" applyFont="1" applyBorder="1">
      <alignment vertical="center"/>
    </xf>
    <xf numFmtId="0" fontId="9" fillId="0" borderId="9" xfId="1" applyFont="1" applyBorder="1" applyAlignment="1">
      <alignment horizontal="center" vertical="center"/>
    </xf>
    <xf numFmtId="0" fontId="9" fillId="0" borderId="11" xfId="1" applyFont="1" applyBorder="1" applyAlignment="1">
      <alignment horizontal="center" vertical="center" wrapText="1"/>
    </xf>
    <xf numFmtId="0" fontId="10" fillId="0" borderId="12" xfId="1" applyFont="1" applyBorder="1" applyAlignment="1">
      <alignment horizontal="center" vertical="center"/>
    </xf>
    <xf numFmtId="0" fontId="9" fillId="0" borderId="13" xfId="1" applyFont="1" applyBorder="1" applyAlignment="1">
      <alignment vertical="center" wrapText="1"/>
    </xf>
    <xf numFmtId="0" fontId="9" fillId="0" borderId="12" xfId="1" applyFont="1" applyBorder="1" applyAlignment="1">
      <alignment horizontal="center" vertical="center"/>
    </xf>
    <xf numFmtId="0" fontId="9" fillId="0" borderId="4" xfId="1" applyFont="1" applyBorder="1" applyAlignment="1">
      <alignment horizontal="center" vertical="center" wrapText="1"/>
    </xf>
    <xf numFmtId="0" fontId="10" fillId="0" borderId="12" xfId="1" applyFont="1" applyBorder="1">
      <alignment vertical="center"/>
    </xf>
    <xf numFmtId="0" fontId="9" fillId="0" borderId="14" xfId="1" applyFont="1" applyBorder="1">
      <alignment vertical="center"/>
    </xf>
    <xf numFmtId="0" fontId="9" fillId="0" borderId="15" xfId="1" applyFont="1" applyBorder="1">
      <alignment vertical="center"/>
    </xf>
    <xf numFmtId="176" fontId="10" fillId="0" borderId="4" xfId="1" applyNumberFormat="1" applyFont="1" applyBorder="1" applyAlignment="1">
      <alignment horizontal="center" vertical="center"/>
    </xf>
    <xf numFmtId="177" fontId="10" fillId="0" borderId="3" xfId="1" applyNumberFormat="1" applyFont="1" applyBorder="1" applyAlignment="1">
      <alignment horizontal="center" vertical="center"/>
    </xf>
    <xf numFmtId="177" fontId="10" fillId="0" borderId="2" xfId="1" applyNumberFormat="1" applyFont="1" applyBorder="1" applyAlignment="1">
      <alignment horizontal="center" vertical="center"/>
    </xf>
    <xf numFmtId="176" fontId="10" fillId="0" borderId="2" xfId="1" applyNumberFormat="1" applyFont="1" applyBorder="1" applyAlignment="1">
      <alignment horizontal="center" vertical="center"/>
    </xf>
    <xf numFmtId="0" fontId="10" fillId="0" borderId="1" xfId="1" applyFont="1" applyBorder="1" applyAlignment="1">
      <alignment horizontal="center" vertical="center"/>
    </xf>
    <xf numFmtId="0" fontId="9" fillId="0" borderId="9" xfId="1" applyFont="1" applyBorder="1">
      <alignment vertical="center"/>
    </xf>
    <xf numFmtId="9" fontId="0" fillId="0" borderId="1" xfId="0" applyNumberFormat="1" applyBorder="1" applyAlignment="1">
      <alignment horizontal="center" vertical="center"/>
    </xf>
    <xf numFmtId="0" fontId="9" fillId="0" borderId="16" xfId="1" applyFont="1" applyBorder="1" applyAlignment="1">
      <alignment horizontal="center" vertical="center"/>
    </xf>
    <xf numFmtId="0" fontId="9" fillId="0" borderId="11" xfId="1" applyFont="1" applyBorder="1" applyAlignment="1">
      <alignment horizontal="center" vertical="center"/>
    </xf>
    <xf numFmtId="0" fontId="7" fillId="0" borderId="1" xfId="1" applyFont="1" applyBorder="1" applyAlignment="1">
      <alignment horizontal="center" vertical="center" wrapText="1"/>
    </xf>
    <xf numFmtId="0" fontId="7" fillId="0" borderId="0" xfId="1" applyFont="1" applyAlignment="1">
      <alignment horizontal="center" vertical="center" wrapText="1"/>
    </xf>
    <xf numFmtId="176" fontId="4" fillId="0" borderId="0" xfId="1" applyNumberFormat="1" applyFont="1" applyAlignment="1">
      <alignment horizontal="center" vertical="center"/>
    </xf>
    <xf numFmtId="177" fontId="4" fillId="0" borderId="0" xfId="1" applyNumberFormat="1" applyFont="1" applyAlignment="1">
      <alignment horizontal="center" vertical="center"/>
    </xf>
    <xf numFmtId="0" fontId="4" fillId="0" borderId="0" xfId="1" applyFont="1" applyAlignment="1">
      <alignment horizontal="left" vertical="center" wrapText="1"/>
    </xf>
    <xf numFmtId="0" fontId="4" fillId="0" borderId="0" xfId="1" applyFont="1" applyAlignment="1">
      <alignment horizontal="left" vertical="center"/>
    </xf>
    <xf numFmtId="0" fontId="5" fillId="0" borderId="17" xfId="1" applyFont="1" applyBorder="1">
      <alignment vertical="center"/>
    </xf>
    <xf numFmtId="0" fontId="5" fillId="0" borderId="18" xfId="1" applyFont="1" applyBorder="1">
      <alignment vertical="center"/>
    </xf>
    <xf numFmtId="0" fontId="5" fillId="0" borderId="17" xfId="1" applyFont="1" applyBorder="1" applyAlignment="1">
      <alignment horizontal="center" vertical="center"/>
    </xf>
    <xf numFmtId="0" fontId="5" fillId="0" borderId="18" xfId="1" applyFont="1" applyBorder="1" applyAlignment="1">
      <alignment horizontal="center" vertical="center"/>
    </xf>
    <xf numFmtId="0" fontId="4" fillId="0" borderId="19" xfId="1" applyFont="1" applyBorder="1" applyAlignment="1">
      <alignment horizontal="left" vertical="center" wrapText="1"/>
    </xf>
    <xf numFmtId="0" fontId="10" fillId="0" borderId="19" xfId="1" applyFont="1" applyBorder="1" applyAlignment="1">
      <alignment horizontal="left" vertical="center" wrapText="1"/>
    </xf>
    <xf numFmtId="0" fontId="10" fillId="0" borderId="20" xfId="1" applyFont="1" applyBorder="1">
      <alignment vertical="center"/>
    </xf>
    <xf numFmtId="0" fontId="10" fillId="0" borderId="21" xfId="1" applyFont="1" applyBorder="1">
      <alignment vertical="center"/>
    </xf>
    <xf numFmtId="0" fontId="10" fillId="0" borderId="22" xfId="1" applyFont="1" applyBorder="1" applyAlignment="1">
      <alignment vertical="center" wrapText="1"/>
    </xf>
    <xf numFmtId="0" fontId="10" fillId="0" borderId="21" xfId="1" applyFont="1" applyBorder="1" applyAlignment="1">
      <alignment vertical="center" wrapText="1"/>
    </xf>
    <xf numFmtId="0" fontId="10" fillId="0" borderId="23" xfId="1" applyFont="1" applyBorder="1" applyAlignment="1">
      <alignment vertical="center" wrapText="1"/>
    </xf>
    <xf numFmtId="0" fontId="10" fillId="0" borderId="20" xfId="1" applyFont="1" applyBorder="1" applyAlignment="1">
      <alignment vertical="center" wrapText="1"/>
    </xf>
    <xf numFmtId="0" fontId="14" fillId="0" borderId="20" xfId="0" applyFont="1" applyBorder="1">
      <alignment vertical="center"/>
    </xf>
    <xf numFmtId="0" fontId="9" fillId="7" borderId="6" xfId="1" applyFont="1" applyFill="1" applyBorder="1" applyAlignment="1">
      <alignment vertical="center" wrapText="1"/>
    </xf>
    <xf numFmtId="0" fontId="9" fillId="0" borderId="24" xfId="1" applyFont="1" applyBorder="1" applyAlignment="1">
      <alignment horizontal="center" vertical="center" wrapText="1"/>
    </xf>
    <xf numFmtId="0" fontId="10" fillId="0" borderId="41" xfId="1" applyFont="1" applyBorder="1" applyAlignment="1">
      <alignment horizontal="right" vertical="center" wrapText="1"/>
    </xf>
    <xf numFmtId="0" fontId="10" fillId="0" borderId="22" xfId="1" applyFont="1" applyBorder="1" applyAlignment="1">
      <alignment horizontal="left" vertical="center" wrapText="1"/>
    </xf>
    <xf numFmtId="0" fontId="10" fillId="0" borderId="4" xfId="1" applyFont="1" applyBorder="1">
      <alignment vertical="center"/>
    </xf>
    <xf numFmtId="0" fontId="10" fillId="4" borderId="21" xfId="1" applyFont="1" applyFill="1" applyBorder="1" applyAlignment="1">
      <alignment vertical="center" wrapText="1"/>
    </xf>
    <xf numFmtId="0" fontId="10" fillId="4" borderId="22" xfId="1" applyFont="1" applyFill="1" applyBorder="1" applyAlignment="1">
      <alignment vertical="center" wrapText="1"/>
    </xf>
    <xf numFmtId="0" fontId="10" fillId="5" borderId="21" xfId="1" applyFont="1" applyFill="1" applyBorder="1" applyAlignment="1">
      <alignment vertical="center" wrapText="1"/>
    </xf>
    <xf numFmtId="0" fontId="9" fillId="7" borderId="10" xfId="1" applyFont="1" applyFill="1" applyBorder="1">
      <alignment vertical="center"/>
    </xf>
    <xf numFmtId="0" fontId="9" fillId="0" borderId="9" xfId="1" applyFont="1" applyBorder="1" applyAlignment="1">
      <alignment horizontal="center" vertical="center" wrapText="1"/>
    </xf>
    <xf numFmtId="0" fontId="10" fillId="0" borderId="23" xfId="1" applyFont="1" applyBorder="1" applyAlignment="1">
      <alignment horizontal="left" vertical="center" wrapText="1"/>
    </xf>
    <xf numFmtId="0" fontId="10" fillId="0" borderId="11" xfId="1" applyFont="1" applyBorder="1">
      <alignment vertical="center"/>
    </xf>
    <xf numFmtId="0" fontId="10" fillId="4" borderId="20" xfId="1" applyFont="1" applyFill="1" applyBorder="1" applyAlignment="1">
      <alignment vertical="center" wrapText="1"/>
    </xf>
    <xf numFmtId="0" fontId="10" fillId="4" borderId="23" xfId="1" applyFont="1" applyFill="1" applyBorder="1" applyAlignment="1">
      <alignment vertical="center" wrapText="1"/>
    </xf>
    <xf numFmtId="0" fontId="10" fillId="5" borderId="20" xfId="1" applyFont="1" applyFill="1" applyBorder="1" applyAlignment="1">
      <alignment vertical="center" wrapText="1"/>
    </xf>
    <xf numFmtId="0" fontId="10" fillId="5" borderId="23" xfId="1" applyFont="1" applyFill="1" applyBorder="1" applyAlignment="1">
      <alignment vertical="center" wrapText="1"/>
    </xf>
    <xf numFmtId="0" fontId="9" fillId="7" borderId="13" xfId="1" applyFont="1" applyFill="1" applyBorder="1" applyAlignment="1">
      <alignment vertical="center" wrapText="1"/>
    </xf>
    <xf numFmtId="0" fontId="9" fillId="0" borderId="12" xfId="1" applyFont="1" applyBorder="1" applyAlignment="1">
      <alignment horizontal="center" vertical="center" wrapText="1"/>
    </xf>
    <xf numFmtId="0" fontId="10" fillId="4" borderId="20" xfId="1" applyFont="1" applyFill="1" applyBorder="1">
      <alignment vertical="center"/>
    </xf>
    <xf numFmtId="0" fontId="10" fillId="5" borderId="20" xfId="1" applyFont="1" applyFill="1" applyBorder="1">
      <alignment vertical="center"/>
    </xf>
    <xf numFmtId="0" fontId="9" fillId="7" borderId="14" xfId="1" applyFont="1" applyFill="1" applyBorder="1">
      <alignment vertical="center"/>
    </xf>
    <xf numFmtId="0" fontId="9" fillId="0" borderId="15" xfId="1" applyFont="1" applyBorder="1" applyAlignment="1">
      <alignment horizontal="center" vertical="center"/>
    </xf>
    <xf numFmtId="176" fontId="10" fillId="0" borderId="41" xfId="1" applyNumberFormat="1" applyFont="1" applyBorder="1" applyAlignment="1">
      <alignment horizontal="right" vertical="center" wrapText="1"/>
    </xf>
    <xf numFmtId="176" fontId="10" fillId="0" borderId="22" xfId="1" applyNumberFormat="1" applyFont="1" applyBorder="1" applyAlignment="1">
      <alignment horizontal="left" vertical="center" wrapText="1"/>
    </xf>
    <xf numFmtId="0" fontId="15" fillId="0" borderId="20" xfId="0" applyFont="1" applyBorder="1">
      <alignment vertical="center"/>
    </xf>
    <xf numFmtId="0" fontId="11" fillId="0" borderId="0" xfId="1" applyFont="1">
      <alignment vertical="center"/>
    </xf>
    <xf numFmtId="0" fontId="13" fillId="6" borderId="31" xfId="1" applyFont="1" applyFill="1" applyBorder="1">
      <alignment vertical="center"/>
    </xf>
    <xf numFmtId="0" fontId="13" fillId="6" borderId="27" xfId="1" applyFont="1" applyFill="1" applyBorder="1">
      <alignment vertical="center"/>
    </xf>
    <xf numFmtId="0" fontId="13" fillId="6" borderId="6" xfId="1" applyFont="1" applyFill="1" applyBorder="1">
      <alignment vertical="center"/>
    </xf>
    <xf numFmtId="0" fontId="13" fillId="6" borderId="43" xfId="1" applyFont="1" applyFill="1" applyBorder="1">
      <alignment vertical="center"/>
    </xf>
    <xf numFmtId="0" fontId="13" fillId="0" borderId="38" xfId="1" applyFont="1" applyBorder="1" applyAlignment="1">
      <alignment horizontal="center" vertical="center"/>
    </xf>
    <xf numFmtId="0" fontId="13" fillId="0" borderId="39" xfId="1" applyFont="1" applyBorder="1" applyAlignment="1">
      <alignment horizontal="center" vertical="center"/>
    </xf>
    <xf numFmtId="0" fontId="13" fillId="0" borderId="40" xfId="1" applyFont="1" applyBorder="1" applyAlignment="1">
      <alignment horizontal="center" vertical="center"/>
    </xf>
    <xf numFmtId="0" fontId="13" fillId="4" borderId="40" xfId="1" applyFont="1" applyFill="1" applyBorder="1" applyAlignment="1">
      <alignment horizontal="center" vertical="center"/>
    </xf>
    <xf numFmtId="0" fontId="13" fillId="4" borderId="39" xfId="1" applyFont="1" applyFill="1" applyBorder="1" applyAlignment="1">
      <alignment horizontal="center" vertical="center"/>
    </xf>
    <xf numFmtId="0" fontId="13" fillId="5" borderId="40" xfId="1" applyFont="1" applyFill="1" applyBorder="1" applyAlignment="1">
      <alignment horizontal="center" vertical="center"/>
    </xf>
    <xf numFmtId="0" fontId="13" fillId="5" borderId="39" xfId="1" applyFont="1" applyFill="1" applyBorder="1" applyAlignment="1">
      <alignment horizontal="center" vertical="center"/>
    </xf>
    <xf numFmtId="0" fontId="13" fillId="0" borderId="0" xfId="1" applyFont="1">
      <alignment vertical="center"/>
    </xf>
    <xf numFmtId="0" fontId="10" fillId="0" borderId="10" xfId="1" applyFont="1" applyBorder="1" applyAlignment="1">
      <alignment horizontal="right" vertical="center" wrapText="1"/>
    </xf>
    <xf numFmtId="0" fontId="10" fillId="5" borderId="22" xfId="1" applyFont="1" applyFill="1" applyBorder="1" applyAlignment="1">
      <alignment vertical="center" wrapText="1"/>
    </xf>
    <xf numFmtId="0" fontId="14" fillId="4" borderId="20" xfId="0" applyFont="1" applyFill="1" applyBorder="1">
      <alignment vertical="center"/>
    </xf>
    <xf numFmtId="0" fontId="14" fillId="5" borderId="20" xfId="0" applyFont="1" applyFill="1" applyBorder="1">
      <alignment vertical="center"/>
    </xf>
    <xf numFmtId="0" fontId="9" fillId="0" borderId="3" xfId="1" applyFont="1" applyBorder="1" applyAlignment="1">
      <alignment horizontal="left" vertical="center" wrapText="1"/>
    </xf>
    <xf numFmtId="0" fontId="9" fillId="0" borderId="4" xfId="1" applyFont="1" applyBorder="1" applyAlignment="1">
      <alignment horizontal="left" vertical="center" wrapText="1"/>
    </xf>
    <xf numFmtId="0" fontId="10" fillId="0" borderId="10" xfId="1" applyFont="1" applyBorder="1" applyAlignment="1">
      <alignment horizontal="center" vertical="center"/>
    </xf>
    <xf numFmtId="0" fontId="10" fillId="0" borderId="23" xfId="1" applyFont="1" applyBorder="1" applyAlignment="1">
      <alignment horizontal="center" vertical="center"/>
    </xf>
    <xf numFmtId="0" fontId="7" fillId="0" borderId="19" xfId="1" applyFont="1" applyBorder="1" applyAlignment="1">
      <alignment horizontal="center" vertical="center" wrapText="1"/>
    </xf>
    <xf numFmtId="176" fontId="4" fillId="0" borderId="40" xfId="1" applyNumberFormat="1" applyFont="1" applyBorder="1" applyAlignment="1">
      <alignment horizontal="center" vertical="center"/>
    </xf>
    <xf numFmtId="176" fontId="4" fillId="0" borderId="39" xfId="1" applyNumberFormat="1" applyFont="1" applyBorder="1" applyAlignment="1">
      <alignment horizontal="center" vertical="center"/>
    </xf>
    <xf numFmtId="0" fontId="5" fillId="0" borderId="42" xfId="1" applyFont="1" applyBorder="1">
      <alignment vertical="center"/>
    </xf>
    <xf numFmtId="0" fontId="5" fillId="4" borderId="17" xfId="1" applyFont="1" applyFill="1" applyBorder="1">
      <alignment vertical="center"/>
    </xf>
    <xf numFmtId="0" fontId="5" fillId="4" borderId="18" xfId="1" applyFont="1" applyFill="1" applyBorder="1">
      <alignment vertical="center"/>
    </xf>
    <xf numFmtId="0" fontId="5" fillId="5" borderId="17" xfId="1" applyFont="1" applyFill="1" applyBorder="1">
      <alignment vertical="center"/>
    </xf>
    <xf numFmtId="0" fontId="5" fillId="5" borderId="18" xfId="1" applyFont="1" applyFill="1" applyBorder="1">
      <alignment vertical="center"/>
    </xf>
    <xf numFmtId="0" fontId="23" fillId="6" borderId="0" xfId="0" applyFont="1" applyFill="1">
      <alignment vertical="center"/>
    </xf>
    <xf numFmtId="0" fontId="23" fillId="6" borderId="20" xfId="0" applyFont="1" applyFill="1" applyBorder="1">
      <alignment vertical="center"/>
    </xf>
    <xf numFmtId="0" fontId="23" fillId="6" borderId="1" xfId="0" applyFont="1" applyFill="1" applyBorder="1" applyAlignment="1">
      <alignment vertical="top" wrapText="1"/>
    </xf>
    <xf numFmtId="0" fontId="23" fillId="6" borderId="1" xfId="0" applyFont="1" applyFill="1" applyBorder="1" applyAlignment="1">
      <alignment horizontal="left" vertical="top" wrapText="1"/>
    </xf>
    <xf numFmtId="0" fontId="23" fillId="8" borderId="1" xfId="0" applyFont="1" applyFill="1" applyBorder="1" applyAlignment="1">
      <alignment vertical="center" wrapText="1"/>
    </xf>
    <xf numFmtId="0" fontId="23" fillId="6" borderId="1" xfId="0" applyFont="1" applyFill="1" applyBorder="1" applyAlignment="1">
      <alignment vertical="top"/>
    </xf>
    <xf numFmtId="0" fontId="24" fillId="6" borderId="0" xfId="0" applyFont="1" applyFill="1">
      <alignment vertical="center"/>
    </xf>
    <xf numFmtId="0" fontId="23" fillId="8" borderId="1" xfId="0" applyFont="1" applyFill="1" applyBorder="1" applyAlignment="1">
      <alignment vertical="top" wrapText="1"/>
    </xf>
    <xf numFmtId="0" fontId="27" fillId="8" borderId="11" xfId="0" applyFont="1" applyFill="1" applyBorder="1" applyAlignment="1">
      <alignment vertical="center" wrapText="1"/>
    </xf>
    <xf numFmtId="0" fontId="27" fillId="6" borderId="11" xfId="0" applyFont="1" applyFill="1" applyBorder="1" applyAlignment="1">
      <alignment vertical="center" wrapText="1"/>
    </xf>
    <xf numFmtId="0" fontId="26" fillId="6" borderId="1" xfId="0" applyFont="1" applyFill="1" applyBorder="1" applyAlignment="1">
      <alignment vertical="center" wrapText="1"/>
    </xf>
    <xf numFmtId="0" fontId="23" fillId="8" borderId="1" xfId="0" applyFont="1" applyFill="1" applyBorder="1" applyAlignment="1">
      <alignment horizontal="left" vertical="top" wrapText="1"/>
    </xf>
    <xf numFmtId="0" fontId="17" fillId="6" borderId="0" xfId="0" applyFont="1" applyFill="1">
      <alignment vertical="center"/>
    </xf>
    <xf numFmtId="0" fontId="16" fillId="6" borderId="0" xfId="0" applyFont="1" applyFill="1">
      <alignment vertical="center"/>
    </xf>
    <xf numFmtId="0" fontId="18" fillId="6" borderId="0" xfId="0" applyFont="1" applyFill="1">
      <alignment vertical="center"/>
    </xf>
    <xf numFmtId="0" fontId="19" fillId="6" borderId="0" xfId="0" applyFont="1" applyFill="1" applyAlignment="1">
      <alignment horizontal="left" vertical="top"/>
    </xf>
    <xf numFmtId="0" fontId="19" fillId="6" borderId="44" xfId="0" applyFont="1" applyFill="1" applyBorder="1" applyAlignment="1">
      <alignment horizontal="left" vertical="top"/>
    </xf>
    <xf numFmtId="0" fontId="19" fillId="6" borderId="21" xfId="0" applyFont="1" applyFill="1" applyBorder="1" applyAlignment="1">
      <alignment horizontal="left" vertical="top"/>
    </xf>
    <xf numFmtId="0" fontId="20" fillId="6" borderId="2" xfId="0" applyFont="1" applyFill="1" applyBorder="1" applyAlignment="1">
      <alignment horizontal="center" vertical="center" wrapText="1"/>
    </xf>
    <xf numFmtId="0" fontId="22" fillId="6" borderId="0" xfId="0" applyFont="1" applyFill="1">
      <alignment vertical="center"/>
    </xf>
    <xf numFmtId="0" fontId="21" fillId="6" borderId="20" xfId="0" applyFont="1" applyFill="1" applyBorder="1" applyAlignment="1">
      <alignment horizontal="center" vertical="center"/>
    </xf>
    <xf numFmtId="0" fontId="21" fillId="6" borderId="1" xfId="0" applyFont="1" applyFill="1" applyBorder="1" applyAlignment="1" applyProtection="1">
      <alignment horizontal="left" vertical="top" wrapText="1"/>
      <protection locked="0"/>
    </xf>
    <xf numFmtId="0" fontId="21" fillId="6" borderId="1" xfId="0" applyFont="1" applyFill="1" applyBorder="1" applyAlignment="1">
      <alignment horizontal="left" vertical="top" wrapText="1"/>
    </xf>
    <xf numFmtId="0" fontId="25" fillId="6" borderId="1" xfId="0" applyFont="1" applyFill="1" applyBorder="1" applyAlignment="1">
      <alignment vertical="top" wrapText="1"/>
    </xf>
    <xf numFmtId="0" fontId="26" fillId="6" borderId="45" xfId="0" applyFont="1" applyFill="1" applyBorder="1" applyAlignment="1">
      <alignment vertical="center" wrapText="1"/>
    </xf>
    <xf numFmtId="0" fontId="19" fillId="6" borderId="0" xfId="0" applyFont="1" applyFill="1">
      <alignment vertical="center"/>
    </xf>
    <xf numFmtId="0" fontId="20" fillId="6" borderId="5" xfId="0" applyFont="1" applyFill="1" applyBorder="1" applyAlignment="1">
      <alignment horizontal="center" vertical="center" wrapText="1"/>
    </xf>
    <xf numFmtId="0" fontId="20" fillId="6" borderId="2" xfId="0" applyFont="1" applyFill="1" applyBorder="1" applyAlignment="1">
      <alignment horizontal="center" vertical="center" wrapText="1"/>
    </xf>
    <xf numFmtId="0" fontId="18" fillId="6" borderId="29" xfId="0" applyFont="1" applyFill="1" applyBorder="1" applyAlignment="1">
      <alignment horizontal="right" vertical="center"/>
    </xf>
    <xf numFmtId="0" fontId="20" fillId="6" borderId="24"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20" fillId="6" borderId="25" xfId="0" applyFont="1" applyFill="1" applyBorder="1" applyAlignment="1">
      <alignment horizontal="center" vertical="center" wrapText="1"/>
    </xf>
    <xf numFmtId="0" fontId="8" fillId="0" borderId="0" xfId="1" applyFont="1" applyAlignment="1">
      <alignment horizontal="center" vertical="center"/>
    </xf>
    <xf numFmtId="0" fontId="4" fillId="0" borderId="29" xfId="1" applyFont="1" applyBorder="1" applyAlignment="1">
      <alignment horizontal="left" vertical="center"/>
    </xf>
    <xf numFmtId="0" fontId="9" fillId="2" borderId="30" xfId="1" applyFont="1" applyFill="1" applyBorder="1" applyAlignment="1">
      <alignment horizontal="center" vertical="center"/>
    </xf>
    <xf numFmtId="0" fontId="9" fillId="2" borderId="0" xfId="1" applyFont="1" applyFill="1" applyAlignment="1">
      <alignment horizontal="center" vertical="center"/>
    </xf>
    <xf numFmtId="0" fontId="9" fillId="2" borderId="29" xfId="1" applyFont="1" applyFill="1" applyBorder="1" applyAlignment="1">
      <alignment horizontal="center" vertical="center"/>
    </xf>
    <xf numFmtId="0" fontId="9" fillId="2" borderId="30" xfId="1" applyFont="1" applyFill="1" applyBorder="1" applyAlignment="1">
      <alignment horizontal="center" vertical="center" wrapText="1"/>
    </xf>
    <xf numFmtId="0" fontId="9" fillId="2" borderId="0" xfId="1" applyFont="1" applyFill="1" applyAlignment="1">
      <alignment horizontal="center" vertical="center" wrapText="1"/>
    </xf>
    <xf numFmtId="0" fontId="9" fillId="2" borderId="29" xfId="1" applyFont="1" applyFill="1" applyBorder="1" applyAlignment="1">
      <alignment horizontal="center" vertical="center" wrapText="1"/>
    </xf>
    <xf numFmtId="0" fontId="10" fillId="3" borderId="31" xfId="1" applyFont="1" applyFill="1" applyBorder="1" applyAlignment="1">
      <alignment horizontal="center" vertical="center"/>
    </xf>
    <xf numFmtId="0" fontId="10" fillId="3" borderId="7" xfId="1" applyFont="1" applyFill="1" applyBorder="1" applyAlignment="1">
      <alignment horizontal="center" vertical="center"/>
    </xf>
    <xf numFmtId="0" fontId="10" fillId="3" borderId="32" xfId="1" applyFont="1" applyFill="1" applyBorder="1" applyAlignment="1">
      <alignment horizontal="center" vertical="center"/>
    </xf>
    <xf numFmtId="0" fontId="10" fillId="3" borderId="30" xfId="1" applyFont="1" applyFill="1" applyBorder="1" applyAlignment="1">
      <alignment horizontal="center" vertical="center"/>
    </xf>
    <xf numFmtId="0" fontId="0" fillId="0" borderId="19" xfId="0" applyBorder="1" applyAlignment="1">
      <alignment horizontal="center" vertical="center"/>
    </xf>
    <xf numFmtId="0" fontId="0" fillId="0" borderId="11" xfId="0" applyBorder="1" applyAlignment="1">
      <alignment horizontal="center" vertical="center"/>
    </xf>
    <xf numFmtId="0" fontId="4" fillId="0" borderId="26" xfId="1" applyFont="1" applyBorder="1" applyAlignment="1">
      <alignment horizontal="center" vertical="center"/>
    </xf>
    <xf numFmtId="0" fontId="4" fillId="0" borderId="27" xfId="1" applyFont="1" applyBorder="1" applyAlignment="1">
      <alignment horizontal="center" vertical="center"/>
    </xf>
    <xf numFmtId="0" fontId="9" fillId="0" borderId="24" xfId="1" applyFont="1" applyBorder="1" applyAlignment="1">
      <alignment horizontal="left" vertical="center" wrapText="1"/>
    </xf>
    <xf numFmtId="0" fontId="9" fillId="0" borderId="25" xfId="1" applyFont="1" applyBorder="1" applyAlignment="1">
      <alignment horizontal="left" vertical="center" wrapText="1"/>
    </xf>
    <xf numFmtId="0" fontId="9" fillId="0" borderId="19" xfId="1" applyFont="1" applyBorder="1" applyAlignment="1">
      <alignment horizontal="left" vertical="center" wrapText="1"/>
    </xf>
    <xf numFmtId="0" fontId="9" fillId="0" borderId="11" xfId="1" applyFont="1" applyBorder="1" applyAlignment="1">
      <alignment horizontal="left" vertical="center" wrapText="1"/>
    </xf>
    <xf numFmtId="0" fontId="4" fillId="0" borderId="10" xfId="1" applyFont="1" applyBorder="1" applyAlignment="1">
      <alignment horizontal="center" vertical="center" wrapText="1"/>
    </xf>
    <xf numFmtId="0" fontId="4" fillId="0" borderId="28" xfId="1" applyFont="1" applyBorder="1" applyAlignment="1">
      <alignment horizontal="center" vertical="center" wrapText="1"/>
    </xf>
    <xf numFmtId="0" fontId="4" fillId="0" borderId="10" xfId="1" applyFont="1" applyBorder="1" applyAlignment="1">
      <alignment horizontal="center" vertical="center"/>
    </xf>
    <xf numFmtId="0" fontId="4" fillId="0" borderId="28" xfId="1" applyFont="1" applyBorder="1" applyAlignment="1">
      <alignment horizontal="center" vertical="center"/>
    </xf>
    <xf numFmtId="0" fontId="0" fillId="0" borderId="19" xfId="0" applyBorder="1" applyAlignment="1">
      <alignment horizontal="left" vertical="center" wrapText="1"/>
    </xf>
    <xf numFmtId="0" fontId="0" fillId="0" borderId="11" xfId="0" applyBorder="1" applyAlignment="1">
      <alignment horizontal="left" vertical="center" wrapText="1"/>
    </xf>
    <xf numFmtId="0" fontId="4" fillId="0" borderId="31" xfId="1" applyFont="1" applyBorder="1" applyAlignment="1">
      <alignment horizontal="center" vertical="center"/>
    </xf>
    <xf numFmtId="0" fontId="4" fillId="0" borderId="33" xfId="1" applyFont="1" applyBorder="1" applyAlignment="1">
      <alignment horizontal="center" vertical="center"/>
    </xf>
    <xf numFmtId="0" fontId="4" fillId="5" borderId="26" xfId="1" applyFont="1" applyFill="1" applyBorder="1" applyAlignment="1">
      <alignment horizontal="center" vertical="center"/>
    </xf>
    <xf numFmtId="0" fontId="4" fillId="5" borderId="27" xfId="1" applyFont="1" applyFill="1" applyBorder="1" applyAlignment="1">
      <alignment horizontal="center" vertical="center"/>
    </xf>
    <xf numFmtId="0" fontId="4" fillId="4" borderId="26" xfId="1" applyFont="1" applyFill="1" applyBorder="1" applyAlignment="1">
      <alignment horizontal="center" vertical="center"/>
    </xf>
    <xf numFmtId="0" fontId="4" fillId="4" borderId="27" xfId="1" applyFont="1" applyFill="1" applyBorder="1" applyAlignment="1">
      <alignment horizontal="center" vertical="center"/>
    </xf>
    <xf numFmtId="0" fontId="11" fillId="0" borderId="36" xfId="1" applyFont="1" applyBorder="1" applyAlignment="1">
      <alignment horizontal="center" vertical="center" wrapText="1"/>
    </xf>
    <xf numFmtId="0" fontId="11" fillId="0" borderId="37" xfId="1" applyFont="1" applyBorder="1" applyAlignment="1">
      <alignment horizontal="center" vertical="center" wrapText="1"/>
    </xf>
    <xf numFmtId="0" fontId="11" fillId="0" borderId="36" xfId="1" applyFont="1" applyBorder="1" applyAlignment="1">
      <alignment horizontal="center" vertical="center"/>
    </xf>
    <xf numFmtId="0" fontId="11" fillId="0" borderId="37" xfId="1" applyFont="1" applyBorder="1" applyAlignment="1">
      <alignment horizontal="center" vertical="center"/>
    </xf>
    <xf numFmtId="0" fontId="9" fillId="7" borderId="24" xfId="1" applyFont="1" applyFill="1" applyBorder="1" applyAlignment="1">
      <alignment horizontal="left" vertical="center" wrapText="1"/>
    </xf>
    <xf numFmtId="0" fontId="9" fillId="7" borderId="25" xfId="1" applyFont="1" applyFill="1" applyBorder="1" applyAlignment="1">
      <alignment horizontal="left" vertical="center" wrapText="1"/>
    </xf>
    <xf numFmtId="0" fontId="9" fillId="7" borderId="19" xfId="1" applyFont="1" applyFill="1" applyBorder="1" applyAlignment="1">
      <alignment horizontal="left" vertical="center" wrapText="1"/>
    </xf>
    <xf numFmtId="0" fontId="9" fillId="7" borderId="11" xfId="1" applyFont="1" applyFill="1" applyBorder="1" applyAlignment="1">
      <alignment horizontal="left" vertical="center" wrapText="1"/>
    </xf>
    <xf numFmtId="0" fontId="11" fillId="5" borderId="36" xfId="1" applyFont="1" applyFill="1" applyBorder="1" applyAlignment="1">
      <alignment horizontal="center" vertical="center" wrapText="1"/>
    </xf>
    <xf numFmtId="0" fontId="11" fillId="5" borderId="37" xfId="1" applyFont="1" applyFill="1" applyBorder="1" applyAlignment="1">
      <alignment horizontal="center" vertical="center" wrapText="1"/>
    </xf>
    <xf numFmtId="0" fontId="11" fillId="4" borderId="36" xfId="1" applyFont="1" applyFill="1" applyBorder="1" applyAlignment="1">
      <alignment horizontal="center" vertical="center" wrapText="1"/>
    </xf>
    <xf numFmtId="0" fontId="11" fillId="4" borderId="37" xfId="1" applyFont="1" applyFill="1" applyBorder="1" applyAlignment="1">
      <alignment horizontal="center" vertical="center" wrapText="1"/>
    </xf>
    <xf numFmtId="178" fontId="12" fillId="0" borderId="36" xfId="0" applyNumberFormat="1" applyFont="1" applyBorder="1" applyAlignment="1">
      <alignment horizontal="center" vertical="center" wrapText="1"/>
    </xf>
    <xf numFmtId="178" fontId="12" fillId="0" borderId="37" xfId="0" applyNumberFormat="1" applyFont="1" applyBorder="1" applyAlignment="1">
      <alignment horizontal="center" vertical="center" wrapText="1"/>
    </xf>
    <xf numFmtId="0" fontId="11" fillId="0" borderId="34" xfId="1" applyFont="1" applyBorder="1" applyAlignment="1">
      <alignment horizontal="center" vertical="center"/>
    </xf>
    <xf numFmtId="0" fontId="11" fillId="0" borderId="35" xfId="1" applyFont="1" applyBorder="1" applyAlignment="1">
      <alignment horizontal="center" vertical="center"/>
    </xf>
    <xf numFmtId="0" fontId="11" fillId="0" borderId="34" xfId="1" applyFont="1" applyBorder="1" applyAlignment="1">
      <alignment horizontal="center" vertical="center" wrapText="1"/>
    </xf>
    <xf numFmtId="0" fontId="11" fillId="0" borderId="35" xfId="1" applyFont="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17</xdr:col>
      <xdr:colOff>0</xdr:colOff>
      <xdr:row>9</xdr:row>
      <xdr:rowOff>0</xdr:rowOff>
    </xdr:from>
    <xdr:to>
      <xdr:col>17</xdr:col>
      <xdr:colOff>9525</xdr:colOff>
      <xdr:row>9</xdr:row>
      <xdr:rowOff>9525</xdr:rowOff>
    </xdr:to>
    <xdr:pic>
      <xdr:nvPicPr>
        <xdr:cNvPr id="3098" name="図 1" descr="http://gwweb.jica.go.jp/icons/ecblank.gif">
          <a:extLst>
            <a:ext uri="{FF2B5EF4-FFF2-40B4-BE49-F238E27FC236}">
              <a16:creationId xmlns:a16="http://schemas.microsoft.com/office/drawing/2014/main" id="{00000000-0008-0000-0300-00001A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87950" y="7753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0</xdr:colOff>
      <xdr:row>9</xdr:row>
      <xdr:rowOff>0</xdr:rowOff>
    </xdr:from>
    <xdr:to>
      <xdr:col>14</xdr:col>
      <xdr:colOff>0</xdr:colOff>
      <xdr:row>9</xdr:row>
      <xdr:rowOff>9525</xdr:rowOff>
    </xdr:to>
    <xdr:pic>
      <xdr:nvPicPr>
        <xdr:cNvPr id="6159" name="図 1" descr="http://gwweb.jica.go.jp/icons/ecblank.gif">
          <a:extLst>
            <a:ext uri="{FF2B5EF4-FFF2-40B4-BE49-F238E27FC236}">
              <a16:creationId xmlns:a16="http://schemas.microsoft.com/office/drawing/2014/main" id="{00000000-0008-0000-0700-00000F1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269825" y="726757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0</xdr:colOff>
      <xdr:row>9</xdr:row>
      <xdr:rowOff>0</xdr:rowOff>
    </xdr:from>
    <xdr:to>
      <xdr:col>16</xdr:col>
      <xdr:colOff>0</xdr:colOff>
      <xdr:row>9</xdr:row>
      <xdr:rowOff>9525</xdr:rowOff>
    </xdr:to>
    <xdr:pic>
      <xdr:nvPicPr>
        <xdr:cNvPr id="6160" name="図 1" descr="http://gwweb.jica.go.jp/icons/ecblank.gif">
          <a:extLst>
            <a:ext uri="{FF2B5EF4-FFF2-40B4-BE49-F238E27FC236}">
              <a16:creationId xmlns:a16="http://schemas.microsoft.com/office/drawing/2014/main" id="{00000000-0008-0000-0700-0000101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94050" y="726757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24</xdr:col>
      <xdr:colOff>0</xdr:colOff>
      <xdr:row>9</xdr:row>
      <xdr:rowOff>0</xdr:rowOff>
    </xdr:from>
    <xdr:to>
      <xdr:col>24</xdr:col>
      <xdr:colOff>0</xdr:colOff>
      <xdr:row>9</xdr:row>
      <xdr:rowOff>9525</xdr:rowOff>
    </xdr:to>
    <xdr:pic>
      <xdr:nvPicPr>
        <xdr:cNvPr id="6161" name="図 1" descr="http://gwweb.jica.go.jp/icons/ecblank.gif">
          <a:extLst>
            <a:ext uri="{FF2B5EF4-FFF2-40B4-BE49-F238E27FC236}">
              <a16:creationId xmlns:a16="http://schemas.microsoft.com/office/drawing/2014/main" id="{00000000-0008-0000-0700-0000111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890950" y="726757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26</xdr:col>
      <xdr:colOff>0</xdr:colOff>
      <xdr:row>9</xdr:row>
      <xdr:rowOff>0</xdr:rowOff>
    </xdr:from>
    <xdr:to>
      <xdr:col>26</xdr:col>
      <xdr:colOff>0</xdr:colOff>
      <xdr:row>9</xdr:row>
      <xdr:rowOff>9525</xdr:rowOff>
    </xdr:to>
    <xdr:pic>
      <xdr:nvPicPr>
        <xdr:cNvPr id="6162" name="図 1" descr="http://gwweb.jica.go.jp/icons/ecblank.gif">
          <a:extLst>
            <a:ext uri="{FF2B5EF4-FFF2-40B4-BE49-F238E27FC236}">
              <a16:creationId xmlns:a16="http://schemas.microsoft.com/office/drawing/2014/main" id="{00000000-0008-0000-0700-0000121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15175" y="726757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34</xdr:col>
      <xdr:colOff>0</xdr:colOff>
      <xdr:row>9</xdr:row>
      <xdr:rowOff>0</xdr:rowOff>
    </xdr:from>
    <xdr:to>
      <xdr:col>34</xdr:col>
      <xdr:colOff>0</xdr:colOff>
      <xdr:row>9</xdr:row>
      <xdr:rowOff>9525</xdr:rowOff>
    </xdr:to>
    <xdr:pic>
      <xdr:nvPicPr>
        <xdr:cNvPr id="6163" name="図 1" descr="http://gwweb.jica.go.jp/icons/ecblank.gif">
          <a:extLst>
            <a:ext uri="{FF2B5EF4-FFF2-40B4-BE49-F238E27FC236}">
              <a16:creationId xmlns:a16="http://schemas.microsoft.com/office/drawing/2014/main" id="{00000000-0008-0000-0700-0000131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512075" y="726757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36</xdr:col>
      <xdr:colOff>0</xdr:colOff>
      <xdr:row>9</xdr:row>
      <xdr:rowOff>0</xdr:rowOff>
    </xdr:from>
    <xdr:to>
      <xdr:col>36</xdr:col>
      <xdr:colOff>0</xdr:colOff>
      <xdr:row>9</xdr:row>
      <xdr:rowOff>9525</xdr:rowOff>
    </xdr:to>
    <xdr:pic>
      <xdr:nvPicPr>
        <xdr:cNvPr id="6164" name="図 1" descr="http://gwweb.jica.go.jp/icons/ecblank.gif">
          <a:extLst>
            <a:ext uri="{FF2B5EF4-FFF2-40B4-BE49-F238E27FC236}">
              <a16:creationId xmlns:a16="http://schemas.microsoft.com/office/drawing/2014/main" id="{00000000-0008-0000-0700-0000141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36300" y="726757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44</xdr:col>
      <xdr:colOff>0</xdr:colOff>
      <xdr:row>9</xdr:row>
      <xdr:rowOff>0</xdr:rowOff>
    </xdr:from>
    <xdr:to>
      <xdr:col>44</xdr:col>
      <xdr:colOff>9525</xdr:colOff>
      <xdr:row>9</xdr:row>
      <xdr:rowOff>9525</xdr:rowOff>
    </xdr:to>
    <xdr:pic>
      <xdr:nvPicPr>
        <xdr:cNvPr id="6165" name="図 1" descr="http://gwweb.jica.go.jp/icons/ecblank.gif">
          <a:extLst>
            <a:ext uri="{FF2B5EF4-FFF2-40B4-BE49-F238E27FC236}">
              <a16:creationId xmlns:a16="http://schemas.microsoft.com/office/drawing/2014/main" id="{00000000-0008-0000-0700-0000151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133200" y="72675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46</xdr:col>
      <xdr:colOff>0</xdr:colOff>
      <xdr:row>9</xdr:row>
      <xdr:rowOff>0</xdr:rowOff>
    </xdr:from>
    <xdr:to>
      <xdr:col>46</xdr:col>
      <xdr:colOff>9525</xdr:colOff>
      <xdr:row>9</xdr:row>
      <xdr:rowOff>9525</xdr:rowOff>
    </xdr:to>
    <xdr:pic>
      <xdr:nvPicPr>
        <xdr:cNvPr id="6166" name="図 1" descr="http://gwweb.jica.go.jp/icons/ecblank.gif">
          <a:extLst>
            <a:ext uri="{FF2B5EF4-FFF2-40B4-BE49-F238E27FC236}">
              <a16:creationId xmlns:a16="http://schemas.microsoft.com/office/drawing/2014/main" id="{00000000-0008-0000-0700-0000161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457425" y="72675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48</xdr:col>
      <xdr:colOff>0</xdr:colOff>
      <xdr:row>9</xdr:row>
      <xdr:rowOff>0</xdr:rowOff>
    </xdr:from>
    <xdr:to>
      <xdr:col>48</xdr:col>
      <xdr:colOff>9525</xdr:colOff>
      <xdr:row>9</xdr:row>
      <xdr:rowOff>9525</xdr:rowOff>
    </xdr:to>
    <xdr:pic>
      <xdr:nvPicPr>
        <xdr:cNvPr id="6167" name="図 1" descr="http://gwweb.jica.go.jp/icons/ecblank.gif">
          <a:extLst>
            <a:ext uri="{FF2B5EF4-FFF2-40B4-BE49-F238E27FC236}">
              <a16:creationId xmlns:a16="http://schemas.microsoft.com/office/drawing/2014/main" id="{00000000-0008-0000-0700-0000171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43275" y="72675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56</xdr:col>
      <xdr:colOff>0</xdr:colOff>
      <xdr:row>9</xdr:row>
      <xdr:rowOff>0</xdr:rowOff>
    </xdr:from>
    <xdr:to>
      <xdr:col>56</xdr:col>
      <xdr:colOff>9525</xdr:colOff>
      <xdr:row>9</xdr:row>
      <xdr:rowOff>9525</xdr:rowOff>
    </xdr:to>
    <xdr:pic>
      <xdr:nvPicPr>
        <xdr:cNvPr id="6168" name="図 1" descr="http://gwweb.jica.go.jp/icons/ecblank.gif">
          <a:extLst>
            <a:ext uri="{FF2B5EF4-FFF2-40B4-BE49-F238E27FC236}">
              <a16:creationId xmlns:a16="http://schemas.microsoft.com/office/drawing/2014/main" id="{00000000-0008-0000-0700-0000181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840175" y="72675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58</xdr:col>
      <xdr:colOff>0</xdr:colOff>
      <xdr:row>9</xdr:row>
      <xdr:rowOff>0</xdr:rowOff>
    </xdr:from>
    <xdr:to>
      <xdr:col>58</xdr:col>
      <xdr:colOff>9525</xdr:colOff>
      <xdr:row>9</xdr:row>
      <xdr:rowOff>9525</xdr:rowOff>
    </xdr:to>
    <xdr:pic>
      <xdr:nvPicPr>
        <xdr:cNvPr id="6169" name="図 1" descr="http://gwweb.jica.go.jp/icons/ecblank.gif">
          <a:extLst>
            <a:ext uri="{FF2B5EF4-FFF2-40B4-BE49-F238E27FC236}">
              <a16:creationId xmlns:a16="http://schemas.microsoft.com/office/drawing/2014/main" id="{00000000-0008-0000-0700-0000191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164400" y="72675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64</xdr:col>
      <xdr:colOff>0</xdr:colOff>
      <xdr:row>9</xdr:row>
      <xdr:rowOff>0</xdr:rowOff>
    </xdr:from>
    <xdr:to>
      <xdr:col>64</xdr:col>
      <xdr:colOff>9525</xdr:colOff>
      <xdr:row>9</xdr:row>
      <xdr:rowOff>9525</xdr:rowOff>
    </xdr:to>
    <xdr:pic>
      <xdr:nvPicPr>
        <xdr:cNvPr id="6170" name="図 1" descr="http://gwweb.jica.go.jp/icons/ecblank.gif">
          <a:extLst>
            <a:ext uri="{FF2B5EF4-FFF2-40B4-BE49-F238E27FC236}">
              <a16:creationId xmlns:a16="http://schemas.microsoft.com/office/drawing/2014/main" id="{00000000-0008-0000-0700-00001A1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127300" y="72675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64</xdr:col>
      <xdr:colOff>0</xdr:colOff>
      <xdr:row>9</xdr:row>
      <xdr:rowOff>0</xdr:rowOff>
    </xdr:from>
    <xdr:to>
      <xdr:col>64</xdr:col>
      <xdr:colOff>9525</xdr:colOff>
      <xdr:row>9</xdr:row>
      <xdr:rowOff>9525</xdr:rowOff>
    </xdr:to>
    <xdr:pic>
      <xdr:nvPicPr>
        <xdr:cNvPr id="6171" name="図 1" descr="http://gwweb.jica.go.jp/icons/ecblank.gif">
          <a:extLst>
            <a:ext uri="{FF2B5EF4-FFF2-40B4-BE49-F238E27FC236}">
              <a16:creationId xmlns:a16="http://schemas.microsoft.com/office/drawing/2014/main" id="{00000000-0008-0000-0700-00001B1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127300" y="72675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9</xdr:row>
      <xdr:rowOff>0</xdr:rowOff>
    </xdr:from>
    <xdr:to>
      <xdr:col>6</xdr:col>
      <xdr:colOff>9525</xdr:colOff>
      <xdr:row>9</xdr:row>
      <xdr:rowOff>9525</xdr:rowOff>
    </xdr:to>
    <xdr:pic>
      <xdr:nvPicPr>
        <xdr:cNvPr id="6172" name="図 1" descr="http://gwweb.jica.go.jp/icons/ecblank.gif">
          <a:extLst>
            <a:ext uri="{FF2B5EF4-FFF2-40B4-BE49-F238E27FC236}">
              <a16:creationId xmlns:a16="http://schemas.microsoft.com/office/drawing/2014/main" id="{00000000-0008-0000-0700-00001C1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72675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B1:L9"/>
  <sheetViews>
    <sheetView tabSelected="1" view="pageBreakPreview" zoomScale="70" zoomScaleNormal="70" zoomScaleSheetLayoutView="70" workbookViewId="0">
      <selection activeCell="E5" sqref="E5"/>
    </sheetView>
  </sheetViews>
  <sheetFormatPr defaultColWidth="9" defaultRowHeight="14.4" x14ac:dyDescent="0.2"/>
  <cols>
    <col min="1" max="1" width="3.5" style="138" customWidth="1"/>
    <col min="2" max="2" width="5.19921875" style="138" customWidth="1"/>
    <col min="3" max="3" width="18.09765625" style="138" customWidth="1"/>
    <col min="4" max="4" width="39" style="138" customWidth="1"/>
    <col min="5" max="5" width="102.09765625" style="138" customWidth="1"/>
    <col min="6" max="6" width="53.3984375" style="138" customWidth="1"/>
    <col min="7" max="7" width="30.3984375" style="138" customWidth="1"/>
    <col min="8" max="9" width="23.3984375" style="138" customWidth="1"/>
    <col min="10" max="10" width="15.8984375" style="138" customWidth="1"/>
    <col min="11" max="11" width="63.3984375" style="138" customWidth="1"/>
    <col min="12" max="12" width="25.5" style="138" customWidth="1"/>
    <col min="13" max="16384" width="9" style="138"/>
  </cols>
  <sheetData>
    <row r="1" spans="2:12" s="125" customFormat="1" ht="23.25" customHeight="1" x14ac:dyDescent="0.2">
      <c r="B1" s="126" t="s">
        <v>302</v>
      </c>
      <c r="D1" s="127"/>
      <c r="E1" s="127"/>
      <c r="F1" s="127"/>
      <c r="G1" s="127"/>
      <c r="H1" s="127"/>
      <c r="I1" s="127"/>
      <c r="J1" s="127"/>
      <c r="K1" s="141" t="s">
        <v>0</v>
      </c>
      <c r="L1" s="141"/>
    </row>
    <row r="2" spans="2:12" s="128" customFormat="1" ht="12.75" customHeight="1" x14ac:dyDescent="0.2">
      <c r="B2" s="129"/>
      <c r="C2" s="139" t="s">
        <v>1</v>
      </c>
      <c r="D2" s="139" t="s">
        <v>2</v>
      </c>
      <c r="E2" s="139" t="s">
        <v>301</v>
      </c>
      <c r="F2" s="139" t="s">
        <v>3</v>
      </c>
      <c r="G2" s="142" t="s">
        <v>4</v>
      </c>
      <c r="H2" s="143"/>
      <c r="I2" s="144"/>
      <c r="J2" s="139" t="s">
        <v>5</v>
      </c>
      <c r="K2" s="139" t="s">
        <v>6</v>
      </c>
      <c r="L2" s="139" t="s">
        <v>7</v>
      </c>
    </row>
    <row r="3" spans="2:12" s="128" customFormat="1" ht="54" customHeight="1" x14ac:dyDescent="0.2">
      <c r="B3" s="130"/>
      <c r="C3" s="140"/>
      <c r="D3" s="140"/>
      <c r="E3" s="140"/>
      <c r="F3" s="140"/>
      <c r="G3" s="131" t="s">
        <v>8</v>
      </c>
      <c r="H3" s="131" t="s">
        <v>9</v>
      </c>
      <c r="I3" s="131" t="s">
        <v>10</v>
      </c>
      <c r="J3" s="140"/>
      <c r="K3" s="140"/>
      <c r="L3" s="140"/>
    </row>
    <row r="4" spans="2:12" s="132" customFormat="1" ht="45" hidden="1" customHeight="1" x14ac:dyDescent="0.2">
      <c r="B4" s="133" t="s">
        <v>11</v>
      </c>
      <c r="C4" s="134" t="s">
        <v>12</v>
      </c>
      <c r="D4" s="135" t="s">
        <v>13</v>
      </c>
      <c r="E4" s="135" t="s">
        <v>14</v>
      </c>
      <c r="F4" s="135" t="s">
        <v>15</v>
      </c>
      <c r="G4" s="135"/>
      <c r="H4" s="135"/>
      <c r="I4" s="135"/>
      <c r="J4" s="135" t="s">
        <v>16</v>
      </c>
      <c r="K4" s="135" t="s">
        <v>17</v>
      </c>
      <c r="L4" s="135"/>
    </row>
    <row r="5" spans="2:12" s="113" customFormat="1" ht="155.25" customHeight="1" x14ac:dyDescent="0.2">
      <c r="B5" s="114">
        <v>1</v>
      </c>
      <c r="C5" s="115" t="s">
        <v>18</v>
      </c>
      <c r="D5" s="116" t="s">
        <v>19</v>
      </c>
      <c r="E5" s="136" t="s">
        <v>20</v>
      </c>
      <c r="F5" s="120" t="s">
        <v>21</v>
      </c>
      <c r="G5" s="137" t="s">
        <v>22</v>
      </c>
      <c r="H5" s="137" t="s">
        <v>23</v>
      </c>
      <c r="I5" s="137" t="s">
        <v>24</v>
      </c>
      <c r="J5" s="116" t="s">
        <v>25</v>
      </c>
      <c r="K5" s="115" t="s">
        <v>26</v>
      </c>
      <c r="L5" s="115" t="s">
        <v>27</v>
      </c>
    </row>
    <row r="6" spans="2:12" s="113" customFormat="1" ht="180.75" customHeight="1" x14ac:dyDescent="0.2">
      <c r="B6" s="114">
        <v>2</v>
      </c>
      <c r="C6" s="115" t="s">
        <v>28</v>
      </c>
      <c r="D6" s="115" t="s">
        <v>29</v>
      </c>
      <c r="E6" s="120" t="s">
        <v>30</v>
      </c>
      <c r="F6" s="115" t="s">
        <v>31</v>
      </c>
      <c r="G6" s="121" t="s">
        <v>32</v>
      </c>
      <c r="H6" s="121" t="s">
        <v>33</v>
      </c>
      <c r="I6" s="122" t="s">
        <v>34</v>
      </c>
      <c r="J6" s="115" t="s">
        <v>35</v>
      </c>
      <c r="K6" s="115" t="s">
        <v>36</v>
      </c>
      <c r="L6" s="115" t="s">
        <v>37</v>
      </c>
    </row>
    <row r="7" spans="2:12" s="113" customFormat="1" ht="153" customHeight="1" x14ac:dyDescent="0.2">
      <c r="B7" s="114">
        <v>3</v>
      </c>
      <c r="C7" s="115" t="s">
        <v>38</v>
      </c>
      <c r="D7" s="115" t="s">
        <v>39</v>
      </c>
      <c r="E7" s="115" t="s">
        <v>40</v>
      </c>
      <c r="F7" s="115" t="s">
        <v>41</v>
      </c>
      <c r="G7" s="123" t="s">
        <v>42</v>
      </c>
      <c r="H7" s="123" t="s">
        <v>42</v>
      </c>
      <c r="I7" s="123" t="s">
        <v>43</v>
      </c>
      <c r="J7" s="115" t="s">
        <v>44</v>
      </c>
      <c r="K7" s="116" t="s">
        <v>45</v>
      </c>
      <c r="L7" s="117" t="s">
        <v>46</v>
      </c>
    </row>
    <row r="8" spans="2:12" s="113" customFormat="1" ht="409.5" customHeight="1" x14ac:dyDescent="0.2">
      <c r="B8" s="114">
        <v>4</v>
      </c>
      <c r="C8" s="115" t="s">
        <v>47</v>
      </c>
      <c r="D8" s="115" t="s">
        <v>48</v>
      </c>
      <c r="E8" s="115" t="s">
        <v>49</v>
      </c>
      <c r="F8" s="115" t="s">
        <v>50</v>
      </c>
      <c r="G8" s="120" t="s">
        <v>51</v>
      </c>
      <c r="H8" s="124" t="s">
        <v>52</v>
      </c>
      <c r="I8" s="120" t="s">
        <v>53</v>
      </c>
      <c r="J8" s="118" t="s">
        <v>54</v>
      </c>
      <c r="K8" s="116" t="s">
        <v>55</v>
      </c>
      <c r="L8" s="116" t="s">
        <v>56</v>
      </c>
    </row>
    <row r="9" spans="2:12" s="119" customFormat="1" ht="179.25" customHeight="1" x14ac:dyDescent="0.2">
      <c r="B9" s="114">
        <v>5</v>
      </c>
      <c r="C9" s="115" t="s">
        <v>57</v>
      </c>
      <c r="D9" s="116" t="s">
        <v>58</v>
      </c>
      <c r="E9" s="116" t="s">
        <v>59</v>
      </c>
      <c r="F9" s="116" t="s">
        <v>60</v>
      </c>
      <c r="G9" s="116"/>
      <c r="H9" s="116"/>
      <c r="I9" s="116" t="s">
        <v>61</v>
      </c>
      <c r="J9" s="115" t="s">
        <v>54</v>
      </c>
      <c r="K9" s="116" t="s">
        <v>62</v>
      </c>
      <c r="L9" s="116" t="s">
        <v>63</v>
      </c>
    </row>
  </sheetData>
  <sheetProtection algorithmName="SHA-512" hashValue="h/hVh5irBTrQa96aOmyBX4e97OA1DP6s8nKBke1zni+tg0XXT5aRydlYm24YglYHPCaoChmhItWUbiC5sls60w==" saltValue="kU64ywEZfxcOo1uzc2BExw==" spinCount="100000" sheet="1" objects="1" scenarios="1"/>
  <mergeCells count="9">
    <mergeCell ref="K2:K3"/>
    <mergeCell ref="L2:L3"/>
    <mergeCell ref="K1:L1"/>
    <mergeCell ref="C2:C3"/>
    <mergeCell ref="D2:D3"/>
    <mergeCell ref="E2:E3"/>
    <mergeCell ref="F2:F3"/>
    <mergeCell ref="J2:J3"/>
    <mergeCell ref="G2:I2"/>
  </mergeCells>
  <phoneticPr fontId="2"/>
  <dataValidations count="2">
    <dataValidation type="textLength" allowBlank="1" showInputMessage="1" sqref="K4:L4" xr:uid="{00000000-0002-0000-0000-000003000000}">
      <formula1>0</formula1>
      <formula2>100</formula2>
    </dataValidation>
    <dataValidation type="textLength" allowBlank="1" showInputMessage="1" showErrorMessage="1" sqref="J4:J5" xr:uid="{00000000-0002-0000-0000-000004000000}">
      <formula1>0</formula1>
      <formula2>100</formula2>
    </dataValidation>
  </dataValidations>
  <printOptions horizontalCentered="1" verticalCentered="1"/>
  <pageMargins left="0.49" right="0.42" top="0.46" bottom="0.36" header="0.31496062992125984" footer="0.31496062992125984"/>
  <pageSetup paperSize="8" scale="4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U19"/>
  <sheetViews>
    <sheetView showGridLines="0" view="pageBreakPreview" zoomScale="70" zoomScaleNormal="55" zoomScaleSheetLayoutView="70" workbookViewId="0">
      <selection activeCell="Q8" sqref="Q8"/>
    </sheetView>
  </sheetViews>
  <sheetFormatPr defaultColWidth="9" defaultRowHeight="30" customHeight="1" x14ac:dyDescent="0.2"/>
  <cols>
    <col min="1" max="1" width="24.69921875" style="1" customWidth="1"/>
    <col min="2" max="2" width="54.19921875" style="1" customWidth="1"/>
    <col min="3" max="3" width="18" style="5" customWidth="1"/>
    <col min="4" max="4" width="8.69921875" style="3" hidden="1" customWidth="1"/>
    <col min="5" max="5" width="6.8984375" style="4" customWidth="1"/>
    <col min="6" max="9" width="6.19921875" style="3" hidden="1" customWidth="1"/>
    <col min="10" max="10" width="3.8984375" style="3" hidden="1" customWidth="1"/>
    <col min="11" max="11" width="43.69921875" style="3" hidden="1" customWidth="1"/>
    <col min="12" max="12" width="9" style="2" customWidth="1"/>
    <col min="13" max="13" width="34.59765625" style="2" customWidth="1"/>
    <col min="14" max="14" width="9" style="2" customWidth="1"/>
    <col min="15" max="15" width="34.59765625" style="2" customWidth="1"/>
    <col min="16" max="16" width="9" style="2" customWidth="1"/>
    <col min="17" max="17" width="34.59765625" style="2" customWidth="1"/>
    <col min="18" max="18" width="9" style="2" customWidth="1"/>
    <col min="19" max="19" width="34.59765625" style="2" customWidth="1"/>
    <col min="20" max="21" width="9" style="2"/>
    <col min="22" max="16384" width="9" style="1"/>
  </cols>
  <sheetData>
    <row r="1" spans="1:19" ht="16.2" x14ac:dyDescent="0.2">
      <c r="A1" s="145" t="s">
        <v>64</v>
      </c>
      <c r="B1" s="145"/>
      <c r="C1" s="145"/>
      <c r="D1" s="145"/>
      <c r="E1" s="145"/>
    </row>
    <row r="2" spans="1:19" ht="19.5" customHeight="1" thickBot="1" x14ac:dyDescent="0.25">
      <c r="A2" s="146"/>
      <c r="B2" s="146"/>
      <c r="C2" s="146"/>
      <c r="D2" s="146"/>
      <c r="E2" s="146"/>
    </row>
    <row r="3" spans="1:19" ht="19.2" customHeight="1" x14ac:dyDescent="0.2">
      <c r="A3" s="147" t="s">
        <v>65</v>
      </c>
      <c r="B3" s="150" t="s">
        <v>66</v>
      </c>
      <c r="C3" s="150"/>
      <c r="D3" s="45"/>
      <c r="E3" s="150" t="s">
        <v>67</v>
      </c>
      <c r="L3" s="159">
        <v>1</v>
      </c>
      <c r="M3" s="160"/>
      <c r="N3" s="159">
        <v>2</v>
      </c>
      <c r="O3" s="160"/>
      <c r="P3" s="159">
        <v>3</v>
      </c>
      <c r="Q3" s="160"/>
      <c r="R3" s="159">
        <v>4</v>
      </c>
      <c r="S3" s="160"/>
    </row>
    <row r="4" spans="1:19" ht="34.200000000000003" customHeight="1" thickBot="1" x14ac:dyDescent="0.25">
      <c r="A4" s="148"/>
      <c r="B4" s="151"/>
      <c r="C4" s="151"/>
      <c r="D4" s="45"/>
      <c r="E4" s="151"/>
      <c r="L4" s="165" t="s">
        <v>68</v>
      </c>
      <c r="M4" s="166"/>
      <c r="N4" s="165" t="s">
        <v>69</v>
      </c>
      <c r="O4" s="166"/>
      <c r="P4" s="167" t="s">
        <v>70</v>
      </c>
      <c r="Q4" s="168"/>
      <c r="R4" s="165" t="s">
        <v>71</v>
      </c>
      <c r="S4" s="166"/>
    </row>
    <row r="5" spans="1:19" s="15" customFormat="1" ht="18.75" customHeight="1" thickBot="1" x14ac:dyDescent="0.25">
      <c r="A5" s="149"/>
      <c r="B5" s="152"/>
      <c r="C5" s="152"/>
      <c r="D5" s="14" t="s">
        <v>72</v>
      </c>
      <c r="E5" s="152"/>
      <c r="F5" s="153" t="s">
        <v>73</v>
      </c>
      <c r="G5" s="154"/>
      <c r="H5" s="154"/>
      <c r="I5" s="154"/>
      <c r="J5" s="155" t="s">
        <v>74</v>
      </c>
      <c r="K5" s="156"/>
      <c r="L5" s="48" t="s">
        <v>75</v>
      </c>
      <c r="M5" s="49" t="s">
        <v>76</v>
      </c>
      <c r="N5" s="48" t="s">
        <v>75</v>
      </c>
      <c r="O5" s="49" t="s">
        <v>76</v>
      </c>
      <c r="P5" s="48" t="s">
        <v>75</v>
      </c>
      <c r="Q5" s="49" t="s">
        <v>76</v>
      </c>
      <c r="R5" s="48" t="s">
        <v>75</v>
      </c>
      <c r="S5" s="49" t="s">
        <v>76</v>
      </c>
    </row>
    <row r="6" spans="1:19" s="15" customFormat="1" ht="144" x14ac:dyDescent="0.2">
      <c r="A6" s="16" t="s">
        <v>77</v>
      </c>
      <c r="B6" s="161" t="s">
        <v>78</v>
      </c>
      <c r="C6" s="162"/>
      <c r="D6" s="17"/>
      <c r="E6" s="18">
        <v>20</v>
      </c>
      <c r="F6" s="19"/>
      <c r="G6" s="19"/>
      <c r="H6" s="19"/>
      <c r="I6" s="19"/>
      <c r="J6" s="20"/>
      <c r="K6" s="19"/>
      <c r="L6" s="53"/>
      <c r="M6" s="54" t="s">
        <v>79</v>
      </c>
      <c r="N6" s="55"/>
      <c r="O6" s="54" t="s">
        <v>80</v>
      </c>
      <c r="P6" s="55"/>
      <c r="Q6" s="54" t="s">
        <v>81</v>
      </c>
      <c r="R6" s="55"/>
      <c r="S6" s="54"/>
    </row>
    <row r="7" spans="1:19" s="15" customFormat="1" ht="115.2" x14ac:dyDescent="0.2">
      <c r="A7" s="21" t="s">
        <v>82</v>
      </c>
      <c r="B7" s="163" t="s">
        <v>83</v>
      </c>
      <c r="C7" s="164"/>
      <c r="D7" s="22"/>
      <c r="E7" s="23">
        <v>20</v>
      </c>
      <c r="F7" s="19"/>
      <c r="G7" s="19"/>
      <c r="H7" s="19"/>
      <c r="I7" s="19"/>
      <c r="J7" s="24"/>
      <c r="K7" s="24"/>
      <c r="L7" s="52"/>
      <c r="M7" s="56" t="s">
        <v>84</v>
      </c>
      <c r="N7" s="57"/>
      <c r="O7" s="56" t="s">
        <v>85</v>
      </c>
      <c r="P7" s="57"/>
      <c r="Q7" s="56" t="s">
        <v>86</v>
      </c>
      <c r="R7" s="57"/>
      <c r="S7" s="56"/>
    </row>
    <row r="8" spans="1:19" s="15" customFormat="1" ht="123" customHeight="1" x14ac:dyDescent="0.2">
      <c r="A8" s="25" t="s">
        <v>87</v>
      </c>
      <c r="B8" s="163" t="s">
        <v>88</v>
      </c>
      <c r="C8" s="164"/>
      <c r="D8" s="26"/>
      <c r="E8" s="27">
        <v>20</v>
      </c>
      <c r="F8" s="24"/>
      <c r="G8" s="24"/>
      <c r="H8" s="24"/>
      <c r="I8" s="24"/>
      <c r="J8" s="28"/>
      <c r="K8" s="24"/>
      <c r="L8" s="52"/>
      <c r="M8" s="56" t="s">
        <v>89</v>
      </c>
      <c r="N8" s="57"/>
      <c r="O8" s="56" t="s">
        <v>90</v>
      </c>
      <c r="P8" s="57"/>
      <c r="Q8" s="56" t="s">
        <v>91</v>
      </c>
      <c r="R8" s="57"/>
      <c r="S8" s="56"/>
    </row>
    <row r="9" spans="1:19" s="15" customFormat="1" ht="123" customHeight="1" x14ac:dyDescent="0.2">
      <c r="A9" s="29" t="s">
        <v>92</v>
      </c>
      <c r="B9" s="163" t="s">
        <v>93</v>
      </c>
      <c r="C9" s="164"/>
      <c r="D9" s="30"/>
      <c r="E9" s="38">
        <v>20</v>
      </c>
      <c r="F9" s="31"/>
      <c r="G9" s="32"/>
      <c r="H9" s="33"/>
      <c r="I9" s="34"/>
      <c r="J9" s="35" t="s">
        <v>94</v>
      </c>
      <c r="K9" s="51" t="s">
        <v>95</v>
      </c>
      <c r="L9" s="52"/>
      <c r="M9" s="56" t="s">
        <v>96</v>
      </c>
      <c r="N9" s="57"/>
      <c r="O9" s="56" t="s">
        <v>97</v>
      </c>
      <c r="P9" s="57"/>
      <c r="Q9" s="56" t="s">
        <v>97</v>
      </c>
      <c r="R9" s="57"/>
      <c r="S9" s="56"/>
    </row>
    <row r="10" spans="1:19" s="15" customFormat="1" ht="123" customHeight="1" x14ac:dyDescent="0.2">
      <c r="A10" s="21" t="s">
        <v>98</v>
      </c>
      <c r="B10" s="163" t="s">
        <v>99</v>
      </c>
      <c r="C10" s="164"/>
      <c r="D10" s="36"/>
      <c r="E10" s="39">
        <v>20</v>
      </c>
      <c r="F10" s="31"/>
      <c r="G10" s="32"/>
      <c r="H10" s="33"/>
      <c r="I10" s="34"/>
      <c r="J10" s="35" t="s">
        <v>94</v>
      </c>
      <c r="K10" s="51" t="s">
        <v>95</v>
      </c>
      <c r="L10" s="52"/>
      <c r="M10" s="56" t="s">
        <v>100</v>
      </c>
      <c r="N10" s="57"/>
      <c r="O10" s="56" t="s">
        <v>101</v>
      </c>
      <c r="P10" s="57"/>
      <c r="Q10" s="56" t="s">
        <v>102</v>
      </c>
      <c r="R10" s="58"/>
      <c r="S10" s="56"/>
    </row>
    <row r="11" spans="1:19" ht="26.4" customHeight="1" thickBot="1" x14ac:dyDescent="0.25">
      <c r="D11" s="11" t="s">
        <v>103</v>
      </c>
      <c r="E11" s="40">
        <f>SUM(E6:E10)</f>
        <v>100</v>
      </c>
      <c r="F11" s="10"/>
      <c r="G11" s="9"/>
      <c r="H11" s="8"/>
      <c r="I11" s="7"/>
      <c r="J11" s="6" t="s">
        <v>94</v>
      </c>
      <c r="K11" s="50" t="s">
        <v>95</v>
      </c>
      <c r="L11" s="46">
        <f>SUM(L6:L10)</f>
        <v>0</v>
      </c>
      <c r="M11" s="47"/>
      <c r="N11" s="46">
        <f>SUM(N6:N10)</f>
        <v>0</v>
      </c>
      <c r="O11" s="47"/>
      <c r="P11" s="46">
        <f>SUM(P6:P10)</f>
        <v>0</v>
      </c>
      <c r="Q11" s="47"/>
      <c r="R11" s="46">
        <f>SUM(R6:R10)</f>
        <v>0</v>
      </c>
      <c r="S11" s="47"/>
    </row>
    <row r="12" spans="1:19" ht="26.4" customHeight="1" x14ac:dyDescent="0.2">
      <c r="D12" s="11"/>
      <c r="E12" s="41"/>
      <c r="F12" s="42"/>
      <c r="G12" s="43"/>
      <c r="H12" s="43"/>
      <c r="I12" s="42"/>
      <c r="K12" s="44"/>
    </row>
    <row r="13" spans="1:19" ht="30" customHeight="1" x14ac:dyDescent="0.2">
      <c r="A13" t="s">
        <v>104</v>
      </c>
      <c r="B13"/>
      <c r="C13" s="13"/>
      <c r="L13" s="2" t="s">
        <v>105</v>
      </c>
      <c r="N13" s="2" t="s">
        <v>105</v>
      </c>
      <c r="P13" s="2" t="s">
        <v>105</v>
      </c>
      <c r="R13" s="2" t="s">
        <v>105</v>
      </c>
    </row>
    <row r="14" spans="1:19" ht="30" customHeight="1" x14ac:dyDescent="0.2">
      <c r="A14" s="157" t="s">
        <v>106</v>
      </c>
      <c r="B14" s="158"/>
      <c r="C14" s="12" t="s">
        <v>107</v>
      </c>
      <c r="L14" s="2" t="s">
        <v>108</v>
      </c>
      <c r="N14" s="2" t="s">
        <v>108</v>
      </c>
      <c r="O14" s="2" t="s">
        <v>109</v>
      </c>
      <c r="P14" s="2" t="s">
        <v>108</v>
      </c>
      <c r="Q14" s="2" t="s">
        <v>110</v>
      </c>
      <c r="R14" s="2" t="s">
        <v>108</v>
      </c>
    </row>
    <row r="15" spans="1:19" ht="37.950000000000003" customHeight="1" x14ac:dyDescent="0.2">
      <c r="A15" s="169" t="s">
        <v>111</v>
      </c>
      <c r="B15" s="170"/>
      <c r="C15" s="12" t="s">
        <v>112</v>
      </c>
      <c r="L15" s="2" t="s">
        <v>113</v>
      </c>
      <c r="N15" s="2" t="s">
        <v>113</v>
      </c>
      <c r="O15" s="2" t="s">
        <v>114</v>
      </c>
      <c r="P15" s="2" t="s">
        <v>113</v>
      </c>
      <c r="Q15" s="2" t="s">
        <v>115</v>
      </c>
      <c r="R15" s="2" t="s">
        <v>113</v>
      </c>
    </row>
    <row r="16" spans="1:19" ht="37.950000000000003" customHeight="1" x14ac:dyDescent="0.2">
      <c r="A16" s="169" t="s">
        <v>116</v>
      </c>
      <c r="B16" s="170"/>
      <c r="C16" s="37">
        <v>0.8</v>
      </c>
    </row>
    <row r="17" spans="1:3" ht="37.950000000000003" customHeight="1" x14ac:dyDescent="0.2">
      <c r="A17" s="169" t="s">
        <v>117</v>
      </c>
      <c r="B17" s="170"/>
      <c r="C17" s="37">
        <v>0.7</v>
      </c>
    </row>
    <row r="18" spans="1:3" ht="37.950000000000003" customHeight="1" x14ac:dyDescent="0.2">
      <c r="A18" s="169" t="s">
        <v>118</v>
      </c>
      <c r="B18" s="170"/>
      <c r="C18" s="37">
        <v>0.6</v>
      </c>
    </row>
    <row r="19" spans="1:3" ht="37.950000000000003" customHeight="1" x14ac:dyDescent="0.2">
      <c r="A19" s="169" t="s">
        <v>119</v>
      </c>
      <c r="B19" s="170"/>
      <c r="C19" s="37">
        <v>0.5</v>
      </c>
    </row>
  </sheetData>
  <mergeCells count="26">
    <mergeCell ref="A15:B15"/>
    <mergeCell ref="A16:B16"/>
    <mergeCell ref="A17:B17"/>
    <mergeCell ref="A18:B18"/>
    <mergeCell ref="A19:B19"/>
    <mergeCell ref="P3:Q3"/>
    <mergeCell ref="R3:S3"/>
    <mergeCell ref="L4:M4"/>
    <mergeCell ref="N4:O4"/>
    <mergeCell ref="P4:Q4"/>
    <mergeCell ref="R4:S4"/>
    <mergeCell ref="L3:M3"/>
    <mergeCell ref="F5:I5"/>
    <mergeCell ref="J5:K5"/>
    <mergeCell ref="A14:B14"/>
    <mergeCell ref="N3:O3"/>
    <mergeCell ref="B6:C6"/>
    <mergeCell ref="B7:C7"/>
    <mergeCell ref="B8:C8"/>
    <mergeCell ref="B9:C9"/>
    <mergeCell ref="B10:C10"/>
    <mergeCell ref="A1:E1"/>
    <mergeCell ref="A2:E2"/>
    <mergeCell ref="A3:A5"/>
    <mergeCell ref="B3:C5"/>
    <mergeCell ref="E3:E5"/>
  </mergeCells>
  <phoneticPr fontId="2"/>
  <printOptions horizontalCentered="1"/>
  <pageMargins left="0.64" right="0.62" top="0.62992125984251968" bottom="0.74803149606299213" header="0.35" footer="0.31496062992125984"/>
  <pageSetup paperSize="9" scale="50" fitToWidth="2" orientation="landscape" r:id="rId1"/>
  <headerFooter alignWithMargins="0">
    <oddFooter>&amp;C&amp;16&amp;P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14999847407452621"/>
    <pageSetUpPr fitToPage="1"/>
  </sheetPr>
  <dimension ref="A1:BN20"/>
  <sheetViews>
    <sheetView showGridLines="0" view="pageBreakPreview" zoomScale="70" zoomScaleNormal="55" zoomScaleSheetLayoutView="70" workbookViewId="0">
      <pane xSplit="8" ySplit="5" topLeftCell="I9" activePane="bottomRight" state="frozen"/>
      <selection pane="topRight" activeCell="F6" sqref="F6:F7"/>
      <selection pane="bottomLeft" activeCell="F6" sqref="F6:F7"/>
      <selection pane="bottomRight" activeCell="F6" sqref="F6:F7"/>
    </sheetView>
  </sheetViews>
  <sheetFormatPr defaultColWidth="9" defaultRowHeight="30" customHeight="1" x14ac:dyDescent="0.2"/>
  <cols>
    <col min="1" max="1" width="24.69921875" style="1" customWidth="1"/>
    <col min="2" max="2" width="54.19921875" style="1" customWidth="1"/>
    <col min="3" max="3" width="18" style="5" customWidth="1"/>
    <col min="4" max="4" width="6.8984375" style="4" customWidth="1"/>
    <col min="5" max="5" width="5" style="3" customWidth="1"/>
    <col min="6" max="6" width="43.69921875" style="3" customWidth="1"/>
    <col min="7" max="7" width="4.3984375" style="3" customWidth="1"/>
    <col min="8" max="8" width="43.69921875" style="3" customWidth="1"/>
    <col min="9" max="9" width="9" style="2" customWidth="1"/>
    <col min="10" max="10" width="34.59765625" style="2" customWidth="1"/>
    <col min="11" max="11" width="9" style="2" customWidth="1"/>
    <col min="12" max="12" width="34.59765625" style="2" customWidth="1"/>
    <col min="13" max="13" width="9" style="2" customWidth="1"/>
    <col min="14" max="14" width="34.59765625" style="2" customWidth="1"/>
    <col min="15" max="15" width="9" style="2" customWidth="1"/>
    <col min="16" max="16" width="34.59765625" style="2" customWidth="1"/>
    <col min="17" max="17" width="9" style="2" customWidth="1"/>
    <col min="18" max="18" width="34.59765625" style="2" customWidth="1"/>
    <col min="19" max="19" width="9" style="2" customWidth="1"/>
    <col min="20" max="20" width="34.59765625" style="2" customWidth="1"/>
    <col min="21" max="21" width="9" style="2" customWidth="1"/>
    <col min="22" max="22" width="34.59765625" style="2" customWidth="1"/>
    <col min="23" max="23" width="9" style="2" customWidth="1"/>
    <col min="24" max="24" width="34.59765625" style="2" customWidth="1"/>
    <col min="25" max="25" width="9" style="2" customWidth="1"/>
    <col min="26" max="26" width="34.59765625" style="2" customWidth="1"/>
    <col min="27" max="27" width="9" style="2" customWidth="1"/>
    <col min="28" max="28" width="34.59765625" style="2" customWidth="1"/>
    <col min="29" max="29" width="9" style="2" customWidth="1"/>
    <col min="30" max="30" width="34.59765625" style="2" customWidth="1"/>
    <col min="31" max="31" width="9" style="2" customWidth="1"/>
    <col min="32" max="32" width="34.59765625" style="2" customWidth="1"/>
    <col min="33" max="33" width="9" style="2" customWidth="1"/>
    <col min="34" max="34" width="34.59765625" style="2" customWidth="1"/>
    <col min="35" max="35" width="9" style="2" customWidth="1"/>
    <col min="36" max="36" width="34.59765625" style="2" customWidth="1"/>
    <col min="37" max="37" width="9" style="2" customWidth="1"/>
    <col min="38" max="38" width="34.59765625" style="2" customWidth="1"/>
    <col min="39" max="39" width="9" style="2" customWidth="1"/>
    <col min="40" max="40" width="34.59765625" style="2" customWidth="1"/>
    <col min="41" max="41" width="9" style="2" customWidth="1"/>
    <col min="42" max="42" width="34.59765625" style="2" customWidth="1"/>
    <col min="43" max="43" width="9" style="2" customWidth="1"/>
    <col min="44" max="44" width="34.59765625" style="2" customWidth="1"/>
    <col min="45" max="45" width="9" style="2" customWidth="1"/>
    <col min="46" max="46" width="34.59765625" style="2" customWidth="1"/>
    <col min="47" max="48" width="7.09765625" style="2" customWidth="1"/>
    <col min="49" max="49" width="9" style="2" customWidth="1"/>
    <col min="50" max="50" width="34.59765625" style="2" customWidth="1"/>
    <col min="51" max="51" width="9" style="2" customWidth="1"/>
    <col min="52" max="52" width="34.59765625" style="2" customWidth="1"/>
    <col min="53" max="53" width="9" style="2" customWidth="1"/>
    <col min="54" max="54" width="34.59765625" style="2" customWidth="1"/>
    <col min="55" max="55" width="9" style="2" customWidth="1"/>
    <col min="56" max="56" width="34.59765625" style="2" customWidth="1"/>
    <col min="57" max="57" width="9" style="2" customWidth="1"/>
    <col min="58" max="58" width="34.59765625" style="2" customWidth="1"/>
    <col min="59" max="59" width="9" style="2" customWidth="1"/>
    <col min="60" max="60" width="8.19921875" style="2" customWidth="1"/>
    <col min="61" max="61" width="9" style="2" customWidth="1"/>
    <col min="62" max="62" width="34.59765625" style="2" customWidth="1"/>
    <col min="63" max="63" width="9" style="2" customWidth="1"/>
    <col min="64" max="64" width="34.59765625" style="2" customWidth="1"/>
    <col min="65" max="66" width="9" style="2"/>
    <col min="67" max="16384" width="9" style="1"/>
  </cols>
  <sheetData>
    <row r="1" spans="1:64" ht="16.2" x14ac:dyDescent="0.2">
      <c r="A1" s="145" t="s">
        <v>64</v>
      </c>
      <c r="B1" s="145"/>
      <c r="C1" s="145"/>
      <c r="D1" s="145"/>
    </row>
    <row r="2" spans="1:64" ht="19.5" customHeight="1" thickBot="1" x14ac:dyDescent="0.25">
      <c r="A2" s="146"/>
      <c r="B2" s="146"/>
      <c r="C2" s="146"/>
      <c r="D2" s="146"/>
    </row>
    <row r="3" spans="1:64" ht="19.2" customHeight="1" x14ac:dyDescent="0.2">
      <c r="A3" s="147" t="s">
        <v>65</v>
      </c>
      <c r="B3" s="150" t="s">
        <v>66</v>
      </c>
      <c r="C3" s="150"/>
      <c r="D3" s="150" t="s">
        <v>67</v>
      </c>
      <c r="E3" s="171">
        <v>1</v>
      </c>
      <c r="F3" s="172"/>
      <c r="G3" s="171">
        <v>2</v>
      </c>
      <c r="H3" s="172"/>
      <c r="I3" s="159">
        <v>3</v>
      </c>
      <c r="J3" s="160"/>
      <c r="K3" s="159">
        <v>4</v>
      </c>
      <c r="L3" s="160"/>
      <c r="M3" s="159">
        <v>5</v>
      </c>
      <c r="N3" s="160"/>
      <c r="O3" s="159">
        <v>6</v>
      </c>
      <c r="P3" s="160"/>
      <c r="Q3" s="159">
        <v>7</v>
      </c>
      <c r="R3" s="160"/>
      <c r="S3" s="159">
        <v>8</v>
      </c>
      <c r="T3" s="160"/>
      <c r="U3" s="159">
        <v>9</v>
      </c>
      <c r="V3" s="160"/>
      <c r="W3" s="159">
        <v>10</v>
      </c>
      <c r="X3" s="160"/>
      <c r="Y3" s="159">
        <v>11</v>
      </c>
      <c r="Z3" s="160"/>
      <c r="AA3" s="159">
        <v>12</v>
      </c>
      <c r="AB3" s="160"/>
      <c r="AC3" s="159">
        <v>13</v>
      </c>
      <c r="AD3" s="160"/>
      <c r="AE3" s="159">
        <v>14</v>
      </c>
      <c r="AF3" s="160"/>
      <c r="AG3" s="159">
        <v>15</v>
      </c>
      <c r="AH3" s="160"/>
      <c r="AI3" s="159">
        <v>16</v>
      </c>
      <c r="AJ3" s="160"/>
      <c r="AK3" s="159">
        <v>17</v>
      </c>
      <c r="AL3" s="160"/>
      <c r="AM3" s="159">
        <v>18</v>
      </c>
      <c r="AN3" s="160"/>
      <c r="AO3" s="159">
        <v>19</v>
      </c>
      <c r="AP3" s="160"/>
      <c r="AQ3" s="159">
        <v>20</v>
      </c>
      <c r="AR3" s="160"/>
      <c r="AS3" s="159">
        <v>21</v>
      </c>
      <c r="AT3" s="160"/>
      <c r="AU3" s="175">
        <v>22</v>
      </c>
      <c r="AV3" s="176"/>
      <c r="AW3" s="159">
        <v>23</v>
      </c>
      <c r="AX3" s="160"/>
      <c r="AY3" s="159">
        <v>24</v>
      </c>
      <c r="AZ3" s="160"/>
      <c r="BA3" s="159">
        <v>25</v>
      </c>
      <c r="BB3" s="160"/>
      <c r="BC3" s="159">
        <v>26</v>
      </c>
      <c r="BD3" s="160"/>
      <c r="BE3" s="159">
        <v>27</v>
      </c>
      <c r="BF3" s="160"/>
      <c r="BG3" s="173">
        <v>28</v>
      </c>
      <c r="BH3" s="174"/>
      <c r="BI3" s="159">
        <v>29</v>
      </c>
      <c r="BJ3" s="160"/>
      <c r="BK3" s="159">
        <v>30</v>
      </c>
      <c r="BL3" s="160"/>
    </row>
    <row r="4" spans="1:64" s="84" customFormat="1" ht="42" customHeight="1" thickBot="1" x14ac:dyDescent="0.25">
      <c r="A4" s="148"/>
      <c r="B4" s="151"/>
      <c r="C4" s="151"/>
      <c r="D4" s="151"/>
      <c r="E4" s="191" t="s">
        <v>69</v>
      </c>
      <c r="F4" s="192"/>
      <c r="G4" s="193" t="s">
        <v>71</v>
      </c>
      <c r="H4" s="194"/>
      <c r="I4" s="177" t="s">
        <v>120</v>
      </c>
      <c r="J4" s="178"/>
      <c r="K4" s="177" t="s">
        <v>121</v>
      </c>
      <c r="L4" s="178"/>
      <c r="M4" s="179" t="s">
        <v>122</v>
      </c>
      <c r="N4" s="180"/>
      <c r="O4" s="177" t="s">
        <v>123</v>
      </c>
      <c r="P4" s="178"/>
      <c r="Q4" s="177" t="s">
        <v>124</v>
      </c>
      <c r="R4" s="178"/>
      <c r="S4" s="177" t="s">
        <v>125</v>
      </c>
      <c r="T4" s="178"/>
      <c r="U4" s="177" t="s">
        <v>126</v>
      </c>
      <c r="V4" s="178"/>
      <c r="W4" s="179" t="s">
        <v>127</v>
      </c>
      <c r="X4" s="180"/>
      <c r="Y4" s="177" t="s">
        <v>128</v>
      </c>
      <c r="Z4" s="178"/>
      <c r="AA4" s="177" t="s">
        <v>129</v>
      </c>
      <c r="AB4" s="178"/>
      <c r="AC4" s="177" t="s">
        <v>130</v>
      </c>
      <c r="AD4" s="178"/>
      <c r="AE4" s="189" t="s">
        <v>131</v>
      </c>
      <c r="AF4" s="190"/>
      <c r="AG4" s="179" t="s">
        <v>132</v>
      </c>
      <c r="AH4" s="180"/>
      <c r="AI4" s="177" t="s">
        <v>133</v>
      </c>
      <c r="AJ4" s="178"/>
      <c r="AK4" s="177" t="s">
        <v>134</v>
      </c>
      <c r="AL4" s="178"/>
      <c r="AM4" s="177" t="s">
        <v>135</v>
      </c>
      <c r="AN4" s="178"/>
      <c r="AO4" s="177" t="s">
        <v>136</v>
      </c>
      <c r="AP4" s="178"/>
      <c r="AQ4" s="179" t="s">
        <v>137</v>
      </c>
      <c r="AR4" s="180"/>
      <c r="AS4" s="177" t="s">
        <v>138</v>
      </c>
      <c r="AT4" s="178"/>
      <c r="AU4" s="187"/>
      <c r="AV4" s="188"/>
      <c r="AW4" s="177" t="s">
        <v>139</v>
      </c>
      <c r="AX4" s="178"/>
      <c r="AY4" s="177" t="s">
        <v>140</v>
      </c>
      <c r="AZ4" s="178"/>
      <c r="BA4" s="177" t="s">
        <v>141</v>
      </c>
      <c r="BB4" s="178"/>
      <c r="BC4" s="179" t="s">
        <v>142</v>
      </c>
      <c r="BD4" s="180"/>
      <c r="BE4" s="177" t="s">
        <v>143</v>
      </c>
      <c r="BF4" s="178"/>
      <c r="BG4" s="185" t="s">
        <v>144</v>
      </c>
      <c r="BH4" s="186"/>
      <c r="BI4" s="177" t="s">
        <v>145</v>
      </c>
      <c r="BJ4" s="178"/>
      <c r="BK4" s="177" t="s">
        <v>146</v>
      </c>
      <c r="BL4" s="178"/>
    </row>
    <row r="5" spans="1:64" s="96" customFormat="1" ht="18.75" customHeight="1" thickBot="1" x14ac:dyDescent="0.25">
      <c r="A5" s="149"/>
      <c r="B5" s="152"/>
      <c r="C5" s="152"/>
      <c r="D5" s="152"/>
      <c r="E5" s="85" t="s">
        <v>75</v>
      </c>
      <c r="F5" s="86" t="s">
        <v>76</v>
      </c>
      <c r="G5" s="87" t="s">
        <v>75</v>
      </c>
      <c r="H5" s="88" t="s">
        <v>76</v>
      </c>
      <c r="I5" s="89" t="s">
        <v>75</v>
      </c>
      <c r="J5" s="90" t="s">
        <v>76</v>
      </c>
      <c r="K5" s="91" t="s">
        <v>75</v>
      </c>
      <c r="L5" s="90" t="s">
        <v>76</v>
      </c>
      <c r="M5" s="91" t="s">
        <v>75</v>
      </c>
      <c r="N5" s="90" t="s">
        <v>76</v>
      </c>
      <c r="O5" s="91" t="s">
        <v>75</v>
      </c>
      <c r="P5" s="90" t="s">
        <v>76</v>
      </c>
      <c r="Q5" s="91" t="s">
        <v>75</v>
      </c>
      <c r="R5" s="90" t="s">
        <v>76</v>
      </c>
      <c r="S5" s="91" t="s">
        <v>75</v>
      </c>
      <c r="T5" s="90" t="s">
        <v>76</v>
      </c>
      <c r="U5" s="91" t="s">
        <v>75</v>
      </c>
      <c r="V5" s="90" t="s">
        <v>76</v>
      </c>
      <c r="W5" s="91" t="s">
        <v>75</v>
      </c>
      <c r="X5" s="90" t="s">
        <v>76</v>
      </c>
      <c r="Y5" s="91" t="s">
        <v>75</v>
      </c>
      <c r="Z5" s="90" t="s">
        <v>76</v>
      </c>
      <c r="AA5" s="91" t="s">
        <v>75</v>
      </c>
      <c r="AB5" s="90" t="s">
        <v>76</v>
      </c>
      <c r="AC5" s="91" t="s">
        <v>75</v>
      </c>
      <c r="AD5" s="90" t="s">
        <v>76</v>
      </c>
      <c r="AE5" s="91" t="s">
        <v>75</v>
      </c>
      <c r="AF5" s="90" t="s">
        <v>76</v>
      </c>
      <c r="AG5" s="91" t="s">
        <v>75</v>
      </c>
      <c r="AH5" s="90" t="s">
        <v>76</v>
      </c>
      <c r="AI5" s="91" t="s">
        <v>75</v>
      </c>
      <c r="AJ5" s="90" t="s">
        <v>76</v>
      </c>
      <c r="AK5" s="91" t="s">
        <v>75</v>
      </c>
      <c r="AL5" s="90" t="s">
        <v>76</v>
      </c>
      <c r="AM5" s="91" t="s">
        <v>75</v>
      </c>
      <c r="AN5" s="90" t="s">
        <v>76</v>
      </c>
      <c r="AO5" s="91" t="s">
        <v>75</v>
      </c>
      <c r="AP5" s="90" t="s">
        <v>76</v>
      </c>
      <c r="AQ5" s="91" t="s">
        <v>75</v>
      </c>
      <c r="AR5" s="90" t="s">
        <v>76</v>
      </c>
      <c r="AS5" s="91" t="s">
        <v>75</v>
      </c>
      <c r="AT5" s="90" t="s">
        <v>76</v>
      </c>
      <c r="AU5" s="92" t="s">
        <v>75</v>
      </c>
      <c r="AV5" s="93" t="s">
        <v>76</v>
      </c>
      <c r="AW5" s="91" t="s">
        <v>75</v>
      </c>
      <c r="AX5" s="90" t="s">
        <v>76</v>
      </c>
      <c r="AY5" s="91" t="s">
        <v>75</v>
      </c>
      <c r="AZ5" s="90" t="s">
        <v>76</v>
      </c>
      <c r="BA5" s="91" t="s">
        <v>75</v>
      </c>
      <c r="BB5" s="90" t="s">
        <v>147</v>
      </c>
      <c r="BC5" s="91" t="s">
        <v>75</v>
      </c>
      <c r="BD5" s="90" t="s">
        <v>147</v>
      </c>
      <c r="BE5" s="91" t="s">
        <v>75</v>
      </c>
      <c r="BF5" s="90" t="s">
        <v>76</v>
      </c>
      <c r="BG5" s="94" t="s">
        <v>75</v>
      </c>
      <c r="BH5" s="95" t="s">
        <v>76</v>
      </c>
      <c r="BI5" s="91" t="s">
        <v>75</v>
      </c>
      <c r="BJ5" s="90" t="s">
        <v>76</v>
      </c>
      <c r="BK5" s="91" t="s">
        <v>75</v>
      </c>
      <c r="BL5" s="90" t="s">
        <v>76</v>
      </c>
    </row>
    <row r="6" spans="1:64" s="15" customFormat="1" ht="144" x14ac:dyDescent="0.2">
      <c r="A6" s="59" t="s">
        <v>77</v>
      </c>
      <c r="B6" s="181" t="s">
        <v>78</v>
      </c>
      <c r="C6" s="182"/>
      <c r="D6" s="60">
        <v>20</v>
      </c>
      <c r="E6" s="97">
        <v>18</v>
      </c>
      <c r="F6" s="69" t="s">
        <v>80</v>
      </c>
      <c r="G6" s="55">
        <f>5+6+7</f>
        <v>18</v>
      </c>
      <c r="H6" s="54" t="s">
        <v>148</v>
      </c>
      <c r="I6" s="63"/>
      <c r="J6" s="54" t="s">
        <v>149</v>
      </c>
      <c r="K6" s="55"/>
      <c r="L6" s="54" t="s">
        <v>149</v>
      </c>
      <c r="M6" s="55">
        <f>6+6+5</f>
        <v>17</v>
      </c>
      <c r="N6" s="54" t="s">
        <v>150</v>
      </c>
      <c r="O6" s="55"/>
      <c r="P6" s="54" t="s">
        <v>149</v>
      </c>
      <c r="Q6" s="55">
        <f>6+6+5</f>
        <v>17</v>
      </c>
      <c r="R6" s="54" t="s">
        <v>151</v>
      </c>
      <c r="S6" s="53">
        <f>4+6+5</f>
        <v>15</v>
      </c>
      <c r="T6" s="54" t="s">
        <v>152</v>
      </c>
      <c r="U6" s="55">
        <f>5+3+5</f>
        <v>13</v>
      </c>
      <c r="V6" s="54" t="s">
        <v>153</v>
      </c>
      <c r="W6" s="55">
        <f>7+6+5</f>
        <v>18</v>
      </c>
      <c r="X6" s="54" t="s">
        <v>154</v>
      </c>
      <c r="Y6" s="55">
        <f>6+5+5</f>
        <v>16</v>
      </c>
      <c r="Z6" s="54" t="s">
        <v>155</v>
      </c>
      <c r="AA6" s="55">
        <f>4+6+4</f>
        <v>14</v>
      </c>
      <c r="AB6" s="54" t="s">
        <v>156</v>
      </c>
      <c r="AC6" s="53">
        <f>4+5+4</f>
        <v>13</v>
      </c>
      <c r="AD6" s="54" t="s">
        <v>157</v>
      </c>
      <c r="AE6" s="55">
        <f>5+6+5</f>
        <v>16</v>
      </c>
      <c r="AF6" s="54" t="s">
        <v>158</v>
      </c>
      <c r="AG6" s="55">
        <f>5+6+5</f>
        <v>16</v>
      </c>
      <c r="AH6" s="54" t="s">
        <v>159</v>
      </c>
      <c r="AI6" s="55">
        <f>5+5+5</f>
        <v>15</v>
      </c>
      <c r="AJ6" s="54" t="s">
        <v>160</v>
      </c>
      <c r="AK6" s="55">
        <f>5+6+5</f>
        <v>16</v>
      </c>
      <c r="AL6" s="54" t="s">
        <v>161</v>
      </c>
      <c r="AM6" s="53">
        <f>6+5+5</f>
        <v>16</v>
      </c>
      <c r="AN6" s="54" t="s">
        <v>162</v>
      </c>
      <c r="AO6" s="55">
        <f>6+6+5</f>
        <v>17</v>
      </c>
      <c r="AP6" s="54" t="s">
        <v>163</v>
      </c>
      <c r="AQ6" s="55">
        <f>5+5+5</f>
        <v>15</v>
      </c>
      <c r="AR6" s="54" t="s">
        <v>164</v>
      </c>
      <c r="AS6" s="55">
        <f>6+6+5</f>
        <v>17</v>
      </c>
      <c r="AT6" s="54" t="s">
        <v>165</v>
      </c>
      <c r="AU6" s="64"/>
      <c r="AV6" s="65"/>
      <c r="AW6" s="55">
        <f>6+5+5</f>
        <v>16</v>
      </c>
      <c r="AX6" s="54" t="s">
        <v>166</v>
      </c>
      <c r="AY6" s="53">
        <f>6+5+5</f>
        <v>16</v>
      </c>
      <c r="AZ6" s="54" t="s">
        <v>167</v>
      </c>
      <c r="BA6" s="55">
        <f>6+6+5</f>
        <v>17</v>
      </c>
      <c r="BB6" s="54" t="s">
        <v>168</v>
      </c>
      <c r="BC6" s="55">
        <f>6+6+5</f>
        <v>17</v>
      </c>
      <c r="BD6" s="54" t="s">
        <v>169</v>
      </c>
      <c r="BE6" s="55">
        <f>5+5+4</f>
        <v>14</v>
      </c>
      <c r="BF6" s="54" t="s">
        <v>170</v>
      </c>
      <c r="BG6" s="66"/>
      <c r="BH6" s="98"/>
      <c r="BI6" s="53">
        <f>6+6+5</f>
        <v>17</v>
      </c>
      <c r="BJ6" s="54" t="s">
        <v>171</v>
      </c>
      <c r="BK6" s="53">
        <f>6+6+5</f>
        <v>17</v>
      </c>
      <c r="BL6" s="54" t="s">
        <v>172</v>
      </c>
    </row>
    <row r="7" spans="1:64" s="15" customFormat="1" ht="129.6" x14ac:dyDescent="0.2">
      <c r="A7" s="67" t="s">
        <v>82</v>
      </c>
      <c r="B7" s="183" t="s">
        <v>83</v>
      </c>
      <c r="C7" s="184"/>
      <c r="D7" s="68">
        <v>20</v>
      </c>
      <c r="E7" s="97">
        <v>16</v>
      </c>
      <c r="F7" s="69" t="s">
        <v>85</v>
      </c>
      <c r="G7" s="57">
        <f>9+10</f>
        <v>19</v>
      </c>
      <c r="H7" s="56" t="s">
        <v>173</v>
      </c>
      <c r="I7" s="70"/>
      <c r="J7" s="56"/>
      <c r="K7" s="57"/>
      <c r="L7" s="56"/>
      <c r="M7" s="57">
        <f>6+7</f>
        <v>13</v>
      </c>
      <c r="N7" s="56" t="s">
        <v>174</v>
      </c>
      <c r="O7" s="57"/>
      <c r="P7" s="56"/>
      <c r="Q7" s="57">
        <f>7+8</f>
        <v>15</v>
      </c>
      <c r="R7" s="56" t="s">
        <v>175</v>
      </c>
      <c r="S7" s="52">
        <f>6+8</f>
        <v>14</v>
      </c>
      <c r="T7" s="56" t="s">
        <v>176</v>
      </c>
      <c r="U7" s="57">
        <f>6+8</f>
        <v>14</v>
      </c>
      <c r="V7" s="56" t="s">
        <v>177</v>
      </c>
      <c r="W7" s="57">
        <f>6+8</f>
        <v>14</v>
      </c>
      <c r="X7" s="56" t="s">
        <v>178</v>
      </c>
      <c r="Y7" s="57">
        <f>6+8</f>
        <v>14</v>
      </c>
      <c r="Z7" s="56" t="s">
        <v>179</v>
      </c>
      <c r="AA7" s="57">
        <f>8+8</f>
        <v>16</v>
      </c>
      <c r="AB7" s="56" t="s">
        <v>180</v>
      </c>
      <c r="AC7" s="52">
        <f>5+6</f>
        <v>11</v>
      </c>
      <c r="AD7" s="56" t="s">
        <v>181</v>
      </c>
      <c r="AE7" s="57">
        <f>7+8</f>
        <v>15</v>
      </c>
      <c r="AF7" s="56" t="s">
        <v>182</v>
      </c>
      <c r="AG7" s="57">
        <f>5+6</f>
        <v>11</v>
      </c>
      <c r="AH7" s="56" t="s">
        <v>183</v>
      </c>
      <c r="AI7" s="57">
        <f>7+6</f>
        <v>13</v>
      </c>
      <c r="AJ7" s="56" t="s">
        <v>184</v>
      </c>
      <c r="AK7" s="57">
        <f>7+7</f>
        <v>14</v>
      </c>
      <c r="AL7" s="56" t="s">
        <v>185</v>
      </c>
      <c r="AM7" s="52">
        <f>8+8</f>
        <v>16</v>
      </c>
      <c r="AN7" s="56" t="s">
        <v>186</v>
      </c>
      <c r="AO7" s="57">
        <f>8+8</f>
        <v>16</v>
      </c>
      <c r="AP7" s="56" t="s">
        <v>187</v>
      </c>
      <c r="AQ7" s="57">
        <f>7+6</f>
        <v>13</v>
      </c>
      <c r="AR7" s="56" t="s">
        <v>188</v>
      </c>
      <c r="AS7" s="57">
        <f>7+8</f>
        <v>15</v>
      </c>
      <c r="AT7" s="56" t="s">
        <v>189</v>
      </c>
      <c r="AU7" s="71"/>
      <c r="AV7" s="72"/>
      <c r="AW7" s="57">
        <f>7+8</f>
        <v>15</v>
      </c>
      <c r="AX7" s="56" t="s">
        <v>190</v>
      </c>
      <c r="AY7" s="52">
        <f>7+7</f>
        <v>14</v>
      </c>
      <c r="AZ7" s="56" t="s">
        <v>191</v>
      </c>
      <c r="BA7" s="57">
        <f>7+7</f>
        <v>14</v>
      </c>
      <c r="BB7" s="56" t="s">
        <v>192</v>
      </c>
      <c r="BC7" s="57">
        <f>7+7</f>
        <v>14</v>
      </c>
      <c r="BD7" s="56" t="s">
        <v>193</v>
      </c>
      <c r="BE7" s="57">
        <f>5+5</f>
        <v>10</v>
      </c>
      <c r="BF7" s="56" t="s">
        <v>194</v>
      </c>
      <c r="BG7" s="73"/>
      <c r="BH7" s="74"/>
      <c r="BI7" s="52">
        <f>7+7</f>
        <v>14</v>
      </c>
      <c r="BJ7" s="56" t="s">
        <v>195</v>
      </c>
      <c r="BK7" s="52">
        <f>7+8</f>
        <v>15</v>
      </c>
      <c r="BL7" s="56" t="s">
        <v>196</v>
      </c>
    </row>
    <row r="8" spans="1:64" s="15" customFormat="1" ht="100.8" x14ac:dyDescent="0.2">
      <c r="A8" s="75" t="s">
        <v>87</v>
      </c>
      <c r="B8" s="183" t="s">
        <v>88</v>
      </c>
      <c r="C8" s="184"/>
      <c r="D8" s="76">
        <v>20</v>
      </c>
      <c r="E8" s="61">
        <v>18</v>
      </c>
      <c r="F8" s="62" t="s">
        <v>90</v>
      </c>
      <c r="G8" s="52">
        <f>8+8</f>
        <v>16</v>
      </c>
      <c r="H8" s="56" t="s">
        <v>197</v>
      </c>
      <c r="I8" s="70"/>
      <c r="J8" s="56"/>
      <c r="K8" s="57"/>
      <c r="L8" s="56"/>
      <c r="M8" s="57">
        <f>7+5</f>
        <v>12</v>
      </c>
      <c r="N8" s="56" t="s">
        <v>198</v>
      </c>
      <c r="O8" s="52"/>
      <c r="P8" s="56"/>
      <c r="Q8" s="52">
        <f>7+5</f>
        <v>12</v>
      </c>
      <c r="R8" s="56" t="s">
        <v>199</v>
      </c>
      <c r="S8" s="52">
        <f>8+7</f>
        <v>15</v>
      </c>
      <c r="T8" s="56" t="s">
        <v>200</v>
      </c>
      <c r="U8" s="57">
        <f>8+8</f>
        <v>16</v>
      </c>
      <c r="V8" s="56" t="s">
        <v>201</v>
      </c>
      <c r="W8" s="57">
        <f>8+7</f>
        <v>15</v>
      </c>
      <c r="X8" s="56" t="s">
        <v>202</v>
      </c>
      <c r="Y8" s="57">
        <f>8+7</f>
        <v>15</v>
      </c>
      <c r="Z8" s="56" t="s">
        <v>203</v>
      </c>
      <c r="AA8" s="52">
        <f>8+8</f>
        <v>16</v>
      </c>
      <c r="AB8" s="56" t="s">
        <v>204</v>
      </c>
      <c r="AC8" s="52">
        <f>5+5</f>
        <v>10</v>
      </c>
      <c r="AD8" s="56" t="s">
        <v>205</v>
      </c>
      <c r="AE8" s="57">
        <f>8+8</f>
        <v>16</v>
      </c>
      <c r="AF8" s="56" t="s">
        <v>206</v>
      </c>
      <c r="AG8" s="57">
        <f>7+6</f>
        <v>13</v>
      </c>
      <c r="AH8" s="56" t="s">
        <v>207</v>
      </c>
      <c r="AI8" s="52">
        <f>7+6</f>
        <v>13</v>
      </c>
      <c r="AJ8" s="56" t="s">
        <v>208</v>
      </c>
      <c r="AK8" s="52">
        <f>8+8</f>
        <v>16</v>
      </c>
      <c r="AL8" s="56" t="s">
        <v>209</v>
      </c>
      <c r="AM8" s="52">
        <f>8+8</f>
        <v>16</v>
      </c>
      <c r="AN8" s="56" t="s">
        <v>210</v>
      </c>
      <c r="AO8" s="57">
        <f>8+8</f>
        <v>16</v>
      </c>
      <c r="AP8" s="56" t="s">
        <v>211</v>
      </c>
      <c r="AQ8" s="57">
        <f>7+7</f>
        <v>14</v>
      </c>
      <c r="AR8" s="56" t="s">
        <v>212</v>
      </c>
      <c r="AS8" s="52">
        <f>7+7</f>
        <v>14</v>
      </c>
      <c r="AT8" s="56" t="s">
        <v>213</v>
      </c>
      <c r="AU8" s="77"/>
      <c r="AV8" s="72"/>
      <c r="AW8" s="52">
        <f>7+7</f>
        <v>14</v>
      </c>
      <c r="AX8" s="56" t="s">
        <v>214</v>
      </c>
      <c r="AY8" s="52">
        <f>7+7</f>
        <v>14</v>
      </c>
      <c r="AZ8" s="56" t="s">
        <v>215</v>
      </c>
      <c r="BA8" s="57">
        <f>7+6</f>
        <v>13</v>
      </c>
      <c r="BB8" s="56" t="s">
        <v>216</v>
      </c>
      <c r="BC8" s="57">
        <f>7+8</f>
        <v>15</v>
      </c>
      <c r="BD8" s="56" t="s">
        <v>217</v>
      </c>
      <c r="BE8" s="52">
        <f>7+7</f>
        <v>14</v>
      </c>
      <c r="BF8" s="56" t="s">
        <v>218</v>
      </c>
      <c r="BG8" s="78"/>
      <c r="BH8" s="74"/>
      <c r="BI8" s="52">
        <f>7+5</f>
        <v>12</v>
      </c>
      <c r="BJ8" s="56" t="s">
        <v>219</v>
      </c>
      <c r="BK8" s="52">
        <f>7+4</f>
        <v>11</v>
      </c>
      <c r="BL8" s="56" t="s">
        <v>220</v>
      </c>
    </row>
    <row r="9" spans="1:64" s="15" customFormat="1" ht="86.4" x14ac:dyDescent="0.2">
      <c r="A9" s="79" t="s">
        <v>92</v>
      </c>
      <c r="B9" s="183" t="s">
        <v>93</v>
      </c>
      <c r="C9" s="184"/>
      <c r="D9" s="80">
        <v>20</v>
      </c>
      <c r="E9" s="81">
        <v>16</v>
      </c>
      <c r="F9" s="82" t="s">
        <v>221</v>
      </c>
      <c r="G9" s="52">
        <f>7+8</f>
        <v>15</v>
      </c>
      <c r="H9" s="56" t="s">
        <v>222</v>
      </c>
      <c r="I9" s="70"/>
      <c r="J9" s="56"/>
      <c r="K9" s="57"/>
      <c r="L9" s="56"/>
      <c r="M9" s="52">
        <f>7+7</f>
        <v>14</v>
      </c>
      <c r="N9" s="56" t="s">
        <v>223</v>
      </c>
      <c r="O9" s="52"/>
      <c r="P9" s="56"/>
      <c r="Q9" s="52">
        <f>7+6</f>
        <v>13</v>
      </c>
      <c r="R9" s="56" t="s">
        <v>224</v>
      </c>
      <c r="S9" s="52">
        <f>6+6</f>
        <v>12</v>
      </c>
      <c r="T9" s="56" t="s">
        <v>225</v>
      </c>
      <c r="U9" s="57">
        <f>7+8</f>
        <v>15</v>
      </c>
      <c r="V9" s="56" t="s">
        <v>226</v>
      </c>
      <c r="W9" s="52">
        <f>8+7</f>
        <v>15</v>
      </c>
      <c r="X9" s="56" t="s">
        <v>227</v>
      </c>
      <c r="Y9" s="52">
        <f>7+6</f>
        <v>13</v>
      </c>
      <c r="Z9" s="56" t="s">
        <v>228</v>
      </c>
      <c r="AA9" s="52">
        <f>7+7</f>
        <v>14</v>
      </c>
      <c r="AB9" s="56" t="s">
        <v>229</v>
      </c>
      <c r="AC9" s="52">
        <f>6+7</f>
        <v>13</v>
      </c>
      <c r="AD9" s="56" t="s">
        <v>230</v>
      </c>
      <c r="AE9" s="57">
        <f>9+8</f>
        <v>17</v>
      </c>
      <c r="AF9" s="56" t="s">
        <v>231</v>
      </c>
      <c r="AG9" s="52">
        <f>6+6</f>
        <v>12</v>
      </c>
      <c r="AH9" s="56" t="s">
        <v>232</v>
      </c>
      <c r="AI9" s="52">
        <f>6+6</f>
        <v>12</v>
      </c>
      <c r="AJ9" s="56" t="s">
        <v>232</v>
      </c>
      <c r="AK9" s="52">
        <f>7+6</f>
        <v>13</v>
      </c>
      <c r="AL9" s="56" t="s">
        <v>233</v>
      </c>
      <c r="AM9" s="52">
        <f>7+7</f>
        <v>14</v>
      </c>
      <c r="AN9" s="56" t="s">
        <v>234</v>
      </c>
      <c r="AO9" s="57">
        <f>7+7</f>
        <v>14</v>
      </c>
      <c r="AP9" s="56" t="s">
        <v>235</v>
      </c>
      <c r="AQ9" s="52">
        <f>8+7</f>
        <v>15</v>
      </c>
      <c r="AR9" s="56" t="s">
        <v>236</v>
      </c>
      <c r="AS9" s="52">
        <f>9+8</f>
        <v>17</v>
      </c>
      <c r="AT9" s="56" t="s">
        <v>237</v>
      </c>
      <c r="AU9" s="77"/>
      <c r="AV9" s="72"/>
      <c r="AW9" s="52">
        <f>8+8</f>
        <v>16</v>
      </c>
      <c r="AX9" s="56" t="s">
        <v>238</v>
      </c>
      <c r="AY9" s="52">
        <f>9+9</f>
        <v>18</v>
      </c>
      <c r="AZ9" s="56" t="s">
        <v>239</v>
      </c>
      <c r="BA9" s="57">
        <f>6+6</f>
        <v>12</v>
      </c>
      <c r="BB9" s="56" t="s">
        <v>240</v>
      </c>
      <c r="BC9" s="52">
        <f>7+7</f>
        <v>14</v>
      </c>
      <c r="BD9" s="56" t="s">
        <v>241</v>
      </c>
      <c r="BE9" s="52">
        <f>6+6</f>
        <v>12</v>
      </c>
      <c r="BF9" s="56" t="s">
        <v>242</v>
      </c>
      <c r="BG9" s="78"/>
      <c r="BH9" s="74"/>
      <c r="BI9" s="52">
        <f>7+7</f>
        <v>14</v>
      </c>
      <c r="BJ9" s="56" t="s">
        <v>243</v>
      </c>
      <c r="BK9" s="52">
        <f>7+6</f>
        <v>13</v>
      </c>
      <c r="BL9" s="56" t="s">
        <v>244</v>
      </c>
    </row>
    <row r="10" spans="1:64" s="15" customFormat="1" ht="86.4" x14ac:dyDescent="0.2">
      <c r="A10" s="67" t="s">
        <v>98</v>
      </c>
      <c r="B10" s="183" t="s">
        <v>99</v>
      </c>
      <c r="C10" s="184"/>
      <c r="D10" s="22">
        <v>20</v>
      </c>
      <c r="E10" s="81">
        <v>10</v>
      </c>
      <c r="F10" s="82" t="s">
        <v>245</v>
      </c>
      <c r="G10" s="58">
        <v>8</v>
      </c>
      <c r="H10" s="56" t="s">
        <v>246</v>
      </c>
      <c r="I10" s="70"/>
      <c r="J10" s="56"/>
      <c r="K10" s="57"/>
      <c r="L10" s="56"/>
      <c r="M10" s="57">
        <f>7+7</f>
        <v>14</v>
      </c>
      <c r="N10" s="56" t="s">
        <v>247</v>
      </c>
      <c r="O10" s="58"/>
      <c r="P10" s="56"/>
      <c r="Q10" s="83">
        <f>8+8</f>
        <v>16</v>
      </c>
      <c r="R10" s="56" t="s">
        <v>248</v>
      </c>
      <c r="S10" s="52">
        <f>7+7</f>
        <v>14</v>
      </c>
      <c r="T10" s="56" t="s">
        <v>249</v>
      </c>
      <c r="U10" s="57">
        <f>7+7</f>
        <v>14</v>
      </c>
      <c r="V10" s="56" t="s">
        <v>250</v>
      </c>
      <c r="W10" s="57">
        <f>7+8</f>
        <v>15</v>
      </c>
      <c r="X10" s="56" t="s">
        <v>251</v>
      </c>
      <c r="Y10" s="57">
        <f>7+7</f>
        <v>14</v>
      </c>
      <c r="Z10" s="56" t="s">
        <v>252</v>
      </c>
      <c r="AA10" s="58">
        <f>7+8</f>
        <v>15</v>
      </c>
      <c r="AB10" s="56" t="s">
        <v>253</v>
      </c>
      <c r="AC10" s="52">
        <f>8+5</f>
        <v>13</v>
      </c>
      <c r="AD10" s="56" t="s">
        <v>254</v>
      </c>
      <c r="AE10" s="57">
        <f>16</f>
        <v>16</v>
      </c>
      <c r="AF10" s="56" t="s">
        <v>255</v>
      </c>
      <c r="AG10" s="57">
        <f>12</f>
        <v>12</v>
      </c>
      <c r="AH10" s="56" t="s">
        <v>256</v>
      </c>
      <c r="AI10" s="58">
        <f>7+7</f>
        <v>14</v>
      </c>
      <c r="AJ10" s="56" t="s">
        <v>257</v>
      </c>
      <c r="AK10" s="58">
        <f>7+8</f>
        <v>15</v>
      </c>
      <c r="AL10" s="56" t="s">
        <v>258</v>
      </c>
      <c r="AM10" s="52">
        <f>12</f>
        <v>12</v>
      </c>
      <c r="AN10" s="56" t="s">
        <v>259</v>
      </c>
      <c r="AO10" s="57">
        <f>8+8</f>
        <v>16</v>
      </c>
      <c r="AP10" s="56" t="s">
        <v>260</v>
      </c>
      <c r="AQ10" s="57">
        <f>7+7</f>
        <v>14</v>
      </c>
      <c r="AR10" s="56" t="s">
        <v>261</v>
      </c>
      <c r="AS10" s="58">
        <f>9+9</f>
        <v>18</v>
      </c>
      <c r="AT10" s="56" t="s">
        <v>262</v>
      </c>
      <c r="AU10" s="99"/>
      <c r="AV10" s="72"/>
      <c r="AW10" s="58">
        <f>7+8</f>
        <v>15</v>
      </c>
      <c r="AX10" s="56" t="s">
        <v>263</v>
      </c>
      <c r="AY10" s="52">
        <f>8+8</f>
        <v>16</v>
      </c>
      <c r="AZ10" s="56" t="s">
        <v>264</v>
      </c>
      <c r="BA10" s="57">
        <f>7+7</f>
        <v>14</v>
      </c>
      <c r="BB10" s="56" t="s">
        <v>265</v>
      </c>
      <c r="BC10" s="57">
        <f>8+8</f>
        <v>16</v>
      </c>
      <c r="BD10" s="56" t="s">
        <v>266</v>
      </c>
      <c r="BE10" s="58">
        <f>7+6</f>
        <v>13</v>
      </c>
      <c r="BF10" s="56" t="s">
        <v>267</v>
      </c>
      <c r="BG10" s="100"/>
      <c r="BH10" s="74"/>
      <c r="BI10" s="52">
        <f>8+6</f>
        <v>14</v>
      </c>
      <c r="BJ10" s="56" t="s">
        <v>268</v>
      </c>
      <c r="BK10" s="52">
        <f>7+6</f>
        <v>13</v>
      </c>
      <c r="BL10" s="56" t="s">
        <v>269</v>
      </c>
    </row>
    <row r="11" spans="1:64" s="15" customFormat="1" ht="45.75" customHeight="1" x14ac:dyDescent="0.2">
      <c r="A11" s="25"/>
      <c r="B11" s="101"/>
      <c r="C11" s="102"/>
      <c r="D11" s="76"/>
      <c r="E11" s="103"/>
      <c r="F11" s="104"/>
      <c r="G11" s="53"/>
      <c r="H11" s="54"/>
      <c r="I11" s="63"/>
      <c r="J11" s="54"/>
      <c r="K11" s="55"/>
      <c r="L11" s="54"/>
      <c r="M11" s="55"/>
      <c r="N11" s="54"/>
      <c r="O11" s="55"/>
      <c r="P11" s="54"/>
      <c r="Q11" s="55"/>
      <c r="R11" s="54"/>
      <c r="S11" s="53"/>
      <c r="T11" s="54"/>
      <c r="U11" s="55"/>
      <c r="V11" s="54"/>
      <c r="W11" s="55"/>
      <c r="X11" s="54"/>
      <c r="Y11" s="55"/>
      <c r="Z11" s="54"/>
      <c r="AA11" s="55"/>
      <c r="AB11" s="54"/>
      <c r="AC11" s="53"/>
      <c r="AD11" s="54"/>
      <c r="AE11" s="55"/>
      <c r="AF11" s="54"/>
      <c r="AG11" s="55"/>
      <c r="AH11" s="54"/>
      <c r="AI11" s="55"/>
      <c r="AJ11" s="54"/>
      <c r="AK11" s="55"/>
      <c r="AL11" s="54"/>
      <c r="AM11" s="53"/>
      <c r="AN11" s="54"/>
      <c r="AO11" s="55"/>
      <c r="AP11" s="54"/>
      <c r="AQ11" s="55"/>
      <c r="AR11" s="54"/>
      <c r="AS11" s="55"/>
      <c r="AT11" s="54"/>
      <c r="AU11" s="64"/>
      <c r="AV11" s="65"/>
      <c r="AW11" s="55"/>
      <c r="AX11" s="54"/>
      <c r="AY11" s="53"/>
      <c r="AZ11" s="54"/>
      <c r="BA11" s="55"/>
      <c r="BB11" s="54"/>
      <c r="BC11" s="55"/>
      <c r="BD11" s="54"/>
      <c r="BE11" s="55"/>
      <c r="BF11" s="54"/>
      <c r="BG11" s="66"/>
      <c r="BH11" s="98"/>
      <c r="BI11" s="53"/>
      <c r="BJ11" s="54"/>
      <c r="BK11" s="53"/>
      <c r="BL11" s="54"/>
    </row>
    <row r="12" spans="1:64" ht="26.4" customHeight="1" thickBot="1" x14ac:dyDescent="0.25">
      <c r="D12" s="105">
        <f>SUM(D6:D10)</f>
        <v>100</v>
      </c>
      <c r="E12" s="106">
        <f>SUM(E6:E11)</f>
        <v>78</v>
      </c>
      <c r="F12" s="107"/>
      <c r="G12" s="46">
        <f>SUM(G6:G10)</f>
        <v>76</v>
      </c>
      <c r="H12" s="47"/>
      <c r="I12" s="108">
        <f>SUM(I6:I10)</f>
        <v>0</v>
      </c>
      <c r="J12" s="47"/>
      <c r="K12" s="46">
        <f>SUM(K6:K10)</f>
        <v>0</v>
      </c>
      <c r="L12" s="47"/>
      <c r="M12" s="46">
        <f>SUM(M6:M10)</f>
        <v>70</v>
      </c>
      <c r="N12" s="47"/>
      <c r="O12" s="46">
        <f>SUM(O6:O10)</f>
        <v>0</v>
      </c>
      <c r="P12" s="47"/>
      <c r="Q12" s="46">
        <f>SUM(Q6:Q10)</f>
        <v>73</v>
      </c>
      <c r="R12" s="47"/>
      <c r="S12" s="46">
        <f>SUM(S6:S10)</f>
        <v>70</v>
      </c>
      <c r="T12" s="47"/>
      <c r="U12" s="46">
        <f>SUM(U6:U10)</f>
        <v>72</v>
      </c>
      <c r="V12" s="47"/>
      <c r="W12" s="46">
        <f>SUM(W6:W10)</f>
        <v>77</v>
      </c>
      <c r="X12" s="47"/>
      <c r="Y12" s="46">
        <f>SUM(Y6:Y10)</f>
        <v>72</v>
      </c>
      <c r="Z12" s="47"/>
      <c r="AA12" s="46">
        <f>SUM(AA6:AA10)</f>
        <v>75</v>
      </c>
      <c r="AB12" s="47"/>
      <c r="AC12" s="46">
        <f>SUM(AC6:AC10)</f>
        <v>60</v>
      </c>
      <c r="AD12" s="47"/>
      <c r="AE12" s="46">
        <f>SUM(AE6:AE10)</f>
        <v>80</v>
      </c>
      <c r="AF12" s="47"/>
      <c r="AG12" s="46">
        <f>SUM(AG6:AG10)</f>
        <v>64</v>
      </c>
      <c r="AH12" s="47"/>
      <c r="AI12" s="46">
        <f>SUM(AI6:AI10)</f>
        <v>67</v>
      </c>
      <c r="AJ12" s="47"/>
      <c r="AK12" s="46">
        <f>SUM(AK6:AK10)</f>
        <v>74</v>
      </c>
      <c r="AL12" s="47"/>
      <c r="AM12" s="46">
        <f>SUM(AM6:AM10)</f>
        <v>74</v>
      </c>
      <c r="AN12" s="47"/>
      <c r="AO12" s="46">
        <f>SUM(AO6:AO10)</f>
        <v>79</v>
      </c>
      <c r="AP12" s="47"/>
      <c r="AQ12" s="46">
        <f>SUM(AQ6:AQ10)</f>
        <v>71</v>
      </c>
      <c r="AR12" s="47"/>
      <c r="AS12" s="46">
        <f>SUM(AS6:AS10)</f>
        <v>81</v>
      </c>
      <c r="AT12" s="47"/>
      <c r="AU12" s="109">
        <f>SUM(AU6:AU10)</f>
        <v>0</v>
      </c>
      <c r="AV12" s="110"/>
      <c r="AW12" s="46">
        <f>SUM(AW6:AW10)</f>
        <v>76</v>
      </c>
      <c r="AX12" s="47"/>
      <c r="AY12" s="46">
        <f>SUM(AY6:AY10)</f>
        <v>78</v>
      </c>
      <c r="AZ12" s="47"/>
      <c r="BA12" s="46">
        <f>SUM(BA6:BA10)</f>
        <v>70</v>
      </c>
      <c r="BB12" s="47"/>
      <c r="BC12" s="46">
        <f>SUM(BC6:BC10)</f>
        <v>76</v>
      </c>
      <c r="BD12" s="47"/>
      <c r="BE12" s="46">
        <f>SUM(BE6:BE10)</f>
        <v>63</v>
      </c>
      <c r="BF12" s="47"/>
      <c r="BG12" s="111">
        <f>SUM(BG6:BG10)</f>
        <v>0</v>
      </c>
      <c r="BH12" s="112"/>
      <c r="BI12" s="46">
        <f>SUM(BI6:BI10)</f>
        <v>71</v>
      </c>
      <c r="BJ12" s="47"/>
      <c r="BK12" s="46">
        <f>SUM(BK6:BK10)</f>
        <v>69</v>
      </c>
      <c r="BL12" s="47"/>
    </row>
    <row r="13" spans="1:64" ht="26.4" customHeight="1" x14ac:dyDescent="0.2">
      <c r="D13" s="41"/>
      <c r="E13" s="43"/>
      <c r="F13" s="42"/>
      <c r="H13" s="44"/>
    </row>
    <row r="14" spans="1:64" ht="30" customHeight="1" x14ac:dyDescent="0.2">
      <c r="A14" t="s">
        <v>104</v>
      </c>
      <c r="B14"/>
      <c r="C14" s="13"/>
      <c r="E14" s="2" t="s">
        <v>105</v>
      </c>
      <c r="F14" s="2"/>
      <c r="I14" s="2" t="s">
        <v>105</v>
      </c>
      <c r="K14" s="2" t="s">
        <v>105</v>
      </c>
      <c r="M14" s="2" t="s">
        <v>270</v>
      </c>
      <c r="N14" s="2" t="s">
        <v>271</v>
      </c>
      <c r="Q14" s="2" t="s">
        <v>270</v>
      </c>
      <c r="R14" s="2" t="s">
        <v>272</v>
      </c>
      <c r="S14" s="2" t="s">
        <v>270</v>
      </c>
      <c r="T14" s="2" t="s">
        <v>271</v>
      </c>
      <c r="U14" s="2" t="s">
        <v>270</v>
      </c>
      <c r="V14" s="2" t="s">
        <v>273</v>
      </c>
      <c r="W14" s="2" t="s">
        <v>270</v>
      </c>
      <c r="X14" s="2" t="s">
        <v>272</v>
      </c>
      <c r="Y14" s="2" t="s">
        <v>270</v>
      </c>
      <c r="Z14" s="2" t="s">
        <v>272</v>
      </c>
      <c r="AA14" s="2" t="s">
        <v>270</v>
      </c>
      <c r="AB14" s="2" t="s">
        <v>274</v>
      </c>
      <c r="AC14" s="2" t="s">
        <v>270</v>
      </c>
      <c r="AD14" s="2" t="s">
        <v>272</v>
      </c>
      <c r="AE14" s="2" t="s">
        <v>270</v>
      </c>
      <c r="AF14" s="2" t="s">
        <v>272</v>
      </c>
      <c r="AG14" s="2" t="s">
        <v>270</v>
      </c>
      <c r="AH14" s="2" t="s">
        <v>275</v>
      </c>
      <c r="AI14" s="2" t="s">
        <v>270</v>
      </c>
      <c r="AJ14" s="2" t="s">
        <v>272</v>
      </c>
      <c r="AK14" s="2" t="s">
        <v>270</v>
      </c>
      <c r="AL14" s="2" t="s">
        <v>272</v>
      </c>
      <c r="AM14" s="2" t="s">
        <v>270</v>
      </c>
      <c r="AN14" s="2" t="s">
        <v>272</v>
      </c>
      <c r="AO14" s="2" t="s">
        <v>270</v>
      </c>
      <c r="AP14" s="2" t="s">
        <v>276</v>
      </c>
      <c r="AQ14" s="2" t="s">
        <v>270</v>
      </c>
      <c r="AR14" s="2" t="s">
        <v>272</v>
      </c>
      <c r="AS14" s="2" t="s">
        <v>270</v>
      </c>
      <c r="AT14" s="2" t="s">
        <v>272</v>
      </c>
      <c r="AW14" s="2" t="s">
        <v>270</v>
      </c>
      <c r="AX14" s="2" t="s">
        <v>272</v>
      </c>
      <c r="AY14" s="2" t="s">
        <v>270</v>
      </c>
      <c r="AZ14" s="2" t="s">
        <v>272</v>
      </c>
      <c r="BA14" s="2" t="s">
        <v>270</v>
      </c>
      <c r="BB14" s="2" t="s">
        <v>272</v>
      </c>
      <c r="BC14" s="2" t="s">
        <v>270</v>
      </c>
      <c r="BD14" s="2" t="s">
        <v>277</v>
      </c>
      <c r="BE14" s="2" t="s">
        <v>270</v>
      </c>
      <c r="BF14" s="2" t="s">
        <v>276</v>
      </c>
      <c r="BG14" s="2" t="s">
        <v>270</v>
      </c>
      <c r="BH14" s="2" t="s">
        <v>276</v>
      </c>
      <c r="BI14" s="2" t="s">
        <v>270</v>
      </c>
      <c r="BJ14" s="2" t="s">
        <v>272</v>
      </c>
      <c r="BK14" s="2" t="s">
        <v>270</v>
      </c>
      <c r="BL14" s="2" t="s">
        <v>272</v>
      </c>
    </row>
    <row r="15" spans="1:64" ht="30" customHeight="1" x14ac:dyDescent="0.2">
      <c r="A15" s="157" t="s">
        <v>106</v>
      </c>
      <c r="B15" s="158"/>
      <c r="C15" s="12" t="s">
        <v>107</v>
      </c>
      <c r="E15" s="2" t="s">
        <v>108</v>
      </c>
      <c r="F15" s="2" t="s">
        <v>278</v>
      </c>
      <c r="I15" s="2" t="s">
        <v>113</v>
      </c>
      <c r="K15" s="2" t="s">
        <v>113</v>
      </c>
      <c r="M15" s="2" t="s">
        <v>113</v>
      </c>
      <c r="N15" s="2" t="s">
        <v>279</v>
      </c>
      <c r="O15" s="2" t="s">
        <v>113</v>
      </c>
      <c r="Q15" s="2" t="s">
        <v>113</v>
      </c>
      <c r="R15" s="2" t="s">
        <v>280</v>
      </c>
      <c r="S15" s="2" t="s">
        <v>113</v>
      </c>
      <c r="T15" s="2" t="s">
        <v>279</v>
      </c>
      <c r="U15" s="2" t="s">
        <v>113</v>
      </c>
      <c r="V15" s="2" t="s">
        <v>279</v>
      </c>
      <c r="W15" s="2" t="s">
        <v>113</v>
      </c>
      <c r="X15" s="2" t="s">
        <v>281</v>
      </c>
      <c r="Y15" s="2" t="s">
        <v>113</v>
      </c>
      <c r="Z15" s="2" t="s">
        <v>281</v>
      </c>
      <c r="AA15" s="2" t="s">
        <v>113</v>
      </c>
      <c r="AB15" s="2" t="s">
        <v>282</v>
      </c>
      <c r="AC15" s="2" t="s">
        <v>113</v>
      </c>
      <c r="AD15" s="2" t="s">
        <v>282</v>
      </c>
      <c r="AE15" s="2" t="s">
        <v>113</v>
      </c>
      <c r="AF15" s="2" t="s">
        <v>283</v>
      </c>
      <c r="AG15" s="2" t="s">
        <v>113</v>
      </c>
      <c r="AH15" s="2" t="s">
        <v>284</v>
      </c>
      <c r="AI15" s="2" t="s">
        <v>113</v>
      </c>
      <c r="AJ15" s="2" t="s">
        <v>285</v>
      </c>
      <c r="AK15" s="2" t="s">
        <v>113</v>
      </c>
      <c r="AL15" s="2" t="s">
        <v>286</v>
      </c>
      <c r="AM15" s="2" t="s">
        <v>113</v>
      </c>
      <c r="AN15" s="2" t="s">
        <v>287</v>
      </c>
      <c r="AO15" s="2" t="s">
        <v>113</v>
      </c>
      <c r="AP15" s="2" t="s">
        <v>275</v>
      </c>
      <c r="AQ15" s="2" t="s">
        <v>113</v>
      </c>
      <c r="AR15" s="2" t="s">
        <v>288</v>
      </c>
      <c r="AS15" s="2" t="s">
        <v>113</v>
      </c>
      <c r="AT15" s="2" t="s">
        <v>289</v>
      </c>
      <c r="AW15" s="2" t="s">
        <v>113</v>
      </c>
      <c r="AX15" s="2" t="s">
        <v>290</v>
      </c>
      <c r="AY15" s="2" t="s">
        <v>113</v>
      </c>
      <c r="AZ15" s="2" t="s">
        <v>291</v>
      </c>
      <c r="BA15" s="2" t="s">
        <v>113</v>
      </c>
      <c r="BB15" s="2" t="s">
        <v>292</v>
      </c>
      <c r="BC15" s="2" t="s">
        <v>113</v>
      </c>
      <c r="BD15" s="2" t="s">
        <v>279</v>
      </c>
      <c r="BE15" s="2" t="s">
        <v>113</v>
      </c>
      <c r="BF15" s="2" t="s">
        <v>275</v>
      </c>
      <c r="BG15" s="2" t="s">
        <v>113</v>
      </c>
      <c r="BH15" s="2" t="s">
        <v>275</v>
      </c>
      <c r="BI15" s="2" t="s">
        <v>113</v>
      </c>
      <c r="BJ15" s="2" t="s">
        <v>279</v>
      </c>
      <c r="BK15" s="2" t="s">
        <v>113</v>
      </c>
      <c r="BL15" s="2" t="s">
        <v>279</v>
      </c>
    </row>
    <row r="16" spans="1:64" ht="37.950000000000003" customHeight="1" x14ac:dyDescent="0.2">
      <c r="A16" s="169" t="s">
        <v>111</v>
      </c>
      <c r="B16" s="170"/>
      <c r="C16" s="12" t="s">
        <v>112</v>
      </c>
      <c r="E16" s="2" t="s">
        <v>113</v>
      </c>
      <c r="F16" s="2" t="s">
        <v>114</v>
      </c>
      <c r="N16" s="2" t="s">
        <v>293</v>
      </c>
      <c r="V16" s="2" t="s">
        <v>294</v>
      </c>
      <c r="X16" s="2" t="s">
        <v>295</v>
      </c>
      <c r="Z16" s="2" t="s">
        <v>295</v>
      </c>
      <c r="AB16" s="2" t="s">
        <v>296</v>
      </c>
      <c r="AD16" s="2" t="s">
        <v>297</v>
      </c>
      <c r="AF16" s="2" t="s">
        <v>293</v>
      </c>
      <c r="AJ16" s="2" t="s">
        <v>293</v>
      </c>
      <c r="AL16" s="2" t="s">
        <v>298</v>
      </c>
      <c r="AN16" s="2" t="s">
        <v>293</v>
      </c>
      <c r="AP16" s="2" t="s">
        <v>293</v>
      </c>
      <c r="AT16" s="2" t="s">
        <v>299</v>
      </c>
      <c r="AX16" s="2" t="s">
        <v>299</v>
      </c>
      <c r="AZ16" s="2" t="s">
        <v>293</v>
      </c>
      <c r="BB16" s="2" t="s">
        <v>293</v>
      </c>
      <c r="BD16" s="2" t="s">
        <v>293</v>
      </c>
      <c r="BF16" s="2" t="s">
        <v>300</v>
      </c>
    </row>
    <row r="17" spans="1:66" ht="37.950000000000003" customHeight="1" x14ac:dyDescent="0.2">
      <c r="A17" s="169" t="s">
        <v>116</v>
      </c>
      <c r="B17" s="170"/>
      <c r="C17" s="37">
        <v>0.8</v>
      </c>
    </row>
    <row r="18" spans="1:66" s="3" customFormat="1" ht="37.950000000000003" customHeight="1" x14ac:dyDescent="0.2">
      <c r="A18" s="169" t="s">
        <v>117</v>
      </c>
      <c r="B18" s="170"/>
      <c r="C18" s="37">
        <v>0.7</v>
      </c>
      <c r="D18" s="4"/>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row>
    <row r="19" spans="1:66" s="3" customFormat="1" ht="37.950000000000003" customHeight="1" x14ac:dyDescent="0.2">
      <c r="A19" s="169" t="s">
        <v>118</v>
      </c>
      <c r="B19" s="170"/>
      <c r="C19" s="37">
        <v>0.6</v>
      </c>
      <c r="D19" s="4"/>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row>
    <row r="20" spans="1:66" s="3" customFormat="1" ht="37.950000000000003" customHeight="1" x14ac:dyDescent="0.2">
      <c r="A20" s="169" t="s">
        <v>119</v>
      </c>
      <c r="B20" s="170"/>
      <c r="C20" s="37">
        <v>0.5</v>
      </c>
      <c r="D20" s="4"/>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row>
  </sheetData>
  <mergeCells count="76">
    <mergeCell ref="A20:B20"/>
    <mergeCell ref="A15:B15"/>
    <mergeCell ref="A16:B16"/>
    <mergeCell ref="A17:B17"/>
    <mergeCell ref="A18:B18"/>
    <mergeCell ref="A19:B19"/>
    <mergeCell ref="B10:C10"/>
    <mergeCell ref="AY4:AZ4"/>
    <mergeCell ref="BA4:BB4"/>
    <mergeCell ref="BC4:BD4"/>
    <mergeCell ref="BE4:BF4"/>
    <mergeCell ref="AA4:AB4"/>
    <mergeCell ref="AC4:AD4"/>
    <mergeCell ref="AE4:AF4"/>
    <mergeCell ref="AG4:AH4"/>
    <mergeCell ref="O4:P4"/>
    <mergeCell ref="Q4:R4"/>
    <mergeCell ref="S4:T4"/>
    <mergeCell ref="U4:V4"/>
    <mergeCell ref="W4:X4"/>
    <mergeCell ref="E4:F4"/>
    <mergeCell ref="G4:H4"/>
    <mergeCell ref="BK4:BL4"/>
    <mergeCell ref="B6:C6"/>
    <mergeCell ref="B7:C7"/>
    <mergeCell ref="B8:C8"/>
    <mergeCell ref="B9:C9"/>
    <mergeCell ref="AI4:AJ4"/>
    <mergeCell ref="AK4:AL4"/>
    <mergeCell ref="BG4:BH4"/>
    <mergeCell ref="BI4:BJ4"/>
    <mergeCell ref="AM4:AN4"/>
    <mergeCell ref="AO4:AP4"/>
    <mergeCell ref="AQ4:AR4"/>
    <mergeCell ref="AS4:AT4"/>
    <mergeCell ref="AU4:AV4"/>
    <mergeCell ref="AW4:AX4"/>
    <mergeCell ref="Y4:Z4"/>
    <mergeCell ref="I4:J4"/>
    <mergeCell ref="K4:L4"/>
    <mergeCell ref="M4:N4"/>
    <mergeCell ref="BC3:BD3"/>
    <mergeCell ref="BE3:BF3"/>
    <mergeCell ref="AI3:AJ3"/>
    <mergeCell ref="AK3:AL3"/>
    <mergeCell ref="AM3:AN3"/>
    <mergeCell ref="AO3:AP3"/>
    <mergeCell ref="AQ3:AR3"/>
    <mergeCell ref="Y3:Z3"/>
    <mergeCell ref="AA3:AB3"/>
    <mergeCell ref="AC3:AD3"/>
    <mergeCell ref="AE3:AF3"/>
    <mergeCell ref="AG3:AH3"/>
    <mergeCell ref="O3:P3"/>
    <mergeCell ref="BG3:BH3"/>
    <mergeCell ref="BI3:BJ3"/>
    <mergeCell ref="BK3:BL3"/>
    <mergeCell ref="AS3:AT3"/>
    <mergeCell ref="AU3:AV3"/>
    <mergeCell ref="AW3:AX3"/>
    <mergeCell ref="AY3:AZ3"/>
    <mergeCell ref="BA3:BB3"/>
    <mergeCell ref="Q3:R3"/>
    <mergeCell ref="S3:T3"/>
    <mergeCell ref="U3:V3"/>
    <mergeCell ref="W3:X3"/>
    <mergeCell ref="E3:F3"/>
    <mergeCell ref="G3:H3"/>
    <mergeCell ref="I3:J3"/>
    <mergeCell ref="K3:L3"/>
    <mergeCell ref="M3:N3"/>
    <mergeCell ref="A1:D1"/>
    <mergeCell ref="A2:D2"/>
    <mergeCell ref="A3:A5"/>
    <mergeCell ref="B3:C5"/>
    <mergeCell ref="D3:D5"/>
  </mergeCells>
  <phoneticPr fontId="2"/>
  <printOptions horizontalCentered="1"/>
  <pageMargins left="0.64" right="0.62" top="0.62992125984251968" bottom="0.74803149606299213" header="0.35" footer="0.31496062992125984"/>
  <pageSetup paperSize="9" scale="14" fitToWidth="2" orientation="landscape" r:id="rId1"/>
  <headerFooter alignWithMargins="0">
    <oddFooter>&amp;C&amp;16&amp;P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FY2024　新規制作動画一覧</vt:lpstr>
      <vt:lpstr>評価項目 (2020)</vt:lpstr>
      <vt:lpstr>評価項目 (2020)5月28日(TICS)</vt:lpstr>
      <vt:lpstr>'FY2024　新規制作動画一覧'!Print_Area</vt:lpstr>
      <vt:lpstr>'評価項目 (2020)'!Print_Area</vt:lpstr>
      <vt:lpstr>'評価項目 (2020)5月28日(TICS)'!Print_Area</vt:lpstr>
      <vt:lpstr>'評価項目 (2020)'!Print_Titles</vt:lpstr>
      <vt:lpstr>'評価項目 (2020)5月28日(TICS)'!Print_Titles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2024-02-15T07:04:46Z</dcterms:created>
  <dcterms:modified xsi:type="dcterms:W3CDTF">2024-02-15T07:06:33Z</dcterms:modified>
  <cp:category/>
  <cp:contentStatus/>
</cp:coreProperties>
</file>