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AB809B7-6156-40E7-8B91-BC0A642B7BAD}" xr6:coauthVersionLast="47" xr6:coauthVersionMax="47" xr10:uidLastSave="{00000000-0000-0000-0000-000000000000}"/>
  <bookViews>
    <workbookView xWindow="-108" yWindow="-108" windowWidth="23256" windowHeight="12720" xr2:uid="{CA2B602A-76B4-4B44-BE34-7B3EFC45B774}"/>
  </bookViews>
  <sheets>
    <sheet name="別紙　積算様式" sheetId="23" r:id="rId1"/>
  </sheets>
  <definedNames>
    <definedName name="_xlnm.Print_Area" localSheetId="0">'別紙　積算様式'!$A$1:$L$45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3" l="1"/>
  <c r="E36" i="23" l="1"/>
  <c r="J31" i="23"/>
  <c r="J32" i="23" s="1"/>
  <c r="J35" i="23"/>
  <c r="I30" i="23"/>
  <c r="H30" i="23"/>
  <c r="G30" i="23"/>
  <c r="F30" i="23"/>
  <c r="E30" i="23"/>
  <c r="E32" i="23"/>
  <c r="F32" i="23"/>
  <c r="I32" i="23"/>
  <c r="H32" i="23"/>
  <c r="G32" i="23"/>
  <c r="F6" i="23"/>
  <c r="J25" i="23"/>
  <c r="J26" i="23"/>
  <c r="J27" i="23"/>
  <c r="E28" i="23"/>
  <c r="F28" i="23"/>
  <c r="G28" i="23"/>
  <c r="H28" i="23"/>
  <c r="I28" i="23"/>
  <c r="E34" i="23"/>
  <c r="F34" i="23"/>
  <c r="G34" i="23"/>
  <c r="H34" i="23"/>
  <c r="I34" i="23"/>
  <c r="F36" i="23"/>
  <c r="G36" i="23"/>
  <c r="H36" i="23"/>
  <c r="I36" i="23"/>
  <c r="C6" i="23"/>
  <c r="D6" i="23"/>
  <c r="E6" i="23"/>
  <c r="B7" i="23"/>
  <c r="G7" i="23"/>
  <c r="H7" i="23" s="1"/>
  <c r="B8" i="23"/>
  <c r="G8" i="23"/>
  <c r="H8" i="23" s="1"/>
  <c r="B9" i="23"/>
  <c r="G9" i="23"/>
  <c r="H9" i="23" s="1"/>
  <c r="B10" i="23"/>
  <c r="G10" i="23"/>
  <c r="H10" i="23" s="1"/>
  <c r="B11" i="23"/>
  <c r="G11" i="23"/>
  <c r="C12" i="23"/>
  <c r="D17" i="23" s="1"/>
  <c r="E17" i="23" s="1"/>
  <c r="D12" i="23"/>
  <c r="D18" i="23" s="1"/>
  <c r="E18" i="23" s="1"/>
  <c r="E12" i="23"/>
  <c r="D19" i="23" s="1"/>
  <c r="E19" i="23" s="1"/>
  <c r="F12" i="23"/>
  <c r="D20" i="23" s="1"/>
  <c r="E20" i="23" s="1"/>
  <c r="E38" i="23" l="1"/>
  <c r="J7" i="23" s="1"/>
  <c r="I38" i="23"/>
  <c r="J11" i="23" s="1"/>
  <c r="H38" i="23"/>
  <c r="J10" i="23" s="1"/>
  <c r="F38" i="23"/>
  <c r="J8" i="23" s="1"/>
  <c r="G38" i="23"/>
  <c r="J9" i="23" s="1"/>
  <c r="E21" i="23"/>
  <c r="J36" i="23"/>
  <c r="J28" i="23"/>
  <c r="I9" i="23"/>
  <c r="H11" i="23"/>
  <c r="I11" i="23" s="1"/>
  <c r="I10" i="23"/>
  <c r="G12" i="23"/>
  <c r="I7" i="23"/>
  <c r="I8" i="23"/>
  <c r="J38" i="23" l="1"/>
  <c r="J12" i="23"/>
  <c r="K9" i="23"/>
  <c r="L9" i="23" s="1"/>
  <c r="K11" i="23"/>
  <c r="L11" i="23" s="1"/>
  <c r="H12" i="23"/>
  <c r="K8" i="23"/>
  <c r="L8" i="23" s="1"/>
  <c r="K10" i="23"/>
  <c r="L10" i="23" s="1"/>
  <c r="I12" i="23"/>
  <c r="K7" i="23"/>
  <c r="L7" i="23" s="1"/>
  <c r="F41" i="23" l="1"/>
  <c r="L12" i="23"/>
  <c r="K12" i="23"/>
  <c r="F42" i="23" s="1"/>
  <c r="F43" i="23" l="1"/>
</calcChain>
</file>

<file path=xl/sharedStrings.xml><?xml version="1.0" encoding="utf-8"?>
<sst xmlns="http://schemas.openxmlformats.org/spreadsheetml/2006/main" count="60" uniqueCount="54">
  <si>
    <t>期間：2024年10月～2027年12月末</t>
    <rPh sb="0" eb="2">
      <t>キカン</t>
    </rPh>
    <rPh sb="7" eb="8">
      <t>ネン</t>
    </rPh>
    <rPh sb="10" eb="11">
      <t>ガツ</t>
    </rPh>
    <rPh sb="16" eb="17">
      <t>ネン</t>
    </rPh>
    <rPh sb="19" eb="21">
      <t>ガツマツ</t>
    </rPh>
    <phoneticPr fontId="1"/>
  </si>
  <si>
    <t>（引継ぎ期間：2024年10月～2024年11月末）</t>
    <rPh sb="1" eb="3">
      <t>ヒキツ</t>
    </rPh>
    <rPh sb="4" eb="6">
      <t>キカン</t>
    </rPh>
    <rPh sb="11" eb="12">
      <t>ネン</t>
    </rPh>
    <rPh sb="14" eb="15">
      <t>ガツ</t>
    </rPh>
    <rPh sb="23" eb="24">
      <t>ガツ</t>
    </rPh>
    <rPh sb="24" eb="25">
      <t>マツ</t>
    </rPh>
    <phoneticPr fontId="1"/>
  </si>
  <si>
    <t>黄色セル部分が入力セル。（2-1）積算内訳詳細は別紙を添付または記入のこと。</t>
    <rPh sb="0" eb="2">
      <t>キイロ</t>
    </rPh>
    <rPh sb="4" eb="6">
      <t>ブブン</t>
    </rPh>
    <rPh sb="7" eb="9">
      <t>ニュウリョク</t>
    </rPh>
    <rPh sb="17" eb="19">
      <t>セキサン</t>
    </rPh>
    <rPh sb="19" eb="21">
      <t>ウチワケ</t>
    </rPh>
    <rPh sb="21" eb="23">
      <t>ショウサイ</t>
    </rPh>
    <rPh sb="24" eb="26">
      <t>ベッシ</t>
    </rPh>
    <rPh sb="27" eb="29">
      <t>テンプ</t>
    </rPh>
    <rPh sb="32" eb="34">
      <t>キニュウ</t>
    </rPh>
    <phoneticPr fontId="1"/>
  </si>
  <si>
    <t>全体概算及び年度別内訳</t>
    <rPh sb="0" eb="2">
      <t>ゼンタイ</t>
    </rPh>
    <rPh sb="2" eb="4">
      <t>ガイサン</t>
    </rPh>
    <rPh sb="4" eb="5">
      <t>オヨ</t>
    </rPh>
    <rPh sb="6" eb="8">
      <t>ネンド</t>
    </rPh>
    <rPh sb="8" eb="9">
      <t>ベツ</t>
    </rPh>
    <rPh sb="9" eb="11">
      <t>ウチワケ</t>
    </rPh>
    <phoneticPr fontId="5"/>
  </si>
  <si>
    <t>←例：20％の場合、0.2を入力。</t>
    <rPh sb="1" eb="2">
      <t>レイ</t>
    </rPh>
    <rPh sb="7" eb="9">
      <t>バアイ</t>
    </rPh>
    <rPh sb="14" eb="16">
      <t>ニュウリョク</t>
    </rPh>
    <phoneticPr fontId="1"/>
  </si>
  <si>
    <t>年度</t>
    <rPh sb="0" eb="2">
      <t>ネンド</t>
    </rPh>
    <phoneticPr fontId="5"/>
  </si>
  <si>
    <t>合計（人日)</t>
  </si>
  <si>
    <t>内訳</t>
  </si>
  <si>
    <t>人件費</t>
    <rPh sb="0" eb="3">
      <t>ジンケンヒ</t>
    </rPh>
    <phoneticPr fontId="5"/>
  </si>
  <si>
    <t>直接経費</t>
    <rPh sb="0" eb="2">
      <t>チョクセツ</t>
    </rPh>
    <rPh sb="2" eb="4">
      <t>ケイヒ</t>
    </rPh>
    <phoneticPr fontId="5"/>
  </si>
  <si>
    <t>消費税</t>
    <rPh sb="0" eb="2">
      <t>ショウヒ</t>
    </rPh>
    <rPh sb="2" eb="3">
      <t>ゼイ</t>
    </rPh>
    <phoneticPr fontId="5"/>
  </si>
  <si>
    <t>合計</t>
    <rPh sb="0" eb="2">
      <t>ゴウケイ</t>
    </rPh>
    <phoneticPr fontId="5"/>
  </si>
  <si>
    <t>直接人件費</t>
  </si>
  <si>
    <t xml:space="preserve">2024年度（10月～11月）（引継・準備期間） </t>
    <phoneticPr fontId="1"/>
  </si>
  <si>
    <t>2024年度（12月～3月）（本格稼働）</t>
    <rPh sb="9" eb="10">
      <t>ガツ</t>
    </rPh>
    <rPh sb="12" eb="13">
      <t>ガツ</t>
    </rPh>
    <rPh sb="15" eb="19">
      <t>ホンカクカドウ</t>
    </rPh>
    <phoneticPr fontId="1"/>
  </si>
  <si>
    <t>2025年度</t>
    <rPh sb="4" eb="6">
      <t>ネンド</t>
    </rPh>
    <phoneticPr fontId="5"/>
  </si>
  <si>
    <t>2026年度</t>
    <rPh sb="4" eb="6">
      <t>ネンド</t>
    </rPh>
    <phoneticPr fontId="5"/>
  </si>
  <si>
    <t>2027年度（4月～12月）</t>
    <rPh sb="4" eb="6">
      <t>ネンド</t>
    </rPh>
    <phoneticPr fontId="5"/>
  </si>
  <si>
    <t>※引継ぎ期間の合計（人/日）は現行業者も新規業者も一律固定として積算する。</t>
  </si>
  <si>
    <t>※業務内容を踏まえて工数を提案することも可能。</t>
    <phoneticPr fontId="1"/>
  </si>
  <si>
    <t>単価（人日）</t>
  </si>
  <si>
    <t>人日（自動計算）</t>
  </si>
  <si>
    <t>金額（自動計算）</t>
  </si>
  <si>
    <t>業務総括者</t>
    <rPh sb="0" eb="2">
      <t>ギョウム</t>
    </rPh>
    <rPh sb="2" eb="4">
      <t>ソウカツ</t>
    </rPh>
    <rPh sb="4" eb="5">
      <t>シャ</t>
    </rPh>
    <phoneticPr fontId="5"/>
  </si>
  <si>
    <t>副総括</t>
    <phoneticPr fontId="1"/>
  </si>
  <si>
    <t>業務従事者/LMS操作支援業務</t>
    <rPh sb="0" eb="2">
      <t>ギョウム</t>
    </rPh>
    <rPh sb="2" eb="5">
      <t>ジュウジシャ</t>
    </rPh>
    <phoneticPr fontId="1"/>
  </si>
  <si>
    <t>業務従事者/ヘルプデスク業務</t>
    <rPh sb="0" eb="2">
      <t>ギョウム</t>
    </rPh>
    <rPh sb="2" eb="5">
      <t>ジュウジシャ</t>
    </rPh>
    <phoneticPr fontId="1"/>
  </si>
  <si>
    <r>
      <t>（2-1）直接経費（LMS関連）</t>
    </r>
    <r>
      <rPr>
        <b/>
        <sz val="12"/>
        <color rgb="FF000000"/>
        <rFont val="ＭＳ ゴシック"/>
        <family val="3"/>
        <charset val="128"/>
      </rPr>
      <t>　　　　　　　　　　　　　　　</t>
    </r>
    <phoneticPr fontId="1"/>
  </si>
  <si>
    <t xml:space="preserve">2024年10月～12月
（引継・準備期間） </t>
    <phoneticPr fontId="1"/>
  </si>
  <si>
    <t>2024年1月～3月
（本格稼働）</t>
    <rPh sb="6" eb="7">
      <t>ガツ</t>
    </rPh>
    <rPh sb="9" eb="10">
      <t>ガツ</t>
    </rPh>
    <rPh sb="12" eb="16">
      <t>ホンカクカドウ</t>
    </rPh>
    <phoneticPr fontId="1"/>
  </si>
  <si>
    <t>2025年4月～2026年3月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</si>
  <si>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2026年4月～2027年3月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</si>
  <si>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2027年4月～2027年12月</t>
    <rPh sb="4" eb="5">
      <t>ネン</t>
    </rPh>
    <rPh sb="6" eb="7">
      <t>ガツ</t>
    </rPh>
    <rPh sb="12" eb="13">
      <t>ネン</t>
    </rPh>
    <rPh sb="15" eb="16">
      <t>ガツ</t>
    </rPh>
    <phoneticPr fontId="1"/>
  </si>
  <si>
    <t>合計</t>
    <rPh sb="0" eb="2">
      <t>ゴウケイ</t>
    </rPh>
    <phoneticPr fontId="1"/>
  </si>
  <si>
    <t>①　LMS初期導入費用（旧LMSからのデータ移行含む）</t>
    <phoneticPr fontId="1"/>
  </si>
  <si>
    <t>②　サーバー料</t>
    <phoneticPr fontId="1"/>
  </si>
  <si>
    <r>
      <rPr>
        <sz val="12"/>
        <color rgb="FF000000"/>
        <rFont val="ＭＳ ゴシック"/>
        <family val="3"/>
        <charset val="128"/>
      </rPr>
      <t>③　LMSオプション料（ログイン認証、API連携、多言語オプション等含)</t>
    </r>
    <r>
      <rPr>
        <sz val="12"/>
        <color rgb="FFFF0000"/>
        <rFont val="ＭＳ ゴシック"/>
        <family val="3"/>
        <charset val="128"/>
      </rPr>
      <t>※内訳ごと行追加</t>
    </r>
    <phoneticPr fontId="1"/>
  </si>
  <si>
    <t>合計</t>
  </si>
  <si>
    <t>（2-2）直接経費（LMS関連）</t>
    <phoneticPr fontId="1"/>
  </si>
  <si>
    <t>　 IDライセンス料</t>
    <rPh sb="9" eb="10">
      <t>リョウ</t>
    </rPh>
    <phoneticPr fontId="1"/>
  </si>
  <si>
    <t>（2-3）直接経費（その他）</t>
    <phoneticPr fontId="1"/>
  </si>
  <si>
    <t>※定額計上の為、入力対象外</t>
    <rPh sb="1" eb="5">
      <t>テイガクケイジョウ</t>
    </rPh>
    <rPh sb="6" eb="7">
      <t>タメ</t>
    </rPh>
    <rPh sb="8" eb="10">
      <t>ニュウリョク</t>
    </rPh>
    <rPh sb="10" eb="13">
      <t>タイショウガイ</t>
    </rPh>
    <phoneticPr fontId="1"/>
  </si>
  <si>
    <r>
      <t>　　動画企画制作（動画編集・スタジオ利用料等を含む）</t>
    </r>
    <r>
      <rPr>
        <sz val="12"/>
        <color rgb="FFFF0000"/>
        <rFont val="ＭＳ ゴシック"/>
        <family val="3"/>
        <charset val="128"/>
      </rPr>
      <t>最大30分×30本分のMP4動画の制作費用全てを含む</t>
    </r>
    <rPh sb="43" eb="45">
      <t>セイサク</t>
    </rPh>
    <rPh sb="45" eb="47">
      <t>ヒヨウ</t>
    </rPh>
    <rPh sb="47" eb="48">
      <t>スベ</t>
    </rPh>
    <rPh sb="50" eb="51">
      <t>フク</t>
    </rPh>
    <phoneticPr fontId="1"/>
  </si>
  <si>
    <t>　直接経費合計（2-1)+(2-2）①+(2-3)</t>
    <rPh sb="1" eb="3">
      <t>チョクセツ</t>
    </rPh>
    <rPh sb="3" eb="5">
      <t>ケイヒ</t>
    </rPh>
    <rPh sb="5" eb="7">
      <t>ゴウケイ</t>
    </rPh>
    <phoneticPr fontId="1"/>
  </si>
  <si>
    <t>(3)全体（人件費+直接経費）</t>
    <rPh sb="3" eb="5">
      <t>ゼンタイ</t>
    </rPh>
    <rPh sb="6" eb="9">
      <t>ジンケンヒ</t>
    </rPh>
    <rPh sb="10" eb="12">
      <t>チョクセツ</t>
    </rPh>
    <rPh sb="12" eb="14">
      <t>ケイヒ</t>
    </rPh>
    <phoneticPr fontId="1"/>
  </si>
  <si>
    <t>人件費（管理費込）+直接経費</t>
    <rPh sb="0" eb="3">
      <t>ジンケンヒ</t>
    </rPh>
    <rPh sb="4" eb="7">
      <t>カンリヒ</t>
    </rPh>
    <rPh sb="7" eb="8">
      <t>コミ</t>
    </rPh>
    <rPh sb="10" eb="12">
      <t>チョクセツ</t>
    </rPh>
    <rPh sb="12" eb="14">
      <t>ケイヒ</t>
    </rPh>
    <phoneticPr fontId="1"/>
  </si>
  <si>
    <t>消費税（10％）</t>
    <rPh sb="0" eb="3">
      <t>ショウヒゼイ</t>
    </rPh>
    <phoneticPr fontId="1"/>
  </si>
  <si>
    <t>人件費（管理費込）+直接経費+消費税</t>
    <rPh sb="15" eb="18">
      <t>ショウヒゼイ</t>
    </rPh>
    <phoneticPr fontId="1"/>
  </si>
  <si>
    <t>注）振込手数料は直接経費として計上できません。</t>
    <rPh sb="0" eb="1">
      <t>チュウ</t>
    </rPh>
    <rPh sb="2" eb="4">
      <t>フリコミ</t>
    </rPh>
    <rPh sb="4" eb="7">
      <t>テスウリョウ</t>
    </rPh>
    <rPh sb="8" eb="10">
      <t>チョクセツ</t>
    </rPh>
    <rPh sb="10" eb="12">
      <t>ケイヒ</t>
    </rPh>
    <rPh sb="15" eb="17">
      <t>ケイジョウ</t>
    </rPh>
    <phoneticPr fontId="1"/>
  </si>
  <si>
    <t>別紙5：　積算様式</t>
    <rPh sb="0" eb="2">
      <t>ベッシ</t>
    </rPh>
    <phoneticPr fontId="1"/>
  </si>
  <si>
    <t>一般管理費率：</t>
  </si>
  <si>
    <t>一般管理費</t>
  </si>
  <si>
    <t>業務の対価（報酬）計</t>
    <phoneticPr fontId="1"/>
  </si>
  <si>
    <r>
      <t>(1-1）業務の対価（報酬）内訳</t>
    </r>
    <r>
      <rPr>
        <b/>
        <sz val="12"/>
        <rFont val="ＭＳ ゴシック"/>
        <family val="3"/>
        <charset val="128"/>
      </rPr>
      <t>（競争対象。精算対象外）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</si>
</sst>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_);[Red]\(0.00\)"/>
    <numFmt numFmtId="178" formatCode="#,##0_ "/>
    <numFmt numFmtId="179" formatCode="0.0_ "/>
    <numFmt numFmtId="180" formatCode="#,##0.0_ "/>
    <numFmt numFmtId="181" formatCode="#,##0.00_ "/>
    <numFmt numFmtId="182" formatCode="#,##0_);[Red]\(#,##0\)"/>
  </numFmts>
  <fonts count="1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12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179" fontId="4" fillId="2" borderId="0" xfId="2" applyNumberFormat="1" applyFont="1" applyFill="1">
      <alignment vertical="center"/>
    </xf>
    <xf numFmtId="178" fontId="6" fillId="2" borderId="2" xfId="2" applyNumberFormat="1" applyFont="1" applyFill="1" applyBorder="1">
      <alignment vertical="center"/>
    </xf>
    <xf numFmtId="178" fontId="6" fillId="2" borderId="5" xfId="2" applyNumberFormat="1" applyFont="1" applyFill="1" applyBorder="1" applyAlignment="1">
      <alignment horizontal="right" vertical="center"/>
    </xf>
    <xf numFmtId="176" fontId="3" fillId="2" borderId="1" xfId="2" applyNumberFormat="1" applyFill="1" applyBorder="1" applyAlignment="1">
      <alignment horizontal="right" vertical="center"/>
    </xf>
    <xf numFmtId="3" fontId="7" fillId="2" borderId="0" xfId="2" applyNumberFormat="1" applyFont="1" applyFill="1">
      <alignment vertical="center"/>
    </xf>
    <xf numFmtId="0" fontId="6" fillId="2" borderId="0" xfId="2" applyFont="1" applyFill="1">
      <alignment vertical="center"/>
    </xf>
    <xf numFmtId="0" fontId="3" fillId="0" borderId="0" xfId="2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2" borderId="0" xfId="1" applyFont="1" applyFill="1">
      <alignment vertical="center"/>
    </xf>
    <xf numFmtId="0" fontId="3" fillId="2" borderId="0" xfId="2" applyFill="1">
      <alignment vertical="center"/>
    </xf>
    <xf numFmtId="0" fontId="3" fillId="2" borderId="2" xfId="2" applyFill="1" applyBorder="1">
      <alignment vertical="center"/>
    </xf>
    <xf numFmtId="38" fontId="3" fillId="0" borderId="0" xfId="1" applyFont="1" applyAlignment="1">
      <alignment horizontal="right" vertical="center"/>
    </xf>
    <xf numFmtId="38" fontId="3" fillId="3" borderId="2" xfId="1" applyFont="1" applyFill="1" applyBorder="1" applyAlignment="1">
      <alignment horizontal="right" vertical="center" wrapText="1"/>
    </xf>
    <xf numFmtId="181" fontId="3" fillId="3" borderId="2" xfId="2" applyNumberFormat="1" applyFill="1" applyBorder="1">
      <alignment vertical="center"/>
    </xf>
    <xf numFmtId="181" fontId="6" fillId="3" borderId="2" xfId="2" applyNumberFormat="1" applyFont="1" applyFill="1" applyBorder="1">
      <alignment vertical="center"/>
    </xf>
    <xf numFmtId="178" fontId="6" fillId="3" borderId="2" xfId="2" applyNumberFormat="1" applyFont="1" applyFill="1" applyBorder="1">
      <alignment vertical="center"/>
    </xf>
    <xf numFmtId="0" fontId="3" fillId="0" borderId="0" xfId="2" applyAlignment="1">
      <alignment horizontal="center" vertical="center"/>
    </xf>
    <xf numFmtId="176" fontId="3" fillId="3" borderId="2" xfId="2" applyNumberFormat="1" applyFill="1" applyBorder="1">
      <alignment vertical="center"/>
    </xf>
    <xf numFmtId="176" fontId="3" fillId="2" borderId="2" xfId="2" applyNumberFormat="1" applyFill="1" applyBorder="1">
      <alignment vertical="center"/>
    </xf>
    <xf numFmtId="178" fontId="3" fillId="2" borderId="2" xfId="2" applyNumberFormat="1" applyFill="1" applyBorder="1">
      <alignment vertical="center"/>
    </xf>
    <xf numFmtId="0" fontId="3" fillId="3" borderId="3" xfId="2" applyFill="1" applyBorder="1">
      <alignment vertical="center"/>
    </xf>
    <xf numFmtId="0" fontId="3" fillId="3" borderId="4" xfId="2" applyFill="1" applyBorder="1">
      <alignment vertical="center"/>
    </xf>
    <xf numFmtId="38" fontId="3" fillId="3" borderId="4" xfId="3" applyFont="1" applyFill="1" applyBorder="1" applyAlignment="1">
      <alignment horizontal="right" vertical="center"/>
    </xf>
    <xf numFmtId="176" fontId="3" fillId="3" borderId="4" xfId="2" applyNumberFormat="1" applyFill="1" applyBorder="1">
      <alignment vertical="center"/>
    </xf>
    <xf numFmtId="178" fontId="3" fillId="3" borderId="6" xfId="2" applyNumberFormat="1" applyFill="1" applyBorder="1">
      <alignment vertical="center"/>
    </xf>
    <xf numFmtId="176" fontId="3" fillId="2" borderId="0" xfId="2" applyNumberFormat="1" applyFill="1">
      <alignment vertical="center"/>
    </xf>
    <xf numFmtId="178" fontId="3" fillId="2" borderId="0" xfId="2" applyNumberFormat="1" applyFill="1">
      <alignment vertical="center"/>
    </xf>
    <xf numFmtId="0" fontId="3" fillId="2" borderId="0" xfId="2" applyFill="1" applyAlignment="1">
      <alignment vertical="center" wrapText="1"/>
    </xf>
    <xf numFmtId="0" fontId="3" fillId="2" borderId="0" xfId="2" applyFill="1" applyAlignment="1">
      <alignment horizontal="center" vertical="center"/>
    </xf>
    <xf numFmtId="0" fontId="3" fillId="2" borderId="0" xfId="2" applyFill="1" applyAlignment="1">
      <alignment horizontal="left" vertical="center"/>
    </xf>
    <xf numFmtId="182" fontId="3" fillId="2" borderId="0" xfId="2" applyNumberFormat="1" applyFill="1">
      <alignment vertical="center"/>
    </xf>
    <xf numFmtId="3" fontId="3" fillId="2" borderId="0" xfId="2" applyNumberFormat="1" applyFill="1">
      <alignment vertical="center"/>
    </xf>
    <xf numFmtId="176" fontId="3" fillId="0" borderId="0" xfId="2" applyNumberFormat="1">
      <alignment vertical="center"/>
    </xf>
    <xf numFmtId="0" fontId="3" fillId="0" borderId="0" xfId="2" applyAlignment="1">
      <alignment horizontal="left" vertical="center"/>
    </xf>
    <xf numFmtId="176" fontId="3" fillId="2" borderId="3" xfId="2" applyNumberFormat="1" applyFill="1" applyBorder="1">
      <alignment vertical="center"/>
    </xf>
    <xf numFmtId="176" fontId="3" fillId="0" borderId="4" xfId="2" applyNumberFormat="1" applyBorder="1">
      <alignment vertical="center"/>
    </xf>
    <xf numFmtId="0" fontId="3" fillId="0" borderId="6" xfId="2" applyBorder="1">
      <alignment vertical="center"/>
    </xf>
    <xf numFmtId="178" fontId="3" fillId="0" borderId="6" xfId="2" applyNumberFormat="1" applyBorder="1" applyAlignment="1">
      <alignment horizontal="right" vertical="center"/>
    </xf>
    <xf numFmtId="0" fontId="3" fillId="0" borderId="8" xfId="2" applyBorder="1">
      <alignment vertical="center"/>
    </xf>
    <xf numFmtId="0" fontId="3" fillId="0" borderId="9" xfId="2" applyBorder="1">
      <alignment vertical="center"/>
    </xf>
    <xf numFmtId="0" fontId="3" fillId="0" borderId="3" xfId="2" applyBorder="1">
      <alignment vertical="center"/>
    </xf>
    <xf numFmtId="0" fontId="3" fillId="0" borderId="6" xfId="2" applyBorder="1" applyAlignment="1">
      <alignment horizontal="left" vertical="center"/>
    </xf>
    <xf numFmtId="38" fontId="3" fillId="3" borderId="2" xfId="1" applyFont="1" applyFill="1" applyBorder="1" applyAlignment="1">
      <alignment vertical="center" wrapText="1"/>
    </xf>
    <xf numFmtId="0" fontId="3" fillId="2" borderId="0" xfId="2" applyFill="1" applyAlignment="1">
      <alignment horizontal="right" vertical="center"/>
    </xf>
    <xf numFmtId="38" fontId="3" fillId="2" borderId="3" xfId="1" applyFont="1" applyFill="1" applyBorder="1" applyAlignment="1">
      <alignment horizontal="left" vertical="center"/>
    </xf>
    <xf numFmtId="38" fontId="3" fillId="2" borderId="4" xfId="1" applyFont="1" applyFill="1" applyBorder="1" applyAlignment="1">
      <alignment horizontal="left" vertical="center"/>
    </xf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4" borderId="0" xfId="2" applyFill="1">
      <alignment vertical="center"/>
    </xf>
    <xf numFmtId="181" fontId="3" fillId="2" borderId="0" xfId="2" applyNumberFormat="1" applyFill="1">
      <alignment vertical="center"/>
    </xf>
    <xf numFmtId="180" fontId="3" fillId="2" borderId="0" xfId="2" applyNumberFormat="1" applyFill="1">
      <alignment vertical="center"/>
    </xf>
    <xf numFmtId="177" fontId="3" fillId="2" borderId="0" xfId="2" applyNumberFormat="1" applyFill="1" applyAlignment="1">
      <alignment horizontal="left" vertical="center"/>
    </xf>
    <xf numFmtId="177" fontId="3" fillId="0" borderId="0" xfId="2" applyNumberFormat="1" applyAlignment="1">
      <alignment horizontal="left" vertical="center"/>
    </xf>
    <xf numFmtId="176" fontId="3" fillId="0" borderId="0" xfId="2" applyNumberFormat="1" applyAlignment="1">
      <alignment horizontal="left" vertical="center"/>
    </xf>
    <xf numFmtId="38" fontId="3" fillId="3" borderId="2" xfId="2" applyNumberFormat="1" applyFill="1" applyBorder="1">
      <alignment vertical="center"/>
    </xf>
    <xf numFmtId="38" fontId="3" fillId="5" borderId="2" xfId="1" applyFont="1" applyFill="1" applyBorder="1">
      <alignment vertical="center"/>
    </xf>
    <xf numFmtId="178" fontId="6" fillId="0" borderId="0" xfId="2" applyNumberFormat="1" applyFont="1">
      <alignment vertical="center"/>
    </xf>
    <xf numFmtId="0" fontId="3" fillId="6" borderId="5" xfId="2" applyFill="1" applyBorder="1" applyAlignment="1">
      <alignment horizontal="center" vertical="center" shrinkToFit="1"/>
    </xf>
    <xf numFmtId="0" fontId="3" fillId="2" borderId="2" xfId="2" applyFill="1" applyBorder="1" applyAlignment="1">
      <alignment vertical="center" shrinkToFit="1"/>
    </xf>
    <xf numFmtId="0" fontId="3" fillId="8" borderId="5" xfId="2" applyFill="1" applyBorder="1" applyAlignment="1">
      <alignment horizontal="center" vertical="center" wrapText="1" shrinkToFit="1"/>
    </xf>
    <xf numFmtId="176" fontId="3" fillId="9" borderId="5" xfId="2" applyNumberFormat="1" applyFill="1" applyBorder="1" applyAlignment="1">
      <alignment horizontal="center" vertical="center" wrapText="1" shrinkToFit="1"/>
    </xf>
    <xf numFmtId="0" fontId="3" fillId="7" borderId="5" xfId="2" applyFill="1" applyBorder="1" applyAlignment="1">
      <alignment horizontal="center" vertical="center" wrapText="1" shrinkToFit="1"/>
    </xf>
    <xf numFmtId="38" fontId="3" fillId="2" borderId="0" xfId="3" applyFont="1" applyFill="1" applyAlignment="1">
      <alignment horizontal="right" vertical="center"/>
    </xf>
    <xf numFmtId="38" fontId="3" fillId="2" borderId="2" xfId="1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4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3" fillId="2" borderId="12" xfId="1" applyFont="1" applyFill="1" applyBorder="1">
      <alignment vertical="center"/>
    </xf>
    <xf numFmtId="0" fontId="10" fillId="2" borderId="0" xfId="2" applyFont="1" applyFill="1">
      <alignment vertical="center"/>
    </xf>
    <xf numFmtId="176" fontId="3" fillId="0" borderId="0" xfId="2" applyNumberFormat="1" applyAlignment="1">
      <alignment horizontal="left" vertical="top"/>
    </xf>
    <xf numFmtId="38" fontId="3" fillId="2" borderId="14" xfId="1" applyFont="1" applyFill="1" applyBorder="1">
      <alignment vertical="center"/>
    </xf>
    <xf numFmtId="38" fontId="3" fillId="2" borderId="15" xfId="1" applyFont="1" applyFill="1" applyBorder="1">
      <alignment vertical="center"/>
    </xf>
    <xf numFmtId="38" fontId="3" fillId="2" borderId="16" xfId="1" applyFont="1" applyFill="1" applyBorder="1">
      <alignment vertical="center"/>
    </xf>
    <xf numFmtId="38" fontId="3" fillId="2" borderId="0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38" fontId="3" fillId="0" borderId="17" xfId="1" applyFont="1" applyBorder="1">
      <alignment vertical="center"/>
    </xf>
    <xf numFmtId="0" fontId="3" fillId="3" borderId="12" xfId="2" applyFill="1" applyBorder="1">
      <alignment vertical="center"/>
    </xf>
    <xf numFmtId="0" fontId="3" fillId="3" borderId="13" xfId="2" applyFill="1" applyBorder="1">
      <alignment vertical="center"/>
    </xf>
    <xf numFmtId="0" fontId="3" fillId="3" borderId="17" xfId="2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38" fontId="3" fillId="0" borderId="0" xfId="1" applyFont="1" applyFill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178" fontId="6" fillId="2" borderId="3" xfId="2" applyNumberFormat="1" applyFont="1" applyFill="1" applyBorder="1">
      <alignment vertical="center"/>
    </xf>
    <xf numFmtId="178" fontId="6" fillId="3" borderId="3" xfId="2" applyNumberFormat="1" applyFont="1" applyFill="1" applyBorder="1">
      <alignment vertical="center"/>
    </xf>
    <xf numFmtId="38" fontId="6" fillId="0" borderId="23" xfId="1" applyFont="1" applyBorder="1">
      <alignment vertical="center"/>
    </xf>
    <xf numFmtId="178" fontId="6" fillId="2" borderId="22" xfId="2" applyNumberFormat="1" applyFont="1" applyFill="1" applyBorder="1" applyAlignment="1">
      <alignment horizontal="right" vertical="center"/>
    </xf>
    <xf numFmtId="178" fontId="6" fillId="2" borderId="24" xfId="2" applyNumberFormat="1" applyFont="1" applyFill="1" applyBorder="1">
      <alignment vertical="center"/>
    </xf>
    <xf numFmtId="178" fontId="6" fillId="3" borderId="25" xfId="2" applyNumberFormat="1" applyFont="1" applyFill="1" applyBorder="1">
      <alignment vertical="center"/>
    </xf>
    <xf numFmtId="178" fontId="6" fillId="3" borderId="26" xfId="2" applyNumberFormat="1" applyFont="1" applyFill="1" applyBorder="1">
      <alignment vertical="center"/>
    </xf>
    <xf numFmtId="178" fontId="6" fillId="3" borderId="27" xfId="2" applyNumberFormat="1" applyFont="1" applyFill="1" applyBorder="1">
      <alignment vertical="center"/>
    </xf>
    <xf numFmtId="0" fontId="3" fillId="2" borderId="28" xfId="2" applyFill="1" applyBorder="1">
      <alignment vertical="center"/>
    </xf>
    <xf numFmtId="0" fontId="6" fillId="2" borderId="28" xfId="2" applyFont="1" applyFill="1" applyBorder="1" applyAlignment="1">
      <alignment horizontal="center" vertical="center"/>
    </xf>
    <xf numFmtId="176" fontId="6" fillId="4" borderId="2" xfId="2" applyNumberFormat="1" applyFont="1" applyFill="1" applyBorder="1" applyProtection="1">
      <alignment vertical="center"/>
      <protection locked="0"/>
    </xf>
    <xf numFmtId="3" fontId="3" fillId="4" borderId="2" xfId="2" applyNumberFormat="1" applyFill="1" applyBorder="1" applyProtection="1">
      <alignment vertical="center"/>
      <protection locked="0"/>
    </xf>
    <xf numFmtId="38" fontId="3" fillId="4" borderId="2" xfId="1" applyFont="1" applyFill="1" applyBorder="1" applyAlignment="1" applyProtection="1">
      <alignment vertical="center" wrapText="1"/>
      <protection locked="0"/>
    </xf>
    <xf numFmtId="38" fontId="3" fillId="4" borderId="16" xfId="1" applyFont="1" applyFill="1" applyBorder="1" applyAlignment="1" applyProtection="1">
      <alignment vertical="center" wrapText="1"/>
      <protection locked="0"/>
    </xf>
    <xf numFmtId="38" fontId="3" fillId="4" borderId="2" xfId="1" applyFont="1" applyFill="1" applyBorder="1" applyProtection="1">
      <alignment vertical="center"/>
      <protection locked="0"/>
    </xf>
    <xf numFmtId="0" fontId="10" fillId="10" borderId="0" xfId="2" applyFont="1" applyFill="1">
      <alignment vertical="center"/>
    </xf>
    <xf numFmtId="0" fontId="9" fillId="10" borderId="0" xfId="2" applyFont="1" applyFill="1">
      <alignment vertical="center"/>
    </xf>
    <xf numFmtId="38" fontId="3" fillId="10" borderId="0" xfId="1" applyFont="1" applyFill="1" applyBorder="1" applyProtection="1">
      <alignment vertical="center"/>
    </xf>
    <xf numFmtId="0" fontId="3" fillId="10" borderId="0" xfId="2" applyFill="1">
      <alignment vertical="center"/>
    </xf>
    <xf numFmtId="0" fontId="7" fillId="10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/>
    </xf>
    <xf numFmtId="38" fontId="3" fillId="10" borderId="29" xfId="1" applyFont="1" applyFill="1" applyBorder="1" applyProtection="1">
      <alignment vertical="center"/>
    </xf>
    <xf numFmtId="38" fontId="3" fillId="10" borderId="30" xfId="1" applyFont="1" applyFill="1" applyBorder="1" applyProtection="1">
      <alignment vertical="center"/>
    </xf>
    <xf numFmtId="38" fontId="3" fillId="10" borderId="31" xfId="1" applyFont="1" applyFill="1" applyBorder="1" applyProtection="1">
      <alignment vertical="center"/>
    </xf>
    <xf numFmtId="38" fontId="9" fillId="10" borderId="0" xfId="1" applyFont="1" applyFill="1" applyProtection="1">
      <alignment vertical="center"/>
    </xf>
    <xf numFmtId="38" fontId="9" fillId="10" borderId="2" xfId="1" applyFont="1" applyFill="1" applyBorder="1" applyAlignment="1" applyProtection="1">
      <alignment horizontal="right" vertical="center" wrapText="1"/>
    </xf>
    <xf numFmtId="38" fontId="9" fillId="10" borderId="2" xfId="1" applyFont="1" applyFill="1" applyBorder="1" applyProtection="1">
      <alignment vertical="center"/>
    </xf>
    <xf numFmtId="0" fontId="3" fillId="10" borderId="11" xfId="2" applyFill="1" applyBorder="1">
      <alignment vertical="center"/>
    </xf>
    <xf numFmtId="0" fontId="3" fillId="10" borderId="1" xfId="2" applyFill="1" applyBorder="1">
      <alignment vertical="center"/>
    </xf>
    <xf numFmtId="0" fontId="11" fillId="2" borderId="0" xfId="2" applyFont="1" applyFill="1">
      <alignment vertical="center"/>
    </xf>
    <xf numFmtId="0" fontId="3" fillId="2" borderId="11" xfId="2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176" fontId="3" fillId="4" borderId="0" xfId="2" applyNumberFormat="1" applyFont="1" applyFill="1" applyProtection="1">
      <alignment vertical="center"/>
      <protection locked="0"/>
    </xf>
    <xf numFmtId="0" fontId="3" fillId="2" borderId="0" xfId="2" applyFont="1" applyFill="1" applyAlignment="1">
      <alignment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0" borderId="0" xfId="2" applyFont="1">
      <alignment vertical="center"/>
    </xf>
    <xf numFmtId="0" fontId="3" fillId="2" borderId="0" xfId="2" applyFill="1" applyAlignment="1">
      <alignment horizontal="center" vertical="center" wrapText="1"/>
    </xf>
    <xf numFmtId="0" fontId="3" fillId="2" borderId="19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20" xfId="2" applyFill="1" applyBorder="1" applyAlignment="1">
      <alignment horizontal="center" vertical="center"/>
    </xf>
    <xf numFmtId="0" fontId="3" fillId="2" borderId="22" xfId="2" applyFill="1" applyBorder="1" applyAlignment="1">
      <alignment horizontal="center" vertical="center"/>
    </xf>
    <xf numFmtId="176" fontId="3" fillId="0" borderId="7" xfId="2" applyNumberFormat="1" applyBorder="1" applyAlignment="1">
      <alignment horizontal="left" vertical="top"/>
    </xf>
    <xf numFmtId="0" fontId="3" fillId="2" borderId="3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6" borderId="3" xfId="2" applyFill="1" applyBorder="1" applyAlignment="1">
      <alignment horizontal="left" vertical="center"/>
    </xf>
    <xf numFmtId="0" fontId="3" fillId="6" borderId="6" xfId="2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18" xfId="2" applyFill="1" applyBorder="1" applyAlignment="1">
      <alignment horizontal="center" vertical="center"/>
    </xf>
    <xf numFmtId="0" fontId="3" fillId="2" borderId="21" xfId="2" applyFill="1" applyBorder="1" applyAlignment="1">
      <alignment horizontal="center" vertical="center"/>
    </xf>
    <xf numFmtId="0" fontId="3" fillId="7" borderId="3" xfId="2" applyFill="1" applyBorder="1" applyAlignment="1">
      <alignment horizontal="left" vertical="center"/>
    </xf>
    <xf numFmtId="0" fontId="3" fillId="7" borderId="6" xfId="2" applyFill="1" applyBorder="1" applyAlignment="1">
      <alignment horizontal="left" vertical="center"/>
    </xf>
    <xf numFmtId="0" fontId="3" fillId="8" borderId="3" xfId="2" applyFill="1" applyBorder="1" applyAlignment="1">
      <alignment horizontal="left" vertical="center"/>
    </xf>
    <xf numFmtId="0" fontId="3" fillId="8" borderId="6" xfId="2" applyFill="1" applyBorder="1" applyAlignment="1">
      <alignment horizontal="left" vertical="center"/>
    </xf>
    <xf numFmtId="0" fontId="3" fillId="9" borderId="3" xfId="2" applyFill="1" applyBorder="1" applyAlignment="1">
      <alignment horizontal="left" vertical="center"/>
    </xf>
    <xf numFmtId="0" fontId="3" fillId="9" borderId="6" xfId="2" applyFill="1" applyBorder="1" applyAlignment="1">
      <alignment horizontal="left" vertical="center"/>
    </xf>
    <xf numFmtId="0" fontId="3" fillId="2" borderId="2" xfId="2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3" fillId="2" borderId="1" xfId="2" applyFill="1" applyBorder="1" applyAlignment="1">
      <alignment horizontal="left" vertical="center" wrapText="1"/>
    </xf>
  </cellXfs>
  <cellStyles count="6">
    <cellStyle name="桁区切り" xfId="1" builtinId="6"/>
    <cellStyle name="桁区切り 2" xfId="3" xr:uid="{00000000-0005-0000-0000-000001000000}"/>
    <cellStyle name="桁区切り 3 2" xfId="5" xr:uid="{07ADD7F3-D9D9-4750-AE4E-D42DB0EF8E5E}"/>
    <cellStyle name="標準" xfId="0" builtinId="0"/>
    <cellStyle name="標準 2" xfId="2" xr:uid="{00000000-0005-0000-0000-000003000000}"/>
    <cellStyle name="標準 3" xfId="4" xr:uid="{005A97EB-144C-4390-B91F-3ACE0DB80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0617-EC04-4617-B6E7-2DFEFE0EC546}">
  <sheetPr>
    <tabColor indexed="47"/>
    <pageSetUpPr fitToPage="1"/>
  </sheetPr>
  <dimension ref="A1:N88"/>
  <sheetViews>
    <sheetView tabSelected="1" zoomScale="70" zoomScaleNormal="70" workbookViewId="0">
      <selection activeCell="G16" sqref="G16"/>
    </sheetView>
  </sheetViews>
  <sheetFormatPr defaultColWidth="8.69921875" defaultRowHeight="14.4" x14ac:dyDescent="0.2"/>
  <cols>
    <col min="1" max="1" width="38.5" style="7" customWidth="1"/>
    <col min="2" max="2" width="12.59765625" style="7" customWidth="1"/>
    <col min="3" max="7" width="18.796875" style="7" customWidth="1"/>
    <col min="8" max="8" width="21.296875" style="7" customWidth="1"/>
    <col min="9" max="9" width="23.19921875" style="7" customWidth="1"/>
    <col min="10" max="12" width="18.796875" style="7" customWidth="1"/>
    <col min="13" max="13" width="11.69921875" style="8" bestFit="1" customWidth="1"/>
    <col min="14" max="14" width="10.59765625" style="8" bestFit="1" customWidth="1"/>
    <col min="15" max="16384" width="8.69921875" style="7"/>
  </cols>
  <sheetData>
    <row r="1" spans="1:14" ht="33.6" customHeight="1" x14ac:dyDescent="0.2">
      <c r="A1" s="119" t="s">
        <v>49</v>
      </c>
      <c r="B1" s="5"/>
      <c r="D1" s="7" t="s">
        <v>0</v>
      </c>
      <c r="F1" s="7" t="s">
        <v>1</v>
      </c>
    </row>
    <row r="2" spans="1:14" ht="26.7" customHeight="1" x14ac:dyDescent="0.2">
      <c r="G2" s="50" t="s">
        <v>2</v>
      </c>
      <c r="H2" s="50"/>
      <c r="I2" s="50"/>
      <c r="J2" s="50"/>
      <c r="K2" s="50"/>
    </row>
    <row r="3" spans="1:14" ht="17.7" customHeight="1" x14ac:dyDescent="0.2">
      <c r="A3" s="6"/>
      <c r="B3" s="5"/>
      <c r="C3" s="126"/>
      <c r="D3" s="126"/>
      <c r="E3" s="126"/>
      <c r="F3" s="5"/>
      <c r="G3" s="5"/>
      <c r="H3" s="11"/>
      <c r="I3" s="11"/>
      <c r="J3" s="11"/>
      <c r="K3" s="11"/>
      <c r="L3" s="11"/>
    </row>
    <row r="4" spans="1:14" ht="28.95" customHeight="1" x14ac:dyDescent="0.2">
      <c r="A4" s="11" t="s">
        <v>3</v>
      </c>
      <c r="B4" s="11"/>
      <c r="C4" s="126"/>
      <c r="D4" s="126"/>
      <c r="E4" s="126"/>
      <c r="F4" s="11"/>
      <c r="G4" s="121" t="s">
        <v>50</v>
      </c>
      <c r="H4" s="122"/>
      <c r="I4" s="123" t="s">
        <v>4</v>
      </c>
      <c r="J4" s="98"/>
      <c r="K4" s="99"/>
      <c r="L4" s="98"/>
    </row>
    <row r="5" spans="1:14" x14ac:dyDescent="0.2">
      <c r="A5" s="146" t="s">
        <v>5</v>
      </c>
      <c r="B5" s="147" t="s">
        <v>6</v>
      </c>
      <c r="C5" s="149" t="s">
        <v>7</v>
      </c>
      <c r="D5" s="149"/>
      <c r="E5" s="149"/>
      <c r="F5" s="149"/>
      <c r="G5" s="136" t="s">
        <v>8</v>
      </c>
      <c r="H5" s="136"/>
      <c r="I5" s="137"/>
      <c r="J5" s="138" t="s">
        <v>9</v>
      </c>
      <c r="K5" s="127" t="s">
        <v>10</v>
      </c>
      <c r="L5" s="129" t="s">
        <v>11</v>
      </c>
    </row>
    <row r="6" spans="1:14" s="18" customFormat="1" ht="47.25" customHeight="1" x14ac:dyDescent="0.2">
      <c r="A6" s="146"/>
      <c r="B6" s="148"/>
      <c r="C6" s="59" t="str">
        <f>A17</f>
        <v>業務総括者</v>
      </c>
      <c r="D6" s="63" t="str">
        <f>A18</f>
        <v>副総括</v>
      </c>
      <c r="E6" s="61" t="str">
        <f>A19</f>
        <v>業務従事者/LMS操作支援業務</v>
      </c>
      <c r="F6" s="62" t="str">
        <f>A20</f>
        <v>業務従事者/ヘルプデスク業務</v>
      </c>
      <c r="G6" s="124" t="s">
        <v>12</v>
      </c>
      <c r="H6" s="124" t="s">
        <v>51</v>
      </c>
      <c r="I6" s="120" t="s">
        <v>52</v>
      </c>
      <c r="J6" s="139"/>
      <c r="K6" s="128"/>
      <c r="L6" s="130"/>
      <c r="M6" s="9"/>
      <c r="N6" s="9"/>
    </row>
    <row r="7" spans="1:14" s="11" customFormat="1" ht="18.600000000000001" customHeight="1" x14ac:dyDescent="0.2">
      <c r="A7" s="60" t="s">
        <v>13</v>
      </c>
      <c r="B7" s="4">
        <f>SUM(C7:F7)</f>
        <v>0</v>
      </c>
      <c r="C7" s="100"/>
      <c r="D7" s="100"/>
      <c r="E7" s="100"/>
      <c r="F7" s="100"/>
      <c r="G7" s="2">
        <f>C17*C7+C18*D7+C19*E7+C20*F7</f>
        <v>0</v>
      </c>
      <c r="H7" s="3">
        <f>$H$4*G7</f>
        <v>0</v>
      </c>
      <c r="I7" s="90">
        <f>G7+H7</f>
        <v>0</v>
      </c>
      <c r="J7" s="92">
        <f>E38</f>
        <v>0</v>
      </c>
      <c r="K7" s="3">
        <f>(I7+J7)*0.1</f>
        <v>0</v>
      </c>
      <c r="L7" s="93">
        <f>I7+J7+K7</f>
        <v>0</v>
      </c>
      <c r="M7" s="10"/>
      <c r="N7" s="10"/>
    </row>
    <row r="8" spans="1:14" s="11" customFormat="1" ht="18.600000000000001" customHeight="1" x14ac:dyDescent="0.2">
      <c r="A8" s="12" t="s">
        <v>14</v>
      </c>
      <c r="B8" s="4">
        <f>SUM(C8:F8)</f>
        <v>0</v>
      </c>
      <c r="C8" s="100"/>
      <c r="D8" s="100"/>
      <c r="E8" s="100"/>
      <c r="F8" s="100"/>
      <c r="G8" s="2">
        <f>C17*C8+C18*D8+C19*E8+C20*F8</f>
        <v>0</v>
      </c>
      <c r="H8" s="3">
        <f>$H$4*G8</f>
        <v>0</v>
      </c>
      <c r="I8" s="90">
        <f>G8+H8</f>
        <v>0</v>
      </c>
      <c r="J8" s="92">
        <f>F38</f>
        <v>100000</v>
      </c>
      <c r="K8" s="3">
        <f>(I8+J8)*0.1</f>
        <v>10000</v>
      </c>
      <c r="L8" s="93">
        <f>I8+J8+K8</f>
        <v>110000</v>
      </c>
      <c r="M8" s="10"/>
      <c r="N8" s="10"/>
    </row>
    <row r="9" spans="1:14" s="11" customFormat="1" ht="18.600000000000001" customHeight="1" x14ac:dyDescent="0.2">
      <c r="A9" s="12" t="s">
        <v>15</v>
      </c>
      <c r="B9" s="4">
        <f>SUM(C9:F9)</f>
        <v>0</v>
      </c>
      <c r="C9" s="100"/>
      <c r="D9" s="100"/>
      <c r="E9" s="100"/>
      <c r="F9" s="100"/>
      <c r="G9" s="2">
        <f>C17*C9+C18*D9+C19*E9+C20*F9</f>
        <v>0</v>
      </c>
      <c r="H9" s="3">
        <f>$H$4*G9</f>
        <v>0</v>
      </c>
      <c r="I9" s="90">
        <f>G9+H9</f>
        <v>0</v>
      </c>
      <c r="J9" s="92">
        <f>G38</f>
        <v>8971996</v>
      </c>
      <c r="K9" s="3">
        <f>(I9+J9)*0.1</f>
        <v>897199.60000000009</v>
      </c>
      <c r="L9" s="94">
        <f>I9+J9+K9</f>
        <v>9869195.5999999996</v>
      </c>
      <c r="M9" s="10"/>
      <c r="N9" s="10"/>
    </row>
    <row r="10" spans="1:14" s="11" customFormat="1" ht="18.600000000000001" customHeight="1" x14ac:dyDescent="0.2">
      <c r="A10" s="12" t="s">
        <v>16</v>
      </c>
      <c r="B10" s="4">
        <f>SUM(C10:F10)</f>
        <v>0</v>
      </c>
      <c r="C10" s="100"/>
      <c r="D10" s="100"/>
      <c r="E10" s="100"/>
      <c r="F10" s="100"/>
      <c r="G10" s="2">
        <f>C17*C10+C18*D10+C19*E10+C20*F10</f>
        <v>0</v>
      </c>
      <c r="H10" s="3">
        <f>$H$4*G10</f>
        <v>0</v>
      </c>
      <c r="I10" s="90">
        <f>G10+H10</f>
        <v>0</v>
      </c>
      <c r="J10" s="92">
        <f>H38</f>
        <v>8971997</v>
      </c>
      <c r="K10" s="3">
        <f>(I10+J10)*0.1</f>
        <v>897199.70000000007</v>
      </c>
      <c r="L10" s="94">
        <f>I10+J10+K10</f>
        <v>9869196.6999999993</v>
      </c>
      <c r="M10" s="10"/>
      <c r="N10" s="10"/>
    </row>
    <row r="11" spans="1:14" s="11" customFormat="1" ht="18.600000000000001" customHeight="1" x14ac:dyDescent="0.2">
      <c r="A11" s="12" t="s">
        <v>17</v>
      </c>
      <c r="B11" s="4">
        <f>SUM(C11:F11)</f>
        <v>0</v>
      </c>
      <c r="C11" s="100"/>
      <c r="D11" s="100"/>
      <c r="E11" s="100"/>
      <c r="F11" s="100"/>
      <c r="G11" s="2">
        <f>C17*C11+C18*D11+C19*E11+C20*F11</f>
        <v>0</v>
      </c>
      <c r="H11" s="3">
        <f>$H$4*G11</f>
        <v>0</v>
      </c>
      <c r="I11" s="90">
        <f>G11+H11</f>
        <v>0</v>
      </c>
      <c r="J11" s="92">
        <f>I38</f>
        <v>8771997</v>
      </c>
      <c r="K11" s="3">
        <f>(I11+J11)*0.1</f>
        <v>877199.70000000007</v>
      </c>
      <c r="L11" s="94">
        <f>I11+J11+K11</f>
        <v>9649196.6999999993</v>
      </c>
      <c r="M11" s="10"/>
      <c r="N11" s="10"/>
    </row>
    <row r="12" spans="1:14" ht="18.600000000000001" customHeight="1" thickBot="1" x14ac:dyDescent="0.25">
      <c r="A12" s="19" t="s">
        <v>11</v>
      </c>
      <c r="B12" s="15">
        <f>SUM(B7:B11)</f>
        <v>0</v>
      </c>
      <c r="C12" s="16">
        <f t="shared" ref="C12:L12" si="0">SUM(C7:C11)</f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7">
        <f t="shared" si="0"/>
        <v>0</v>
      </c>
      <c r="H12" s="17">
        <f t="shared" si="0"/>
        <v>0</v>
      </c>
      <c r="I12" s="91">
        <f t="shared" si="0"/>
        <v>0</v>
      </c>
      <c r="J12" s="95">
        <f t="shared" si="0"/>
        <v>26815990</v>
      </c>
      <c r="K12" s="96">
        <f t="shared" si="0"/>
        <v>2681599.0000000005</v>
      </c>
      <c r="L12" s="97">
        <f t="shared" si="0"/>
        <v>29497588.999999996</v>
      </c>
    </row>
    <row r="13" spans="1:14" ht="21.6" customHeight="1" x14ac:dyDescent="0.2">
      <c r="A13" s="131" t="s">
        <v>18</v>
      </c>
      <c r="B13" s="131"/>
      <c r="C13" s="131"/>
      <c r="D13" s="131"/>
      <c r="E13" s="131"/>
      <c r="F13" s="131"/>
      <c r="G13" s="131"/>
      <c r="H13" s="58"/>
      <c r="I13" s="58"/>
      <c r="J13" s="58"/>
      <c r="K13" s="58"/>
      <c r="L13" s="58"/>
    </row>
    <row r="14" spans="1:14" ht="21.6" customHeight="1" x14ac:dyDescent="0.2">
      <c r="A14" s="73" t="s">
        <v>19</v>
      </c>
      <c r="B14" s="73"/>
      <c r="C14" s="73"/>
      <c r="D14" s="73"/>
      <c r="E14" s="73"/>
      <c r="F14" s="73"/>
      <c r="G14" s="73"/>
      <c r="H14" s="58"/>
      <c r="I14" s="58"/>
      <c r="J14" s="58"/>
      <c r="K14" s="58"/>
      <c r="L14" s="58"/>
    </row>
    <row r="15" spans="1:14" ht="27.6" customHeight="1" x14ac:dyDescent="0.2">
      <c r="A15" s="125" t="s">
        <v>53</v>
      </c>
      <c r="D15" s="11"/>
      <c r="E15" s="8"/>
      <c r="H15" s="11"/>
      <c r="I15" s="11"/>
      <c r="J15" s="11"/>
      <c r="K15" s="11"/>
      <c r="L15" s="11"/>
    </row>
    <row r="16" spans="1:14" s="8" customFormat="1" ht="18.600000000000001" customHeight="1" x14ac:dyDescent="0.2">
      <c r="A16" s="132"/>
      <c r="B16" s="133"/>
      <c r="C16" s="48" t="s">
        <v>20</v>
      </c>
      <c r="D16" s="49" t="s">
        <v>21</v>
      </c>
      <c r="E16" s="48" t="s">
        <v>22</v>
      </c>
      <c r="F16" s="7"/>
      <c r="G16" s="7"/>
      <c r="H16" s="7"/>
      <c r="I16" s="7"/>
      <c r="J16" s="7"/>
      <c r="K16" s="7"/>
      <c r="L16" s="11"/>
    </row>
    <row r="17" spans="1:12" s="8" customFormat="1" ht="18.600000000000001" customHeight="1" x14ac:dyDescent="0.2">
      <c r="A17" s="134" t="s">
        <v>23</v>
      </c>
      <c r="B17" s="135"/>
      <c r="C17" s="101"/>
      <c r="D17" s="20">
        <f>C12</f>
        <v>0</v>
      </c>
      <c r="E17" s="21">
        <f>C17*D17</f>
        <v>0</v>
      </c>
      <c r="F17" s="7"/>
      <c r="G17" s="7"/>
      <c r="H17" s="7"/>
      <c r="I17" s="7"/>
      <c r="J17" s="7"/>
      <c r="K17" s="7"/>
      <c r="L17" s="11"/>
    </row>
    <row r="18" spans="1:12" s="8" customFormat="1" ht="18.600000000000001" customHeight="1" x14ac:dyDescent="0.2">
      <c r="A18" s="140" t="s">
        <v>24</v>
      </c>
      <c r="B18" s="141"/>
      <c r="C18" s="101"/>
      <c r="D18" s="20">
        <f>D12</f>
        <v>0</v>
      </c>
      <c r="E18" s="21">
        <f>C18*D18</f>
        <v>0</v>
      </c>
      <c r="F18" s="7"/>
      <c r="G18" s="7"/>
      <c r="H18" s="7"/>
      <c r="I18" s="7"/>
      <c r="J18" s="7"/>
      <c r="K18" s="7"/>
      <c r="L18" s="11"/>
    </row>
    <row r="19" spans="1:12" s="8" customFormat="1" ht="18.600000000000001" customHeight="1" x14ac:dyDescent="0.2">
      <c r="A19" s="142" t="s">
        <v>25</v>
      </c>
      <c r="B19" s="143"/>
      <c r="C19" s="101"/>
      <c r="D19" s="20">
        <f>E12</f>
        <v>0</v>
      </c>
      <c r="E19" s="21">
        <f>C19*D19</f>
        <v>0</v>
      </c>
      <c r="F19" s="7"/>
      <c r="G19" s="7"/>
      <c r="H19" s="7"/>
      <c r="I19" s="7"/>
      <c r="J19" s="7"/>
      <c r="K19" s="7"/>
      <c r="L19" s="11"/>
    </row>
    <row r="20" spans="1:12" s="8" customFormat="1" ht="18.600000000000001" customHeight="1" x14ac:dyDescent="0.2">
      <c r="A20" s="144" t="s">
        <v>26</v>
      </c>
      <c r="B20" s="145"/>
      <c r="C20" s="101"/>
      <c r="D20" s="20">
        <f>F12</f>
        <v>0</v>
      </c>
      <c r="E20" s="21">
        <f>C20*D20</f>
        <v>0</v>
      </c>
      <c r="F20" s="7"/>
      <c r="G20" s="7"/>
      <c r="H20" s="7"/>
      <c r="I20" s="7"/>
      <c r="J20" s="7"/>
      <c r="K20" s="7"/>
      <c r="L20" s="11"/>
    </row>
    <row r="21" spans="1:12" s="8" customFormat="1" ht="18.600000000000001" customHeight="1" x14ac:dyDescent="0.2">
      <c r="A21" s="22"/>
      <c r="B21" s="23"/>
      <c r="C21" s="24" t="s">
        <v>11</v>
      </c>
      <c r="D21" s="25"/>
      <c r="E21" s="26">
        <f>SUM(E17:E20)</f>
        <v>0</v>
      </c>
      <c r="F21" s="7"/>
      <c r="G21" s="7"/>
      <c r="H21" s="7"/>
      <c r="I21" s="7"/>
      <c r="J21" s="7"/>
      <c r="K21" s="7"/>
      <c r="L21" s="11"/>
    </row>
    <row r="22" spans="1:12" s="8" customFormat="1" x14ac:dyDescent="0.2">
      <c r="A22" s="11"/>
      <c r="B22" s="11"/>
      <c r="C22" s="64"/>
      <c r="D22" s="27"/>
      <c r="E22" s="28"/>
      <c r="F22" s="7"/>
      <c r="G22" s="7"/>
      <c r="H22" s="11"/>
      <c r="I22" s="11"/>
      <c r="J22" s="11"/>
      <c r="K22" s="11"/>
      <c r="L22" s="11"/>
    </row>
    <row r="23" spans="1:12" s="8" customFormat="1" ht="14.7" customHeight="1" x14ac:dyDescent="0.2">
      <c r="B23" s="11"/>
      <c r="C23" s="11"/>
      <c r="D23" s="11"/>
      <c r="E23" s="29"/>
      <c r="F23" s="29"/>
      <c r="G23" s="29"/>
      <c r="H23" s="29"/>
      <c r="I23" s="7"/>
      <c r="J23" s="11"/>
      <c r="K23" s="11"/>
      <c r="L23" s="11"/>
    </row>
    <row r="24" spans="1:12" s="8" customFormat="1" ht="34.35" customHeight="1" x14ac:dyDescent="0.2">
      <c r="A24" s="150" t="s">
        <v>27</v>
      </c>
      <c r="B24" s="151"/>
      <c r="C24" s="151"/>
      <c r="D24" s="151"/>
      <c r="E24" s="89" t="s">
        <v>28</v>
      </c>
      <c r="F24" s="89" t="s">
        <v>29</v>
      </c>
      <c r="G24" s="89" t="s">
        <v>30</v>
      </c>
      <c r="H24" s="89" t="s">
        <v>31</v>
      </c>
      <c r="I24" s="89" t="s">
        <v>32</v>
      </c>
      <c r="J24" s="88" t="s">
        <v>33</v>
      </c>
    </row>
    <row r="25" spans="1:12" s="8" customFormat="1" ht="18.600000000000001" customHeight="1" x14ac:dyDescent="0.2">
      <c r="A25" s="46" t="s">
        <v>34</v>
      </c>
      <c r="B25" s="47"/>
      <c r="C25" s="47"/>
      <c r="D25" s="47"/>
      <c r="E25" s="102"/>
      <c r="F25" s="102"/>
      <c r="G25" s="102"/>
      <c r="H25" s="102"/>
      <c r="I25" s="102"/>
      <c r="J25" s="65">
        <f>SUM(E25:I25)</f>
        <v>0</v>
      </c>
    </row>
    <row r="26" spans="1:12" s="8" customFormat="1" ht="18.600000000000001" customHeight="1" x14ac:dyDescent="0.2">
      <c r="A26" s="74" t="s">
        <v>35</v>
      </c>
      <c r="B26" s="75"/>
      <c r="C26" s="75"/>
      <c r="D26" s="75"/>
      <c r="E26" s="103"/>
      <c r="F26" s="103"/>
      <c r="G26" s="103"/>
      <c r="H26" s="103"/>
      <c r="I26" s="103"/>
      <c r="J26" s="76">
        <f>SUM(E26:I26)</f>
        <v>0</v>
      </c>
    </row>
    <row r="27" spans="1:12" s="8" customFormat="1" ht="18.600000000000001" customHeight="1" x14ac:dyDescent="0.2">
      <c r="A27" s="66" t="s">
        <v>36</v>
      </c>
      <c r="B27" s="67"/>
      <c r="C27" s="67"/>
      <c r="D27" s="67"/>
      <c r="E27" s="102"/>
      <c r="F27" s="102"/>
      <c r="G27" s="102"/>
      <c r="H27" s="102"/>
      <c r="I27" s="102"/>
      <c r="J27" s="65">
        <f>SUM(E27:I27)</f>
        <v>0</v>
      </c>
    </row>
    <row r="28" spans="1:12" s="13" customFormat="1" ht="18.600000000000001" customHeight="1" x14ac:dyDescent="0.2">
      <c r="A28" s="68" t="s">
        <v>37</v>
      </c>
      <c r="B28" s="69"/>
      <c r="C28" s="69"/>
      <c r="D28" s="69"/>
      <c r="E28" s="44">
        <f t="shared" ref="E28:J28" si="1">SUM(E25:E27)</f>
        <v>0</v>
      </c>
      <c r="F28" s="44">
        <f t="shared" si="1"/>
        <v>0</v>
      </c>
      <c r="G28" s="44">
        <f t="shared" si="1"/>
        <v>0</v>
      </c>
      <c r="H28" s="44">
        <f t="shared" si="1"/>
        <v>0</v>
      </c>
      <c r="I28" s="44">
        <f t="shared" si="1"/>
        <v>0</v>
      </c>
      <c r="J28" s="70">
        <f t="shared" si="1"/>
        <v>0</v>
      </c>
    </row>
    <row r="29" spans="1:12" s="85" customFormat="1" ht="18.600000000000001" customHeight="1" x14ac:dyDescent="0.2">
      <c r="A29" s="83"/>
      <c r="B29" s="83"/>
      <c r="C29" s="83"/>
      <c r="D29" s="83"/>
      <c r="E29" s="84"/>
      <c r="F29" s="84"/>
      <c r="G29" s="84"/>
      <c r="H29" s="84"/>
      <c r="I29" s="84"/>
      <c r="J29" s="83"/>
    </row>
    <row r="30" spans="1:12" s="8" customFormat="1" ht="36.6" customHeight="1" x14ac:dyDescent="0.2">
      <c r="A30" s="72" t="s">
        <v>38</v>
      </c>
      <c r="B30" s="11"/>
      <c r="C30" s="77"/>
      <c r="D30" s="11"/>
      <c r="E30" s="89" t="str">
        <f>E24</f>
        <v xml:space="preserve">2024年10月～12月
（引継・準備期間） </v>
      </c>
      <c r="F30" s="89" t="str">
        <f t="shared" ref="F30:I30" si="2">F24</f>
        <v>2024年1月～3月
（本格稼働）</v>
      </c>
      <c r="G30" s="89" t="str">
        <f t="shared" si="2"/>
        <v>2025年4月～2026年3月</v>
      </c>
      <c r="H30" s="89" t="str">
        <f t="shared" si="2"/>
        <v>2026年4月～2027年3月</v>
      </c>
      <c r="I30" s="89" t="str">
        <f t="shared" si="2"/>
        <v>2027年4月～2027年12月</v>
      </c>
      <c r="J30" s="88" t="s">
        <v>33</v>
      </c>
    </row>
    <row r="31" spans="1:12" s="8" customFormat="1" ht="18.600000000000001" customHeight="1" x14ac:dyDescent="0.2">
      <c r="A31" s="71" t="s">
        <v>39</v>
      </c>
      <c r="B31" s="78"/>
      <c r="C31" s="78"/>
      <c r="D31" s="79"/>
      <c r="E31" s="104"/>
      <c r="F31" s="104"/>
      <c r="G31" s="104"/>
      <c r="H31" s="104"/>
      <c r="I31" s="104"/>
      <c r="J31" s="57">
        <f>SUM(E31:I31)</f>
        <v>0</v>
      </c>
    </row>
    <row r="32" spans="1:12" s="8" customFormat="1" ht="18.600000000000001" customHeight="1" x14ac:dyDescent="0.2">
      <c r="A32" s="80" t="s">
        <v>33</v>
      </c>
      <c r="B32" s="81"/>
      <c r="C32" s="81"/>
      <c r="D32" s="82"/>
      <c r="E32" s="14">
        <f t="shared" ref="E32:J32" si="3">SUM(E31:E31)</f>
        <v>0</v>
      </c>
      <c r="F32" s="14">
        <f t="shared" si="3"/>
        <v>0</v>
      </c>
      <c r="G32" s="14">
        <f t="shared" si="3"/>
        <v>0</v>
      </c>
      <c r="H32" s="14">
        <f t="shared" si="3"/>
        <v>0</v>
      </c>
      <c r="I32" s="14">
        <f t="shared" si="3"/>
        <v>0</v>
      </c>
      <c r="J32" s="14">
        <f t="shared" si="3"/>
        <v>0</v>
      </c>
    </row>
    <row r="33" spans="1:12" s="87" customFormat="1" ht="18.600000000000001" customHeight="1" x14ac:dyDescent="0.2">
      <c r="A33" s="7"/>
      <c r="B33" s="7"/>
      <c r="C33" s="7"/>
      <c r="D33" s="7"/>
      <c r="E33" s="86"/>
      <c r="F33" s="86"/>
      <c r="G33" s="86"/>
      <c r="H33" s="86"/>
      <c r="I33" s="86"/>
      <c r="J33" s="86"/>
    </row>
    <row r="34" spans="1:12" s="8" customFormat="1" ht="36.6" customHeight="1" x14ac:dyDescent="0.2">
      <c r="A34" s="105" t="s">
        <v>40</v>
      </c>
      <c r="B34" s="106" t="s">
        <v>41</v>
      </c>
      <c r="C34" s="107"/>
      <c r="D34" s="108"/>
      <c r="E34" s="109" t="str">
        <f>E24</f>
        <v xml:space="preserve">2024年10月～12月
（引継・準備期間） </v>
      </c>
      <c r="F34" s="109" t="str">
        <f>F24</f>
        <v>2024年1月～3月
（本格稼働）</v>
      </c>
      <c r="G34" s="109" t="str">
        <f>G24</f>
        <v>2025年4月～2026年3月</v>
      </c>
      <c r="H34" s="109" t="str">
        <f>H24</f>
        <v>2026年4月～2027年3月</v>
      </c>
      <c r="I34" s="109" t="str">
        <f>I24</f>
        <v>2027年4月～2027年12月</v>
      </c>
      <c r="J34" s="110" t="s">
        <v>33</v>
      </c>
    </row>
    <row r="35" spans="1:12" s="8" customFormat="1" ht="18.600000000000001" customHeight="1" x14ac:dyDescent="0.2">
      <c r="A35" s="111" t="s">
        <v>42</v>
      </c>
      <c r="B35" s="112"/>
      <c r="C35" s="112"/>
      <c r="D35" s="113"/>
      <c r="E35" s="114"/>
      <c r="F35" s="115">
        <v>100000</v>
      </c>
      <c r="G35" s="115">
        <v>8971996</v>
      </c>
      <c r="H35" s="115">
        <v>8971997</v>
      </c>
      <c r="I35" s="115">
        <v>8771997</v>
      </c>
      <c r="J35" s="116">
        <f>SUM(E35:I35)</f>
        <v>26815990</v>
      </c>
    </row>
    <row r="36" spans="1:12" s="8" customFormat="1" ht="18.600000000000001" customHeight="1" x14ac:dyDescent="0.2">
      <c r="A36" s="117" t="s">
        <v>33</v>
      </c>
      <c r="B36" s="118"/>
      <c r="C36" s="118"/>
      <c r="D36" s="118"/>
      <c r="E36" s="115">
        <f t="shared" ref="E36:J36" si="4">SUM(E35:E35)</f>
        <v>0</v>
      </c>
      <c r="F36" s="115">
        <f t="shared" si="4"/>
        <v>100000</v>
      </c>
      <c r="G36" s="115">
        <f t="shared" si="4"/>
        <v>8971996</v>
      </c>
      <c r="H36" s="115">
        <f t="shared" si="4"/>
        <v>8971997</v>
      </c>
      <c r="I36" s="115">
        <f t="shared" si="4"/>
        <v>8771997</v>
      </c>
      <c r="J36" s="115">
        <f t="shared" si="4"/>
        <v>26815990</v>
      </c>
    </row>
    <row r="37" spans="1:12" s="8" customFormat="1" ht="15" customHeight="1" x14ac:dyDescent="0.2">
      <c r="A37" s="11"/>
      <c r="B37" s="11"/>
      <c r="C37" s="29"/>
      <c r="D37" s="29"/>
      <c r="E37" s="31"/>
      <c r="F37" s="31"/>
      <c r="G37" s="31"/>
      <c r="H37" s="32"/>
      <c r="I37" s="33"/>
      <c r="J37" s="11"/>
    </row>
    <row r="38" spans="1:12" s="8" customFormat="1" ht="18.600000000000001" customHeight="1" x14ac:dyDescent="0.2">
      <c r="A38" s="22" t="s">
        <v>43</v>
      </c>
      <c r="B38" s="23"/>
      <c r="C38" s="23"/>
      <c r="D38" s="23"/>
      <c r="E38" s="56">
        <f t="shared" ref="E38:J38" si="5">E36+E32+E28</f>
        <v>0</v>
      </c>
      <c r="F38" s="56">
        <f t="shared" si="5"/>
        <v>100000</v>
      </c>
      <c r="G38" s="56">
        <f t="shared" si="5"/>
        <v>8971996</v>
      </c>
      <c r="H38" s="56">
        <f t="shared" si="5"/>
        <v>8971997</v>
      </c>
      <c r="I38" s="56">
        <f t="shared" si="5"/>
        <v>8771997</v>
      </c>
      <c r="J38" s="56">
        <f t="shared" si="5"/>
        <v>26815990</v>
      </c>
    </row>
    <row r="39" spans="1:12" s="10" customFormat="1" ht="15.6" customHeight="1" x14ac:dyDescent="0.2">
      <c r="A39" s="30"/>
      <c r="B39" s="45"/>
      <c r="C39" s="45"/>
      <c r="D39" s="45"/>
      <c r="E39" s="31"/>
      <c r="F39" s="31"/>
      <c r="G39" s="31"/>
      <c r="H39" s="32"/>
      <c r="I39" s="33"/>
      <c r="J39" s="27"/>
      <c r="K39" s="28"/>
      <c r="L39" s="11"/>
    </row>
    <row r="40" spans="1:12" s="8" customFormat="1" ht="18" customHeight="1" x14ac:dyDescent="0.2">
      <c r="A40" s="30"/>
      <c r="B40" s="30"/>
      <c r="C40" s="27" t="s">
        <v>44</v>
      </c>
      <c r="D40" s="34"/>
      <c r="E40" s="35"/>
      <c r="F40" s="35"/>
      <c r="G40" s="35"/>
      <c r="H40" s="11"/>
    </row>
    <row r="41" spans="1:12" s="8" customFormat="1" ht="18" customHeight="1" x14ac:dyDescent="0.2">
      <c r="A41" s="30"/>
      <c r="B41" s="30"/>
      <c r="C41" s="36" t="s">
        <v>45</v>
      </c>
      <c r="D41" s="37"/>
      <c r="E41" s="38"/>
      <c r="F41" s="39">
        <f>I12+J12</f>
        <v>26815990</v>
      </c>
      <c r="G41" s="35"/>
      <c r="H41" s="11"/>
    </row>
    <row r="42" spans="1:12" s="8" customFormat="1" ht="18" customHeight="1" x14ac:dyDescent="0.2">
      <c r="A42" s="30"/>
      <c r="B42" s="11"/>
      <c r="C42" s="40" t="s">
        <v>46</v>
      </c>
      <c r="D42" s="34"/>
      <c r="E42" s="41"/>
      <c r="F42" s="39">
        <f>K12</f>
        <v>2681599.0000000005</v>
      </c>
      <c r="G42" s="35"/>
      <c r="H42" s="11"/>
    </row>
    <row r="43" spans="1:12" s="8" customFormat="1" ht="18" customHeight="1" x14ac:dyDescent="0.2">
      <c r="A43" s="30"/>
      <c r="B43" s="11"/>
      <c r="C43" s="42" t="s">
        <v>47</v>
      </c>
      <c r="D43" s="37"/>
      <c r="E43" s="43"/>
      <c r="F43" s="39">
        <f>F42+F41</f>
        <v>29497589</v>
      </c>
      <c r="G43" s="35"/>
      <c r="H43" s="11"/>
    </row>
    <row r="44" spans="1:12" s="8" customFormat="1" ht="14.25" customHeight="1" x14ac:dyDescent="0.2">
      <c r="A44" s="30"/>
      <c r="B44" s="11"/>
      <c r="C44" s="7" t="s">
        <v>48</v>
      </c>
      <c r="D44" s="34"/>
      <c r="E44" s="35"/>
      <c r="F44" s="35"/>
      <c r="G44" s="35"/>
      <c r="H44" s="11"/>
    </row>
    <row r="45" spans="1:12" s="8" customFormat="1" ht="15" customHeight="1" x14ac:dyDescent="0.2">
      <c r="A45" s="30"/>
      <c r="B45" s="30"/>
      <c r="C45" s="34"/>
      <c r="D45" s="34"/>
      <c r="E45" s="35"/>
      <c r="F45" s="35"/>
      <c r="G45" s="35"/>
      <c r="H45" s="7"/>
      <c r="I45" s="33"/>
      <c r="J45" s="27"/>
      <c r="K45" s="28"/>
      <c r="L45" s="11"/>
    </row>
    <row r="46" spans="1:12" s="8" customFormat="1" x14ac:dyDescent="0.2">
      <c r="A46" s="126"/>
      <c r="B46" s="11"/>
      <c r="C46" s="34"/>
      <c r="D46" s="34"/>
      <c r="E46" s="35"/>
      <c r="F46" s="35"/>
      <c r="G46" s="35"/>
      <c r="H46" s="7"/>
      <c r="I46" s="33"/>
      <c r="J46" s="27"/>
      <c r="K46" s="28"/>
      <c r="L46" s="11"/>
    </row>
    <row r="47" spans="1:12" s="8" customFormat="1" ht="14.25" customHeight="1" x14ac:dyDescent="0.2">
      <c r="A47" s="126"/>
      <c r="B47" s="11"/>
      <c r="C47" s="34"/>
      <c r="D47" s="34"/>
      <c r="E47" s="35"/>
      <c r="F47" s="35"/>
      <c r="G47" s="35"/>
      <c r="H47" s="7"/>
      <c r="I47" s="11"/>
      <c r="J47" s="27"/>
      <c r="K47" s="28"/>
      <c r="L47" s="11"/>
    </row>
    <row r="48" spans="1:12" s="8" customFormat="1" ht="21" customHeight="1" x14ac:dyDescent="0.2">
      <c r="A48" s="126"/>
      <c r="B48" s="11"/>
      <c r="C48" s="34"/>
      <c r="D48" s="34"/>
      <c r="E48" s="35"/>
      <c r="F48" s="35"/>
      <c r="G48" s="35"/>
      <c r="H48" s="7"/>
      <c r="I48" s="11"/>
      <c r="J48" s="11"/>
      <c r="K48" s="11"/>
      <c r="L48" s="11"/>
    </row>
    <row r="49" spans="1:12" s="8" customFormat="1" x14ac:dyDescent="0.2">
      <c r="A49" s="126"/>
      <c r="B49" s="30"/>
      <c r="C49" s="34"/>
      <c r="D49" s="34"/>
      <c r="E49" s="35"/>
      <c r="F49" s="35"/>
      <c r="G49" s="35"/>
      <c r="H49" s="7"/>
      <c r="I49" s="11"/>
      <c r="J49" s="11"/>
      <c r="K49" s="11"/>
      <c r="L49" s="11"/>
    </row>
    <row r="50" spans="1:12" s="8" customFormat="1" ht="15.75" customHeight="1" x14ac:dyDescent="0.2">
      <c r="A50" s="126"/>
      <c r="B50" s="11"/>
      <c r="C50" s="34"/>
      <c r="D50" s="27"/>
      <c r="E50" s="28"/>
      <c r="F50" s="11"/>
      <c r="G50" s="11"/>
      <c r="H50" s="11"/>
      <c r="I50" s="11"/>
      <c r="J50" s="11"/>
      <c r="K50" s="11"/>
      <c r="L50" s="11"/>
    </row>
    <row r="51" spans="1:12" s="8" customFormat="1" x14ac:dyDescent="0.2">
      <c r="A51" s="126"/>
      <c r="B51" s="11"/>
      <c r="C51" s="34"/>
      <c r="D51" s="27"/>
      <c r="E51" s="28"/>
      <c r="F51" s="11"/>
      <c r="G51" s="11"/>
      <c r="H51" s="11"/>
      <c r="I51" s="30"/>
      <c r="J51" s="30"/>
      <c r="K51" s="30"/>
      <c r="L51" s="11"/>
    </row>
    <row r="52" spans="1:12" s="8" customFormat="1" x14ac:dyDescent="0.2">
      <c r="A52" s="126"/>
      <c r="B52" s="11"/>
      <c r="C52" s="33"/>
      <c r="D52" s="51"/>
      <c r="E52" s="52"/>
      <c r="F52" s="11"/>
      <c r="G52" s="11"/>
      <c r="H52" s="30"/>
      <c r="I52" s="33"/>
      <c r="J52" s="27"/>
      <c r="K52" s="28"/>
      <c r="L52" s="7"/>
    </row>
    <row r="53" spans="1:12" s="8" customFormat="1" ht="14.25" customHeight="1" x14ac:dyDescent="0.2">
      <c r="A53" s="126"/>
      <c r="B53" s="30"/>
      <c r="C53" s="33"/>
      <c r="D53" s="1"/>
      <c r="E53" s="11"/>
      <c r="F53" s="11"/>
      <c r="G53" s="11"/>
      <c r="H53" s="11"/>
      <c r="I53" s="33"/>
      <c r="J53" s="27"/>
      <c r="K53" s="28"/>
      <c r="L53" s="7"/>
    </row>
    <row r="54" spans="1:12" s="8" customFormat="1" x14ac:dyDescent="0.2">
      <c r="A54" s="11"/>
      <c r="B54" s="11"/>
      <c r="C54" s="11"/>
      <c r="D54" s="7"/>
      <c r="E54" s="7"/>
      <c r="F54" s="7"/>
      <c r="G54" s="7"/>
      <c r="H54" s="7"/>
      <c r="I54" s="33"/>
      <c r="J54" s="27"/>
      <c r="K54" s="28"/>
      <c r="L54" s="7"/>
    </row>
    <row r="55" spans="1:12" s="8" customFormat="1" x14ac:dyDescent="0.2">
      <c r="A55" s="11"/>
      <c r="B55" s="27"/>
      <c r="C55" s="53"/>
      <c r="D55" s="7"/>
      <c r="E55" s="7"/>
      <c r="F55" s="7"/>
      <c r="G55" s="7"/>
      <c r="H55" s="7"/>
      <c r="I55" s="11"/>
      <c r="J55" s="27"/>
      <c r="K55" s="28"/>
      <c r="L55" s="7"/>
    </row>
    <row r="56" spans="1:12" s="8" customForma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s="8" customForma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s="8" customForma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s="8" customForma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s="8" customForma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8" customForma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s="8" customForma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8" spans="1:10" x14ac:dyDescent="0.2">
      <c r="I68" s="34"/>
      <c r="J68" s="54"/>
    </row>
    <row r="69" spans="1:10" x14ac:dyDescent="0.2">
      <c r="I69" s="34"/>
      <c r="J69" s="54"/>
    </row>
    <row r="70" spans="1:10" x14ac:dyDescent="0.2">
      <c r="J70" s="54"/>
    </row>
    <row r="71" spans="1:10" x14ac:dyDescent="0.2">
      <c r="A71" s="18"/>
      <c r="I71" s="34"/>
      <c r="J71" s="34"/>
    </row>
    <row r="72" spans="1:10" x14ac:dyDescent="0.2">
      <c r="A72" s="18"/>
    </row>
    <row r="74" spans="1:10" ht="15" customHeight="1" x14ac:dyDescent="0.2">
      <c r="D74" s="34"/>
      <c r="E74" s="55"/>
    </row>
    <row r="75" spans="1:10" x14ac:dyDescent="0.2">
      <c r="D75" s="34"/>
      <c r="E75" s="55"/>
    </row>
    <row r="76" spans="1:10" x14ac:dyDescent="0.2">
      <c r="D76" s="34"/>
      <c r="E76" s="55"/>
    </row>
    <row r="77" spans="1:10" x14ac:dyDescent="0.2">
      <c r="E77" s="55"/>
    </row>
    <row r="78" spans="1:10" x14ac:dyDescent="0.2">
      <c r="D78" s="34"/>
      <c r="E78" s="34"/>
    </row>
    <row r="87" spans="6:6" x14ac:dyDescent="0.2">
      <c r="F87" s="18"/>
    </row>
    <row r="88" spans="6:6" x14ac:dyDescent="0.2">
      <c r="F88" s="18"/>
    </row>
  </sheetData>
  <mergeCells count="17">
    <mergeCell ref="C3:E4"/>
    <mergeCell ref="A5:A6"/>
    <mergeCell ref="B5:B6"/>
    <mergeCell ref="C5:F5"/>
    <mergeCell ref="A24:D24"/>
    <mergeCell ref="A46:A49"/>
    <mergeCell ref="A50:A53"/>
    <mergeCell ref="K5:K6"/>
    <mergeCell ref="L5:L6"/>
    <mergeCell ref="A13:G13"/>
    <mergeCell ref="A16:B16"/>
    <mergeCell ref="A17:B17"/>
    <mergeCell ref="G5:I5"/>
    <mergeCell ref="J5:J6"/>
    <mergeCell ref="A18:B18"/>
    <mergeCell ref="A19:B19"/>
    <mergeCell ref="A20:B20"/>
  </mergeCells>
  <phoneticPr fontId="1"/>
  <pageMargins left="0.31496062992125984" right="0.31496062992125984" top="0.9055118110236221" bottom="0.55118110236220474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積算様式</vt:lpstr>
      <vt:lpstr>'別紙　積算様式'!Print_Area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2024-06-20T03:10:01Z</dcterms:created>
  <dcterms:modified xsi:type="dcterms:W3CDTF">2024-06-20T03:10:27Z</dcterms:modified>
  <cp:category/>
  <cp:contentStatus/>
</cp:coreProperties>
</file>