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fileSharing readOnlyRecommended="1"/>
  <workbookPr defaultThemeVersion="166925"/>
  <mc:AlternateContent xmlns:mc="http://schemas.openxmlformats.org/markup-compatibility/2006">
    <mc:Choice Requires="x15">
      <x15ac:absPath xmlns:x15ac="http://schemas.microsoft.com/office/spreadsheetml/2010/11/ac" url="C:\Users\31653\Downloads\インハウスコンサル一般契約\20250801_事前協議対応\2回目協議コメント反映版\"/>
    </mc:Choice>
  </mc:AlternateContent>
  <xr:revisionPtr revIDLastSave="0" documentId="13_ncr:1_{56C47047-5CA1-4703-9C4B-76CDD9F71AC7}" xr6:coauthVersionLast="47" xr6:coauthVersionMax="47" xr10:uidLastSave="{00000000-0000-0000-0000-000000000000}"/>
  <bookViews>
    <workbookView xWindow="-110" yWindow="-110" windowWidth="19420" windowHeight="10300" firstSheet="2" activeTab="2" xr2:uid="{00000000-000D-0000-FFFF-FFFF00000000}"/>
  </bookViews>
  <sheets>
    <sheet name="作成様式（クリーン）" sheetId="3" state="hidden" r:id="rId1"/>
    <sheet name="作成例＋作成にかかる留意点①イベント実施" sheetId="2" state="hidden" r:id="rId2"/>
    <sheet name="別紙1_契約充当可能額（積算金額）内訳書" sheetId="5" r:id="rId3"/>
    <sheet name="外部資金調達における類似案件" sheetId="9" r:id="rId4"/>
  </sheets>
  <definedNames>
    <definedName name="_xlnm.Print_Area" localSheetId="3">外部資金調達における類似案件!$A$1:$K$5</definedName>
    <definedName name="_xlnm.Print_Area" localSheetId="1">'作成例＋作成にかかる留意点①イベント実施'!$A$1:$H$61</definedName>
    <definedName name="_xlnm.Print_Area" localSheetId="2">'別紙1_契約充当可能額（積算金額）内訳書'!$A$1:$H$60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5" l="1"/>
  <c r="G21" i="5"/>
  <c r="G47" i="5"/>
  <c r="G46" i="5"/>
  <c r="G45" i="5"/>
  <c r="G44" i="5"/>
  <c r="G43" i="5"/>
  <c r="G38" i="5"/>
  <c r="G37" i="5"/>
  <c r="G36" i="5"/>
  <c r="G35" i="5"/>
  <c r="G34" i="5"/>
  <c r="G16" i="5"/>
  <c r="G15" i="5"/>
  <c r="G14" i="5"/>
  <c r="G13" i="5"/>
  <c r="G12" i="5"/>
  <c r="G48" i="3"/>
  <c r="G47" i="3"/>
  <c r="G46" i="3"/>
  <c r="G45" i="3"/>
  <c r="G44" i="3"/>
  <c r="G49" i="3" s="1"/>
  <c r="G39" i="3"/>
  <c r="G38" i="3"/>
  <c r="G37" i="3"/>
  <c r="G36" i="3"/>
  <c r="G35" i="3"/>
  <c r="G40" i="3" s="1"/>
  <c r="G23" i="3"/>
  <c r="G22" i="3"/>
  <c r="G21" i="3"/>
  <c r="G20" i="3"/>
  <c r="G19" i="3"/>
  <c r="G37" i="2"/>
  <c r="G38" i="2"/>
  <c r="G46" i="2"/>
  <c r="G47" i="2"/>
  <c r="G48" i="2"/>
  <c r="G45" i="2"/>
  <c r="G44" i="2"/>
  <c r="G39" i="2"/>
  <c r="G36" i="2"/>
  <c r="G35" i="2"/>
  <c r="G23" i="2"/>
  <c r="G22" i="2"/>
  <c r="G21" i="2"/>
  <c r="G20" i="2"/>
  <c r="G19" i="2"/>
  <c r="G23" i="5" l="1"/>
  <c r="G17" i="5"/>
  <c r="G48" i="5"/>
  <c r="G39" i="5"/>
  <c r="G24" i="3"/>
  <c r="G28" i="3"/>
  <c r="G30" i="3" s="1"/>
  <c r="G51" i="3"/>
  <c r="G40" i="2"/>
  <c r="G24" i="2"/>
  <c r="G49" i="2"/>
  <c r="G27" i="5" l="1"/>
  <c r="G29" i="5" s="1"/>
  <c r="G50" i="5"/>
  <c r="G54" i="3"/>
  <c r="G57" i="3"/>
  <c r="G60" i="3" s="1"/>
  <c r="G51" i="2"/>
  <c r="G28" i="2"/>
  <c r="G30" i="2" s="1"/>
  <c r="G53" i="5" l="1"/>
  <c r="G56" i="5" s="1"/>
  <c r="G59" i="5" s="1"/>
  <c r="G54" i="2"/>
  <c r="G57" i="2" s="1"/>
  <c r="G60" i="2" s="1"/>
</calcChain>
</file>

<file path=xl/sharedStrings.xml><?xml version="1.0" encoding="utf-8"?>
<sst xmlns="http://schemas.openxmlformats.org/spreadsheetml/2006/main" count="274" uniqueCount="129">
  <si>
    <t>参考見積額 積算様式</t>
    <rPh sb="0" eb="2">
      <t>サンコウ</t>
    </rPh>
    <rPh sb="2" eb="4">
      <t>ミツモリ</t>
    </rPh>
    <rPh sb="4" eb="5">
      <t>ガク</t>
    </rPh>
    <rPh sb="6" eb="8">
      <t>セキサン</t>
    </rPh>
    <rPh sb="8" eb="10">
      <t>ヨウシキ</t>
    </rPh>
    <phoneticPr fontId="2"/>
  </si>
  <si>
    <t>作成日：</t>
    <rPh sb="0" eb="3">
      <t>サクセイビ</t>
    </rPh>
    <phoneticPr fontId="2"/>
  </si>
  <si>
    <t>企業/団体/組織名称：</t>
    <rPh sb="0" eb="2">
      <t>キギョウ</t>
    </rPh>
    <rPh sb="3" eb="5">
      <t>ダンタイ</t>
    </rPh>
    <rPh sb="6" eb="8">
      <t>ソシキ</t>
    </rPh>
    <rPh sb="8" eb="10">
      <t>メイショウ</t>
    </rPh>
    <phoneticPr fontId="2"/>
  </si>
  <si>
    <t>代表者</t>
    <rPh sb="0" eb="3">
      <t>ダイヒョウシャ</t>
    </rPh>
    <phoneticPr fontId="2"/>
  </si>
  <si>
    <t>役職・氏名：</t>
    <phoneticPr fontId="2"/>
  </si>
  <si>
    <t>担当者</t>
    <rPh sb="0" eb="3">
      <t>タントウシャ</t>
    </rPh>
    <phoneticPr fontId="2"/>
  </si>
  <si>
    <t>所属先：</t>
    <rPh sb="0" eb="3">
      <t>ショゾクサキ</t>
    </rPh>
    <phoneticPr fontId="2"/>
  </si>
  <si>
    <t>氏名：</t>
    <phoneticPr fontId="2"/>
  </si>
  <si>
    <t>◆</t>
    <phoneticPr fontId="2"/>
  </si>
  <si>
    <t>調達管理番号：</t>
    <rPh sb="0" eb="6">
      <t>チョウタツカンリバンゴウ</t>
    </rPh>
    <phoneticPr fontId="2"/>
  </si>
  <si>
    <t>案件名：</t>
    <rPh sb="0" eb="3">
      <t>アンケンメイ</t>
    </rPh>
    <phoneticPr fontId="2"/>
  </si>
  <si>
    <t>Ⅰ．業務の対価（報酬）</t>
    <rPh sb="2" eb="4">
      <t>ギョウム</t>
    </rPh>
    <rPh sb="5" eb="7">
      <t>タイカ</t>
    </rPh>
    <rPh sb="8" eb="10">
      <t>ホウシュウ</t>
    </rPh>
    <phoneticPr fontId="2"/>
  </si>
  <si>
    <t>１．直接人件費</t>
    <rPh sb="2" eb="7">
      <t>チョクセツジンケンヒ</t>
    </rPh>
    <phoneticPr fontId="2"/>
  </si>
  <si>
    <t>通貨：円</t>
    <rPh sb="0" eb="2">
      <t>ツウカ</t>
    </rPh>
    <rPh sb="3" eb="4">
      <t>エン</t>
    </rPh>
    <phoneticPr fontId="2"/>
  </si>
  <si>
    <t>担当分野</t>
    <rPh sb="0" eb="4">
      <t>タントウブンヤ</t>
    </rPh>
    <phoneticPr fontId="2"/>
  </si>
  <si>
    <t>単価</t>
    <rPh sb="0" eb="2">
      <t>タンカ</t>
    </rPh>
    <phoneticPr fontId="2"/>
  </si>
  <si>
    <t>工数</t>
    <rPh sb="0" eb="2">
      <t>コウスウ</t>
    </rPh>
    <phoneticPr fontId="2"/>
  </si>
  <si>
    <t>計</t>
    <rPh sb="0" eb="1">
      <t>ケイ</t>
    </rPh>
    <phoneticPr fontId="2"/>
  </si>
  <si>
    <t>備考</t>
    <rPh sb="0" eb="2">
      <t>ビコウ</t>
    </rPh>
    <phoneticPr fontId="2"/>
  </si>
  <si>
    <t>数量</t>
    <rPh sb="0" eb="2">
      <t>スウリョウ</t>
    </rPh>
    <phoneticPr fontId="2"/>
  </si>
  <si>
    <t>単位</t>
    <rPh sb="0" eb="2">
      <t>タンイ</t>
    </rPh>
    <phoneticPr fontId="2"/>
  </si>
  <si>
    <t>直接人件費　合計</t>
    <rPh sb="0" eb="5">
      <t>チョクセツジンケンヒ</t>
    </rPh>
    <rPh sb="6" eb="8">
      <t>ゴウケイ</t>
    </rPh>
    <phoneticPr fontId="2"/>
  </si>
  <si>
    <t>円</t>
    <rPh sb="0" eb="1">
      <t>エン</t>
    </rPh>
    <phoneticPr fontId="2"/>
  </si>
  <si>
    <t>２．間接経費</t>
    <rPh sb="2" eb="6">
      <t>カンセツケイヒ</t>
    </rPh>
    <phoneticPr fontId="2"/>
  </si>
  <si>
    <t>直接人件費 合計の</t>
    <rPh sb="0" eb="5">
      <t>チョクセツジンケンヒ</t>
    </rPh>
    <rPh sb="6" eb="8">
      <t>ゴウケイ</t>
    </rPh>
    <phoneticPr fontId="2"/>
  </si>
  <si>
    <t>%</t>
    <phoneticPr fontId="2"/>
  </si>
  <si>
    <t>間接経費　計</t>
    <rPh sb="0" eb="2">
      <t>カンセツ</t>
    </rPh>
    <rPh sb="2" eb="4">
      <t>ケイヒ</t>
    </rPh>
    <rPh sb="5" eb="6">
      <t>ケイ</t>
    </rPh>
    <phoneticPr fontId="2"/>
  </si>
  <si>
    <t>業務の対価（報酬）　合計　(１＋２）</t>
    <rPh sb="0" eb="2">
      <t>ギョウム</t>
    </rPh>
    <rPh sb="3" eb="5">
      <t>タイカ</t>
    </rPh>
    <rPh sb="6" eb="8">
      <t>ホウシュウ</t>
    </rPh>
    <rPh sb="10" eb="12">
      <t>ゴウケイ</t>
    </rPh>
    <phoneticPr fontId="2"/>
  </si>
  <si>
    <t>Ⅱ．直接経費</t>
    <rPh sb="2" eb="6">
      <t>チョクセツケイヒ</t>
    </rPh>
    <phoneticPr fontId="2"/>
  </si>
  <si>
    <t>１．</t>
    <phoneticPr fontId="2"/>
  </si>
  <si>
    <t>費目</t>
    <rPh sb="0" eb="2">
      <t>ヒモク</t>
    </rPh>
    <phoneticPr fontId="2"/>
  </si>
  <si>
    <t>合計</t>
    <rPh sb="0" eb="2">
      <t>ゴウケイ</t>
    </rPh>
    <phoneticPr fontId="2"/>
  </si>
  <si>
    <t>２．</t>
    <phoneticPr fontId="2"/>
  </si>
  <si>
    <t>直接経費　合計　(１＋２）</t>
    <rPh sb="0" eb="4">
      <t>チョクセツケイヒ</t>
    </rPh>
    <rPh sb="5" eb="7">
      <t>ゴウケイ</t>
    </rPh>
    <phoneticPr fontId="2"/>
  </si>
  <si>
    <t>Ⅲ．小計　（Ⅰ＋Ⅱ）</t>
    <rPh sb="2" eb="4">
      <t>ショウケイ</t>
    </rPh>
    <phoneticPr fontId="2"/>
  </si>
  <si>
    <t>Ⅳ．消費税　（Ⅲ×10%）</t>
    <rPh sb="2" eb="5">
      <t>ショウヒゼイ</t>
    </rPh>
    <phoneticPr fontId="2"/>
  </si>
  <si>
    <t>Ⅴ．契約金額　合計　（Ⅲ＋Ⅳ）</t>
    <rPh sb="2" eb="6">
      <t>ケイヤクキンガク</t>
    </rPh>
    <rPh sb="7" eb="9">
      <t>ゴウケイ</t>
    </rPh>
    <phoneticPr fontId="2"/>
  </si>
  <si>
    <t>2023年○月×日</t>
    <rPh sb="4" eb="5">
      <t>ネン</t>
    </rPh>
    <rPh sb="6" eb="7">
      <t>ガツ</t>
    </rPh>
    <rPh sb="8" eb="9">
      <t>ニチ</t>
    </rPh>
    <phoneticPr fontId="2"/>
  </si>
  <si>
    <t>株式会社チョウタツハケン</t>
    <rPh sb="0" eb="4">
      <t>カブシキガイシャ</t>
    </rPh>
    <phoneticPr fontId="2"/>
  </si>
  <si>
    <t>代表取締役社長　調達太郎</t>
    <rPh sb="0" eb="7">
      <t>ダイヒョウトリシマリヤクシャチョウ</t>
    </rPh>
    <rPh sb="8" eb="12">
      <t>チョウタツタロウ</t>
    </rPh>
    <phoneticPr fontId="2"/>
  </si>
  <si>
    <t>法人営業部　営業第一課</t>
    <rPh sb="0" eb="4">
      <t>ホウジンエイギョウ</t>
    </rPh>
    <rPh sb="4" eb="5">
      <t>ブ</t>
    </rPh>
    <rPh sb="6" eb="8">
      <t>エイギョウ</t>
    </rPh>
    <rPh sb="8" eb="11">
      <t>ダイイチカ</t>
    </rPh>
    <phoneticPr fontId="2"/>
  </si>
  <si>
    <t>契約花子</t>
    <rPh sb="0" eb="2">
      <t>ケイヤク</t>
    </rPh>
    <rPh sb="2" eb="4">
      <t>ハナコ</t>
    </rPh>
    <phoneticPr fontId="2"/>
  </si>
  <si>
    <t>23a12345</t>
    <phoneticPr fontId="2"/>
  </si>
  <si>
    <t>A国スタートアップ関連イベント企画及び開催支援</t>
    <rPh sb="1" eb="2">
      <t>クニ</t>
    </rPh>
    <rPh sb="9" eb="11">
      <t>カンレン</t>
    </rPh>
    <rPh sb="15" eb="17">
      <t>キカク</t>
    </rPh>
    <rPh sb="17" eb="18">
      <t>オヨ</t>
    </rPh>
    <rPh sb="19" eb="21">
      <t>カイサイ</t>
    </rPh>
    <rPh sb="21" eb="23">
      <t>シエン</t>
    </rPh>
    <phoneticPr fontId="2"/>
  </si>
  <si>
    <t>総括</t>
    <rPh sb="0" eb="2">
      <t>ソウカツ</t>
    </rPh>
    <phoneticPr fontId="2"/>
  </si>
  <si>
    <t>人日</t>
  </si>
  <si>
    <t>副総括</t>
    <rPh sb="0" eb="3">
      <t>フクソウカツ</t>
    </rPh>
    <phoneticPr fontId="2"/>
  </si>
  <si>
    <t>業務主任者</t>
    <rPh sb="0" eb="5">
      <t>ギョウムシュニンシャ</t>
    </rPh>
    <phoneticPr fontId="2"/>
  </si>
  <si>
    <t>業務従事者①</t>
    <rPh sb="0" eb="5">
      <t>ギョウムジュウジシャ</t>
    </rPh>
    <phoneticPr fontId="2"/>
  </si>
  <si>
    <t>業務従事者②</t>
    <rPh sb="0" eb="5">
      <t>ギョウムジュウジシャ</t>
    </rPh>
    <phoneticPr fontId="2"/>
  </si>
  <si>
    <t>広報関連費用</t>
    <rPh sb="0" eb="6">
      <t>コウホウカンレンヒヨウ</t>
    </rPh>
    <phoneticPr fontId="2"/>
  </si>
  <si>
    <t>Web広告制作費</t>
    <rPh sb="3" eb="5">
      <t>コウコク</t>
    </rPh>
    <rPh sb="5" eb="7">
      <t>セイサク</t>
    </rPh>
    <rPh sb="7" eb="8">
      <t>ヒ</t>
    </rPh>
    <phoneticPr fontId="2"/>
  </si>
  <si>
    <t>式</t>
    <rPh sb="0" eb="1">
      <t>シキ</t>
    </rPh>
    <phoneticPr fontId="2"/>
  </si>
  <si>
    <t>Web広告掲載費</t>
    <rPh sb="3" eb="5">
      <t>コウコク</t>
    </rPh>
    <rPh sb="5" eb="8">
      <t>ケイサイヒ</t>
    </rPh>
    <phoneticPr fontId="2"/>
  </si>
  <si>
    <t>回</t>
    <rPh sb="0" eb="1">
      <t>カイ</t>
    </rPh>
    <phoneticPr fontId="2"/>
  </si>
  <si>
    <t>主要新聞社のオンライン版に掲載想定</t>
    <rPh sb="0" eb="2">
      <t>シュヨウ</t>
    </rPh>
    <rPh sb="2" eb="4">
      <t>シンブン</t>
    </rPh>
    <rPh sb="4" eb="5">
      <t>シャ</t>
    </rPh>
    <rPh sb="11" eb="12">
      <t>バン</t>
    </rPh>
    <rPh sb="13" eb="17">
      <t>ケイサイソウテイ</t>
    </rPh>
    <phoneticPr fontId="2"/>
  </si>
  <si>
    <t>広告記事作成費</t>
    <rPh sb="0" eb="2">
      <t>コウコク</t>
    </rPh>
    <rPh sb="2" eb="4">
      <t>キジ</t>
    </rPh>
    <rPh sb="4" eb="6">
      <t>サクセイ</t>
    </rPh>
    <rPh sb="6" eb="7">
      <t>ヒ</t>
    </rPh>
    <phoneticPr fontId="2"/>
  </si>
  <si>
    <t>本</t>
    <rPh sb="0" eb="1">
      <t>ホン</t>
    </rPh>
    <phoneticPr fontId="2"/>
  </si>
  <si>
    <t>事務局運営費</t>
    <rPh sb="0" eb="6">
      <t>ジムキョクウンエイヒ</t>
    </rPh>
    <phoneticPr fontId="2"/>
  </si>
  <si>
    <t>ヶ月</t>
    <rPh sb="1" eb="2">
      <t>ゲツ</t>
    </rPh>
    <phoneticPr fontId="2"/>
  </si>
  <si>
    <t>事務局人件費、連絡・通信費、応募受付経費</t>
    <phoneticPr fontId="2"/>
  </si>
  <si>
    <t>イベント実施関連費用</t>
    <rPh sb="4" eb="6">
      <t>ジッシ</t>
    </rPh>
    <rPh sb="6" eb="10">
      <t>カンレンヒヨウ</t>
    </rPh>
    <phoneticPr fontId="2"/>
  </si>
  <si>
    <t>会場借上費</t>
    <rPh sb="0" eb="3">
      <t>カイジョウカ</t>
    </rPh>
    <rPh sb="3" eb="4">
      <t>ア</t>
    </rPh>
    <rPh sb="4" eb="5">
      <t>ヒ</t>
    </rPh>
    <phoneticPr fontId="2"/>
  </si>
  <si>
    <t>会場＋控室利用含む単価を設定</t>
    <rPh sb="0" eb="2">
      <t>カイジョウ</t>
    </rPh>
    <rPh sb="3" eb="5">
      <t>ヒカエシツ</t>
    </rPh>
    <rPh sb="5" eb="7">
      <t>リヨウ</t>
    </rPh>
    <rPh sb="7" eb="8">
      <t>フク</t>
    </rPh>
    <rPh sb="9" eb="11">
      <t>タンカ</t>
    </rPh>
    <rPh sb="12" eb="14">
      <t>セッテイ</t>
    </rPh>
    <phoneticPr fontId="2"/>
  </si>
  <si>
    <t>会場設営費</t>
    <rPh sb="0" eb="5">
      <t>カイジョウセツエイヒ</t>
    </rPh>
    <phoneticPr fontId="2"/>
  </si>
  <si>
    <t>機材借上＋機材オペレーター費</t>
    <rPh sb="0" eb="2">
      <t>キザイ</t>
    </rPh>
    <rPh sb="2" eb="3">
      <t>シャク</t>
    </rPh>
    <rPh sb="3" eb="4">
      <t>ジョウ</t>
    </rPh>
    <rPh sb="5" eb="7">
      <t>キザイ</t>
    </rPh>
    <rPh sb="13" eb="14">
      <t>ヒ</t>
    </rPh>
    <phoneticPr fontId="2"/>
  </si>
  <si>
    <t>音響、照明関係、映像関係機材</t>
    <rPh sb="12" eb="14">
      <t>キザイ</t>
    </rPh>
    <phoneticPr fontId="2"/>
  </si>
  <si>
    <t>登壇者謝金・旅費</t>
    <rPh sb="0" eb="3">
      <t>トウダンシャ</t>
    </rPh>
    <rPh sb="3" eb="5">
      <t>シャキン</t>
    </rPh>
    <rPh sb="6" eb="8">
      <t>リョヒ</t>
    </rPh>
    <phoneticPr fontId="2"/>
  </si>
  <si>
    <t>人</t>
    <rPh sb="0" eb="1">
      <t>ニン</t>
    </rPh>
    <phoneticPr fontId="2"/>
  </si>
  <si>
    <t>定額計上</t>
    <rPh sb="0" eb="4">
      <t>テイガクケイジョウ</t>
    </rPh>
    <phoneticPr fontId="2"/>
  </si>
  <si>
    <t>契約充当可能額（積算金額）内訳書</t>
  </si>
  <si>
    <t>25a00451000000</t>
    <phoneticPr fontId="2"/>
  </si>
  <si>
    <t>外部資金・プログラム連携アドバイザー</t>
    <rPh sb="0" eb="4">
      <t>ガイブシキン</t>
    </rPh>
    <rPh sb="10" eb="12">
      <t>レンケイ</t>
    </rPh>
    <phoneticPr fontId="2"/>
  </si>
  <si>
    <t>人月</t>
  </si>
  <si>
    <t>2．その他業務の対価</t>
    <rPh sb="4" eb="5">
      <t>タ</t>
    </rPh>
    <rPh sb="5" eb="7">
      <t>ギョウム</t>
    </rPh>
    <rPh sb="8" eb="10">
      <t>タイカ</t>
    </rPh>
    <phoneticPr fontId="2"/>
  </si>
  <si>
    <t>業務名</t>
    <rPh sb="0" eb="3">
      <t>ギョウムメイ</t>
    </rPh>
    <phoneticPr fontId="2"/>
  </si>
  <si>
    <t>直接人件費以外　合計</t>
    <rPh sb="0" eb="5">
      <t>チョクセツジンケンヒ</t>
    </rPh>
    <rPh sb="5" eb="7">
      <t>イガイ</t>
    </rPh>
    <rPh sb="8" eb="10">
      <t>ゴウケイ</t>
    </rPh>
    <phoneticPr fontId="2"/>
  </si>
  <si>
    <t>3．一般管理費等</t>
    <phoneticPr fontId="2"/>
  </si>
  <si>
    <t>１＋２の</t>
    <phoneticPr fontId="2"/>
  </si>
  <si>
    <t>一般管理費等　計</t>
    <rPh sb="7" eb="8">
      <t>ケイ</t>
    </rPh>
    <phoneticPr fontId="2"/>
  </si>
  <si>
    <t>業務の対価（報酬）　合計　(１＋２＋３）</t>
    <rPh sb="0" eb="2">
      <t>ギョウム</t>
    </rPh>
    <rPh sb="3" eb="5">
      <t>タイカ</t>
    </rPh>
    <rPh sb="6" eb="8">
      <t>ホウシュウ</t>
    </rPh>
    <rPh sb="10" eb="12">
      <t>ゴウケイ</t>
    </rPh>
    <phoneticPr fontId="2"/>
  </si>
  <si>
    <t>円（税抜）</t>
    <rPh sb="0" eb="1">
      <t>エン</t>
    </rPh>
    <rPh sb="2" eb="5">
      <t>ゼイ</t>
    </rPh>
    <phoneticPr fontId="2"/>
  </si>
  <si>
    <t>出張旅費（国内出張）</t>
    <rPh sb="0" eb="2">
      <t>シュッチョウ</t>
    </rPh>
    <rPh sb="2" eb="4">
      <t>リョヒ</t>
    </rPh>
    <rPh sb="5" eb="7">
      <t>コクナイ</t>
    </rPh>
    <rPh sb="7" eb="9">
      <t>シュッチョウ</t>
    </rPh>
    <phoneticPr fontId="2"/>
  </si>
  <si>
    <t>円（税抜）</t>
    <rPh sb="0" eb="1">
      <t>エン</t>
    </rPh>
    <rPh sb="2" eb="4">
      <t>ゼイヌ</t>
    </rPh>
    <phoneticPr fontId="2"/>
  </si>
  <si>
    <t>円（税込）</t>
    <rPh sb="0" eb="1">
      <t>エン</t>
    </rPh>
    <rPh sb="2" eb="4">
      <t>ゼイコ</t>
    </rPh>
    <phoneticPr fontId="2"/>
  </si>
  <si>
    <t>機関名</t>
    <rPh sb="0" eb="2">
      <t>キカン</t>
    </rPh>
    <rPh sb="2" eb="3">
      <t>メイ</t>
    </rPh>
    <phoneticPr fontId="15"/>
  </si>
  <si>
    <t>種別</t>
    <rPh sb="0" eb="2">
      <t>シュベツ</t>
    </rPh>
    <phoneticPr fontId="15"/>
  </si>
  <si>
    <t>公募日</t>
    <rPh sb="0" eb="2">
      <t>コウボ</t>
    </rPh>
    <rPh sb="2" eb="3">
      <t>ヒ</t>
    </rPh>
    <phoneticPr fontId="15"/>
  </si>
  <si>
    <t>募集概要</t>
    <rPh sb="0" eb="4">
      <t>ボシュウガイヨウ</t>
    </rPh>
    <phoneticPr fontId="15"/>
  </si>
  <si>
    <t>主な業務内容：</t>
    <phoneticPr fontId="15"/>
  </si>
  <si>
    <t>応募条件</t>
    <rPh sb="0" eb="4">
      <t>オウボジョウケン</t>
    </rPh>
    <phoneticPr fontId="15"/>
  </si>
  <si>
    <t>給与（待遇）</t>
    <rPh sb="0" eb="2">
      <t>キュウヨ</t>
    </rPh>
    <rPh sb="3" eb="5">
      <t>タイグウ</t>
    </rPh>
    <phoneticPr fontId="15"/>
  </si>
  <si>
    <t>契約期間</t>
    <rPh sb="0" eb="4">
      <t>ケイヤクキカン</t>
    </rPh>
    <phoneticPr fontId="15"/>
  </si>
  <si>
    <t>リンク</t>
    <phoneticPr fontId="15"/>
  </si>
  <si>
    <t>備考</t>
    <rPh sb="0" eb="2">
      <t>ビコウ</t>
    </rPh>
    <phoneticPr fontId="15"/>
  </si>
  <si>
    <t>国立大学法人大阪大学共創機構 特任学術政策研究員（ファンドレイザー／常勤）</t>
    <phoneticPr fontId="15"/>
  </si>
  <si>
    <t>独法/大学法人</t>
    <rPh sb="0" eb="2">
      <t>ドッポウ</t>
    </rPh>
    <rPh sb="3" eb="7">
      <t>ダイガクホウジン</t>
    </rPh>
    <phoneticPr fontId="15"/>
  </si>
  <si>
    <t>大阪大学は海外の大学における寄附増加に向けた取組を参考に、組織的な寄附募集活動を強化するため令和7年4月1日に新たな組織「ディベロップメントオフィス」を設置しました。このオフィスにおいて寄附募集活動を担当する方（通称：ファンドレイザー）を募集します</t>
    <phoneticPr fontId="15"/>
  </si>
  <si>
    <t>大阪大学未来基金の充実に向けて以下の業務を行う。
①企業、個人（篤志家、卒業生等）、企業、団体（同窓会等）への寄附募集活動の業務
②寄附募集活動に関わる学内外との連携の業務
③寄附募集活動に関わる広報及びメディアコミュニケーションの業務
④その他、寄附募集活動に関わる業務</t>
    <phoneticPr fontId="15"/>
  </si>
  <si>
    <t>7. 応募資格
［必須要件］
① 大卒以上で社会人経験を有する者
② 6. 職務内容の業務に従事することに強い意欲を有する者
③ 積極的で主体性があり、コミュニケーション能力が高く、他者と円滑に業務を遂行できる者
④ 次のいずれかに該当する者
ア）大学、NPO 等において寄附募集活動の経験を有する者
イ）多数の企業または個人向け営業経験を有する者
ウ）ア、イに準ずる経験を有する者
［あると望ましい条件］
① 認定または准認定ファンドレイザー資格を有する者
② 金融機関等で個人または企業向け営業経験を有する者
③ 企業等で営業企画、CSR または広報の業務経験を有する者</t>
  </si>
  <si>
    <t>～2026年度3月31日</t>
    <rPh sb="5" eb="7">
      <t>ネンド</t>
    </rPh>
    <rPh sb="8" eb="9">
      <t>ガツ</t>
    </rPh>
    <rPh sb="11" eb="12">
      <t>ニチ</t>
    </rPh>
    <phoneticPr fontId="15"/>
  </si>
  <si>
    <t>‐</t>
  </si>
  <si>
    <t>https://www.osaka-u.ac.jp/kitei/reiki_honbun/u035RG00000535.html#e000000882</t>
  </si>
  <si>
    <t>自然科学研究機構 特任専門員（ファンドレイジング担当）</t>
    <phoneticPr fontId="15"/>
  </si>
  <si>
    <t>大学共同利用機関法人自然科学研究機構では、自然科学研究機構基金を設置し、寄付金を受入れ、若手研究者及び機構の特定のプロジェクトなどへの活用を通じて、機構の研究活動や社会貢献活動を推進しています。この度、寄付金の受入れ促進、寄付金の管理といった業務を担当する職員を募集します。</t>
    <phoneticPr fontId="15"/>
  </si>
  <si>
    <t>自然科学研究機構基金事業室の運営及び寄付金の充実・促進に資するファンドレイジング（渉外活動）における次の業務
①機構基金事業室の運営（機関担当者との連絡調整も含む）
②寄付金獲得のための渉外活動業務（個人、企業・団体等）
③寄付金獲得のための情報収集・分析及び企画立案・実施
④遺贈に関する企画立案・実施及び関連する業務
⑤その他寄付金の充実・促進等に関する業務全般</t>
    <phoneticPr fontId="15"/>
  </si>
  <si>
    <t>学士以上の学位を有し、寄付募集活動に意欲がある方。また、次のいずれかの経験・資格を有することが望ましい。
①企業等において企画営業業務（渉外、マーケティング、広報など）の経験
②金融業界（銀行、証券・保険ほか）での経験
③大学法人、独立行政法人、非営利法人等においてファンドレイジングの経験
④その他、次のような業務経験・資格
・データ分析に関する業務
・ファイナンシャルプランナーなど金融系コンサルタントの資格・経験
・日本ファンドレイジング協会認定資格</t>
  </si>
  <si>
    <t>（６）給与等
①給与：６００万円～８００万円
※年俸制（経歴・経験等を勘案の上、当機構年俸制職員就業規則により決定）
②諸手当：通勤手当等（当機構年俸制職員就業規則により支給）
③賞与：なし
④退職手当：なし</t>
    <phoneticPr fontId="15"/>
  </si>
  <si>
    <t>～2026年度6月30日</t>
    <rPh sb="5" eb="7">
      <t>ネンド</t>
    </rPh>
    <rPh sb="8" eb="9">
      <t>ガツ</t>
    </rPh>
    <rPh sb="11" eb="12">
      <t>ニチ</t>
    </rPh>
    <phoneticPr fontId="15"/>
  </si>
  <si>
    <t>自然科学研究機構の特任専門員（ファンドレイジング担当）</t>
    <phoneticPr fontId="15"/>
  </si>
  <si>
    <t>公益財団法人京都大学iPS細胞研究財団 寄附企画担当の職員</t>
    <phoneticPr fontId="15"/>
  </si>
  <si>
    <t>・寄附募集活動の企画／募集効果・効率を向上するための戦略設計含む各種施策の実施
（寄附募集マーケティング、アクセス解析、web サイト改善、広告クリエイティブ改善）
・遺贈についての問い合わせ対応、専門家とのコミュニケーション、執行の実務
・寄附者や寄附を検討している個人・法人とのコミュニケーション
・満足度向上のための各種施策
（寄附者向けイベントの企画・実施・運用、報告テキスト・動画等の作成、メール配信等）
・寄附受入れのためのインフラ整備・改善
・その他、寄附に係る研究支援業務
※能力や経験に基づき、リーダー的な役割を担っていただくことがあります。</t>
    <phoneticPr fontId="15"/>
  </si>
  <si>
    <t>■応募資格
１．大卒以上で数年以上の社会人経験を有する方
２．上記の「職務内容」に従事することに強い意欲を有する方
３．自ら積極的に動く主体性があり、コミュニケーション能力が高く、他者と円滑に業務を進められる方
４．次のいずれかに該当する方
　１)マーケティングの実務経験がある
　２)非営利団体等でのファンドレイジングの経験がある
　３)１、２に準ずる経験を有する
【望ましい条件】
１．金融機関等で遺贈を担当した経験がある方
２．企業等で営業企画、CSRまたは広報の業務経験を有する方
【求める人物像】
１．多様な立場の人と対話や信頼関係を構築できる誠実な人柄をお持ちの方。フットワークが軽く、協調性を持ち、チームの一員として意欲的に業務に取り組める方。
２．寄附やファンドレイジング、マーケティング等の新しい知識を学び続けることができ、学んだことをアウトプットする努力を継続できる方。</t>
  </si>
  <si>
    <t>（年収例） 大卒、35 歳、年収 470 万円程度
 大卒、45 歳、年収 600 万円程度</t>
    <phoneticPr fontId="15"/>
  </si>
  <si>
    <t>常勤</t>
    <rPh sb="0" eb="2">
      <t>ジョウキン</t>
    </rPh>
    <phoneticPr fontId="15"/>
  </si>
  <si>
    <t>https://www.cira-foundation.or.jp/j/assets/20241226_cira-f_philanthropy_office.pdf</t>
    <phoneticPr fontId="15"/>
  </si>
  <si>
    <t>国立大学法人東京藝術大学基金室 特任事務職員（ファンドレイザー）</t>
    <phoneticPr fontId="15"/>
  </si>
  <si>
    <t>2024/11？</t>
    <phoneticPr fontId="15"/>
  </si>
  <si>
    <t>国立大学法人東京藝術大学が、東京藝術大学基金やその他の寄附金等の充実・拡大を担うファンドレイザーを募集</t>
    <phoneticPr fontId="15"/>
  </si>
  <si>
    <t>東京藝術大学基金やその他の寄附金等の充実・拡大に資するファンドレイジング（渉外活動）に係る次の業務
①寄附金獲得のための渉外活動業務（個人、企業・団体等）
②寄附金獲得のための情報収集・分析及び企画立案・実施
③遺贈に関する企画立案・実施及び関連する業務
④本学教職員を対象としたファンドレイザーの育成及び研修に関する業務
⑤その他ファンドレイジングに関する業務全般
（変更の予定）なし</t>
    <phoneticPr fontId="15"/>
  </si>
  <si>
    <t>大学卒以上で次のいずれかの経歴を有する者
①企業等において企画営業業務（渉外、マーケティング、広報など）の経験
②金融業界（銀行、証券・保険ほか）での経験
③大学法人等、非営利法人においてファンドレイジングの経験
※そのほか、あると望ましい経験・資格
・データ分析に関する業務
・コンサルティング業務
・ファイナンシャルプランナーなど金融系資格
・海外での勤務経験又はビジネス英語に関する資格
・日本ファンドレイジング協会認定資格</t>
    <phoneticPr fontId="15"/>
  </si>
  <si>
    <t>８．賃金形態　時給3,000～5,000円
※月額試算60万円（4,000円x7.5hx5dayx4w)</t>
    <rPh sb="24" eb="26">
      <t>ゲツガク</t>
    </rPh>
    <rPh sb="26" eb="27">
      <t>タメシ</t>
    </rPh>
    <rPh sb="30" eb="32">
      <t>マンエン</t>
    </rPh>
    <rPh sb="38" eb="39">
      <t>エン</t>
    </rPh>
    <phoneticPr fontId="15"/>
  </si>
  <si>
    <r>
      <t xml:space="preserve">12. 給与及び手当
就業規則「48．国立大学法人大阪大学任期付年俸制教職員（特任等教職員）給与規程」による
</t>
    </r>
    <r>
      <rPr>
        <b/>
        <sz val="12"/>
        <color rgb="FF000000"/>
        <rFont val="BIZ UDPゴシック"/>
        <family val="3"/>
        <charset val="128"/>
      </rPr>
      <t>基本年俸6,423,300円</t>
    </r>
    <r>
      <rPr>
        <sz val="12"/>
        <color rgb="FF000000"/>
        <rFont val="BIZ UDPゴシック"/>
        <family val="3"/>
        <charset val="128"/>
      </rPr>
      <t>（12分の1の額を月額基本給として毎月支給）通勤手当を支給
※住居手当、扶養手当、退職手当及び賞与は支給しない。</t>
    </r>
    <phoneticPr fontId="2"/>
  </si>
  <si>
    <t>給与月額</t>
    <rPh sb="0" eb="2">
      <t>キュウヨ</t>
    </rPh>
    <rPh sb="2" eb="4">
      <t>ゲツガク</t>
    </rPh>
    <phoneticPr fontId="2"/>
  </si>
  <si>
    <t>535,275円</t>
    <phoneticPr fontId="2"/>
  </si>
  <si>
    <t>50０，０００円程度</t>
    <rPh sb="8" eb="10">
      <t>テイド</t>
    </rPh>
    <phoneticPr fontId="2"/>
  </si>
  <si>
    <t>６００，０００円程度</t>
    <rPh sb="7" eb="8">
      <t>エン</t>
    </rPh>
    <rPh sb="8" eb="10">
      <t>テイド</t>
    </rPh>
    <phoneticPr fontId="2"/>
  </si>
  <si>
    <t>50０，０００円
～
６６６，６６７円</t>
    <rPh sb="7" eb="8">
      <t>エン</t>
    </rPh>
    <rPh sb="18" eb="19">
      <t>エン</t>
    </rPh>
    <phoneticPr fontId="2"/>
  </si>
  <si>
    <t>国内事業部が締結している契約（調達管理番号：23a00980：多文化共生・国内連携アドバイザー）にかかる業務委託契約金額（４４０，０００円）に賃金上昇率（５．３３％ ）を加味した463,452円と、外部資金調達における直近1年以内の類似業務公告案件のうち根拠が明記されている国立大学法人大阪大学共創機構 特任学術政策研究員（ファンドレイザー／常勤）の「国立大学法人大阪大学任期付年俸制教職員（特任等教職員）給与規程」の給与月額５３５，２７５円の平均である４９９，３６４円を今般の直接人件費の単価と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</si>
</sst>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scheme val="minor"/>
    </font>
    <font>
      <sz val="12"/>
      <color theme="1"/>
      <name val="MS ゴシック"/>
      <family val="2"/>
      <charset val="128"/>
    </font>
    <font>
      <sz val="6"/>
      <name val="游ゴシック"/>
      <family val="3"/>
      <charset val="128"/>
      <scheme val="minor"/>
    </font>
    <font>
      <sz val="10"/>
      <color rgb="FF0000FF"/>
      <name val="Meiryo UI"/>
      <family val="3"/>
      <charset val="128"/>
    </font>
    <font>
      <sz val="11"/>
      <color theme="1"/>
      <name val="游ゴシック"/>
      <family val="2"/>
      <scheme val="minor"/>
    </font>
    <font>
      <b/>
      <sz val="11"/>
      <name val="Meiryo UI"/>
      <family val="3"/>
      <charset val="128"/>
    </font>
    <font>
      <sz val="10"/>
      <name val="Meiryo UI"/>
      <family val="3"/>
      <charset val="128"/>
    </font>
    <font>
      <b/>
      <sz val="11"/>
      <color theme="0"/>
      <name val="Meiryo UI"/>
      <family val="3"/>
      <charset val="128"/>
    </font>
    <font>
      <b/>
      <sz val="10"/>
      <color rgb="FF0000FF"/>
      <name val="Meiryo UI"/>
      <family val="3"/>
      <charset val="128"/>
    </font>
    <font>
      <b/>
      <sz val="10"/>
      <name val="Meiryo UI"/>
      <family val="3"/>
      <charset val="128"/>
    </font>
    <font>
      <sz val="11"/>
      <name val="Meiryo UI"/>
      <family val="3"/>
      <charset val="128"/>
    </font>
    <font>
      <b/>
      <sz val="12"/>
      <name val="Meiryo UI"/>
      <family val="3"/>
      <charset val="128"/>
    </font>
    <font>
      <sz val="10"/>
      <color theme="0"/>
      <name val="Meiryo UI"/>
      <family val="3"/>
      <charset val="128"/>
    </font>
    <font>
      <b/>
      <sz val="12"/>
      <color rgb="FF0000FF"/>
      <name val="Meiryo UI"/>
      <family val="3"/>
      <charset val="128"/>
    </font>
    <font>
      <b/>
      <sz val="18"/>
      <color theme="1"/>
      <name val="MS ゴシック"/>
      <family val="3"/>
      <charset val="128"/>
    </font>
    <font>
      <sz val="6"/>
      <name val="MS ゴシック"/>
      <family val="2"/>
      <charset val="128"/>
    </font>
    <font>
      <u/>
      <sz val="12"/>
      <color theme="10"/>
      <name val="MS ゴシック"/>
      <family val="2"/>
      <charset val="128"/>
    </font>
    <font>
      <b/>
      <sz val="18"/>
      <color theme="1"/>
      <name val="BIZ UDPゴシック"/>
      <family val="3"/>
      <charset val="128"/>
    </font>
    <font>
      <sz val="12"/>
      <color theme="1"/>
      <name val="BIZ UDPゴシック"/>
      <family val="3"/>
      <charset val="128"/>
    </font>
    <font>
      <sz val="12"/>
      <color rgb="FF000000"/>
      <name val="BIZ UDPゴシック"/>
      <family val="3"/>
      <charset val="128"/>
    </font>
    <font>
      <b/>
      <sz val="12"/>
      <color rgb="FF000000"/>
      <name val="BIZ UDPゴシック"/>
      <family val="3"/>
      <charset val="128"/>
    </font>
    <font>
      <u/>
      <sz val="12"/>
      <color theme="10"/>
      <name val="BIZ UDPゴシック"/>
      <family val="3"/>
      <charset val="128"/>
    </font>
    <font>
      <sz val="12"/>
      <name val="BIZ UDPゴシック"/>
      <family val="3"/>
      <charset val="128"/>
    </font>
    <font>
      <u/>
      <sz val="12"/>
      <name val="BIZ UDPゴシック"/>
      <family val="3"/>
      <charset val="128"/>
    </font>
    <font>
      <sz val="12"/>
      <color theme="1"/>
      <name val="ＭＳ ゴシック"/>
      <family val="3"/>
      <charset val="128"/>
    </font>
    <font>
      <u/>
      <sz val="12"/>
      <color theme="10"/>
      <name val="ＭＳ ゴシック"/>
      <family val="3"/>
      <charset val="128"/>
    </font>
    <font>
      <b/>
      <sz val="18"/>
      <color rgb="FF000000"/>
      <name val="BIZ UDP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7">
    <xf numFmtId="0" fontId="0" fillId="0" borderId="0"/>
    <xf numFmtId="38" fontId="4" fillId="0" borderId="0" applyFont="0" applyFill="0" applyBorder="0" applyAlignment="0" applyProtection="0">
      <alignment vertical="center"/>
    </xf>
    <xf numFmtId="0" fontId="1"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lignment vertical="center"/>
    </xf>
    <xf numFmtId="0" fontId="25" fillId="0" borderId="0" applyNumberFormat="0" applyFill="0" applyBorder="0" applyAlignment="0" applyProtection="0">
      <alignment vertical="center"/>
    </xf>
  </cellStyleXfs>
  <cellXfs count="66">
    <xf numFmtId="0" fontId="0" fillId="0" borderId="0" xfId="0"/>
    <xf numFmtId="0" fontId="7" fillId="3" borderId="0" xfId="0" applyFont="1" applyFill="1" applyAlignment="1">
      <alignment vertical="center"/>
    </xf>
    <xf numFmtId="0" fontId="6" fillId="0" borderId="0" xfId="0" applyFont="1" applyAlignment="1">
      <alignment horizontal="righ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49" fontId="8" fillId="2" borderId="0" xfId="0" applyNumberFormat="1" applyFont="1" applyFill="1" applyAlignment="1">
      <alignment vertical="center"/>
    </xf>
    <xf numFmtId="0" fontId="8" fillId="2" borderId="0" xfId="0" applyFont="1" applyFill="1" applyAlignment="1">
      <alignment vertical="center"/>
    </xf>
    <xf numFmtId="0" fontId="9" fillId="0" borderId="0" xfId="0" applyFont="1"/>
    <xf numFmtId="0" fontId="6" fillId="0" borderId="0" xfId="0" applyFont="1" applyAlignment="1">
      <alignment vertical="center"/>
    </xf>
    <xf numFmtId="0" fontId="5" fillId="3" borderId="0" xfId="0" applyFont="1" applyFill="1" applyAlignment="1">
      <alignment vertical="center"/>
    </xf>
    <xf numFmtId="0" fontId="6" fillId="3" borderId="0" xfId="0" applyFont="1" applyFill="1" applyAlignment="1">
      <alignment vertical="center"/>
    </xf>
    <xf numFmtId="0" fontId="5" fillId="3" borderId="0" xfId="0" applyFont="1" applyFill="1" applyAlignment="1">
      <alignment horizontal="left" vertical="center"/>
    </xf>
    <xf numFmtId="0" fontId="6" fillId="3" borderId="0" xfId="0" applyFont="1" applyFill="1" applyAlignment="1">
      <alignment horizontal="right" vertical="center"/>
    </xf>
    <xf numFmtId="0" fontId="9" fillId="0" borderId="0" xfId="0" applyFont="1" applyAlignment="1">
      <alignment vertical="center"/>
    </xf>
    <xf numFmtId="0" fontId="6" fillId="0" borderId="1" xfId="0" applyFont="1" applyBorder="1" applyAlignment="1">
      <alignment horizontal="center" vertical="center"/>
    </xf>
    <xf numFmtId="0" fontId="6" fillId="0" borderId="0" xfId="0" applyFont="1"/>
    <xf numFmtId="0" fontId="6" fillId="0" borderId="3" xfId="0" applyFont="1" applyBorder="1"/>
    <xf numFmtId="0" fontId="6" fillId="0" borderId="3" xfId="0" applyFont="1" applyBorder="1" applyAlignment="1">
      <alignment horizontal="right"/>
    </xf>
    <xf numFmtId="0" fontId="6" fillId="0" borderId="0" xfId="0" applyFont="1" applyAlignment="1">
      <alignment horizontal="left" vertical="center"/>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xf>
    <xf numFmtId="38" fontId="6" fillId="0" borderId="4" xfId="1" applyFont="1" applyBorder="1" applyAlignment="1"/>
    <xf numFmtId="38" fontId="6" fillId="0" borderId="2" xfId="1" applyFont="1" applyBorder="1" applyAlignment="1">
      <alignment horizontal="right"/>
    </xf>
    <xf numFmtId="38" fontId="5" fillId="0" borderId="2" xfId="1" applyFont="1" applyBorder="1" applyAlignment="1"/>
    <xf numFmtId="38" fontId="5" fillId="0" borderId="2" xfId="1" applyFont="1" applyBorder="1" applyAlignment="1">
      <alignment horizontal="right"/>
    </xf>
    <xf numFmtId="38" fontId="3" fillId="2" borderId="1" xfId="1" applyFont="1" applyFill="1" applyBorder="1" applyAlignment="1">
      <alignment vertical="center"/>
    </xf>
    <xf numFmtId="38" fontId="6" fillId="0" borderId="5" xfId="1" applyFont="1" applyBorder="1" applyAlignment="1">
      <alignment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38" fontId="6" fillId="2" borderId="6" xfId="1" applyFont="1" applyFill="1" applyBorder="1" applyAlignment="1">
      <alignment vertical="center"/>
    </xf>
    <xf numFmtId="0" fontId="6" fillId="2" borderId="6" xfId="0" applyFont="1" applyFill="1" applyBorder="1" applyAlignment="1">
      <alignment vertical="center"/>
    </xf>
    <xf numFmtId="3" fontId="3" fillId="2" borderId="1" xfId="0" applyNumberFormat="1" applyFont="1" applyFill="1" applyBorder="1" applyAlignment="1">
      <alignment vertical="center"/>
    </xf>
    <xf numFmtId="38" fontId="6" fillId="0" borderId="1" xfId="1" applyFont="1" applyBorder="1" applyAlignment="1">
      <alignment vertical="center"/>
    </xf>
    <xf numFmtId="38" fontId="6" fillId="0" borderId="3" xfId="1" applyFont="1" applyBorder="1" applyAlignment="1"/>
    <xf numFmtId="0" fontId="3" fillId="2" borderId="6" xfId="0" applyFont="1" applyFill="1" applyBorder="1" applyAlignment="1">
      <alignment vertical="center"/>
    </xf>
    <xf numFmtId="38" fontId="6" fillId="0" borderId="0" xfId="1" applyFont="1" applyBorder="1" applyAlignment="1"/>
    <xf numFmtId="0" fontId="14" fillId="0" borderId="0" xfId="2" applyFont="1" applyAlignment="1">
      <alignment horizontal="center" vertical="center" wrapText="1"/>
    </xf>
    <xf numFmtId="0" fontId="1" fillId="0" borderId="0" xfId="2" applyAlignment="1">
      <alignment vertical="center" wrapText="1"/>
    </xf>
    <xf numFmtId="0" fontId="12" fillId="6" borderId="0" xfId="0" applyFont="1" applyFill="1" applyAlignment="1">
      <alignment horizontal="center" vertical="center"/>
    </xf>
    <xf numFmtId="38" fontId="6" fillId="2" borderId="6" xfId="1" applyFont="1" applyFill="1" applyBorder="1" applyAlignment="1">
      <alignment vertical="center" wrapText="1"/>
    </xf>
    <xf numFmtId="0" fontId="17" fillId="4" borderId="1" xfId="2" applyFont="1" applyFill="1" applyBorder="1" applyAlignment="1">
      <alignment horizontal="center" vertical="center" wrapText="1"/>
    </xf>
    <xf numFmtId="0" fontId="18" fillId="0" borderId="1" xfId="2" applyFont="1" applyBorder="1" applyAlignment="1">
      <alignment vertical="center" wrapText="1"/>
    </xf>
    <xf numFmtId="14" fontId="18" fillId="0" borderId="1" xfId="2" applyNumberFormat="1" applyFont="1" applyBorder="1" applyAlignment="1">
      <alignment vertical="center" wrapText="1"/>
    </xf>
    <xf numFmtId="0" fontId="21" fillId="0" borderId="1" xfId="3" applyFont="1" applyBorder="1" applyAlignment="1">
      <alignment vertical="center" wrapText="1"/>
    </xf>
    <xf numFmtId="0" fontId="18" fillId="6" borderId="1" xfId="2" applyFont="1" applyFill="1" applyBorder="1" applyAlignment="1">
      <alignment vertical="center" wrapText="1"/>
    </xf>
    <xf numFmtId="0" fontId="21" fillId="0" borderId="1" xfId="4" applyFont="1" applyBorder="1" applyAlignment="1">
      <alignment vertical="center" wrapText="1"/>
    </xf>
    <xf numFmtId="0" fontId="22" fillId="0" borderId="1" xfId="2" applyFont="1" applyBorder="1" applyAlignment="1">
      <alignment vertical="center" wrapText="1"/>
    </xf>
    <xf numFmtId="14" fontId="22" fillId="0" borderId="1" xfId="2" applyNumberFormat="1" applyFont="1" applyBorder="1" applyAlignment="1">
      <alignment vertical="center" wrapText="1"/>
    </xf>
    <xf numFmtId="0" fontId="22" fillId="6" borderId="1" xfId="2" applyFont="1" applyFill="1" applyBorder="1" applyAlignment="1">
      <alignment vertical="center" wrapText="1"/>
    </xf>
    <xf numFmtId="0" fontId="23" fillId="0" borderId="1" xfId="4" applyFont="1" applyBorder="1" applyAlignment="1">
      <alignment vertical="center" wrapText="1"/>
    </xf>
    <xf numFmtId="17" fontId="22" fillId="0" borderId="1" xfId="2" applyNumberFormat="1" applyFont="1" applyBorder="1" applyAlignment="1">
      <alignment vertical="center" wrapText="1"/>
    </xf>
    <xf numFmtId="0" fontId="3" fillId="2" borderId="2" xfId="0" applyFont="1" applyFill="1" applyBorder="1" applyAlignment="1">
      <alignment horizontal="left"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2" borderId="2" xfId="0" applyFont="1" applyFill="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14" fontId="3" fillId="2" borderId="2" xfId="0" applyNumberFormat="1" applyFont="1" applyFill="1" applyBorder="1" applyAlignment="1">
      <alignment horizontal="center" vertical="center"/>
    </xf>
    <xf numFmtId="0" fontId="6" fillId="2" borderId="6" xfId="0" applyFont="1" applyFill="1" applyBorder="1" applyAlignment="1">
      <alignment vertical="center" wrapText="1"/>
    </xf>
    <xf numFmtId="0" fontId="19" fillId="6" borderId="1" xfId="2" applyFont="1" applyFill="1" applyBorder="1" applyAlignment="1">
      <alignment vertical="center" wrapText="1"/>
    </xf>
    <xf numFmtId="0" fontId="26" fillId="5" borderId="1" xfId="2" applyFont="1" applyFill="1" applyBorder="1" applyAlignment="1">
      <alignment vertical="center" wrapText="1"/>
    </xf>
  </cellXfs>
  <cellStyles count="7">
    <cellStyle name="Hyperlink" xfId="3" xr:uid="{F252F827-360C-4FB7-8AD0-6ADDA7B3DC94}"/>
    <cellStyle name="ハイパーリンク 2" xfId="4" xr:uid="{EFE4F6C8-CBFB-460F-9230-353FDF30FDA1}"/>
    <cellStyle name="ハイパーリンク 3" xfId="6" xr:uid="{A9E8D1EE-0787-4B39-BB04-DD570E9C640A}"/>
    <cellStyle name="桁区切り" xfId="1" builtinId="6"/>
    <cellStyle name="標準" xfId="0" builtinId="0"/>
    <cellStyle name="標準 2" xfId="2" xr:uid="{6F6C84E8-9739-4A97-9A64-022745C95177}"/>
    <cellStyle name="標準 3" xfId="5" xr:uid="{1090A37A-D0EB-464E-95E7-50FC8C15251E}"/>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18140</xdr:colOff>
      <xdr:row>19</xdr:row>
      <xdr:rowOff>33086</xdr:rowOff>
    </xdr:from>
    <xdr:to>
      <xdr:col>15</xdr:col>
      <xdr:colOff>181426</xdr:colOff>
      <xdr:row>35</xdr:row>
      <xdr:rowOff>82176</xdr:rowOff>
    </xdr:to>
    <xdr:sp macro="" textlink="">
      <xdr:nvSpPr>
        <xdr:cNvPr id="3" name="吹き出し: 線 2">
          <a:extLst>
            <a:ext uri="{FF2B5EF4-FFF2-40B4-BE49-F238E27FC236}">
              <a16:creationId xmlns:a16="http://schemas.microsoft.com/office/drawing/2014/main" id="{524AB3A1-6C41-4E3A-A141-923C781F6491}"/>
            </a:ext>
          </a:extLst>
        </xdr:cNvPr>
        <xdr:cNvSpPr/>
      </xdr:nvSpPr>
      <xdr:spPr>
        <a:xfrm>
          <a:off x="7122669" y="4395910"/>
          <a:ext cx="4107757" cy="3754501"/>
        </a:xfrm>
        <a:prstGeom prst="borderCallout1">
          <a:avLst>
            <a:gd name="adj1" fmla="val 39842"/>
            <a:gd name="adj2" fmla="val 214"/>
            <a:gd name="adj3" fmla="val 39873"/>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・間接経費に含まれる費用の例は、以下のとおりです。</a:t>
          </a:r>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・本様式では、直接人件費に対して任意のパーセンテージをかけて間接経費を算出・計上するようにしていますが、別の計上方法として、間接経費を含んだ直接人件費の単価を設定する方法もあります。</a:t>
          </a:r>
        </a:p>
      </xdr:txBody>
    </xdr:sp>
    <xdr:clientData/>
  </xdr:twoCellAnchor>
  <xdr:twoCellAnchor editAs="oneCell">
    <xdr:from>
      <xdr:col>9</xdr:col>
      <xdr:colOff>60776</xdr:colOff>
      <xdr:row>20</xdr:row>
      <xdr:rowOff>149948</xdr:rowOff>
    </xdr:from>
    <xdr:to>
      <xdr:col>15</xdr:col>
      <xdr:colOff>137310</xdr:colOff>
      <xdr:row>31</xdr:row>
      <xdr:rowOff>12170</xdr:rowOff>
    </xdr:to>
    <xdr:pic>
      <xdr:nvPicPr>
        <xdr:cNvPr id="2" name="図 1">
          <a:extLst>
            <a:ext uri="{FF2B5EF4-FFF2-40B4-BE49-F238E27FC236}">
              <a16:creationId xmlns:a16="http://schemas.microsoft.com/office/drawing/2014/main" id="{685D638A-6D3C-48FA-BECC-4FC02E203E13}"/>
            </a:ext>
          </a:extLst>
        </xdr:cNvPr>
        <xdr:cNvPicPr>
          <a:picLocks noChangeAspect="1"/>
        </xdr:cNvPicPr>
      </xdr:nvPicPr>
      <xdr:blipFill>
        <a:blip xmlns:r="http://schemas.openxmlformats.org/officeDocument/2006/relationships" r:embed="rId1"/>
        <a:stretch>
          <a:fillRect/>
        </a:stretch>
      </xdr:blipFill>
      <xdr:spPr>
        <a:xfrm>
          <a:off x="7307247" y="4736889"/>
          <a:ext cx="4021005" cy="2447046"/>
        </a:xfrm>
        <a:prstGeom prst="rect">
          <a:avLst/>
        </a:prstGeom>
      </xdr:spPr>
    </xdr:pic>
    <xdr:clientData/>
  </xdr:twoCellAnchor>
  <xdr:twoCellAnchor>
    <xdr:from>
      <xdr:col>9</xdr:col>
      <xdr:colOff>7257</xdr:colOff>
      <xdr:row>2</xdr:row>
      <xdr:rowOff>7256</xdr:rowOff>
    </xdr:from>
    <xdr:to>
      <xdr:col>15</xdr:col>
      <xdr:colOff>170543</xdr:colOff>
      <xdr:row>5</xdr:row>
      <xdr:rowOff>179294</xdr:rowOff>
    </xdr:to>
    <xdr:sp macro="" textlink="">
      <xdr:nvSpPr>
        <xdr:cNvPr id="4" name="吹き出し: 線 3">
          <a:extLst>
            <a:ext uri="{FF2B5EF4-FFF2-40B4-BE49-F238E27FC236}">
              <a16:creationId xmlns:a16="http://schemas.microsoft.com/office/drawing/2014/main" id="{247EC05F-5DCB-440E-B96C-96CF7B9ABDF8}"/>
            </a:ext>
          </a:extLst>
        </xdr:cNvPr>
        <xdr:cNvSpPr/>
      </xdr:nvSpPr>
      <xdr:spPr>
        <a:xfrm>
          <a:off x="7253728" y="522727"/>
          <a:ext cx="4107756" cy="814508"/>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DB201C32-98FF-47A1-8C88-00B82E3D1F64}"/>
            </a:ext>
          </a:extLst>
        </xdr:cNvPr>
        <xdr:cNvSpPr/>
      </xdr:nvSpPr>
      <xdr:spPr>
        <a:xfrm>
          <a:off x="7271657" y="3491540"/>
          <a:ext cx="4107756" cy="594872"/>
        </a:xfrm>
        <a:prstGeom prst="borderCallout2">
          <a:avLst>
            <a:gd name="adj1" fmla="val 43868"/>
            <a:gd name="adj2" fmla="val -149"/>
            <a:gd name="adj3" fmla="val 50147"/>
            <a:gd name="adj4" fmla="val -84139"/>
            <a:gd name="adj5" fmla="val 81104"/>
            <a:gd name="adj6" fmla="val -8740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311A9D70-F087-4062-A560-EED4713DF905}"/>
            </a:ext>
          </a:extLst>
        </xdr:cNvPr>
        <xdr:cNvSpPr/>
      </xdr:nvSpPr>
      <xdr:spPr>
        <a:xfrm>
          <a:off x="7259704" y="2620470"/>
          <a:ext cx="4107756" cy="594872"/>
        </a:xfrm>
        <a:prstGeom prst="borderCallout2">
          <a:avLst>
            <a:gd name="adj1" fmla="val 43868"/>
            <a:gd name="adj2" fmla="val -149"/>
            <a:gd name="adj3" fmla="val 45124"/>
            <a:gd name="adj4" fmla="val -6664"/>
            <a:gd name="adj5" fmla="val 147663"/>
            <a:gd name="adj6" fmla="val -4866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63420921-C3EA-4C55-8733-9B5E1E0DFF05}"/>
            </a:ext>
          </a:extLst>
        </xdr:cNvPr>
        <xdr:cNvSpPr/>
      </xdr:nvSpPr>
      <xdr:spPr>
        <a:xfrm>
          <a:off x="7117762" y="8305586"/>
          <a:ext cx="4107757" cy="1959002"/>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1123BD67-9D85-4FEA-BE18-9E51CE9A2D3A}"/>
            </a:ext>
          </a:extLst>
        </xdr:cNvPr>
        <xdr:cNvSpPr/>
      </xdr:nvSpPr>
      <xdr:spPr>
        <a:xfrm>
          <a:off x="7117763" y="10449646"/>
          <a:ext cx="4107757" cy="1084941"/>
        </a:xfrm>
        <a:prstGeom prst="borderCallout2">
          <a:avLst>
            <a:gd name="adj1" fmla="val 43868"/>
            <a:gd name="adj2" fmla="val -149"/>
            <a:gd name="adj3" fmla="val 24459"/>
            <a:gd name="adj4" fmla="val -6846"/>
            <a:gd name="adj5" fmla="val 24710"/>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2</xdr:col>
      <xdr:colOff>668691</xdr:colOff>
      <xdr:row>14</xdr:row>
      <xdr:rowOff>18750</xdr:rowOff>
    </xdr:from>
    <xdr:to>
      <xdr:col>5</xdr:col>
      <xdr:colOff>296917</xdr:colOff>
      <xdr:row>19</xdr:row>
      <xdr:rowOff>161924</xdr:rowOff>
    </xdr:to>
    <xdr:sp macro="" textlink="">
      <xdr:nvSpPr>
        <xdr:cNvPr id="9" name="吹き出し: 四角形 8">
          <a:extLst>
            <a:ext uri="{FF2B5EF4-FFF2-40B4-BE49-F238E27FC236}">
              <a16:creationId xmlns:a16="http://schemas.microsoft.com/office/drawing/2014/main" id="{511B02CC-D75E-4C00-AF4E-CA70DC74A501}"/>
            </a:ext>
          </a:extLst>
        </xdr:cNvPr>
        <xdr:cNvSpPr/>
      </xdr:nvSpPr>
      <xdr:spPr>
        <a:xfrm>
          <a:off x="1087791" y="3228675"/>
          <a:ext cx="2409526" cy="123854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役職名がどのような役割を表すのか、簡単な説明を付したほうがよい（リーダーなのか、担当者なのか）</a:t>
          </a:r>
        </a:p>
      </xdr:txBody>
    </xdr:sp>
    <xdr:clientData/>
  </xdr:twoCellAnchor>
  <xdr:twoCellAnchor>
    <xdr:from>
      <xdr:col>1</xdr:col>
      <xdr:colOff>92634</xdr:colOff>
      <xdr:row>23</xdr:row>
      <xdr:rowOff>129988</xdr:rowOff>
    </xdr:from>
    <xdr:to>
      <xdr:col>4</xdr:col>
      <xdr:colOff>10458</xdr:colOff>
      <xdr:row>27</xdr:row>
      <xdr:rowOff>47813</xdr:rowOff>
    </xdr:to>
    <xdr:sp macro="" textlink="">
      <xdr:nvSpPr>
        <xdr:cNvPr id="10" name="吹き出し: 四角形 9">
          <a:extLst>
            <a:ext uri="{FF2B5EF4-FFF2-40B4-BE49-F238E27FC236}">
              <a16:creationId xmlns:a16="http://schemas.microsoft.com/office/drawing/2014/main" id="{BD31842C-5F79-4598-B133-0784D70180FB}"/>
            </a:ext>
          </a:extLst>
        </xdr:cNvPr>
        <xdr:cNvSpPr/>
      </xdr:nvSpPr>
      <xdr:spPr>
        <a:xfrm>
          <a:off x="242046" y="5389282"/>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報酬にするもの：今後ランプサム化する中で、直接人件費以外も報酬になり得る</a:t>
          </a:r>
        </a:p>
      </xdr:txBody>
    </xdr:sp>
    <xdr:clientData/>
  </xdr:twoCellAnchor>
  <xdr:twoCellAnchor>
    <xdr:from>
      <xdr:col>4</xdr:col>
      <xdr:colOff>215152</xdr:colOff>
      <xdr:row>23</xdr:row>
      <xdr:rowOff>170329</xdr:rowOff>
    </xdr:from>
    <xdr:to>
      <xdr:col>7</xdr:col>
      <xdr:colOff>110563</xdr:colOff>
      <xdr:row>27</xdr:row>
      <xdr:rowOff>88154</xdr:rowOff>
    </xdr:to>
    <xdr:sp macro="" textlink="">
      <xdr:nvSpPr>
        <xdr:cNvPr id="11" name="吹き出し: 四角形 10">
          <a:extLst>
            <a:ext uri="{FF2B5EF4-FFF2-40B4-BE49-F238E27FC236}">
              <a16:creationId xmlns:a16="http://schemas.microsoft.com/office/drawing/2014/main" id="{312487BC-782E-4F8B-9DEA-13F24F2E28AD}"/>
            </a:ext>
          </a:extLst>
        </xdr:cNvPr>
        <xdr:cNvSpPr/>
      </xdr:nvSpPr>
      <xdr:spPr>
        <a:xfrm>
          <a:off x="2874681" y="5429623"/>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構成は調達種別ごとに変更が必要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23091</xdr:colOff>
      <xdr:row>1</xdr:row>
      <xdr:rowOff>23091</xdr:rowOff>
    </xdr:from>
    <xdr:to>
      <xdr:col>30</xdr:col>
      <xdr:colOff>475171</xdr:colOff>
      <xdr:row>1</xdr:row>
      <xdr:rowOff>775671</xdr:rowOff>
    </xdr:to>
    <xdr:pic>
      <xdr:nvPicPr>
        <xdr:cNvPr id="2" name="図 1">
          <a:extLst>
            <a:ext uri="{FF2B5EF4-FFF2-40B4-BE49-F238E27FC236}">
              <a16:creationId xmlns:a16="http://schemas.microsoft.com/office/drawing/2014/main" id="{B96A5C39-679E-BCE0-4371-723765CD4B91}"/>
            </a:ext>
          </a:extLst>
        </xdr:cNvPr>
        <xdr:cNvPicPr>
          <a:picLocks noChangeAspect="1"/>
        </xdr:cNvPicPr>
      </xdr:nvPicPr>
      <xdr:blipFill>
        <a:blip xmlns:r="http://schemas.openxmlformats.org/officeDocument/2006/relationships" r:embed="rId1"/>
        <a:stretch>
          <a:fillRect/>
        </a:stretch>
      </xdr:blipFill>
      <xdr:spPr>
        <a:xfrm>
          <a:off x="16036636" y="554182"/>
          <a:ext cx="12955808" cy="752580"/>
        </a:xfrm>
        <a:prstGeom prst="rect">
          <a:avLst/>
        </a:prstGeom>
      </xdr:spPr>
    </xdr:pic>
    <xdr:clientData/>
  </xdr:twoCellAnchor>
  <xdr:twoCellAnchor editAs="oneCell">
    <xdr:from>
      <xdr:col>11</xdr:col>
      <xdr:colOff>23091</xdr:colOff>
      <xdr:row>1</xdr:row>
      <xdr:rowOff>773545</xdr:rowOff>
    </xdr:from>
    <xdr:to>
      <xdr:col>30</xdr:col>
      <xdr:colOff>484697</xdr:colOff>
      <xdr:row>1</xdr:row>
      <xdr:rowOff>1192703</xdr:rowOff>
    </xdr:to>
    <xdr:pic>
      <xdr:nvPicPr>
        <xdr:cNvPr id="3" name="図 2">
          <a:extLst>
            <a:ext uri="{FF2B5EF4-FFF2-40B4-BE49-F238E27FC236}">
              <a16:creationId xmlns:a16="http://schemas.microsoft.com/office/drawing/2014/main" id="{52F7D608-2D3E-A486-DCD9-6088899C9E93}"/>
            </a:ext>
          </a:extLst>
        </xdr:cNvPr>
        <xdr:cNvPicPr>
          <a:picLocks noChangeAspect="1"/>
        </xdr:cNvPicPr>
      </xdr:nvPicPr>
      <xdr:blipFill>
        <a:blip xmlns:r="http://schemas.openxmlformats.org/officeDocument/2006/relationships" r:embed="rId2"/>
        <a:stretch>
          <a:fillRect/>
        </a:stretch>
      </xdr:blipFill>
      <xdr:spPr>
        <a:xfrm>
          <a:off x="16036636" y="1304636"/>
          <a:ext cx="12965334" cy="41915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osaka-u.ac.jp/kitei/reiki_honbun/u035RG00000535.html" TargetMode="External"/><Relationship Id="rId2" Type="http://schemas.openxmlformats.org/officeDocument/2006/relationships/hyperlink" Target="../../../../../../:f:/r/personal/onedrive-secretariatofjocv_jica_go_jp/Documents/300_%E9%9D%92%E5%B9%B4%E6%B5%B7%E5%A4%96%E5%8D%94%E5%8A%9B%E9%9A%8A%E4%BA%8B%E5%8B%99%E5%B1%80/3_%E5%BD%B9%E8%81%B7%E5%93%A1/220_%E7%A4%BE%E4%BC%9A%E9%82%84%E5%85%83%E4%BF%83%E9%80%B2%E8%AA%B2/03_%E6%A5%AD%E5%8B%99%E5%A7%94%E8%A8%97%E5%A5%91%E7%B4%84/%E3%82%A4%E3%83%B3%E3%83%8F%E3%82%A6%E3%82%B9%E3%82%B3%E3%83%B3%E3%82%B5%E3%83%AB%E3%82%BF%E3%83%B3%E3%83%88%EF%BC%88%E5%A4%96%E9%83%A8%E8%B3%87%E9%87%91%E3%83%BB%E3%83%97%E3%83%AD%E3%82%B0%E3%83%A9%E3%83%A0%E9%80%A3%E6%90%BA%E3%82%A2%E3%83%89%E3%83%90%E3%82%A4%E3%82%B6%E3%83%BC%EF%BC%89/00_%E5%8F%82%E8%80%83/01_%E4%BB%96%E5%9B%A3%E4%BD%93%E5%85%AC%E7%A4%BA%E4%BE%8B/%E8%87%AA%E7%84%B6%E7%A7%91%E5%AD%A6%E7%A0%94%E7%A9%B6%E6%A9%9F%E6%A7%8B%E3%81%AE%E7%89%B9%E4%BB%BB%E5%B0%82%E9%96%80%E5%93%A1%EF%BC%88%E3%83%95%E3%82%A1%E3%83%B3%E3%83%89%E3%83%AC%E3%82%A4%E3%82%B8%E3%83%B3%E3%82%B0%E6%8B%85%E5%BD%93%EF%BC%89?csf=1&amp;web=1&amp;e=m67HFk" TargetMode="External"/><Relationship Id="rId1" Type="http://schemas.openxmlformats.org/officeDocument/2006/relationships/hyperlink" Target="https://www.cira-foundation.or.jp/j/assets/20241226_cira-f_philanthropy_office.pdf" TargetMode="Externa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074A-15B4-4295-B701-4A9A31CA457B}">
  <sheetPr>
    <tabColor rgb="FF0000FF"/>
  </sheetPr>
  <dimension ref="A1:H61"/>
  <sheetViews>
    <sheetView view="pageBreakPreview" topLeftCell="A16" zoomScaleNormal="55" zoomScaleSheetLayoutView="100" workbookViewId="0">
      <selection activeCell="L10" sqref="L10"/>
    </sheetView>
  </sheetViews>
  <sheetFormatPr defaultColWidth="8.58203125" defaultRowHeight="17.5" customHeight="1"/>
  <cols>
    <col min="1" max="1" width="1.83203125" style="8" customWidth="1"/>
    <col min="2" max="2" width="3.58203125" style="8" customWidth="1"/>
    <col min="3" max="3" width="18.33203125" style="8" customWidth="1"/>
    <col min="4" max="4" width="11" style="8" customWidth="1"/>
    <col min="5" max="5" width="7.33203125" style="8" bestFit="1" customWidth="1"/>
    <col min="6" max="6" width="5" style="8" customWidth="1"/>
    <col min="7" max="8" width="20.83203125" style="8" customWidth="1"/>
    <col min="9" max="9" width="4.08203125" style="8" customWidth="1"/>
    <col min="10" max="16384" width="8.58203125" style="8"/>
  </cols>
  <sheetData>
    <row r="1" spans="1:8" ht="25" customHeight="1">
      <c r="A1" s="60" t="s">
        <v>0</v>
      </c>
      <c r="B1" s="60"/>
      <c r="C1" s="60"/>
      <c r="D1" s="60"/>
      <c r="E1" s="60"/>
      <c r="F1" s="60"/>
      <c r="G1" s="60"/>
      <c r="H1" s="60"/>
    </row>
    <row r="2" spans="1:8" ht="15">
      <c r="A2" s="23"/>
      <c r="B2" s="23"/>
      <c r="C2" s="23"/>
      <c r="D2" s="23"/>
      <c r="E2" s="23"/>
      <c r="F2" s="23"/>
      <c r="G2" s="23"/>
      <c r="H2" s="23"/>
    </row>
    <row r="3" spans="1:8" ht="17.5" customHeight="1">
      <c r="A3" s="23"/>
      <c r="B3" s="23"/>
      <c r="C3" s="23"/>
      <c r="D3" s="23"/>
      <c r="E3" s="23"/>
      <c r="F3" s="2" t="s">
        <v>1</v>
      </c>
      <c r="G3" s="59"/>
      <c r="H3" s="59"/>
    </row>
    <row r="4" spans="1:8" ht="15">
      <c r="A4" s="22"/>
      <c r="B4" s="22"/>
      <c r="C4" s="22"/>
      <c r="D4" s="22"/>
      <c r="E4" s="22"/>
      <c r="F4" s="22"/>
      <c r="G4" s="22"/>
      <c r="H4" s="22"/>
    </row>
    <row r="5" spans="1:8" ht="17.5" customHeight="1">
      <c r="A5" s="22"/>
      <c r="B5" s="22"/>
      <c r="C5" s="22"/>
      <c r="D5" s="22"/>
      <c r="E5" s="22"/>
      <c r="F5" s="2" t="s">
        <v>2</v>
      </c>
      <c r="G5" s="59"/>
      <c r="H5" s="59"/>
    </row>
    <row r="6" spans="1:8" ht="15">
      <c r="A6" s="22"/>
      <c r="B6" s="22"/>
      <c r="C6" s="22"/>
      <c r="D6" s="22"/>
      <c r="E6" s="22"/>
      <c r="F6" s="2"/>
      <c r="G6" s="22"/>
      <c r="H6" s="22"/>
    </row>
    <row r="7" spans="1:8" ht="17.5" customHeight="1">
      <c r="A7" s="22"/>
      <c r="B7" s="22"/>
      <c r="C7" s="22"/>
      <c r="D7" s="2" t="s">
        <v>3</v>
      </c>
      <c r="E7" s="22"/>
      <c r="F7" s="2" t="s">
        <v>4</v>
      </c>
      <c r="G7" s="59"/>
      <c r="H7" s="59"/>
    </row>
    <row r="8" spans="1:8" ht="15">
      <c r="A8" s="22"/>
      <c r="B8" s="22"/>
      <c r="C8" s="22"/>
      <c r="D8" s="21"/>
      <c r="E8" s="22"/>
      <c r="F8" s="2"/>
      <c r="G8" s="22"/>
      <c r="H8" s="22"/>
    </row>
    <row r="9" spans="1:8" ht="17.5" customHeight="1">
      <c r="A9" s="22"/>
      <c r="B9" s="22"/>
      <c r="C9" s="22"/>
      <c r="D9" s="2" t="s">
        <v>5</v>
      </c>
      <c r="E9" s="22"/>
      <c r="F9" s="2" t="s">
        <v>6</v>
      </c>
      <c r="G9" s="59"/>
      <c r="H9" s="59"/>
    </row>
    <row r="10" spans="1:8" ht="17.5" customHeight="1">
      <c r="A10" s="22"/>
      <c r="B10" s="22"/>
      <c r="C10" s="22"/>
      <c r="D10" s="21"/>
      <c r="E10" s="22"/>
      <c r="F10" s="2" t="s">
        <v>7</v>
      </c>
      <c r="G10" s="59"/>
      <c r="H10" s="59"/>
    </row>
    <row r="11" spans="1:8" ht="13.5"/>
    <row r="12" spans="1:8" ht="17.5" customHeight="1">
      <c r="B12" s="8" t="s">
        <v>8</v>
      </c>
      <c r="C12" s="8" t="s">
        <v>9</v>
      </c>
      <c r="D12" s="55"/>
      <c r="E12" s="55"/>
      <c r="F12" s="55"/>
      <c r="G12" s="55"/>
      <c r="H12" s="55"/>
    </row>
    <row r="13" spans="1:8" ht="36" customHeight="1">
      <c r="B13" s="8" t="s">
        <v>8</v>
      </c>
      <c r="C13" s="8" t="s">
        <v>10</v>
      </c>
      <c r="D13" s="55"/>
      <c r="E13" s="55"/>
      <c r="F13" s="55"/>
      <c r="G13" s="55"/>
      <c r="H13" s="55"/>
    </row>
    <row r="14" spans="1:8" ht="13.5"/>
    <row r="15" spans="1:8" ht="17.5" customHeight="1">
      <c r="A15" s="1" t="s">
        <v>11</v>
      </c>
      <c r="B15" s="10"/>
      <c r="C15" s="10"/>
      <c r="D15" s="11"/>
      <c r="E15" s="10"/>
      <c r="F15" s="10"/>
      <c r="G15" s="12"/>
      <c r="H15" s="12"/>
    </row>
    <row r="16" spans="1:8" ht="17.5" customHeight="1">
      <c r="B16" s="13" t="s">
        <v>12</v>
      </c>
      <c r="G16" s="2" t="s">
        <v>13</v>
      </c>
      <c r="H16" s="2"/>
    </row>
    <row r="17" spans="1:8" ht="17.5" customHeight="1">
      <c r="C17" s="56" t="s">
        <v>14</v>
      </c>
      <c r="D17" s="56" t="s">
        <v>15</v>
      </c>
      <c r="E17" s="56" t="s">
        <v>16</v>
      </c>
      <c r="F17" s="56"/>
      <c r="G17" s="57" t="s">
        <v>17</v>
      </c>
      <c r="H17" s="58" t="s">
        <v>18</v>
      </c>
    </row>
    <row r="18" spans="1:8" ht="17.5" customHeight="1">
      <c r="C18" s="56"/>
      <c r="D18" s="56"/>
      <c r="E18" s="14" t="s">
        <v>19</v>
      </c>
      <c r="F18" s="14" t="s">
        <v>20</v>
      </c>
      <c r="G18" s="57"/>
      <c r="H18" s="58"/>
    </row>
    <row r="19" spans="1:8" ht="17.5" customHeight="1">
      <c r="C19" s="4"/>
      <c r="D19" s="29"/>
      <c r="E19" s="3"/>
      <c r="F19" s="4"/>
      <c r="G19" s="30">
        <f>ROUNDDOWN(D19*E19,0)</f>
        <v>0</v>
      </c>
      <c r="H19" s="33"/>
    </row>
    <row r="20" spans="1:8" ht="17.5" customHeight="1">
      <c r="C20" s="4"/>
      <c r="D20" s="29"/>
      <c r="E20" s="3"/>
      <c r="F20" s="4"/>
      <c r="G20" s="30">
        <f t="shared" ref="G20:G23" si="0">ROUNDDOWN(D20*E20,0)</f>
        <v>0</v>
      </c>
      <c r="H20" s="33"/>
    </row>
    <row r="21" spans="1:8" ht="17.5" customHeight="1">
      <c r="C21" s="4"/>
      <c r="D21" s="29"/>
      <c r="E21" s="3"/>
      <c r="F21" s="4"/>
      <c r="G21" s="30">
        <f t="shared" si="0"/>
        <v>0</v>
      </c>
      <c r="H21" s="33"/>
    </row>
    <row r="22" spans="1:8" ht="17.5" customHeight="1">
      <c r="C22" s="4"/>
      <c r="D22" s="29"/>
      <c r="E22" s="3"/>
      <c r="F22" s="4"/>
      <c r="G22" s="30">
        <f t="shared" si="0"/>
        <v>0</v>
      </c>
      <c r="H22" s="33"/>
    </row>
    <row r="23" spans="1:8" ht="17.5" customHeight="1">
      <c r="C23" s="4"/>
      <c r="D23" s="29"/>
      <c r="E23" s="3"/>
      <c r="F23" s="4"/>
      <c r="G23" s="30">
        <f t="shared" si="0"/>
        <v>0</v>
      </c>
      <c r="H23" s="33"/>
    </row>
    <row r="24" spans="1:8" s="15" customFormat="1" ht="25" customHeight="1">
      <c r="C24" s="16"/>
      <c r="D24" s="16"/>
      <c r="E24" s="16"/>
      <c r="F24" s="17" t="s">
        <v>21</v>
      </c>
      <c r="G24" s="25">
        <f>SUM(G19:G23)</f>
        <v>0</v>
      </c>
      <c r="H24" s="15" t="s">
        <v>22</v>
      </c>
    </row>
    <row r="25" spans="1:8" ht="13.5"/>
    <row r="26" spans="1:8" ht="17.5" customHeight="1">
      <c r="B26" s="13" t="s">
        <v>23</v>
      </c>
      <c r="D26" s="18"/>
    </row>
    <row r="27" spans="1:8" ht="17.5" customHeight="1">
      <c r="C27" s="8" t="s">
        <v>24</v>
      </c>
      <c r="D27" s="3"/>
      <c r="E27" s="8" t="s">
        <v>25</v>
      </c>
      <c r="G27" s="2"/>
    </row>
    <row r="28" spans="1:8" s="15" customFormat="1" ht="24" customHeight="1">
      <c r="F28" s="19" t="s">
        <v>26</v>
      </c>
      <c r="G28" s="26">
        <f>ROUNDDOWN(G24*(D27*0.01),0)</f>
        <v>0</v>
      </c>
      <c r="H28" s="15" t="s">
        <v>22</v>
      </c>
    </row>
    <row r="29" spans="1:8" ht="13.5">
      <c r="F29" s="2"/>
    </row>
    <row r="30" spans="1:8" s="15" customFormat="1" ht="25" customHeight="1">
      <c r="D30" s="20"/>
      <c r="F30" s="24" t="s">
        <v>27</v>
      </c>
      <c r="G30" s="27">
        <f>SUM(G24,G28)</f>
        <v>0</v>
      </c>
      <c r="H30" s="7" t="s">
        <v>22</v>
      </c>
    </row>
    <row r="31" spans="1:8" ht="13.5">
      <c r="F31" s="2"/>
    </row>
    <row r="32" spans="1:8" ht="17.5" customHeight="1">
      <c r="A32" s="1" t="s">
        <v>28</v>
      </c>
      <c r="B32" s="10"/>
      <c r="C32" s="10"/>
      <c r="D32" s="9"/>
      <c r="E32" s="10"/>
      <c r="F32" s="10"/>
      <c r="G32" s="10"/>
      <c r="H32" s="10"/>
    </row>
    <row r="33" spans="2:8" ht="17.5" customHeight="1">
      <c r="B33" s="5" t="s">
        <v>29</v>
      </c>
      <c r="C33" s="6"/>
      <c r="G33" s="2" t="s">
        <v>13</v>
      </c>
      <c r="H33" s="2"/>
    </row>
    <row r="34" spans="2:8" s="21" customFormat="1" ht="17.5" customHeight="1">
      <c r="C34" s="14" t="s">
        <v>30</v>
      </c>
      <c r="D34" s="14" t="s">
        <v>15</v>
      </c>
      <c r="E34" s="14" t="s">
        <v>19</v>
      </c>
      <c r="F34" s="14" t="s">
        <v>20</v>
      </c>
      <c r="G34" s="32" t="s">
        <v>17</v>
      </c>
      <c r="H34" s="31" t="s">
        <v>18</v>
      </c>
    </row>
    <row r="35" spans="2:8" ht="17.5" customHeight="1">
      <c r="C35" s="3"/>
      <c r="D35" s="29"/>
      <c r="E35" s="3"/>
      <c r="F35" s="4"/>
      <c r="G35" s="30">
        <f>ROUNDDOWN(D35*E35,0)</f>
        <v>0</v>
      </c>
      <c r="H35" s="34"/>
    </row>
    <row r="36" spans="2:8" ht="17.5" customHeight="1">
      <c r="C36" s="3"/>
      <c r="D36" s="29"/>
      <c r="E36" s="3"/>
      <c r="F36" s="4"/>
      <c r="G36" s="30">
        <f t="shared" ref="G36:G39" si="1">ROUNDDOWN(D36*E36,0)</f>
        <v>0</v>
      </c>
      <c r="H36" s="38"/>
    </row>
    <row r="37" spans="2:8" ht="17.5" customHeight="1">
      <c r="C37" s="3"/>
      <c r="D37" s="29"/>
      <c r="E37" s="3"/>
      <c r="F37" s="4"/>
      <c r="G37" s="30">
        <f t="shared" si="1"/>
        <v>0</v>
      </c>
      <c r="H37" s="34"/>
    </row>
    <row r="38" spans="2:8" ht="17.5" customHeight="1">
      <c r="C38" s="3"/>
      <c r="D38" s="29"/>
      <c r="E38" s="3"/>
      <c r="F38" s="4"/>
      <c r="G38" s="30">
        <f t="shared" si="1"/>
        <v>0</v>
      </c>
      <c r="H38" s="38"/>
    </row>
    <row r="39" spans="2:8" ht="17.5" customHeight="1">
      <c r="C39" s="3"/>
      <c r="D39" s="29"/>
      <c r="E39" s="3"/>
      <c r="F39" s="4"/>
      <c r="G39" s="30">
        <f t="shared" si="1"/>
        <v>0</v>
      </c>
      <c r="H39" s="34"/>
    </row>
    <row r="40" spans="2:8" s="15" customFormat="1" ht="25" customHeight="1">
      <c r="F40" s="15" t="s">
        <v>31</v>
      </c>
      <c r="G40" s="25">
        <f>SUM(G35:G39)</f>
        <v>0</v>
      </c>
      <c r="H40" s="15" t="s">
        <v>22</v>
      </c>
    </row>
    <row r="41" spans="2:8" ht="13.5"/>
    <row r="42" spans="2:8" ht="17.5" customHeight="1">
      <c r="B42" s="5" t="s">
        <v>32</v>
      </c>
      <c r="C42" s="6"/>
      <c r="G42" s="2" t="s">
        <v>13</v>
      </c>
      <c r="H42" s="2"/>
    </row>
    <row r="43" spans="2:8" s="21" customFormat="1" ht="17.5" customHeight="1">
      <c r="C43" s="14" t="s">
        <v>30</v>
      </c>
      <c r="D43" s="14" t="s">
        <v>15</v>
      </c>
      <c r="E43" s="14" t="s">
        <v>19</v>
      </c>
      <c r="F43" s="14" t="s">
        <v>20</v>
      </c>
      <c r="G43" s="14" t="s">
        <v>17</v>
      </c>
      <c r="H43" s="31" t="s">
        <v>18</v>
      </c>
    </row>
    <row r="44" spans="2:8" ht="17.5" customHeight="1">
      <c r="C44" s="3"/>
      <c r="D44" s="29"/>
      <c r="E44" s="3"/>
      <c r="F44" s="4"/>
      <c r="G44" s="36">
        <f>ROUNDDOWN(D44*E44,0)</f>
        <v>0</v>
      </c>
      <c r="H44" s="38"/>
    </row>
    <row r="45" spans="2:8" ht="17.5" customHeight="1">
      <c r="C45" s="3"/>
      <c r="D45" s="29"/>
      <c r="E45" s="3"/>
      <c r="F45" s="4"/>
      <c r="G45" s="36">
        <f t="shared" ref="G45:G48" si="2">ROUNDDOWN(D45*E45,0)</f>
        <v>0</v>
      </c>
      <c r="H45" s="38"/>
    </row>
    <row r="46" spans="2:8" ht="17.5" customHeight="1">
      <c r="C46" s="3"/>
      <c r="D46" s="29"/>
      <c r="E46" s="3"/>
      <c r="F46" s="4"/>
      <c r="G46" s="36">
        <f t="shared" si="2"/>
        <v>0</v>
      </c>
      <c r="H46" s="38"/>
    </row>
    <row r="47" spans="2:8" ht="17.5" customHeight="1">
      <c r="C47" s="3"/>
      <c r="D47" s="29"/>
      <c r="E47" s="35"/>
      <c r="F47" s="4"/>
      <c r="G47" s="36">
        <f t="shared" si="2"/>
        <v>0</v>
      </c>
      <c r="H47" s="38"/>
    </row>
    <row r="48" spans="2:8" ht="17.5" customHeight="1">
      <c r="C48" s="3"/>
      <c r="D48" s="29"/>
      <c r="E48" s="3"/>
      <c r="F48" s="4"/>
      <c r="G48" s="36">
        <f t="shared" si="2"/>
        <v>0</v>
      </c>
      <c r="H48" s="34"/>
    </row>
    <row r="49" spans="1:8" s="15" customFormat="1" ht="25" customHeight="1">
      <c r="F49" s="15" t="s">
        <v>31</v>
      </c>
      <c r="G49" s="25">
        <f>SUM(G44:G48)</f>
        <v>0</v>
      </c>
      <c r="H49" s="15" t="s">
        <v>22</v>
      </c>
    </row>
    <row r="50" spans="1:8" s="15" customFormat="1" ht="13.5">
      <c r="G50" s="37"/>
    </row>
    <row r="51" spans="1:8" s="15" customFormat="1" ht="25" customHeight="1">
      <c r="D51" s="20"/>
      <c r="F51" s="24" t="s">
        <v>33</v>
      </c>
      <c r="G51" s="27">
        <f>SUM(G40,G49)</f>
        <v>0</v>
      </c>
      <c r="H51" s="7" t="s">
        <v>22</v>
      </c>
    </row>
    <row r="53" spans="1:8" ht="17.5" customHeight="1">
      <c r="A53" s="1" t="s">
        <v>34</v>
      </c>
      <c r="B53" s="9"/>
      <c r="C53" s="9"/>
      <c r="D53" s="9"/>
      <c r="E53" s="9"/>
      <c r="F53" s="9"/>
      <c r="G53" s="9"/>
      <c r="H53" s="9"/>
    </row>
    <row r="54" spans="1:8" s="15" customFormat="1" ht="25" customHeight="1">
      <c r="G54" s="28">
        <f>SUM(G30,G51)</f>
        <v>0</v>
      </c>
      <c r="H54" s="7" t="s">
        <v>22</v>
      </c>
    </row>
    <row r="56" spans="1:8" ht="17.5" customHeight="1">
      <c r="A56" s="1" t="s">
        <v>35</v>
      </c>
      <c r="B56" s="9"/>
      <c r="C56" s="9"/>
      <c r="D56" s="9"/>
      <c r="E56" s="9"/>
      <c r="F56" s="9"/>
      <c r="G56" s="9"/>
      <c r="H56" s="9"/>
    </row>
    <row r="57" spans="1:8" s="15" customFormat="1" ht="25" customHeight="1">
      <c r="G57" s="27">
        <f>ROUNDDOWN(G54*0.1,0)</f>
        <v>0</v>
      </c>
      <c r="H57" s="7" t="s">
        <v>22</v>
      </c>
    </row>
    <row r="59" spans="1:8" ht="17.5" customHeight="1">
      <c r="A59" s="1" t="s">
        <v>36</v>
      </c>
      <c r="B59" s="9"/>
      <c r="C59" s="9"/>
      <c r="D59" s="9"/>
      <c r="E59" s="9"/>
      <c r="F59" s="9"/>
      <c r="G59" s="9"/>
      <c r="H59" s="9"/>
    </row>
    <row r="60" spans="1:8" s="15" customFormat="1" ht="25" customHeight="1">
      <c r="G60" s="27">
        <f>SUM(G54,G57)</f>
        <v>0</v>
      </c>
      <c r="H60" s="7" t="s">
        <v>22</v>
      </c>
    </row>
    <row r="61" spans="1:8" ht="13.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2"/>
  <dataValidations count="2">
    <dataValidation type="list" allowBlank="1" showInputMessage="1" sqref="F19:F23" xr:uid="{ED32605B-96A5-4338-AF37-1212898A46D7}">
      <formula1>"人月,人日,人時"</formula1>
    </dataValidation>
    <dataValidation allowBlank="1" showInputMessage="1" sqref="F24:F25 F28:F31" xr:uid="{0BF1C6C8-80E1-4CF5-89E3-4B0ACBFB648A}"/>
  </dataValidations>
  <pageMargins left="0.7" right="0.7" top="0.75" bottom="0.75" header="0.3" footer="0.3"/>
  <pageSetup paperSize="9" scale="89" orientation="portrait" horizontalDpi="300" verticalDpi="30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B81-229F-458C-9DAE-08216D56E479}">
  <sheetPr>
    <tabColor rgb="FFFFFF00"/>
  </sheetPr>
  <dimension ref="A1:H61"/>
  <sheetViews>
    <sheetView zoomScaleNormal="100" zoomScaleSheetLayoutView="55" workbookViewId="0">
      <selection activeCell="C16" sqref="C16"/>
    </sheetView>
  </sheetViews>
  <sheetFormatPr defaultColWidth="8.58203125" defaultRowHeight="17.5" customHeight="1"/>
  <cols>
    <col min="1" max="1" width="1.83203125" style="8" customWidth="1"/>
    <col min="2" max="2" width="3.58203125" style="8" customWidth="1"/>
    <col min="3" max="3" width="18.33203125" style="8" customWidth="1"/>
    <col min="4" max="4" width="11" style="8" customWidth="1"/>
    <col min="5" max="5" width="7.33203125" style="8" bestFit="1" customWidth="1"/>
    <col min="6" max="6" width="5" style="8" customWidth="1"/>
    <col min="7" max="8" width="20.83203125" style="8" customWidth="1"/>
    <col min="9" max="9" width="4.08203125" style="8" customWidth="1"/>
    <col min="10" max="16384" width="8.58203125" style="8"/>
  </cols>
  <sheetData>
    <row r="1" spans="1:8" ht="25" customHeight="1">
      <c r="A1" s="60" t="s">
        <v>0</v>
      </c>
      <c r="B1" s="60"/>
      <c r="C1" s="60"/>
      <c r="D1" s="60"/>
      <c r="E1" s="60"/>
      <c r="F1" s="60"/>
      <c r="G1" s="60"/>
      <c r="H1" s="60"/>
    </row>
    <row r="2" spans="1:8" ht="15">
      <c r="A2" s="23"/>
      <c r="B2" s="23"/>
      <c r="C2" s="23"/>
      <c r="D2" s="23"/>
      <c r="E2" s="23"/>
      <c r="F2" s="23"/>
      <c r="G2" s="23"/>
      <c r="H2" s="23"/>
    </row>
    <row r="3" spans="1:8" ht="17.5" customHeight="1">
      <c r="A3" s="23"/>
      <c r="B3" s="23"/>
      <c r="C3" s="23"/>
      <c r="D3" s="23"/>
      <c r="E3" s="23"/>
      <c r="F3" s="2" t="s">
        <v>1</v>
      </c>
      <c r="G3" s="59" t="s">
        <v>37</v>
      </c>
      <c r="H3" s="59"/>
    </row>
    <row r="4" spans="1:8" ht="15">
      <c r="A4" s="22"/>
      <c r="B4" s="22"/>
      <c r="C4" s="22"/>
      <c r="D4" s="22"/>
      <c r="E4" s="22"/>
      <c r="F4" s="22"/>
      <c r="G4" s="22"/>
      <c r="H4" s="22"/>
    </row>
    <row r="5" spans="1:8" ht="17.5" customHeight="1">
      <c r="A5" s="22"/>
      <c r="B5" s="22"/>
      <c r="C5" s="22"/>
      <c r="D5" s="22"/>
      <c r="E5" s="22"/>
      <c r="F5" s="2" t="s">
        <v>2</v>
      </c>
      <c r="G5" s="59" t="s">
        <v>38</v>
      </c>
      <c r="H5" s="59"/>
    </row>
    <row r="6" spans="1:8" ht="15">
      <c r="A6" s="22"/>
      <c r="B6" s="22"/>
      <c r="C6" s="22"/>
      <c r="D6" s="22"/>
      <c r="E6" s="22"/>
      <c r="F6" s="2"/>
      <c r="G6" s="22"/>
      <c r="H6" s="22"/>
    </row>
    <row r="7" spans="1:8" ht="17.5" customHeight="1">
      <c r="A7" s="22"/>
      <c r="B7" s="22"/>
      <c r="C7" s="22"/>
      <c r="D7" s="2" t="s">
        <v>3</v>
      </c>
      <c r="E7" s="22"/>
      <c r="F7" s="2" t="s">
        <v>4</v>
      </c>
      <c r="G7" s="59" t="s">
        <v>39</v>
      </c>
      <c r="H7" s="59"/>
    </row>
    <row r="8" spans="1:8" ht="15">
      <c r="A8" s="22"/>
      <c r="B8" s="22"/>
      <c r="C8" s="22"/>
      <c r="D8" s="21"/>
      <c r="E8" s="22"/>
      <c r="F8" s="2"/>
      <c r="G8" s="22"/>
      <c r="H8" s="22"/>
    </row>
    <row r="9" spans="1:8" ht="17.5" customHeight="1">
      <c r="A9" s="22"/>
      <c r="B9" s="22"/>
      <c r="C9" s="22"/>
      <c r="D9" s="2" t="s">
        <v>5</v>
      </c>
      <c r="E9" s="22"/>
      <c r="F9" s="2" t="s">
        <v>6</v>
      </c>
      <c r="G9" s="59" t="s">
        <v>40</v>
      </c>
      <c r="H9" s="59"/>
    </row>
    <row r="10" spans="1:8" ht="17.5" customHeight="1">
      <c r="A10" s="22"/>
      <c r="B10" s="22"/>
      <c r="C10" s="22"/>
      <c r="D10" s="21"/>
      <c r="E10" s="22"/>
      <c r="F10" s="2" t="s">
        <v>7</v>
      </c>
      <c r="G10" s="59" t="s">
        <v>41</v>
      </c>
      <c r="H10" s="59"/>
    </row>
    <row r="11" spans="1:8" ht="13.5"/>
    <row r="12" spans="1:8" ht="17.5" customHeight="1">
      <c r="B12" s="8" t="s">
        <v>8</v>
      </c>
      <c r="C12" s="8" t="s">
        <v>9</v>
      </c>
      <c r="D12" s="55" t="s">
        <v>42</v>
      </c>
      <c r="E12" s="55"/>
      <c r="F12" s="55"/>
      <c r="G12" s="55"/>
      <c r="H12" s="55"/>
    </row>
    <row r="13" spans="1:8" ht="36" customHeight="1">
      <c r="B13" s="8" t="s">
        <v>8</v>
      </c>
      <c r="C13" s="8" t="s">
        <v>10</v>
      </c>
      <c r="D13" s="55" t="s">
        <v>43</v>
      </c>
      <c r="E13" s="55"/>
      <c r="F13" s="55"/>
      <c r="G13" s="55"/>
      <c r="H13" s="55"/>
    </row>
    <row r="14" spans="1:8" ht="13.5"/>
    <row r="15" spans="1:8" ht="17.5" customHeight="1">
      <c r="A15" s="1" t="s">
        <v>11</v>
      </c>
      <c r="B15" s="10"/>
      <c r="C15" s="10"/>
      <c r="D15" s="11"/>
      <c r="E15" s="10"/>
      <c r="F15" s="10"/>
      <c r="G15" s="12"/>
      <c r="H15" s="12"/>
    </row>
    <row r="16" spans="1:8" ht="17.5" customHeight="1">
      <c r="B16" s="13" t="s">
        <v>12</v>
      </c>
      <c r="G16" s="2" t="s">
        <v>13</v>
      </c>
      <c r="H16" s="2"/>
    </row>
    <row r="17" spans="1:8" ht="17.5" customHeight="1">
      <c r="C17" s="56" t="s">
        <v>14</v>
      </c>
      <c r="D17" s="56" t="s">
        <v>15</v>
      </c>
      <c r="E17" s="56" t="s">
        <v>16</v>
      </c>
      <c r="F17" s="56"/>
      <c r="G17" s="57" t="s">
        <v>17</v>
      </c>
      <c r="H17" s="58" t="s">
        <v>18</v>
      </c>
    </row>
    <row r="18" spans="1:8" ht="17.5" customHeight="1">
      <c r="C18" s="56"/>
      <c r="D18" s="56"/>
      <c r="E18" s="14" t="s">
        <v>19</v>
      </c>
      <c r="F18" s="14" t="s">
        <v>20</v>
      </c>
      <c r="G18" s="57"/>
      <c r="H18" s="58"/>
    </row>
    <row r="19" spans="1:8" ht="17.5" customHeight="1">
      <c r="C19" s="4" t="s">
        <v>44</v>
      </c>
      <c r="D19" s="29">
        <v>62200</v>
      </c>
      <c r="E19" s="3">
        <v>10</v>
      </c>
      <c r="F19" s="4" t="s">
        <v>45</v>
      </c>
      <c r="G19" s="30">
        <f>ROUNDDOWN(D19*E19,0)</f>
        <v>622000</v>
      </c>
      <c r="H19" s="33"/>
    </row>
    <row r="20" spans="1:8" ht="17.5" customHeight="1">
      <c r="C20" s="4" t="s">
        <v>46</v>
      </c>
      <c r="D20" s="29">
        <v>55200</v>
      </c>
      <c r="E20" s="3">
        <v>15</v>
      </c>
      <c r="F20" s="4" t="s">
        <v>45</v>
      </c>
      <c r="G20" s="30">
        <f t="shared" ref="G20:G23" si="0">ROUNDDOWN(D20*E20,0)</f>
        <v>828000</v>
      </c>
      <c r="H20" s="33"/>
    </row>
    <row r="21" spans="1:8" ht="17.5" customHeight="1">
      <c r="C21" s="4" t="s">
        <v>47</v>
      </c>
      <c r="D21" s="29">
        <v>45300</v>
      </c>
      <c r="E21" s="3">
        <v>30</v>
      </c>
      <c r="F21" s="4" t="s">
        <v>45</v>
      </c>
      <c r="G21" s="30">
        <f t="shared" si="0"/>
        <v>1359000</v>
      </c>
      <c r="H21" s="33"/>
    </row>
    <row r="22" spans="1:8" ht="17.5" customHeight="1">
      <c r="C22" s="4" t="s">
        <v>48</v>
      </c>
      <c r="D22" s="29">
        <v>35600</v>
      </c>
      <c r="E22" s="3">
        <v>50</v>
      </c>
      <c r="F22" s="4" t="s">
        <v>45</v>
      </c>
      <c r="G22" s="30">
        <f t="shared" si="0"/>
        <v>1780000</v>
      </c>
      <c r="H22" s="33"/>
    </row>
    <row r="23" spans="1:8" ht="17.5" customHeight="1">
      <c r="C23" s="4" t="s">
        <v>49</v>
      </c>
      <c r="D23" s="29">
        <v>31600</v>
      </c>
      <c r="E23" s="3">
        <v>50</v>
      </c>
      <c r="F23" s="4" t="s">
        <v>45</v>
      </c>
      <c r="G23" s="30">
        <f t="shared" si="0"/>
        <v>1580000</v>
      </c>
      <c r="H23" s="33"/>
    </row>
    <row r="24" spans="1:8" s="15" customFormat="1" ht="25" customHeight="1">
      <c r="C24" s="16"/>
      <c r="D24" s="16"/>
      <c r="E24" s="16"/>
      <c r="F24" s="17" t="s">
        <v>21</v>
      </c>
      <c r="G24" s="25">
        <f>SUM(G19:G23)</f>
        <v>6169000</v>
      </c>
      <c r="H24" s="15" t="s">
        <v>22</v>
      </c>
    </row>
    <row r="25" spans="1:8" ht="13.5"/>
    <row r="26" spans="1:8" ht="17.5" customHeight="1">
      <c r="B26" s="13" t="s">
        <v>23</v>
      </c>
      <c r="D26" s="18"/>
    </row>
    <row r="27" spans="1:8" ht="17.5" customHeight="1">
      <c r="C27" s="8" t="s">
        <v>24</v>
      </c>
      <c r="D27" s="3">
        <v>30</v>
      </c>
      <c r="E27" s="8" t="s">
        <v>25</v>
      </c>
      <c r="G27" s="2"/>
    </row>
    <row r="28" spans="1:8" s="15" customFormat="1" ht="24" customHeight="1">
      <c r="F28" s="19" t="s">
        <v>26</v>
      </c>
      <c r="G28" s="26">
        <f>ROUNDDOWN(G24*(D27*0.01),0)</f>
        <v>1850700</v>
      </c>
      <c r="H28" s="15" t="s">
        <v>22</v>
      </c>
    </row>
    <row r="29" spans="1:8" ht="13.5">
      <c r="F29" s="2"/>
    </row>
    <row r="30" spans="1:8" s="15" customFormat="1" ht="25" customHeight="1">
      <c r="D30" s="20"/>
      <c r="F30" s="24" t="s">
        <v>27</v>
      </c>
      <c r="G30" s="27">
        <f>SUM(G24,G28)</f>
        <v>8019700</v>
      </c>
      <c r="H30" s="7" t="s">
        <v>22</v>
      </c>
    </row>
    <row r="31" spans="1:8" ht="13.5">
      <c r="F31" s="2"/>
    </row>
    <row r="32" spans="1:8" ht="17.5" customHeight="1">
      <c r="A32" s="1" t="s">
        <v>28</v>
      </c>
      <c r="B32" s="10"/>
      <c r="C32" s="10"/>
      <c r="D32" s="9"/>
      <c r="E32" s="10"/>
      <c r="F32" s="10"/>
      <c r="G32" s="10"/>
      <c r="H32" s="10"/>
    </row>
    <row r="33" spans="2:8" ht="17.5" customHeight="1">
      <c r="B33" s="5" t="s">
        <v>29</v>
      </c>
      <c r="C33" s="6" t="s">
        <v>50</v>
      </c>
      <c r="G33" s="2" t="s">
        <v>13</v>
      </c>
      <c r="H33" s="2"/>
    </row>
    <row r="34" spans="2:8" s="21" customFormat="1" ht="17.5" customHeight="1">
      <c r="C34" s="14" t="s">
        <v>30</v>
      </c>
      <c r="D34" s="14" t="s">
        <v>15</v>
      </c>
      <c r="E34" s="14" t="s">
        <v>19</v>
      </c>
      <c r="F34" s="14" t="s">
        <v>20</v>
      </c>
      <c r="G34" s="32" t="s">
        <v>17</v>
      </c>
      <c r="H34" s="31" t="s">
        <v>18</v>
      </c>
    </row>
    <row r="35" spans="2:8" ht="17.5" customHeight="1">
      <c r="C35" s="3" t="s">
        <v>51</v>
      </c>
      <c r="D35" s="29">
        <v>1500000</v>
      </c>
      <c r="E35" s="3">
        <v>1</v>
      </c>
      <c r="F35" s="4" t="s">
        <v>52</v>
      </c>
      <c r="G35" s="30">
        <f>ROUNDDOWN(D35*E35,0)</f>
        <v>1500000</v>
      </c>
      <c r="H35" s="34"/>
    </row>
    <row r="36" spans="2:8" ht="17.5" customHeight="1">
      <c r="C36" s="3" t="s">
        <v>53</v>
      </c>
      <c r="D36" s="29">
        <v>200000</v>
      </c>
      <c r="E36" s="3">
        <v>6</v>
      </c>
      <c r="F36" s="4" t="s">
        <v>54</v>
      </c>
      <c r="G36" s="30">
        <f t="shared" ref="G36:G39" si="1">ROUNDDOWN(D36*E36,0)</f>
        <v>1200000</v>
      </c>
      <c r="H36" s="38" t="s">
        <v>55</v>
      </c>
    </row>
    <row r="37" spans="2:8" ht="17.5" customHeight="1">
      <c r="C37" s="3" t="s">
        <v>56</v>
      </c>
      <c r="D37" s="29">
        <v>12000</v>
      </c>
      <c r="E37" s="3">
        <v>10</v>
      </c>
      <c r="F37" s="4" t="s">
        <v>57</v>
      </c>
      <c r="G37" s="30">
        <f t="shared" ref="G37:G38" si="2">ROUNDDOWN(D37*E37,0)</f>
        <v>120000</v>
      </c>
      <c r="H37" s="34"/>
    </row>
    <row r="38" spans="2:8" ht="17.5" customHeight="1">
      <c r="C38" s="3" t="s">
        <v>58</v>
      </c>
      <c r="D38" s="29">
        <v>100000</v>
      </c>
      <c r="E38" s="3">
        <v>6</v>
      </c>
      <c r="F38" s="4" t="s">
        <v>59</v>
      </c>
      <c r="G38" s="30">
        <f t="shared" si="2"/>
        <v>600000</v>
      </c>
      <c r="H38" s="38" t="s">
        <v>60</v>
      </c>
    </row>
    <row r="39" spans="2:8" ht="17.5" customHeight="1">
      <c r="C39" s="3"/>
      <c r="D39" s="29"/>
      <c r="E39" s="3"/>
      <c r="F39" s="4"/>
      <c r="G39" s="30">
        <f t="shared" si="1"/>
        <v>0</v>
      </c>
      <c r="H39" s="34"/>
    </row>
    <row r="40" spans="2:8" s="15" customFormat="1" ht="25" customHeight="1">
      <c r="F40" s="15" t="s">
        <v>31</v>
      </c>
      <c r="G40" s="25">
        <f>SUM(G35:G39)</f>
        <v>3420000</v>
      </c>
      <c r="H40" s="15" t="s">
        <v>22</v>
      </c>
    </row>
    <row r="41" spans="2:8" ht="13.5"/>
    <row r="42" spans="2:8" ht="17.5" customHeight="1">
      <c r="B42" s="5" t="s">
        <v>32</v>
      </c>
      <c r="C42" s="6" t="s">
        <v>61</v>
      </c>
      <c r="G42" s="2" t="s">
        <v>13</v>
      </c>
      <c r="H42" s="2"/>
    </row>
    <row r="43" spans="2:8" s="21" customFormat="1" ht="17.5" customHeight="1">
      <c r="C43" s="14" t="s">
        <v>30</v>
      </c>
      <c r="D43" s="14" t="s">
        <v>15</v>
      </c>
      <c r="E43" s="14" t="s">
        <v>19</v>
      </c>
      <c r="F43" s="14" t="s">
        <v>20</v>
      </c>
      <c r="G43" s="14" t="s">
        <v>17</v>
      </c>
      <c r="H43" s="31" t="s">
        <v>18</v>
      </c>
    </row>
    <row r="44" spans="2:8" ht="17.5" customHeight="1">
      <c r="C44" s="3" t="s">
        <v>62</v>
      </c>
      <c r="D44" s="29">
        <v>20000</v>
      </c>
      <c r="E44" s="3">
        <v>5</v>
      </c>
      <c r="F44" s="4" t="s">
        <v>54</v>
      </c>
      <c r="G44" s="36">
        <f>ROUNDDOWN(D44*E44,0)</f>
        <v>100000</v>
      </c>
      <c r="H44" s="38" t="s">
        <v>63</v>
      </c>
    </row>
    <row r="45" spans="2:8" ht="17.5" customHeight="1">
      <c r="C45" s="3" t="s">
        <v>64</v>
      </c>
      <c r="D45" s="29">
        <v>60000</v>
      </c>
      <c r="E45" s="3">
        <v>5</v>
      </c>
      <c r="F45" s="4" t="s">
        <v>54</v>
      </c>
      <c r="G45" s="36">
        <f t="shared" ref="G45:G48" si="3">ROUNDDOWN(D45*E45,0)</f>
        <v>300000</v>
      </c>
      <c r="H45" s="38"/>
    </row>
    <row r="46" spans="2:8" ht="17.5" customHeight="1">
      <c r="C46" s="3" t="s">
        <v>65</v>
      </c>
      <c r="D46" s="29">
        <v>100000</v>
      </c>
      <c r="E46" s="3">
        <v>5</v>
      </c>
      <c r="F46" s="4" t="s">
        <v>54</v>
      </c>
      <c r="G46" s="36">
        <f t="shared" ref="G46:G47" si="4">ROUNDDOWN(D46*E46,0)</f>
        <v>500000</v>
      </c>
      <c r="H46" s="38" t="s">
        <v>66</v>
      </c>
    </row>
    <row r="47" spans="2:8" ht="17.5" customHeight="1">
      <c r="C47" s="3" t="s">
        <v>67</v>
      </c>
      <c r="D47" s="29">
        <v>25000</v>
      </c>
      <c r="E47" s="35">
        <v>30</v>
      </c>
      <c r="F47" s="4" t="s">
        <v>68</v>
      </c>
      <c r="G47" s="36">
        <f t="shared" si="4"/>
        <v>750000</v>
      </c>
      <c r="H47" s="38" t="s">
        <v>69</v>
      </c>
    </row>
    <row r="48" spans="2:8" ht="17.5" customHeight="1">
      <c r="C48" s="3"/>
      <c r="D48" s="29"/>
      <c r="E48" s="3"/>
      <c r="F48" s="4"/>
      <c r="G48" s="36">
        <f t="shared" si="3"/>
        <v>0</v>
      </c>
      <c r="H48" s="34"/>
    </row>
    <row r="49" spans="1:8" s="15" customFormat="1" ht="25" customHeight="1">
      <c r="F49" s="15" t="s">
        <v>31</v>
      </c>
      <c r="G49" s="25">
        <f>SUM(G44:G48)</f>
        <v>1650000</v>
      </c>
      <c r="H49" s="15" t="s">
        <v>22</v>
      </c>
    </row>
    <row r="50" spans="1:8" s="15" customFormat="1" ht="13.5">
      <c r="G50" s="37"/>
    </row>
    <row r="51" spans="1:8" s="15" customFormat="1" ht="25" customHeight="1">
      <c r="D51" s="20"/>
      <c r="F51" s="24" t="s">
        <v>33</v>
      </c>
      <c r="G51" s="27">
        <f>SUM(G40,G49)</f>
        <v>5070000</v>
      </c>
      <c r="H51" s="7" t="s">
        <v>22</v>
      </c>
    </row>
    <row r="53" spans="1:8" ht="17.5" customHeight="1">
      <c r="A53" s="1" t="s">
        <v>34</v>
      </c>
      <c r="B53" s="9"/>
      <c r="C53" s="9"/>
      <c r="D53" s="9"/>
      <c r="E53" s="9"/>
      <c r="F53" s="9"/>
      <c r="G53" s="9"/>
      <c r="H53" s="9"/>
    </row>
    <row r="54" spans="1:8" s="15" customFormat="1" ht="25" customHeight="1">
      <c r="G54" s="28">
        <f>SUM(G30,G51)</f>
        <v>13089700</v>
      </c>
      <c r="H54" s="7" t="s">
        <v>22</v>
      </c>
    </row>
    <row r="56" spans="1:8" ht="17.5" customHeight="1">
      <c r="A56" s="1" t="s">
        <v>35</v>
      </c>
      <c r="B56" s="9"/>
      <c r="C56" s="9"/>
      <c r="D56" s="9"/>
      <c r="E56" s="9"/>
      <c r="F56" s="9"/>
      <c r="G56" s="9"/>
      <c r="H56" s="9"/>
    </row>
    <row r="57" spans="1:8" s="15" customFormat="1" ht="25" customHeight="1">
      <c r="G57" s="27">
        <f>ROUNDDOWN(G54*0.1,0)</f>
        <v>1308970</v>
      </c>
      <c r="H57" s="7" t="s">
        <v>22</v>
      </c>
    </row>
    <row r="59" spans="1:8" ht="17.5" customHeight="1">
      <c r="A59" s="1" t="s">
        <v>36</v>
      </c>
      <c r="B59" s="9"/>
      <c r="C59" s="9"/>
      <c r="D59" s="9"/>
      <c r="E59" s="9"/>
      <c r="F59" s="9"/>
      <c r="G59" s="9"/>
      <c r="H59" s="9"/>
    </row>
    <row r="60" spans="1:8" s="15" customFormat="1" ht="25" customHeight="1">
      <c r="G60" s="27">
        <f>SUM(G54,G57)</f>
        <v>14398670</v>
      </c>
      <c r="H60" s="7" t="s">
        <v>22</v>
      </c>
    </row>
    <row r="61" spans="1:8" ht="13.5"/>
  </sheetData>
  <mergeCells count="13">
    <mergeCell ref="G3:H3"/>
    <mergeCell ref="G5:H5"/>
    <mergeCell ref="G7:H7"/>
    <mergeCell ref="G9:H9"/>
    <mergeCell ref="A1:H1"/>
    <mergeCell ref="G10:H10"/>
    <mergeCell ref="D12:H12"/>
    <mergeCell ref="D13:H13"/>
    <mergeCell ref="C17:C18"/>
    <mergeCell ref="D17:D18"/>
    <mergeCell ref="E17:F17"/>
    <mergeCell ref="G17:G18"/>
    <mergeCell ref="H17:H18"/>
  </mergeCells>
  <phoneticPr fontId="2"/>
  <dataValidations count="2">
    <dataValidation allowBlank="1" showInputMessage="1" sqref="F24:F25 F28:F31" xr:uid="{D7F1AE90-A978-4EAB-B390-280AE476457B}"/>
    <dataValidation type="list" allowBlank="1" showInputMessage="1" sqref="F19:F23" xr:uid="{DC2FD4A2-53AB-410B-9FF8-EC96DB56148E}">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4179-CC2D-45E5-B130-57E50D6AD7C1}">
  <sheetPr>
    <tabColor rgb="FFFFFF00"/>
  </sheetPr>
  <dimension ref="A1:J60"/>
  <sheetViews>
    <sheetView tabSelected="1" zoomScale="80" zoomScaleNormal="80" zoomScaleSheetLayoutView="55" workbookViewId="0">
      <selection activeCell="J11" sqref="J11"/>
    </sheetView>
  </sheetViews>
  <sheetFormatPr defaultColWidth="8.58203125" defaultRowHeight="17.5" customHeight="1"/>
  <cols>
    <col min="1" max="1" width="1.83203125" style="8" customWidth="1"/>
    <col min="2" max="2" width="3.58203125" style="8" customWidth="1"/>
    <col min="3" max="3" width="18.33203125" style="8" customWidth="1"/>
    <col min="4" max="4" width="11" style="8" customWidth="1"/>
    <col min="5" max="5" width="7.33203125" style="8" bestFit="1" customWidth="1"/>
    <col min="6" max="6" width="5" style="8" customWidth="1"/>
    <col min="7" max="8" width="20.83203125" style="8" customWidth="1"/>
    <col min="9" max="9" width="4.08203125" style="8" customWidth="1"/>
    <col min="10" max="10" width="19.83203125" style="8" bestFit="1" customWidth="1"/>
    <col min="11" max="16384" width="8.58203125" style="8"/>
  </cols>
  <sheetData>
    <row r="1" spans="1:10" ht="25" customHeight="1">
      <c r="A1" s="61" t="s">
        <v>70</v>
      </c>
      <c r="B1" s="61"/>
      <c r="C1" s="61"/>
      <c r="D1" s="61"/>
      <c r="E1" s="61"/>
      <c r="F1" s="61"/>
      <c r="G1" s="61"/>
      <c r="H1" s="61"/>
      <c r="J1" s="42"/>
    </row>
    <row r="2" spans="1:10" ht="15">
      <c r="A2" s="23"/>
      <c r="B2" s="23"/>
      <c r="C2" s="23"/>
      <c r="D2" s="23"/>
      <c r="E2" s="23"/>
      <c r="F2" s="23"/>
      <c r="G2" s="23"/>
      <c r="H2" s="23"/>
    </row>
    <row r="3" spans="1:10" ht="17.5" customHeight="1">
      <c r="A3" s="23"/>
      <c r="B3" s="23"/>
      <c r="C3" s="23"/>
      <c r="D3" s="23"/>
      <c r="E3" s="23"/>
      <c r="F3" s="2" t="s">
        <v>1</v>
      </c>
      <c r="G3" s="62">
        <v>45863</v>
      </c>
      <c r="H3" s="59"/>
    </row>
    <row r="4" spans="1:10" ht="13.5"/>
    <row r="5" spans="1:10" ht="17.5" customHeight="1">
      <c r="B5" s="8" t="s">
        <v>8</v>
      </c>
      <c r="C5" s="8" t="s">
        <v>9</v>
      </c>
      <c r="D5" s="55" t="s">
        <v>71</v>
      </c>
      <c r="E5" s="55"/>
      <c r="F5" s="55"/>
      <c r="G5" s="55"/>
      <c r="H5" s="55"/>
    </row>
    <row r="6" spans="1:10" ht="36" customHeight="1">
      <c r="B6" s="8" t="s">
        <v>8</v>
      </c>
      <c r="C6" s="8" t="s">
        <v>10</v>
      </c>
      <c r="D6" s="55" t="s">
        <v>72</v>
      </c>
      <c r="E6" s="55"/>
      <c r="F6" s="55"/>
      <c r="G6" s="55"/>
      <c r="H6" s="55"/>
    </row>
    <row r="7" spans="1:10" ht="13.5"/>
    <row r="8" spans="1:10" ht="17.5" customHeight="1">
      <c r="A8" s="1" t="s">
        <v>11</v>
      </c>
      <c r="B8" s="10"/>
      <c r="C8" s="10"/>
      <c r="D8" s="11"/>
      <c r="E8" s="10"/>
      <c r="F8" s="10"/>
      <c r="G8" s="12"/>
      <c r="H8" s="12"/>
    </row>
    <row r="9" spans="1:10" ht="17.5" customHeight="1">
      <c r="B9" s="13" t="s">
        <v>12</v>
      </c>
      <c r="G9" s="2" t="s">
        <v>13</v>
      </c>
      <c r="H9" s="2"/>
    </row>
    <row r="10" spans="1:10" ht="17.5" customHeight="1">
      <c r="C10" s="56" t="s">
        <v>14</v>
      </c>
      <c r="D10" s="56" t="s">
        <v>15</v>
      </c>
      <c r="E10" s="56" t="s">
        <v>16</v>
      </c>
      <c r="F10" s="56"/>
      <c r="G10" s="57" t="s">
        <v>17</v>
      </c>
      <c r="H10" s="58" t="s">
        <v>18</v>
      </c>
    </row>
    <row r="11" spans="1:10" ht="17.5" customHeight="1">
      <c r="C11" s="56"/>
      <c r="D11" s="56"/>
      <c r="E11" s="14" t="s">
        <v>19</v>
      </c>
      <c r="F11" s="14" t="s">
        <v>20</v>
      </c>
      <c r="G11" s="57"/>
      <c r="H11" s="58"/>
    </row>
    <row r="12" spans="1:10" ht="43.5" customHeight="1">
      <c r="C12" s="4"/>
      <c r="D12" s="29">
        <v>499364</v>
      </c>
      <c r="E12" s="3">
        <v>16</v>
      </c>
      <c r="F12" s="4" t="s">
        <v>73</v>
      </c>
      <c r="G12" s="30">
        <f>ROUNDDOWN(D12*E12,0)</f>
        <v>7989824</v>
      </c>
      <c r="H12" s="43" t="s">
        <v>128</v>
      </c>
    </row>
    <row r="13" spans="1:10" ht="17.5" customHeight="1">
      <c r="C13" s="4"/>
      <c r="D13" s="29"/>
      <c r="E13" s="3"/>
      <c r="F13" s="4"/>
      <c r="G13" s="30">
        <f t="shared" ref="G13:G16" si="0">ROUNDDOWN(D13*E13,0)</f>
        <v>0</v>
      </c>
      <c r="H13" s="33"/>
    </row>
    <row r="14" spans="1:10" ht="17.5" customHeight="1">
      <c r="C14" s="4"/>
      <c r="D14" s="29"/>
      <c r="E14" s="3"/>
      <c r="F14" s="4"/>
      <c r="G14" s="30">
        <f t="shared" si="0"/>
        <v>0</v>
      </c>
      <c r="H14" s="33"/>
    </row>
    <row r="15" spans="1:10" ht="17.5" customHeight="1">
      <c r="C15" s="4"/>
      <c r="D15" s="29"/>
      <c r="E15" s="3"/>
      <c r="F15" s="4"/>
      <c r="G15" s="30">
        <f t="shared" si="0"/>
        <v>0</v>
      </c>
      <c r="H15" s="33"/>
    </row>
    <row r="16" spans="1:10" ht="17.5" customHeight="1">
      <c r="C16" s="4"/>
      <c r="D16" s="29"/>
      <c r="E16" s="3"/>
      <c r="F16" s="4"/>
      <c r="G16" s="30">
        <f t="shared" si="0"/>
        <v>0</v>
      </c>
      <c r="H16" s="33"/>
    </row>
    <row r="17" spans="1:8" s="15" customFormat="1" ht="25" customHeight="1">
      <c r="C17" s="16"/>
      <c r="D17" s="16"/>
      <c r="E17" s="16"/>
      <c r="F17" s="17" t="s">
        <v>21</v>
      </c>
      <c r="G17" s="25">
        <f>SUM(G12:G16)</f>
        <v>7989824</v>
      </c>
      <c r="H17" s="15" t="s">
        <v>22</v>
      </c>
    </row>
    <row r="18" spans="1:8" s="15" customFormat="1" ht="13.5">
      <c r="F18" s="19"/>
      <c r="G18" s="39"/>
    </row>
    <row r="19" spans="1:8" s="15" customFormat="1" ht="17.5" customHeight="1">
      <c r="B19" s="13" t="s">
        <v>74</v>
      </c>
      <c r="C19" s="8"/>
      <c r="D19" s="8"/>
      <c r="E19" s="8"/>
      <c r="F19" s="8"/>
      <c r="G19" s="2" t="s">
        <v>13</v>
      </c>
      <c r="H19" s="2"/>
    </row>
    <row r="20" spans="1:8" s="15" customFormat="1" ht="17.5" customHeight="1">
      <c r="B20" s="8"/>
      <c r="C20" s="14" t="s">
        <v>75</v>
      </c>
      <c r="D20" s="14" t="s">
        <v>15</v>
      </c>
      <c r="E20" s="14" t="s">
        <v>19</v>
      </c>
      <c r="F20" s="14" t="s">
        <v>20</v>
      </c>
      <c r="G20" s="32" t="s">
        <v>17</v>
      </c>
      <c r="H20" s="31" t="s">
        <v>18</v>
      </c>
    </row>
    <row r="21" spans="1:8" s="15" customFormat="1" ht="17.5" customHeight="1">
      <c r="B21" s="8"/>
      <c r="C21" s="4"/>
      <c r="D21" s="29"/>
      <c r="E21" s="3"/>
      <c r="F21" s="4"/>
      <c r="G21" s="30">
        <f>ROUNDDOWN(D21*E21,0)</f>
        <v>0</v>
      </c>
      <c r="H21" s="33"/>
    </row>
    <row r="22" spans="1:8" s="15" customFormat="1" ht="17.5" customHeight="1">
      <c r="B22" s="8"/>
      <c r="C22" s="4"/>
      <c r="D22" s="29"/>
      <c r="E22" s="3"/>
      <c r="F22" s="4"/>
      <c r="G22" s="30">
        <f t="shared" ref="G22" si="1">ROUNDDOWN(D22*E22,0)</f>
        <v>0</v>
      </c>
      <c r="H22" s="33"/>
    </row>
    <row r="23" spans="1:8" s="15" customFormat="1" ht="25" customHeight="1">
      <c r="C23" s="16"/>
      <c r="D23" s="16"/>
      <c r="E23" s="16"/>
      <c r="F23" s="17" t="s">
        <v>76</v>
      </c>
      <c r="G23" s="25">
        <f>SUM(G21:G22)</f>
        <v>0</v>
      </c>
      <c r="H23" s="15" t="s">
        <v>22</v>
      </c>
    </row>
    <row r="24" spans="1:8" ht="13.5"/>
    <row r="25" spans="1:8" ht="17.5" customHeight="1">
      <c r="B25" s="13" t="s">
        <v>77</v>
      </c>
      <c r="D25" s="18"/>
    </row>
    <row r="26" spans="1:8" ht="17.5" customHeight="1">
      <c r="C26" s="8" t="s">
        <v>78</v>
      </c>
      <c r="D26" s="3">
        <v>10</v>
      </c>
      <c r="E26" s="8" t="s">
        <v>25</v>
      </c>
      <c r="G26" s="2"/>
    </row>
    <row r="27" spans="1:8" s="15" customFormat="1" ht="24" customHeight="1">
      <c r="F27" s="19" t="s">
        <v>79</v>
      </c>
      <c r="G27" s="26">
        <f>ROUNDDOWN((G17+G23)*(D26*0.01),0)</f>
        <v>798982</v>
      </c>
      <c r="H27" s="15" t="s">
        <v>22</v>
      </c>
    </row>
    <row r="28" spans="1:8" ht="13.5">
      <c r="F28" s="2"/>
    </row>
    <row r="29" spans="1:8" s="15" customFormat="1" ht="25" customHeight="1">
      <c r="D29" s="20"/>
      <c r="F29" s="24" t="s">
        <v>80</v>
      </c>
      <c r="G29" s="27">
        <f>SUM(G17,G27)</f>
        <v>8788806</v>
      </c>
      <c r="H29" s="7" t="s">
        <v>81</v>
      </c>
    </row>
    <row r="30" spans="1:8" ht="13.5">
      <c r="F30" s="2"/>
    </row>
    <row r="31" spans="1:8" ht="17.5" customHeight="1">
      <c r="A31" s="1" t="s">
        <v>28</v>
      </c>
      <c r="B31" s="10"/>
      <c r="C31" s="10"/>
      <c r="D31" s="9"/>
      <c r="E31" s="10"/>
      <c r="F31" s="10"/>
      <c r="G31" s="10"/>
      <c r="H31" s="10"/>
    </row>
    <row r="32" spans="1:8" ht="17.5" customHeight="1">
      <c r="B32" s="5" t="s">
        <v>29</v>
      </c>
      <c r="C32" s="6"/>
      <c r="G32" s="2" t="s">
        <v>13</v>
      </c>
      <c r="H32" s="2"/>
    </row>
    <row r="33" spans="2:8" s="21" customFormat="1" ht="17.5" customHeight="1">
      <c r="C33" s="14" t="s">
        <v>30</v>
      </c>
      <c r="D33" s="14" t="s">
        <v>15</v>
      </c>
      <c r="E33" s="14" t="s">
        <v>19</v>
      </c>
      <c r="F33" s="14" t="s">
        <v>20</v>
      </c>
      <c r="G33" s="32" t="s">
        <v>17</v>
      </c>
      <c r="H33" s="31" t="s">
        <v>18</v>
      </c>
    </row>
    <row r="34" spans="2:8" ht="13.5">
      <c r="C34" s="3" t="s">
        <v>82</v>
      </c>
      <c r="D34" s="29">
        <v>100000</v>
      </c>
      <c r="E34" s="3">
        <v>16</v>
      </c>
      <c r="F34" s="4"/>
      <c r="G34" s="30">
        <f>ROUNDDOWN(D34*E34,0)</f>
        <v>1600000</v>
      </c>
      <c r="H34" s="63"/>
    </row>
    <row r="35" spans="2:8" ht="17.5" customHeight="1">
      <c r="C35" s="3"/>
      <c r="D35" s="29"/>
      <c r="E35" s="3"/>
      <c r="F35" s="4"/>
      <c r="G35" s="30">
        <f t="shared" ref="G35:G38" si="2">ROUNDDOWN(D35*E35,0)</f>
        <v>0</v>
      </c>
      <c r="H35" s="38"/>
    </row>
    <row r="36" spans="2:8" ht="17.5" customHeight="1">
      <c r="C36" s="3"/>
      <c r="D36" s="29"/>
      <c r="E36" s="3"/>
      <c r="F36" s="4"/>
      <c r="G36" s="30">
        <f t="shared" si="2"/>
        <v>0</v>
      </c>
      <c r="H36" s="34"/>
    </row>
    <row r="37" spans="2:8" ht="17.5" customHeight="1">
      <c r="C37" s="3"/>
      <c r="D37" s="29"/>
      <c r="E37" s="3"/>
      <c r="F37" s="4"/>
      <c r="G37" s="30">
        <f t="shared" si="2"/>
        <v>0</v>
      </c>
      <c r="H37" s="38"/>
    </row>
    <row r="38" spans="2:8" ht="17.5" customHeight="1">
      <c r="C38" s="3"/>
      <c r="D38" s="29"/>
      <c r="E38" s="3"/>
      <c r="F38" s="4"/>
      <c r="G38" s="30">
        <f t="shared" si="2"/>
        <v>0</v>
      </c>
      <c r="H38" s="34"/>
    </row>
    <row r="39" spans="2:8" s="15" customFormat="1" ht="25" customHeight="1">
      <c r="F39" s="15" t="s">
        <v>31</v>
      </c>
      <c r="G39" s="25">
        <f>SUM(G34:G38)</f>
        <v>1600000</v>
      </c>
      <c r="H39" s="15" t="s">
        <v>22</v>
      </c>
    </row>
    <row r="40" spans="2:8" ht="13.5"/>
    <row r="41" spans="2:8" ht="17.5" customHeight="1">
      <c r="B41" s="5" t="s">
        <v>32</v>
      </c>
      <c r="C41" s="6"/>
      <c r="G41" s="2" t="s">
        <v>13</v>
      </c>
      <c r="H41" s="2"/>
    </row>
    <row r="42" spans="2:8" s="21" customFormat="1" ht="17.5" customHeight="1">
      <c r="C42" s="14" t="s">
        <v>30</v>
      </c>
      <c r="D42" s="14" t="s">
        <v>15</v>
      </c>
      <c r="E42" s="14" t="s">
        <v>19</v>
      </c>
      <c r="F42" s="14" t="s">
        <v>20</v>
      </c>
      <c r="G42" s="14" t="s">
        <v>17</v>
      </c>
      <c r="H42" s="31" t="s">
        <v>18</v>
      </c>
    </row>
    <row r="43" spans="2:8" ht="17.5" customHeight="1">
      <c r="C43" s="3"/>
      <c r="D43" s="29"/>
      <c r="E43" s="3"/>
      <c r="F43" s="4"/>
      <c r="G43" s="36">
        <f>ROUNDDOWN(D43*E43,0)</f>
        <v>0</v>
      </c>
      <c r="H43" s="38"/>
    </row>
    <row r="44" spans="2:8" ht="17.5" customHeight="1">
      <c r="C44" s="3"/>
      <c r="D44" s="29"/>
      <c r="E44" s="3"/>
      <c r="F44" s="4"/>
      <c r="G44" s="36">
        <f t="shared" ref="G44:G47" si="3">ROUNDDOWN(D44*E44,0)</f>
        <v>0</v>
      </c>
      <c r="H44" s="38"/>
    </row>
    <row r="45" spans="2:8" ht="17.5" customHeight="1">
      <c r="C45" s="3"/>
      <c r="D45" s="29"/>
      <c r="E45" s="3"/>
      <c r="F45" s="4"/>
      <c r="G45" s="36">
        <f t="shared" si="3"/>
        <v>0</v>
      </c>
      <c r="H45" s="38"/>
    </row>
    <row r="46" spans="2:8" ht="17.5" customHeight="1">
      <c r="C46" s="3"/>
      <c r="D46" s="29"/>
      <c r="E46" s="35"/>
      <c r="F46" s="4"/>
      <c r="G46" s="36">
        <f t="shared" si="3"/>
        <v>0</v>
      </c>
      <c r="H46" s="38"/>
    </row>
    <row r="47" spans="2:8" ht="17.5" customHeight="1">
      <c r="C47" s="3"/>
      <c r="D47" s="29"/>
      <c r="E47" s="3"/>
      <c r="F47" s="4"/>
      <c r="G47" s="36">
        <f t="shared" si="3"/>
        <v>0</v>
      </c>
      <c r="H47" s="34"/>
    </row>
    <row r="48" spans="2:8" s="15" customFormat="1" ht="25" customHeight="1">
      <c r="F48" s="15" t="s">
        <v>31</v>
      </c>
      <c r="G48" s="25">
        <f>SUM(G43:G47)</f>
        <v>0</v>
      </c>
      <c r="H48" s="15" t="s">
        <v>22</v>
      </c>
    </row>
    <row r="49" spans="1:8" s="15" customFormat="1" ht="13.5">
      <c r="G49" s="37"/>
    </row>
    <row r="50" spans="1:8" s="15" customFormat="1" ht="25" customHeight="1">
      <c r="D50" s="20"/>
      <c r="F50" s="24" t="s">
        <v>33</v>
      </c>
      <c r="G50" s="27">
        <f>SUM(G39,G48)</f>
        <v>1600000</v>
      </c>
      <c r="H50" s="7" t="s">
        <v>81</v>
      </c>
    </row>
    <row r="52" spans="1:8" ht="17.5" customHeight="1">
      <c r="A52" s="1" t="s">
        <v>34</v>
      </c>
      <c r="B52" s="9"/>
      <c r="C52" s="9"/>
      <c r="D52" s="9"/>
      <c r="E52" s="9"/>
      <c r="F52" s="9"/>
      <c r="G52" s="9"/>
      <c r="H52" s="9"/>
    </row>
    <row r="53" spans="1:8" s="15" customFormat="1" ht="25" customHeight="1">
      <c r="G53" s="28">
        <f>SUM(G29,G50)</f>
        <v>10388806</v>
      </c>
      <c r="H53" s="7" t="s">
        <v>83</v>
      </c>
    </row>
    <row r="55" spans="1:8" ht="17.5" customHeight="1">
      <c r="A55" s="1" t="s">
        <v>35</v>
      </c>
      <c r="B55" s="9"/>
      <c r="C55" s="9"/>
      <c r="D55" s="9"/>
      <c r="E55" s="9"/>
      <c r="F55" s="9"/>
      <c r="G55" s="9"/>
      <c r="H55" s="9"/>
    </row>
    <row r="56" spans="1:8" s="15" customFormat="1" ht="25" customHeight="1">
      <c r="G56" s="27">
        <f>ROUNDDOWN(G53*0.1,0)</f>
        <v>1038880</v>
      </c>
      <c r="H56" s="7" t="s">
        <v>22</v>
      </c>
    </row>
    <row r="58" spans="1:8" ht="17.5" customHeight="1">
      <c r="A58" s="1" t="s">
        <v>36</v>
      </c>
      <c r="B58" s="9"/>
      <c r="C58" s="9"/>
      <c r="D58" s="9"/>
      <c r="E58" s="9"/>
      <c r="F58" s="9"/>
      <c r="G58" s="9"/>
      <c r="H58" s="9"/>
    </row>
    <row r="59" spans="1:8" s="15" customFormat="1" ht="25" customHeight="1">
      <c r="G59" s="27">
        <f>SUM(G53,G56)</f>
        <v>11427686</v>
      </c>
      <c r="H59" s="7" t="s">
        <v>84</v>
      </c>
    </row>
    <row r="60" spans="1:8" ht="13.5"/>
  </sheetData>
  <mergeCells count="9">
    <mergeCell ref="A1:H1"/>
    <mergeCell ref="G3:H3"/>
    <mergeCell ref="D5:H5"/>
    <mergeCell ref="D6:H6"/>
    <mergeCell ref="C10:C11"/>
    <mergeCell ref="D10:D11"/>
    <mergeCell ref="E10:F10"/>
    <mergeCell ref="G10:G11"/>
    <mergeCell ref="H10:H11"/>
  </mergeCells>
  <phoneticPr fontId="2"/>
  <dataValidations count="2">
    <dataValidation allowBlank="1" showInputMessage="1" sqref="F27:F30 F17:F18 F21:F24" xr:uid="{84C858C3-14FD-4D78-B007-DF2033D6BB94}"/>
    <dataValidation type="list" allowBlank="1" showInputMessage="1" sqref="F12:F16" xr:uid="{B2D109FB-81AE-419C-A039-369FD2144DB1}">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28614-42B8-49DB-B1F6-7FAF6051543E}">
  <dimension ref="A1:K5"/>
  <sheetViews>
    <sheetView view="pageBreakPreview" zoomScale="55" zoomScaleNormal="60" zoomScaleSheetLayoutView="55" workbookViewId="0">
      <selection activeCell="H5" sqref="H5"/>
    </sheetView>
  </sheetViews>
  <sheetFormatPr defaultColWidth="8.58203125" defaultRowHeight="14"/>
  <cols>
    <col min="1" max="2" width="15.75" style="41" customWidth="1"/>
    <col min="3" max="3" width="16.58203125" style="41" bestFit="1" customWidth="1"/>
    <col min="4" max="4" width="57.5" style="41" hidden="1" customWidth="1"/>
    <col min="5" max="5" width="56.33203125" style="41" customWidth="1"/>
    <col min="6" max="6" width="64.5" style="41" customWidth="1"/>
    <col min="7" max="8" width="20" style="41" customWidth="1"/>
    <col min="9" max="9" width="9" style="41" customWidth="1"/>
    <col min="10" max="16384" width="8.58203125" style="41"/>
  </cols>
  <sheetData>
    <row r="1" spans="1:11" s="40" customFormat="1" ht="41">
      <c r="A1" s="44" t="s">
        <v>85</v>
      </c>
      <c r="B1" s="44" t="s">
        <v>86</v>
      </c>
      <c r="C1" s="44" t="s">
        <v>87</v>
      </c>
      <c r="D1" s="44" t="s">
        <v>88</v>
      </c>
      <c r="E1" s="44" t="s">
        <v>89</v>
      </c>
      <c r="F1" s="44" t="s">
        <v>90</v>
      </c>
      <c r="G1" s="44" t="s">
        <v>91</v>
      </c>
      <c r="H1" s="44" t="s">
        <v>123</v>
      </c>
      <c r="I1" s="44" t="s">
        <v>92</v>
      </c>
      <c r="J1" s="44" t="s">
        <v>93</v>
      </c>
      <c r="K1" s="44" t="s">
        <v>94</v>
      </c>
    </row>
    <row r="2" spans="1:11" ht="210">
      <c r="A2" s="45" t="s">
        <v>95</v>
      </c>
      <c r="B2" s="45" t="s">
        <v>96</v>
      </c>
      <c r="C2" s="46">
        <v>45775</v>
      </c>
      <c r="D2" s="45" t="s">
        <v>97</v>
      </c>
      <c r="E2" s="45" t="s">
        <v>98</v>
      </c>
      <c r="F2" s="45" t="s">
        <v>99</v>
      </c>
      <c r="G2" s="64" t="s">
        <v>122</v>
      </c>
      <c r="H2" s="65" t="s">
        <v>124</v>
      </c>
      <c r="I2" s="45" t="s">
        <v>100</v>
      </c>
      <c r="J2" s="45" t="s">
        <v>101</v>
      </c>
      <c r="K2" s="47" t="s">
        <v>102</v>
      </c>
    </row>
    <row r="3" spans="1:11" ht="134.5" customHeight="1">
      <c r="A3" s="45" t="s">
        <v>103</v>
      </c>
      <c r="B3" s="45" t="s">
        <v>96</v>
      </c>
      <c r="C3" s="46">
        <v>45706</v>
      </c>
      <c r="D3" s="45" t="s">
        <v>104</v>
      </c>
      <c r="E3" s="45" t="s">
        <v>105</v>
      </c>
      <c r="F3" s="45" t="s">
        <v>106</v>
      </c>
      <c r="G3" s="48" t="s">
        <v>107</v>
      </c>
      <c r="H3" s="65" t="s">
        <v>127</v>
      </c>
      <c r="I3" s="45" t="s">
        <v>108</v>
      </c>
      <c r="J3" s="49" t="s">
        <v>109</v>
      </c>
      <c r="K3" s="45"/>
    </row>
    <row r="4" spans="1:11" ht="134.5" customHeight="1">
      <c r="A4" s="50" t="s">
        <v>110</v>
      </c>
      <c r="B4" s="50" t="s">
        <v>96</v>
      </c>
      <c r="C4" s="51">
        <v>45652</v>
      </c>
      <c r="D4" s="50"/>
      <c r="E4" s="50" t="s">
        <v>111</v>
      </c>
      <c r="F4" s="50" t="s">
        <v>112</v>
      </c>
      <c r="G4" s="52" t="s">
        <v>113</v>
      </c>
      <c r="H4" s="65" t="s">
        <v>125</v>
      </c>
      <c r="I4" s="50" t="s">
        <v>114</v>
      </c>
      <c r="J4" s="53" t="s">
        <v>115</v>
      </c>
      <c r="K4" s="45"/>
    </row>
    <row r="5" spans="1:11" ht="154">
      <c r="A5" s="50" t="s">
        <v>116</v>
      </c>
      <c r="B5" s="50"/>
      <c r="C5" s="54" t="s">
        <v>117</v>
      </c>
      <c r="D5" s="50" t="s">
        <v>118</v>
      </c>
      <c r="E5" s="50" t="s">
        <v>119</v>
      </c>
      <c r="F5" s="50" t="s">
        <v>120</v>
      </c>
      <c r="G5" s="52" t="s">
        <v>121</v>
      </c>
      <c r="H5" s="65" t="s">
        <v>126</v>
      </c>
      <c r="I5" s="50"/>
      <c r="J5" s="50"/>
      <c r="K5" s="45"/>
    </row>
  </sheetData>
  <phoneticPr fontId="2"/>
  <hyperlinks>
    <hyperlink ref="J4" r:id="rId1" xr:uid="{0B7456EE-232F-4379-A810-A9BDAF361913}"/>
    <hyperlink ref="J3" r:id="rId2" xr:uid="{062C28FD-7072-414B-94C2-658459A333D8}"/>
    <hyperlink ref="K2" r:id="rId3" location="e000000882" xr:uid="{870A25CA-5BB1-4533-B3E7-A404F7C07A64}"/>
  </hyperlinks>
  <pageMargins left="0.7" right="0.7" top="0.75" bottom="0.75" header="0.3" footer="0.3"/>
  <pageSetup paperSize="9" scale="52" orientation="portrait" horizontalDpi="300" verticalDpi="300"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631CFED6EFFD48941A0C73281F2B7A" ma:contentTypeVersion="6" ma:contentTypeDescription="新しいドキュメントを作成します。" ma:contentTypeScope="" ma:versionID="2b11ae332074354fb27803b2c19d149e">
  <xsd:schema xmlns:xsd="http://www.w3.org/2001/XMLSchema" xmlns:xs="http://www.w3.org/2001/XMLSchema" xmlns:p="http://schemas.microsoft.com/office/2006/metadata/properties" xmlns:ns2="a7275c4f-6514-4776-a2a1-1ae52b12b703" xmlns:ns3="fe03c6ad-ae16-4527-9aaa-b30edffef899" targetNamespace="http://schemas.microsoft.com/office/2006/metadata/properties" ma:root="true" ma:fieldsID="6f259e3bc283ff39554c82b5af7fd6a9" ns2:_="" ns3:_="">
    <xsd:import namespace="a7275c4f-6514-4776-a2a1-1ae52b12b703"/>
    <xsd:import namespace="fe03c6ad-ae16-4527-9aaa-b30edffef8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275c4f-6514-4776-a2a1-1ae52b12b7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03c6ad-ae16-4527-9aaa-b30edffef89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8657F7-33A6-412D-94F8-631B9F682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275c4f-6514-4776-a2a1-1ae52b12b703"/>
    <ds:schemaRef ds:uri="fe03c6ad-ae16-4527-9aaa-b30edffef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43C563-7A67-4A3F-BD91-2D268D614682}">
  <ds:schemaRefs>
    <ds:schemaRef ds:uri="http://schemas.microsoft.com/sharepoint/v3/contenttype/forms"/>
  </ds:schemaRefs>
</ds:datastoreItem>
</file>

<file path=customXml/itemProps3.xml><?xml version="1.0" encoding="utf-8"?>
<ds:datastoreItem xmlns:ds="http://schemas.openxmlformats.org/officeDocument/2006/customXml" ds:itemID="{F7C42C1A-4016-4C33-91C6-F4B263EFBFC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作成様式（クリーン）</vt:lpstr>
      <vt:lpstr>作成例＋作成にかかる留意点①イベント実施</vt:lpstr>
      <vt:lpstr>別紙1_契約充当可能額（積算金額）内訳書</vt:lpstr>
      <vt:lpstr>外部資金調達における類似案件</vt:lpstr>
      <vt:lpstr>外部資金調達における類似案件!Print_Area</vt:lpstr>
      <vt:lpstr>'作成例＋作成にかかる留意点①イベント実施'!Print_Area</vt:lpstr>
      <vt:lpstr>'別紙1_契約充当可能額（積算金額）内訳書'!Print_Area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Watanabe, Hirokazu[渡邉 宏和]</dc:creator>
  <cp:keywords/>
  <dc:description/>
  <cp:lastModifiedBy>Watanabe, Hirokazu[渡邉 宏和]</cp:lastModifiedBy>
  <cp:revision/>
  <dcterms:created xsi:type="dcterms:W3CDTF">2006-09-16T00:00:00Z</dcterms:created>
  <dcterms:modified xsi:type="dcterms:W3CDTF">2025-08-05T11:00:29Z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0x0101007E631CFED6EFFD48941A0C73281F2B7A</vt:lpwstr>
  </property>
  <property fmtid="{D5CDD505-2E9C-101B-9397-08002B2CF9AE}" pid="3" name="MSIP_Label_b0d5c4f4-7a29-4385-b7a5-afbe2154ae6f_Enabled">
    <vt:lpwstr>true</vt:lpwstr>
  </property>
  <property fmtid="{D5CDD505-2E9C-101B-9397-08002B2CF9AE}" pid="4" name="MSIP_Label_b0d5c4f4-7a29-4385-b7a5-afbe2154ae6f_SetDate">
    <vt:lpwstr>2023-03-29T06:08:26Z</vt:lpwstr>
  </property>
  <property fmtid="{D5CDD505-2E9C-101B-9397-08002B2CF9AE}" pid="5" name="MSIP_Label_b0d5c4f4-7a29-4385-b7a5-afbe2154ae6f_Method">
    <vt:lpwstr>Standard</vt:lpwstr>
  </property>
  <property fmtid="{D5CDD505-2E9C-101B-9397-08002B2CF9AE}" pid="6" name="MSIP_Label_b0d5c4f4-7a29-4385-b7a5-afbe2154ae6f_Name">
    <vt:lpwstr>Confidential</vt:lpwstr>
  </property>
  <property fmtid="{D5CDD505-2E9C-101B-9397-08002B2CF9AE}" pid="7" name="MSIP_Label_b0d5c4f4-7a29-4385-b7a5-afbe2154ae6f_SiteId">
    <vt:lpwstr>2dfb2f0b-4d21-4268-9559-72926144c918</vt:lpwstr>
  </property>
  <property fmtid="{D5CDD505-2E9C-101B-9397-08002B2CF9AE}" pid="8" name="MSIP_Label_b0d5c4f4-7a29-4385-b7a5-afbe2154ae6f_ActionId">
    <vt:lpwstr>115ae0cf-7b06-4258-b2a7-a01e1d0c95b5</vt:lpwstr>
  </property>
  <property fmtid="{D5CDD505-2E9C-101B-9397-08002B2CF9AE}" pid="9" name="MSIP_Label_b0d5c4f4-7a29-4385-b7a5-afbe2154ae6f_ContentBits">
    <vt:lpwstr>0</vt:lpwstr>
  </property>
  <property fmtid="{D5CDD505-2E9C-101B-9397-08002B2CF9AE}" pid="10" name="bcgClassification">
    <vt:lpwstr>bcgConfidential</vt:lpwstr>
  </property>
</Properties>
</file>