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8_{51AB232B-629E-4FFD-88AB-29D3DEA906BA}" xr6:coauthVersionLast="47" xr6:coauthVersionMax="47" xr10:uidLastSave="{00000000-0000-0000-0000-000000000000}"/>
  <bookViews>
    <workbookView xWindow="-240" yWindow="-16200" windowWidth="16965" windowHeight="15765" activeTab="1" xr2:uid="{00000000-000D-0000-FFFF-FFFF00000000}"/>
  </bookViews>
  <sheets>
    <sheet name="全体集計" sheetId="20" r:id="rId1"/>
    <sheet name="a） 事業紹介型" sheetId="17" r:id="rId2"/>
    <sheet name="b) 課題別研修型" sheetId="19" r:id="rId3"/>
  </sheets>
  <definedNames>
    <definedName name="_xlnm.Print_Area" localSheetId="1">'a） 事業紹介型'!$A$1:$M$30</definedName>
    <definedName name="_xlnm.Print_Area" localSheetId="2">'b) 課題別研修型'!$A$1:$N$28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9" l="1"/>
  <c r="F24" i="19"/>
  <c r="I24" i="19" s="1"/>
  <c r="I27" i="17"/>
  <c r="I26" i="17"/>
  <c r="I25" i="17"/>
  <c r="I24" i="17"/>
  <c r="I19" i="19"/>
  <c r="I20" i="19"/>
  <c r="I14" i="19"/>
  <c r="I13" i="19"/>
  <c r="I12" i="19"/>
  <c r="I20" i="17"/>
  <c r="I19" i="17"/>
  <c r="I14" i="17"/>
  <c r="I13" i="17"/>
  <c r="I12" i="17"/>
  <c r="C4" i="17" l="1"/>
  <c r="C6" i="20" s="1"/>
  <c r="C4" i="19"/>
  <c r="C7" i="20" s="1"/>
  <c r="I15" i="19"/>
  <c r="I21" i="19"/>
  <c r="I21" i="17"/>
  <c r="C3" i="17" s="1"/>
  <c r="I15" i="17"/>
  <c r="F30" i="17" s="1"/>
  <c r="I30" i="17" s="1"/>
  <c r="C3" i="19" l="1"/>
  <c r="C4" i="20" s="1"/>
  <c r="F28" i="19"/>
  <c r="I28" i="19" s="1"/>
  <c r="C5" i="20" s="1"/>
  <c r="C2" i="17"/>
  <c r="C2" i="19"/>
  <c r="C5" i="19" l="1"/>
  <c r="C5" i="17"/>
  <c r="C3" i="20"/>
  <c r="C8" i="20" s="1"/>
  <c r="C9" i="20" l="1"/>
  <c r="C10" i="20" s="1"/>
</calcChain>
</file>

<file path=xl/sharedStrings.xml><?xml version="1.0" encoding="utf-8"?>
<sst xmlns="http://schemas.openxmlformats.org/spreadsheetml/2006/main" count="131" uniqueCount="67">
  <si>
    <t>別紙　積算表（総表）</t>
    <rPh sb="0" eb="2">
      <t>ベッシ</t>
    </rPh>
    <rPh sb="3" eb="5">
      <t>セキサン</t>
    </rPh>
    <rPh sb="5" eb="6">
      <t>ヒョウ</t>
    </rPh>
    <rPh sb="7" eb="9">
      <t>ソウヒョウ</t>
    </rPh>
    <phoneticPr fontId="3"/>
  </si>
  <si>
    <t>積算項目</t>
    <rPh sb="0" eb="2">
      <t>セキサン</t>
    </rPh>
    <rPh sb="2" eb="4">
      <t>コウモク</t>
    </rPh>
    <phoneticPr fontId="3"/>
  </si>
  <si>
    <t>金額</t>
    <rPh sb="0" eb="2">
      <t>キンガク</t>
    </rPh>
    <phoneticPr fontId="3"/>
  </si>
  <si>
    <t>１企画・制作業務人件費</t>
    <rPh sb="1" eb="3">
      <t>キカク</t>
    </rPh>
    <rPh sb="4" eb="6">
      <t>セイサク</t>
    </rPh>
    <rPh sb="6" eb="8">
      <t>ギョウム</t>
    </rPh>
    <rPh sb="8" eb="11">
      <t>ジンケンヒ</t>
    </rPh>
    <phoneticPr fontId="3"/>
  </si>
  <si>
    <t>２企画・制作関連経費</t>
    <phoneticPr fontId="5"/>
  </si>
  <si>
    <t>３管理費</t>
  </si>
  <si>
    <r>
      <t>４企画・制作旅費（定額概算計上）</t>
    </r>
    <r>
      <rPr>
        <sz val="8"/>
        <rFont val="ＭＳ ゴシック"/>
        <family val="3"/>
        <charset val="128"/>
      </rPr>
      <t>パラオOTEC</t>
    </r>
    <rPh sb="9" eb="11">
      <t>テイガク</t>
    </rPh>
    <rPh sb="11" eb="13">
      <t>ガイサン</t>
    </rPh>
    <rPh sb="13" eb="15">
      <t>ケイジョウ</t>
    </rPh>
    <phoneticPr fontId="3"/>
  </si>
  <si>
    <t>小計</t>
    <rPh sb="0" eb="2">
      <t>ショウケイ</t>
    </rPh>
    <phoneticPr fontId="3"/>
  </si>
  <si>
    <t>入札価格</t>
    <rPh sb="0" eb="2">
      <t>ニュウサツ</t>
    </rPh>
    <rPh sb="2" eb="4">
      <t>カカク</t>
    </rPh>
    <phoneticPr fontId="3"/>
  </si>
  <si>
    <t>６消費税　10％</t>
  </si>
  <si>
    <t>合計</t>
  </si>
  <si>
    <t>別紙　積算表</t>
    <rPh sb="0" eb="2">
      <t>ベッシ</t>
    </rPh>
    <rPh sb="3" eb="5">
      <t>セキサン</t>
    </rPh>
    <rPh sb="5" eb="6">
      <t>ヒョウ</t>
    </rPh>
    <phoneticPr fontId="3"/>
  </si>
  <si>
    <t>制作する案件数</t>
    <rPh sb="0" eb="2">
      <t>セイサク</t>
    </rPh>
    <rPh sb="4" eb="6">
      <t>アンケン</t>
    </rPh>
    <rPh sb="6" eb="7">
      <t>スウ</t>
    </rPh>
    <phoneticPr fontId="3"/>
  </si>
  <si>
    <t>３企画・制作旅費</t>
    <phoneticPr fontId="3"/>
  </si>
  <si>
    <t>合計</t>
    <rPh sb="0" eb="2">
      <t>ゴウケイ</t>
    </rPh>
    <phoneticPr fontId="3"/>
  </si>
  <si>
    <t>⇒網掛けセルに数字を記入。</t>
    <rPh sb="1" eb="3">
      <t>アミカ</t>
    </rPh>
    <rPh sb="7" eb="9">
      <t>スウジ</t>
    </rPh>
    <rPh sb="10" eb="12">
      <t>キニュウ</t>
    </rPh>
    <phoneticPr fontId="3"/>
  </si>
  <si>
    <t>１ 企画・制作業務人件費</t>
    <rPh sb="2" eb="4">
      <t>キカク</t>
    </rPh>
    <rPh sb="5" eb="7">
      <t>セイサク</t>
    </rPh>
    <rPh sb="7" eb="9">
      <t>ギョウム</t>
    </rPh>
    <rPh sb="9" eb="12">
      <t>ジンケンヒ</t>
    </rPh>
    <phoneticPr fontId="3"/>
  </si>
  <si>
    <t>業務内容</t>
    <rPh sb="0" eb="2">
      <t>ギョウム</t>
    </rPh>
    <rPh sb="2" eb="4">
      <t>ナイヨウ</t>
    </rPh>
    <phoneticPr fontId="0"/>
  </si>
  <si>
    <t>内訳</t>
    <rPh sb="0" eb="2">
      <t>ウチワケ</t>
    </rPh>
    <phoneticPr fontId="3"/>
  </si>
  <si>
    <t>数量</t>
    <rPh sb="0" eb="2">
      <t>スウリョウ</t>
    </rPh>
    <phoneticPr fontId="3"/>
  </si>
  <si>
    <t>教材数等</t>
    <rPh sb="0" eb="2">
      <t>キョウザイ</t>
    </rPh>
    <rPh sb="2" eb="3">
      <t>スウ</t>
    </rPh>
    <rPh sb="3" eb="4">
      <t>トウ</t>
    </rPh>
    <phoneticPr fontId="3"/>
  </si>
  <si>
    <t>単価</t>
    <rPh sb="0" eb="2">
      <t>タンカ</t>
    </rPh>
    <phoneticPr fontId="0"/>
  </si>
  <si>
    <t>金額</t>
    <rPh sb="0" eb="2">
      <t>キンガク</t>
    </rPh>
    <phoneticPr fontId="0"/>
  </si>
  <si>
    <t>コンサルテーション費</t>
    <rPh sb="9" eb="10">
      <t>ヒ</t>
    </rPh>
    <phoneticPr fontId="3"/>
  </si>
  <si>
    <t xml:space="preserve">動画企画制作（コンサル部分）
プロジェクトマネージャー(プロジェクトの進行)
撮影ディレクター
</t>
    <rPh sb="0" eb="6">
      <t>ドウガキカクセイサク</t>
    </rPh>
    <rPh sb="11" eb="13">
      <t>ブブン</t>
    </rPh>
    <rPh sb="35" eb="37">
      <t>シンコウ</t>
    </rPh>
    <rPh sb="39" eb="41">
      <t>サツエイ</t>
    </rPh>
    <phoneticPr fontId="0"/>
  </si>
  <si>
    <t>日</t>
    <rPh sb="0" eb="1">
      <t>ニチ</t>
    </rPh>
    <phoneticPr fontId="3"/>
  </si>
  <si>
    <t>案件</t>
    <rPh sb="0" eb="1">
      <t xml:space="preserve">アンケン </t>
    </rPh>
    <phoneticPr fontId="3"/>
  </si>
  <si>
    <t>企画・脚本費</t>
    <rPh sb="0" eb="2">
      <t>キカク</t>
    </rPh>
    <rPh sb="3" eb="5">
      <t>キャクホン</t>
    </rPh>
    <rPh sb="5" eb="6">
      <t>ヒ</t>
    </rPh>
    <phoneticPr fontId="0"/>
  </si>
  <si>
    <t>構成・脚本(シナリオ制作)</t>
    <rPh sb="0" eb="2">
      <t>コウセイ</t>
    </rPh>
    <rPh sb="3" eb="5">
      <t>キャクホン</t>
    </rPh>
    <rPh sb="10" eb="12">
      <t>セイサク</t>
    </rPh>
    <phoneticPr fontId="0"/>
  </si>
  <si>
    <t>案件</t>
    <rPh sb="0" eb="2">
      <t>アンケン</t>
    </rPh>
    <phoneticPr fontId="3"/>
  </si>
  <si>
    <t>撮影費</t>
    <rPh sb="0" eb="2">
      <t>サツエイ</t>
    </rPh>
    <rPh sb="2" eb="3">
      <t>ヒ</t>
    </rPh>
    <phoneticPr fontId="0"/>
  </si>
  <si>
    <t>・カメラマン1名
・その他撮影に必要な機材を含む</t>
    <rPh sb="7" eb="8">
      <t>メイ</t>
    </rPh>
    <rPh sb="12" eb="13">
      <t>タ</t>
    </rPh>
    <rPh sb="13" eb="15">
      <t>サツエイ</t>
    </rPh>
    <rPh sb="16" eb="18">
      <t>ヒツヨウ</t>
    </rPh>
    <rPh sb="19" eb="21">
      <t>キザイ</t>
    </rPh>
    <rPh sb="22" eb="23">
      <t>フク</t>
    </rPh>
    <phoneticPr fontId="3"/>
  </si>
  <si>
    <t>２　企画・制作関連経費</t>
    <rPh sb="2" eb="4">
      <t>キカク</t>
    </rPh>
    <phoneticPr fontId="5"/>
  </si>
  <si>
    <t>単位</t>
    <rPh sb="0" eb="2">
      <t>タンイ</t>
    </rPh>
    <phoneticPr fontId="3"/>
  </si>
  <si>
    <t>編集関係費</t>
  </si>
  <si>
    <t>・撮影素材の繋ぎ合わせ
・アニメーション制作
・BGM、テロップ等の挿入</t>
    <rPh sb="1" eb="3">
      <t>サツエイ</t>
    </rPh>
    <rPh sb="3" eb="5">
      <t>ソザイ</t>
    </rPh>
    <rPh sb="6" eb="7">
      <t>ツナギ</t>
    </rPh>
    <rPh sb="8" eb="9">
      <t>ア</t>
    </rPh>
    <rPh sb="20" eb="22">
      <t>セイサク</t>
    </rPh>
    <rPh sb="32" eb="33">
      <t>ナド</t>
    </rPh>
    <rPh sb="34" eb="36">
      <t>ソウニュウ</t>
    </rPh>
    <phoneticPr fontId="3"/>
  </si>
  <si>
    <t>式</t>
    <rPh sb="0" eb="1">
      <t>シキ</t>
    </rPh>
    <phoneticPr fontId="3"/>
  </si>
  <si>
    <t>出演費</t>
    <phoneticPr fontId="3"/>
  </si>
  <si>
    <t>・収録対応、ナレーターの手配</t>
    <rPh sb="1" eb="3">
      <t>シュウロク</t>
    </rPh>
    <rPh sb="3" eb="5">
      <t>タイオウ</t>
    </rPh>
    <rPh sb="12" eb="14">
      <t>テハイ</t>
    </rPh>
    <phoneticPr fontId="3"/>
  </si>
  <si>
    <t>航空賃（久米島、兵庫）</t>
    <rPh sb="0" eb="3">
      <t>コウクウチン</t>
    </rPh>
    <rPh sb="4" eb="7">
      <t>クメジマ</t>
    </rPh>
    <rPh sb="8" eb="10">
      <t>ヒョウゴ</t>
    </rPh>
    <phoneticPr fontId="3"/>
  </si>
  <si>
    <r>
      <t>久米島10</t>
    </r>
    <r>
      <rPr>
        <sz val="10"/>
        <rFont val="Arial"/>
        <family val="2"/>
      </rPr>
      <t>0,000</t>
    </r>
    <r>
      <rPr>
        <sz val="10"/>
        <rFont val="ＭＳ Ｐゴシック"/>
        <family val="3"/>
        <charset val="128"/>
      </rPr>
      <t>円、兵庫50,000円</t>
    </r>
    <phoneticPr fontId="3"/>
  </si>
  <si>
    <t>海外出張</t>
    <rPh sb="0" eb="2">
      <t>カイガイ</t>
    </rPh>
    <rPh sb="2" eb="4">
      <t>シュツチョウ</t>
    </rPh>
    <phoneticPr fontId="3"/>
  </si>
  <si>
    <t>国際線航空賃（パラオ）</t>
    <rPh sb="0" eb="3">
      <t>コクサイセン</t>
    </rPh>
    <rPh sb="3" eb="6">
      <t>コウクウチン</t>
    </rPh>
    <phoneticPr fontId="3"/>
  </si>
  <si>
    <t>回</t>
    <rPh sb="0" eb="1">
      <t>カイ</t>
    </rPh>
    <phoneticPr fontId="3"/>
  </si>
  <si>
    <t>４　一般管理費(企画・制作業務人件費及び企画・制作関連経費の10％）</t>
    <rPh sb="2" eb="4">
      <t>イッパン</t>
    </rPh>
    <rPh sb="4" eb="7">
      <t>カンリヒ</t>
    </rPh>
    <rPh sb="8" eb="10">
      <t>キカク</t>
    </rPh>
    <rPh sb="11" eb="13">
      <t>セイサク</t>
    </rPh>
    <rPh sb="13" eb="15">
      <t>ギョウム</t>
    </rPh>
    <rPh sb="15" eb="18">
      <t>ジンケンヒ</t>
    </rPh>
    <rPh sb="18" eb="19">
      <t>オヨ</t>
    </rPh>
    <rPh sb="20" eb="22">
      <t>キカク</t>
    </rPh>
    <rPh sb="23" eb="25">
      <t>セイサク</t>
    </rPh>
    <rPh sb="25" eb="27">
      <t>カンレン</t>
    </rPh>
    <rPh sb="27" eb="29">
      <t>ケイヒ</t>
    </rPh>
    <phoneticPr fontId="3"/>
  </si>
  <si>
    <t>１～２の合計</t>
    <rPh sb="4" eb="6">
      <t>ゴウケイ</t>
    </rPh>
    <phoneticPr fontId="3"/>
  </si>
  <si>
    <t>比率(例：0.1）</t>
    <rPh sb="0" eb="2">
      <t>ヒリツ</t>
    </rPh>
    <rPh sb="3" eb="4">
      <t>レイ</t>
    </rPh>
    <phoneticPr fontId="3"/>
  </si>
  <si>
    <t>・撮影素材の繋ぎ合わせ
・アニメーション制作
・BGM、テロップ等の挿入
・映像上の日本語を英語に再編集</t>
    <rPh sb="1" eb="3">
      <t>サツエイ</t>
    </rPh>
    <rPh sb="3" eb="5">
      <t>ソザイ</t>
    </rPh>
    <rPh sb="6" eb="7">
      <t>ツナギ</t>
    </rPh>
    <rPh sb="8" eb="9">
      <t>ア</t>
    </rPh>
    <rPh sb="20" eb="22">
      <t>セイサク</t>
    </rPh>
    <rPh sb="32" eb="33">
      <t>ナド</t>
    </rPh>
    <rPh sb="34" eb="36">
      <t>ソウニュウ</t>
    </rPh>
    <rPh sb="38" eb="41">
      <t>エイゾウジョウ</t>
    </rPh>
    <rPh sb="42" eb="45">
      <t>ニホンゴ</t>
    </rPh>
    <rPh sb="46" eb="48">
      <t>エイゴ</t>
    </rPh>
    <rPh sb="49" eb="52">
      <t>サイヘンシュウ</t>
    </rPh>
    <phoneticPr fontId="3"/>
  </si>
  <si>
    <t>翻訳費</t>
    <rPh sb="0" eb="2">
      <t>ホンヤク</t>
    </rPh>
    <rPh sb="2" eb="3">
      <t>ヒ</t>
    </rPh>
    <phoneticPr fontId="3"/>
  </si>
  <si>
    <t>日本語→英語
※５分程度の翻訳を想定</t>
    <rPh sb="0" eb="3">
      <t>ニホンゴ</t>
    </rPh>
    <rPh sb="4" eb="6">
      <t>エイゴ</t>
    </rPh>
    <rPh sb="9" eb="12">
      <t>フンテイド</t>
    </rPh>
    <rPh sb="13" eb="15">
      <t>ホンヤク</t>
    </rPh>
    <rPh sb="16" eb="18">
      <t>ソウテイ</t>
    </rPh>
    <phoneticPr fontId="3"/>
  </si>
  <si>
    <t>国内出張</t>
    <rPh sb="0" eb="2">
      <t>コクナイ</t>
    </rPh>
    <rPh sb="2" eb="4">
      <t>シュッチョウ</t>
    </rPh>
    <phoneticPr fontId="3"/>
  </si>
  <si>
    <t>交通費（新潟、京都、岐阜）</t>
  </si>
  <si>
    <r>
      <rPr>
        <sz val="10"/>
        <rFont val="ＭＳ Ｐゴシック"/>
        <family val="2"/>
        <charset val="128"/>
      </rPr>
      <t>新潟30,000円、京都</t>
    </r>
    <r>
      <rPr>
        <sz val="10"/>
        <rFont val="Arial"/>
        <family val="2"/>
      </rPr>
      <t>4</t>
    </r>
    <r>
      <rPr>
        <sz val="10"/>
        <rFont val="ＭＳ Ｐゴシック"/>
        <family val="2"/>
        <charset val="128"/>
      </rPr>
      <t>0,000円、岐阜</t>
    </r>
    <r>
      <rPr>
        <sz val="10"/>
        <rFont val="Arial"/>
        <family val="2"/>
      </rPr>
      <t>30,000</t>
    </r>
    <r>
      <rPr>
        <sz val="10"/>
        <rFont val="MS ゴシック"/>
        <family val="2"/>
        <charset val="128"/>
      </rPr>
      <t>円</t>
    </r>
    <rPh sb="0" eb="2">
      <t>ニイガタ</t>
    </rPh>
    <rPh sb="8" eb="9">
      <t>エン</t>
    </rPh>
    <rPh sb="10" eb="12">
      <t>キョウト</t>
    </rPh>
    <rPh sb="18" eb="19">
      <t>エン</t>
    </rPh>
    <rPh sb="20" eb="22">
      <t>ギフ</t>
    </rPh>
    <rPh sb="28" eb="29">
      <t>エン</t>
    </rPh>
    <phoneticPr fontId="3"/>
  </si>
  <si>
    <t>４　一般管理費(企画・制作業務人件費及び企画・制作関連経費の10％）</t>
    <rPh sb="2" eb="4">
      <t>イッパン</t>
    </rPh>
    <phoneticPr fontId="3"/>
  </si>
  <si>
    <t>日
（撮影日数）</t>
    <phoneticPr fontId="3"/>
  </si>
  <si>
    <t>３　企画・制作旅費【旅費は実費精算、宿泊費はJICAの旅費基準に準じた定額支給。航空賃を含め「1,282,000円」を定額計上】</t>
    <rPh sb="10" eb="12">
      <t>リョヒ</t>
    </rPh>
    <rPh sb="13" eb="17">
      <t>ジッピセイサン</t>
    </rPh>
    <rPh sb="18" eb="21">
      <t>シュクハクヒ</t>
    </rPh>
    <rPh sb="27" eb="29">
      <t>リョヒ</t>
    </rPh>
    <rPh sb="29" eb="31">
      <t>キジュン</t>
    </rPh>
    <rPh sb="32" eb="33">
      <t>ジュン</t>
    </rPh>
    <rPh sb="35" eb="37">
      <t>テイガク</t>
    </rPh>
    <rPh sb="37" eb="39">
      <t>シキュウ</t>
    </rPh>
    <rPh sb="40" eb="43">
      <t>コウクウチン</t>
    </rPh>
    <rPh sb="44" eb="45">
      <t>フク</t>
    </rPh>
    <rPh sb="56" eb="57">
      <t>エン</t>
    </rPh>
    <rPh sb="59" eb="61">
      <t>テイガク</t>
    </rPh>
    <rPh sb="61" eb="63">
      <t>ケイジョウ</t>
    </rPh>
    <phoneticPr fontId="3"/>
  </si>
  <si>
    <r>
      <rPr>
        <sz val="10"/>
        <rFont val="ＭＳ ゴシック"/>
        <family val="3"/>
        <charset val="128"/>
      </rPr>
      <t>内訳</t>
    </r>
    <rPh sb="0" eb="2">
      <t>ウチワケ</t>
    </rPh>
    <phoneticPr fontId="3"/>
  </si>
  <si>
    <r>
      <rPr>
        <sz val="10"/>
        <rFont val="ＭＳ ゴシック"/>
        <family val="3"/>
        <charset val="128"/>
      </rPr>
      <t>数量</t>
    </r>
    <rPh sb="0" eb="2">
      <t>スウリョウ</t>
    </rPh>
    <phoneticPr fontId="3"/>
  </si>
  <si>
    <r>
      <rPr>
        <sz val="10"/>
        <rFont val="ＭＳ ゴシック"/>
        <family val="3"/>
        <charset val="128"/>
      </rPr>
      <t>単位</t>
    </r>
    <rPh sb="0" eb="2">
      <t>タンイ</t>
    </rPh>
    <phoneticPr fontId="3"/>
  </si>
  <si>
    <r>
      <rPr>
        <sz val="10"/>
        <rFont val="ＭＳ ゴシック"/>
        <family val="3"/>
        <charset val="128"/>
      </rPr>
      <t>単価</t>
    </r>
    <rPh sb="0" eb="2">
      <t>タンカ</t>
    </rPh>
    <phoneticPr fontId="0"/>
  </si>
  <si>
    <r>
      <rPr>
        <sz val="10"/>
        <rFont val="ＭＳ ゴシック"/>
        <family val="3"/>
        <charset val="128"/>
      </rPr>
      <t>金額</t>
    </r>
    <rPh sb="0" eb="2">
      <t>キンガク</t>
    </rPh>
    <phoneticPr fontId="0"/>
  </si>
  <si>
    <r>
      <rPr>
        <sz val="10"/>
        <rFont val="ＭＳ ゴシック"/>
        <family val="3"/>
        <charset val="128"/>
      </rPr>
      <t>国内出張</t>
    </r>
    <rPh sb="0" eb="2">
      <t>コクナイ</t>
    </rPh>
    <rPh sb="2" eb="4">
      <t>シュッチョウ</t>
    </rPh>
    <phoneticPr fontId="3"/>
  </si>
  <si>
    <r>
      <rPr>
        <sz val="10"/>
        <rFont val="ＭＳ ゴシック"/>
        <family val="3"/>
        <charset val="128"/>
      </rPr>
      <t>名</t>
    </r>
    <rPh sb="0" eb="1">
      <t>メイ</t>
    </rPh>
    <phoneticPr fontId="3"/>
  </si>
  <si>
    <r>
      <rPr>
        <sz val="10"/>
        <rFont val="ＭＳ ゴシック"/>
        <family val="3"/>
        <charset val="128"/>
      </rPr>
      <t>宿泊費（パラオ）</t>
    </r>
    <rPh sb="0" eb="3">
      <t>シュクハクヒ</t>
    </rPh>
    <phoneticPr fontId="3"/>
  </si>
  <si>
    <r>
      <rPr>
        <sz val="10"/>
        <rFont val="ＭＳ ゴシック"/>
        <family val="3"/>
        <charset val="128"/>
      </rPr>
      <t>泊</t>
    </r>
    <rPh sb="0" eb="1">
      <t>ハク</t>
    </rPh>
    <phoneticPr fontId="3"/>
  </si>
  <si>
    <t>３　企画・制作旅費【新幹線代を含む交通費「200,000円」を定額計上】</t>
    <rPh sb="10" eb="13">
      <t>シンカンセン</t>
    </rPh>
    <rPh sb="13" eb="14">
      <t>ダイ</t>
    </rPh>
    <rPh sb="15" eb="16">
      <t>フク</t>
    </rPh>
    <rPh sb="17" eb="20">
      <t>コウツウヒ</t>
    </rPh>
    <phoneticPr fontId="3"/>
  </si>
  <si>
    <r>
      <t>５企画・制作旅費（定額概算計上）</t>
    </r>
    <r>
      <rPr>
        <sz val="8"/>
        <rFont val="ＭＳ ゴシック"/>
        <family val="3"/>
        <charset val="128"/>
      </rPr>
      <t>課題別研修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</si>
</sst>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6" formatCode="&quot;¥&quot;#,##0;[Red]&quot;¥&quot;\-#,##0"/>
    <numFmt numFmtId="176" formatCode="&quot;¥&quot;#,##0_);[Red]\(&quot;¥&quot;#,##0\)"/>
  </numFmts>
  <fonts count="14">
    <font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name val="Arial"/>
      <family val="2"/>
      <charset val="128"/>
    </font>
    <font>
      <sz val="10"/>
      <name val="ＭＳ Ｐゴシック"/>
      <family val="2"/>
      <charset val="128"/>
    </font>
    <font>
      <sz val="10"/>
      <name val="MS ゴシック"/>
      <family val="2"/>
      <charset val="128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38" fontId="2" fillId="0" borderId="0" xfId="1" applyFont="1" applyFill="1">
      <alignment vertical="center"/>
    </xf>
    <xf numFmtId="6" fontId="2" fillId="0" borderId="0" xfId="1" applyNumberFormat="1" applyFont="1" applyFill="1">
      <alignment vertical="center"/>
    </xf>
    <xf numFmtId="0" fontId="2" fillId="0" borderId="9" xfId="0" applyFont="1" applyBorder="1">
      <alignment vertical="center"/>
    </xf>
    <xf numFmtId="38" fontId="0" fillId="0" borderId="10" xfId="1" applyFont="1" applyBorder="1">
      <alignment vertical="center"/>
    </xf>
    <xf numFmtId="0" fontId="2" fillId="2" borderId="13" xfId="0" applyFont="1" applyFill="1" applyBorder="1">
      <alignment vertical="center"/>
    </xf>
    <xf numFmtId="38" fontId="0" fillId="0" borderId="14" xfId="1" applyFont="1" applyBorder="1">
      <alignment vertical="center"/>
    </xf>
    <xf numFmtId="0" fontId="2" fillId="0" borderId="9" xfId="0" applyFont="1" applyBorder="1" applyAlignment="1">
      <alignment vertical="center" wrapText="1"/>
    </xf>
    <xf numFmtId="0" fontId="0" fillId="0" borderId="0" xfId="0" applyFont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>
      <alignment vertical="center"/>
    </xf>
    <xf numFmtId="176" fontId="0" fillId="0" borderId="1" xfId="0" applyNumberFormat="1" applyFont="1" applyFill="1" applyBorder="1" applyAlignment="1">
      <alignment horizontal="right" vertical="center" wrapText="1"/>
    </xf>
    <xf numFmtId="176" fontId="0" fillId="0" borderId="0" xfId="0" applyNumberFormat="1" applyFont="1" applyFill="1" applyAlignment="1">
      <alignment horizontal="right" vertical="center" wrapText="1"/>
    </xf>
    <xf numFmtId="0" fontId="2" fillId="0" borderId="0" xfId="0" applyFont="1" applyFill="1" applyAlignment="1">
      <alignment horizontal="right" vertical="center"/>
    </xf>
    <xf numFmtId="0" fontId="4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right" vertical="center" wrapText="1"/>
    </xf>
    <xf numFmtId="0" fontId="2" fillId="0" borderId="0" xfId="0" applyFont="1" applyFill="1" applyAlignment="1">
      <alignment horizontal="left" vertical="center"/>
    </xf>
    <xf numFmtId="5" fontId="6" fillId="0" borderId="0" xfId="0" applyNumberFormat="1" applyFont="1" applyFill="1" applyAlignment="1">
      <alignment horizontal="right" vertical="center" wrapText="1"/>
    </xf>
    <xf numFmtId="5" fontId="0" fillId="0" borderId="0" xfId="0" applyNumberFormat="1" applyFont="1" applyFill="1" applyAlignment="1">
      <alignment horizontal="right" vertical="center" wrapText="1"/>
    </xf>
    <xf numFmtId="3" fontId="2" fillId="0" borderId="0" xfId="0" applyNumberFormat="1" applyFont="1" applyFill="1" applyAlignment="1">
      <alignment horizontal="left" vertical="center"/>
    </xf>
    <xf numFmtId="5" fontId="2" fillId="0" borderId="0" xfId="0" applyNumberFormat="1" applyFont="1" applyFill="1">
      <alignment vertical="center"/>
    </xf>
    <xf numFmtId="0" fontId="2" fillId="0" borderId="1" xfId="0" applyFont="1" applyFill="1" applyBorder="1">
      <alignment vertical="center"/>
    </xf>
    <xf numFmtId="5" fontId="4" fillId="0" borderId="0" xfId="0" applyNumberFormat="1" applyFont="1" applyFill="1" applyAlignment="1">
      <alignment horizontal="left" vertical="center" wrapText="1"/>
    </xf>
    <xf numFmtId="0" fontId="6" fillId="0" borderId="0" xfId="0" applyFont="1" applyFill="1">
      <alignment vertical="center"/>
    </xf>
    <xf numFmtId="176" fontId="2" fillId="0" borderId="0" xfId="0" applyNumberFormat="1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 wrapText="1"/>
    </xf>
    <xf numFmtId="176" fontId="2" fillId="0" borderId="1" xfId="0" applyNumberFormat="1" applyFont="1" applyFill="1" applyBorder="1">
      <alignment vertical="center"/>
    </xf>
    <xf numFmtId="176" fontId="2" fillId="0" borderId="1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vertical="center" wrapText="1"/>
    </xf>
    <xf numFmtId="0" fontId="2" fillId="0" borderId="3" xfId="0" applyFont="1" applyFill="1" applyBorder="1" applyAlignment="1">
      <alignment horizontal="left" vertical="center" wrapText="1"/>
    </xf>
    <xf numFmtId="38" fontId="2" fillId="0" borderId="1" xfId="0" applyNumberFormat="1" applyFont="1" applyFill="1" applyBorder="1">
      <alignment vertical="center"/>
    </xf>
    <xf numFmtId="0" fontId="7" fillId="0" borderId="0" xfId="0" applyFont="1" applyFill="1" applyAlignment="1">
      <alignment vertical="center" wrapText="1"/>
    </xf>
    <xf numFmtId="0" fontId="2" fillId="0" borderId="5" xfId="0" applyFont="1" applyFill="1" applyBorder="1" applyAlignment="1">
      <alignment horizontal="left" vertical="center"/>
    </xf>
    <xf numFmtId="0" fontId="2" fillId="0" borderId="1" xfId="0" applyFont="1" applyFill="1" applyBorder="1" applyProtection="1">
      <alignment vertical="center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176" fontId="2" fillId="0" borderId="1" xfId="0" applyNumberFormat="1" applyFont="1" applyFill="1" applyBorder="1" applyProtection="1">
      <alignment vertical="center"/>
      <protection locked="0"/>
    </xf>
    <xf numFmtId="0" fontId="2" fillId="0" borderId="0" xfId="0" applyFont="1" applyFill="1" applyAlignment="1">
      <alignment horizontal="left" vertical="center" wrapText="1"/>
    </xf>
    <xf numFmtId="176" fontId="2" fillId="0" borderId="0" xfId="0" applyNumberFormat="1" applyFont="1" applyFill="1" applyAlignment="1">
      <alignment horizontal="right" vertical="center"/>
    </xf>
    <xf numFmtId="0" fontId="8" fillId="0" borderId="0" xfId="0" applyFont="1" applyFill="1">
      <alignment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>
      <alignment vertical="center"/>
    </xf>
    <xf numFmtId="176" fontId="8" fillId="0" borderId="1" xfId="0" applyNumberFormat="1" applyFont="1" applyFill="1" applyBorder="1">
      <alignment vertical="center"/>
    </xf>
    <xf numFmtId="0" fontId="8" fillId="0" borderId="0" xfId="0" applyFont="1" applyFill="1" applyAlignment="1">
      <alignment vertical="center" wrapText="1"/>
    </xf>
    <xf numFmtId="176" fontId="9" fillId="0" borderId="0" xfId="0" applyNumberFormat="1" applyFont="1" applyFill="1">
      <alignment vertical="center"/>
    </xf>
    <xf numFmtId="0" fontId="10" fillId="0" borderId="0" xfId="0" applyFont="1" applyFill="1">
      <alignment vertical="center"/>
    </xf>
    <xf numFmtId="0" fontId="2" fillId="0" borderId="4" xfId="0" applyFont="1" applyFill="1" applyBorder="1">
      <alignment vertical="center"/>
    </xf>
    <xf numFmtId="0" fontId="11" fillId="0" borderId="1" xfId="0" applyFont="1" applyFill="1" applyBorder="1">
      <alignment vertical="center"/>
    </xf>
    <xf numFmtId="0" fontId="8" fillId="0" borderId="4" xfId="0" applyFont="1" applyFill="1" applyBorder="1">
      <alignment vertical="center"/>
    </xf>
    <xf numFmtId="0" fontId="8" fillId="0" borderId="2" xfId="0" applyFont="1" applyFill="1" applyBorder="1">
      <alignment vertical="center"/>
    </xf>
    <xf numFmtId="9" fontId="2" fillId="0" borderId="1" xfId="0" applyNumberFormat="1" applyFont="1" applyFill="1" applyBorder="1">
      <alignment vertical="center"/>
    </xf>
    <xf numFmtId="5" fontId="2" fillId="0" borderId="1" xfId="0" applyNumberFormat="1" applyFont="1" applyFill="1" applyBorder="1">
      <alignment vertical="center"/>
    </xf>
    <xf numFmtId="0" fontId="8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176" fontId="10" fillId="0" borderId="0" xfId="0" applyNumberFormat="1" applyFont="1" applyFill="1">
      <alignment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1" xfId="0" applyFont="1" applyBorder="1">
      <alignment vertical="center"/>
    </xf>
    <xf numFmtId="38" fontId="0" fillId="0" borderId="12" xfId="0" applyNumberFormat="1" applyFont="1" applyBorder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right" vertical="center"/>
    </xf>
    <xf numFmtId="9" fontId="2" fillId="0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176" fontId="2" fillId="0" borderId="6" xfId="0" applyNumberFormat="1" applyFont="1" applyFill="1" applyBorder="1" applyAlignment="1">
      <alignment horizontal="right" vertical="center" wrapText="1"/>
    </xf>
    <xf numFmtId="176" fontId="2" fillId="0" borderId="0" xfId="0" applyNumberFormat="1" applyFont="1" applyFill="1" applyAlignment="1">
      <alignment horizontal="right" vertical="center" wrapText="1"/>
    </xf>
    <xf numFmtId="176" fontId="2" fillId="0" borderId="6" xfId="0" applyNumberFormat="1" applyFont="1" applyFill="1" applyBorder="1" applyAlignment="1">
      <alignment horizontal="left" vertical="center" wrapText="1"/>
    </xf>
    <xf numFmtId="176" fontId="2" fillId="0" borderId="0" xfId="0" applyNumberFormat="1" applyFont="1" applyFill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C1404-C753-49BD-84AD-839D49857F69}">
  <dimension ref="B1:D11"/>
  <sheetViews>
    <sheetView zoomScale="115" zoomScaleNormal="115" zoomScaleSheetLayoutView="80" workbookViewId="0">
      <selection activeCell="B25" sqref="B25"/>
    </sheetView>
  </sheetViews>
  <sheetFormatPr defaultColWidth="8.625" defaultRowHeight="14.25"/>
  <cols>
    <col min="1" max="1" width="2.25" style="8" customWidth="1"/>
    <col min="2" max="2" width="36.25" style="8" customWidth="1"/>
    <col min="3" max="3" width="16.125" style="8" customWidth="1"/>
    <col min="4" max="16384" width="8.625" style="8"/>
  </cols>
  <sheetData>
    <row r="1" spans="2:4" ht="15" thickBot="1">
      <c r="B1" s="8" t="s">
        <v>0</v>
      </c>
    </row>
    <row r="2" spans="2:4" s="64" customFormat="1" ht="22.5" customHeight="1" thickTop="1">
      <c r="B2" s="62" t="s">
        <v>1</v>
      </c>
      <c r="C2" s="63" t="s">
        <v>2</v>
      </c>
    </row>
    <row r="3" spans="2:4" ht="22.5" customHeight="1">
      <c r="B3" s="3" t="s">
        <v>3</v>
      </c>
      <c r="C3" s="4">
        <f>'a） 事業紹介型'!C2+'b) 課題別研修型'!C2</f>
        <v>0</v>
      </c>
    </row>
    <row r="4" spans="2:4" ht="22.5" customHeight="1">
      <c r="B4" s="3" t="s">
        <v>4</v>
      </c>
      <c r="C4" s="4">
        <f>'a） 事業紹介型'!C3+'b) 課題別研修型'!C3</f>
        <v>0</v>
      </c>
    </row>
    <row r="5" spans="2:4" ht="22.5" customHeight="1">
      <c r="B5" s="3" t="s">
        <v>5</v>
      </c>
      <c r="C5" s="4">
        <f>'a） 事業紹介型'!I30+'b) 課題別研修型'!I28</f>
        <v>0</v>
      </c>
    </row>
    <row r="6" spans="2:4" ht="24" customHeight="1">
      <c r="B6" s="7" t="s">
        <v>6</v>
      </c>
      <c r="C6" s="4">
        <f>'a） 事業紹介型'!C4</f>
        <v>1282000</v>
      </c>
    </row>
    <row r="7" spans="2:4" ht="22.5" customHeight="1">
      <c r="B7" s="3" t="s">
        <v>66</v>
      </c>
      <c r="C7" s="4">
        <f>'b) 課題別研修型'!C4</f>
        <v>200000</v>
      </c>
    </row>
    <row r="8" spans="2:4" ht="22.5" customHeight="1">
      <c r="B8" s="3" t="s">
        <v>7</v>
      </c>
      <c r="C8" s="4">
        <f>SUM(C3:C7)</f>
        <v>1482000</v>
      </c>
      <c r="D8" s="8" t="s">
        <v>8</v>
      </c>
    </row>
    <row r="9" spans="2:4" ht="22.5" customHeight="1" thickBot="1">
      <c r="B9" s="5" t="s">
        <v>9</v>
      </c>
      <c r="C9" s="6">
        <f>C8*0.1</f>
        <v>148200</v>
      </c>
    </row>
    <row r="10" spans="2:4" ht="28.5" customHeight="1" thickTop="1" thickBot="1">
      <c r="B10" s="65" t="s">
        <v>10</v>
      </c>
      <c r="C10" s="66">
        <f>C8+C9</f>
        <v>1630200</v>
      </c>
    </row>
    <row r="11" spans="2:4" ht="15" thickTop="1"/>
  </sheetData>
  <phoneticPr fontId="3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20EB2-A064-4E8F-B56F-8AB103CFA5B0}">
  <sheetPr>
    <tabColor theme="0" tint="-4.9989318521683403E-2"/>
    <pageSetUpPr fitToPage="1"/>
  </sheetPr>
  <dimension ref="A1:L30"/>
  <sheetViews>
    <sheetView tabSelected="1" zoomScale="85" zoomScaleNormal="85" zoomScaleSheetLayoutView="90" workbookViewId="0">
      <selection sqref="A1:I1"/>
    </sheetView>
  </sheetViews>
  <sheetFormatPr defaultColWidth="9" defaultRowHeight="12"/>
  <cols>
    <col min="1" max="1" width="5" style="9" customWidth="1"/>
    <col min="2" max="2" width="26.5" style="9" customWidth="1"/>
    <col min="3" max="3" width="26" style="9" customWidth="1"/>
    <col min="4" max="4" width="10" style="9" customWidth="1"/>
    <col min="5" max="5" width="6" style="9" customWidth="1"/>
    <col min="6" max="6" width="11.125" style="9" customWidth="1"/>
    <col min="7" max="7" width="8.125" style="9" customWidth="1"/>
    <col min="8" max="8" width="13.625" style="9" customWidth="1"/>
    <col min="9" max="9" width="15.625" style="9" customWidth="1"/>
    <col min="10" max="10" width="3.75" style="9" customWidth="1"/>
    <col min="11" max="12" width="11.125" style="9" bestFit="1" customWidth="1"/>
    <col min="13" max="16384" width="9" style="9"/>
  </cols>
  <sheetData>
    <row r="1" spans="1:11" ht="34.5" customHeight="1">
      <c r="A1" s="67" t="s">
        <v>11</v>
      </c>
      <c r="B1" s="67"/>
      <c r="C1" s="67"/>
      <c r="D1" s="67"/>
      <c r="E1" s="67"/>
      <c r="F1" s="67"/>
      <c r="G1" s="67"/>
      <c r="H1" s="67"/>
      <c r="I1" s="67"/>
    </row>
    <row r="2" spans="1:11" ht="14.25" customHeight="1">
      <c r="A2" s="9" t="s">
        <v>3</v>
      </c>
      <c r="B2" s="10"/>
      <c r="C2" s="11">
        <f>I15</f>
        <v>0</v>
      </c>
      <c r="D2" s="12"/>
      <c r="E2" s="13" t="s">
        <v>12</v>
      </c>
      <c r="F2" s="14">
        <v>2</v>
      </c>
      <c r="G2" s="14"/>
      <c r="H2" s="15"/>
    </row>
    <row r="3" spans="1:11" ht="14.25">
      <c r="A3" s="9" t="s">
        <v>4</v>
      </c>
      <c r="B3" s="10"/>
      <c r="C3" s="11">
        <f>I21</f>
        <v>0</v>
      </c>
      <c r="D3" s="74"/>
      <c r="E3" s="75"/>
      <c r="I3" s="1"/>
    </row>
    <row r="4" spans="1:11" ht="14.25" customHeight="1">
      <c r="A4" s="9" t="s">
        <v>13</v>
      </c>
      <c r="B4" s="10"/>
      <c r="C4" s="11">
        <f>I27</f>
        <v>1282000</v>
      </c>
      <c r="D4" s="76"/>
      <c r="E4" s="77"/>
      <c r="F4" s="77"/>
      <c r="G4" s="77"/>
      <c r="H4" s="77"/>
    </row>
    <row r="5" spans="1:11" ht="14.25" customHeight="1">
      <c r="B5" s="10" t="s">
        <v>14</v>
      </c>
      <c r="C5" s="11">
        <f>C2+C3+C4</f>
        <v>1282000</v>
      </c>
      <c r="D5" s="16"/>
      <c r="E5" s="13"/>
      <c r="F5" s="17"/>
    </row>
    <row r="6" spans="1:11" ht="14.25">
      <c r="A6" s="10"/>
      <c r="B6" s="10"/>
      <c r="C6" s="18"/>
      <c r="D6" s="19"/>
      <c r="F6" s="20"/>
      <c r="G6" s="21"/>
    </row>
    <row r="7" spans="1:11" ht="14.25">
      <c r="A7" s="10"/>
      <c r="B7" s="22"/>
      <c r="C7" s="23" t="s">
        <v>15</v>
      </c>
      <c r="D7" s="19"/>
      <c r="F7" s="20"/>
      <c r="G7" s="21"/>
    </row>
    <row r="8" spans="1:11" ht="14.25">
      <c r="A8" s="10"/>
      <c r="B8" s="10"/>
      <c r="C8" s="18"/>
      <c r="D8" s="19"/>
      <c r="F8" s="20"/>
      <c r="G8" s="21"/>
    </row>
    <row r="10" spans="1:11" ht="14.25">
      <c r="A10" s="24" t="s">
        <v>16</v>
      </c>
      <c r="I10" s="15"/>
      <c r="J10" s="25"/>
    </row>
    <row r="11" spans="1:11" ht="14.25" customHeight="1">
      <c r="B11" s="26" t="s">
        <v>17</v>
      </c>
      <c r="C11" s="26" t="s">
        <v>18</v>
      </c>
      <c r="D11" s="68" t="s">
        <v>19</v>
      </c>
      <c r="E11" s="68"/>
      <c r="F11" s="68" t="s">
        <v>20</v>
      </c>
      <c r="G11" s="68"/>
      <c r="H11" s="26" t="s">
        <v>21</v>
      </c>
      <c r="I11" s="27" t="s">
        <v>22</v>
      </c>
      <c r="J11" s="15"/>
    </row>
    <row r="12" spans="1:11" ht="60">
      <c r="B12" s="28" t="s">
        <v>23</v>
      </c>
      <c r="C12" s="29" t="s">
        <v>24</v>
      </c>
      <c r="D12" s="22">
        <v>2</v>
      </c>
      <c r="E12" s="22" t="s">
        <v>25</v>
      </c>
      <c r="F12" s="22">
        <v>2</v>
      </c>
      <c r="G12" s="22" t="s">
        <v>26</v>
      </c>
      <c r="H12" s="30"/>
      <c r="I12" s="31">
        <f t="shared" ref="I12:I14" si="0">D12*F12*H12</f>
        <v>0</v>
      </c>
      <c r="J12" s="32"/>
    </row>
    <row r="13" spans="1:11" ht="17.25" customHeight="1">
      <c r="B13" s="33" t="s">
        <v>27</v>
      </c>
      <c r="C13" s="22" t="s">
        <v>28</v>
      </c>
      <c r="D13" s="22">
        <v>3</v>
      </c>
      <c r="E13" s="22" t="s">
        <v>25</v>
      </c>
      <c r="F13" s="34">
        <v>2</v>
      </c>
      <c r="G13" s="22" t="s">
        <v>29</v>
      </c>
      <c r="H13" s="30"/>
      <c r="I13" s="31">
        <f t="shared" si="0"/>
        <v>0</v>
      </c>
      <c r="J13" s="32"/>
    </row>
    <row r="14" spans="1:11" ht="49.5" customHeight="1">
      <c r="B14" s="22" t="s">
        <v>30</v>
      </c>
      <c r="C14" s="29" t="s">
        <v>31</v>
      </c>
      <c r="D14" s="22">
        <v>1</v>
      </c>
      <c r="E14" s="22" t="s">
        <v>25</v>
      </c>
      <c r="F14" s="22">
        <v>4</v>
      </c>
      <c r="G14" s="29" t="s">
        <v>54</v>
      </c>
      <c r="H14" s="30"/>
      <c r="I14" s="31">
        <f t="shared" si="0"/>
        <v>0</v>
      </c>
      <c r="J14" s="35"/>
      <c r="K14" s="14"/>
    </row>
    <row r="15" spans="1:11" ht="12" customHeight="1">
      <c r="H15" s="25"/>
      <c r="I15" s="25">
        <f>SUM(I11:I14)</f>
        <v>0</v>
      </c>
      <c r="J15" s="35"/>
      <c r="K15" s="14"/>
    </row>
    <row r="16" spans="1:11">
      <c r="I16" s="25"/>
    </row>
    <row r="17" spans="1:12" ht="14.25">
      <c r="A17" s="24" t="s">
        <v>32</v>
      </c>
      <c r="H17" s="25"/>
      <c r="I17" s="15"/>
      <c r="J17" s="2"/>
    </row>
    <row r="18" spans="1:12" ht="14.25" customHeight="1">
      <c r="A18" s="24"/>
      <c r="B18" s="26" t="s">
        <v>17</v>
      </c>
      <c r="C18" s="26" t="s">
        <v>18</v>
      </c>
      <c r="D18" s="68" t="s">
        <v>19</v>
      </c>
      <c r="E18" s="68"/>
      <c r="F18" s="68" t="s">
        <v>33</v>
      </c>
      <c r="G18" s="68"/>
      <c r="H18" s="26" t="s">
        <v>21</v>
      </c>
      <c r="I18" s="27" t="s">
        <v>22</v>
      </c>
      <c r="J18" s="15"/>
    </row>
    <row r="19" spans="1:12" ht="48.75" customHeight="1">
      <c r="B19" s="36" t="s">
        <v>34</v>
      </c>
      <c r="C19" s="29" t="s">
        <v>35</v>
      </c>
      <c r="D19" s="37">
        <v>1</v>
      </c>
      <c r="E19" s="38" t="s">
        <v>36</v>
      </c>
      <c r="F19" s="22">
        <v>2</v>
      </c>
      <c r="G19" s="22" t="s">
        <v>29</v>
      </c>
      <c r="H19" s="39"/>
      <c r="I19" s="39">
        <f t="shared" ref="I19:I20" si="1">D19*F19*H19</f>
        <v>0</v>
      </c>
      <c r="J19" s="32"/>
    </row>
    <row r="20" spans="1:12" ht="21.75" customHeight="1">
      <c r="B20" s="28" t="s">
        <v>37</v>
      </c>
      <c r="C20" s="22" t="s">
        <v>38</v>
      </c>
      <c r="D20" s="37">
        <v>1</v>
      </c>
      <c r="E20" s="22" t="s">
        <v>25</v>
      </c>
      <c r="F20" s="22">
        <v>2</v>
      </c>
      <c r="G20" s="22" t="s">
        <v>29</v>
      </c>
      <c r="H20" s="39"/>
      <c r="I20" s="30">
        <f t="shared" si="1"/>
        <v>0</v>
      </c>
      <c r="J20" s="32"/>
    </row>
    <row r="21" spans="1:12" ht="14.25" customHeight="1">
      <c r="B21" s="40"/>
      <c r="H21" s="21"/>
      <c r="I21" s="41">
        <f>SUM(I19:I20)</f>
        <v>0</v>
      </c>
    </row>
    <row r="22" spans="1:12" ht="14.25" customHeight="1">
      <c r="A22" s="24" t="s">
        <v>55</v>
      </c>
      <c r="I22" s="15"/>
      <c r="J22" s="1"/>
    </row>
    <row r="23" spans="1:12" s="42" customFormat="1" ht="18" customHeight="1">
      <c r="B23" s="43"/>
      <c r="C23" s="44" t="s">
        <v>56</v>
      </c>
      <c r="D23" s="71" t="s">
        <v>57</v>
      </c>
      <c r="E23" s="71"/>
      <c r="F23" s="71" t="s">
        <v>58</v>
      </c>
      <c r="G23" s="71"/>
      <c r="H23" s="44" t="s">
        <v>59</v>
      </c>
      <c r="I23" s="45" t="s">
        <v>60</v>
      </c>
      <c r="J23" s="46"/>
    </row>
    <row r="24" spans="1:12" s="42" customFormat="1" ht="29.65" customHeight="1">
      <c r="B24" s="47" t="s">
        <v>61</v>
      </c>
      <c r="C24" s="29" t="s">
        <v>39</v>
      </c>
      <c r="D24" s="48">
        <v>1</v>
      </c>
      <c r="E24" s="22" t="s">
        <v>36</v>
      </c>
      <c r="F24" s="48">
        <v>2</v>
      </c>
      <c r="G24" s="48" t="s">
        <v>62</v>
      </c>
      <c r="H24" s="49">
        <v>150000</v>
      </c>
      <c r="I24" s="49">
        <f t="shared" ref="I24" si="2">D24*F24*H24</f>
        <v>300000</v>
      </c>
      <c r="J24" s="50"/>
      <c r="K24" s="51" t="s">
        <v>40</v>
      </c>
      <c r="L24" s="52"/>
    </row>
    <row r="25" spans="1:12" s="42" customFormat="1" ht="18" customHeight="1">
      <c r="B25" s="72" t="s">
        <v>41</v>
      </c>
      <c r="C25" s="53" t="s">
        <v>42</v>
      </c>
      <c r="D25" s="48">
        <v>2</v>
      </c>
      <c r="E25" s="54" t="s">
        <v>43</v>
      </c>
      <c r="F25" s="48">
        <v>2</v>
      </c>
      <c r="G25" s="48" t="s">
        <v>62</v>
      </c>
      <c r="H25" s="49">
        <v>170000</v>
      </c>
      <c r="I25" s="49">
        <f>D25*F25*H25</f>
        <v>680000</v>
      </c>
      <c r="J25" s="50"/>
    </row>
    <row r="26" spans="1:12" s="42" customFormat="1" ht="18" customHeight="1">
      <c r="B26" s="73"/>
      <c r="C26" s="55" t="s">
        <v>63</v>
      </c>
      <c r="D26" s="48">
        <v>10</v>
      </c>
      <c r="E26" s="56" t="s">
        <v>64</v>
      </c>
      <c r="F26" s="48">
        <v>2</v>
      </c>
      <c r="G26" s="48" t="s">
        <v>62</v>
      </c>
      <c r="H26" s="49">
        <v>15100</v>
      </c>
      <c r="I26" s="49">
        <f>D26*F26*H26</f>
        <v>302000</v>
      </c>
      <c r="J26" s="50"/>
    </row>
    <row r="27" spans="1:12">
      <c r="I27" s="25">
        <f>SUM(I24:I26)</f>
        <v>1282000</v>
      </c>
      <c r="J27" s="32"/>
    </row>
    <row r="28" spans="1:12" ht="24" customHeight="1">
      <c r="A28" s="24" t="s">
        <v>44</v>
      </c>
      <c r="J28" s="32"/>
    </row>
    <row r="29" spans="1:12" ht="15" customHeight="1">
      <c r="A29" s="24"/>
      <c r="B29" s="67"/>
      <c r="C29" s="67"/>
      <c r="D29" s="67"/>
      <c r="E29" s="67"/>
      <c r="F29" s="68" t="s">
        <v>45</v>
      </c>
      <c r="G29" s="68"/>
      <c r="H29" s="26" t="s">
        <v>46</v>
      </c>
      <c r="I29" s="26" t="s">
        <v>14</v>
      </c>
      <c r="J29" s="32"/>
    </row>
    <row r="30" spans="1:12" ht="15" customHeight="1">
      <c r="B30" s="67"/>
      <c r="C30" s="67"/>
      <c r="D30" s="67"/>
      <c r="E30" s="67"/>
      <c r="F30" s="69">
        <f>I15+I21</f>
        <v>0</v>
      </c>
      <c r="G30" s="70"/>
      <c r="H30" s="57"/>
      <c r="I30" s="58">
        <f>F30*H30</f>
        <v>0</v>
      </c>
      <c r="J30" s="32"/>
    </row>
  </sheetData>
  <mergeCells count="13">
    <mergeCell ref="A1:I1"/>
    <mergeCell ref="D3:E3"/>
    <mergeCell ref="D4:H4"/>
    <mergeCell ref="D11:E11"/>
    <mergeCell ref="F11:G11"/>
    <mergeCell ref="B29:E30"/>
    <mergeCell ref="F29:G29"/>
    <mergeCell ref="F30:G30"/>
    <mergeCell ref="D18:E18"/>
    <mergeCell ref="F18:G18"/>
    <mergeCell ref="D23:E23"/>
    <mergeCell ref="F23:G23"/>
    <mergeCell ref="B25:B26"/>
  </mergeCells>
  <phoneticPr fontId="3"/>
  <pageMargins left="0.25" right="0.25" top="0.75" bottom="0.75" header="0.3" footer="0.3"/>
  <pageSetup paperSize="9" scale="5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0D5CB-BA5C-4CEE-B629-CD6F4520C69D}">
  <sheetPr>
    <tabColor theme="0" tint="-4.9989318521683403E-2"/>
    <pageSetUpPr fitToPage="1"/>
  </sheetPr>
  <dimension ref="A1:K28"/>
  <sheetViews>
    <sheetView zoomScale="85" zoomScaleNormal="85" zoomScaleSheetLayoutView="90" workbookViewId="0">
      <selection activeCell="D33" sqref="D33"/>
    </sheetView>
  </sheetViews>
  <sheetFormatPr defaultColWidth="9" defaultRowHeight="12"/>
  <cols>
    <col min="1" max="1" width="5" style="9" customWidth="1"/>
    <col min="2" max="2" width="26.5" style="9" customWidth="1"/>
    <col min="3" max="3" width="26" style="9" customWidth="1"/>
    <col min="4" max="4" width="10" style="9" customWidth="1"/>
    <col min="5" max="5" width="6" style="9" customWidth="1"/>
    <col min="6" max="6" width="11.125" style="9" customWidth="1"/>
    <col min="7" max="7" width="8.125" style="9" customWidth="1"/>
    <col min="8" max="8" width="13.625" style="9" customWidth="1"/>
    <col min="9" max="9" width="15.625" style="9" customWidth="1"/>
    <col min="10" max="10" width="6.125" style="9" bestFit="1" customWidth="1"/>
    <col min="11" max="12" width="11.125" style="9" bestFit="1" customWidth="1"/>
    <col min="13" max="16384" width="9" style="9"/>
  </cols>
  <sheetData>
    <row r="1" spans="1:11" ht="34.5" customHeight="1">
      <c r="A1" s="67" t="s">
        <v>11</v>
      </c>
      <c r="B1" s="67"/>
      <c r="C1" s="67"/>
      <c r="D1" s="67"/>
      <c r="E1" s="67"/>
      <c r="F1" s="67"/>
      <c r="G1" s="67"/>
      <c r="H1" s="67"/>
      <c r="I1" s="67"/>
    </row>
    <row r="2" spans="1:11" ht="14.25" customHeight="1">
      <c r="A2" s="9" t="s">
        <v>3</v>
      </c>
      <c r="B2" s="10"/>
      <c r="C2" s="11">
        <f>I15</f>
        <v>0</v>
      </c>
      <c r="D2" s="12"/>
      <c r="E2" s="13" t="s">
        <v>12</v>
      </c>
      <c r="F2" s="14">
        <v>2</v>
      </c>
      <c r="G2" s="14"/>
      <c r="H2" s="15"/>
    </row>
    <row r="3" spans="1:11" ht="14.25">
      <c r="A3" s="9" t="s">
        <v>4</v>
      </c>
      <c r="B3" s="10"/>
      <c r="C3" s="11">
        <f>I21</f>
        <v>0</v>
      </c>
      <c r="D3" s="74"/>
      <c r="E3" s="75"/>
      <c r="I3" s="1"/>
    </row>
    <row r="4" spans="1:11" ht="14.25" customHeight="1">
      <c r="A4" s="9" t="s">
        <v>13</v>
      </c>
      <c r="B4" s="10"/>
      <c r="C4" s="11">
        <f>I25</f>
        <v>200000</v>
      </c>
      <c r="D4" s="76"/>
      <c r="E4" s="77"/>
      <c r="F4" s="77"/>
      <c r="G4" s="77"/>
      <c r="H4" s="77"/>
    </row>
    <row r="5" spans="1:11" ht="14.25" customHeight="1">
      <c r="B5" s="10" t="s">
        <v>14</v>
      </c>
      <c r="C5" s="11">
        <f>C2+C3+C4</f>
        <v>200000</v>
      </c>
      <c r="D5" s="16"/>
      <c r="E5" s="13"/>
      <c r="F5" s="17"/>
    </row>
    <row r="6" spans="1:11" ht="14.25">
      <c r="A6" s="10"/>
      <c r="B6" s="10"/>
      <c r="C6" s="18"/>
      <c r="D6" s="19"/>
      <c r="F6" s="20"/>
      <c r="G6" s="21"/>
    </row>
    <row r="7" spans="1:11" ht="14.25">
      <c r="A7" s="10"/>
      <c r="B7" s="22"/>
      <c r="C7" s="23" t="s">
        <v>15</v>
      </c>
      <c r="D7" s="19"/>
      <c r="F7" s="20"/>
      <c r="G7" s="21"/>
    </row>
    <row r="8" spans="1:11" ht="14.25">
      <c r="A8" s="10"/>
      <c r="B8" s="10"/>
      <c r="C8" s="18"/>
      <c r="D8" s="19"/>
      <c r="F8" s="20"/>
      <c r="G8" s="21"/>
    </row>
    <row r="10" spans="1:11" ht="14.25">
      <c r="A10" s="24" t="s">
        <v>16</v>
      </c>
      <c r="I10" s="15"/>
      <c r="J10" s="25"/>
    </row>
    <row r="11" spans="1:11" ht="14.25" customHeight="1">
      <c r="B11" s="26" t="s">
        <v>17</v>
      </c>
      <c r="C11" s="26" t="s">
        <v>18</v>
      </c>
      <c r="D11" s="68" t="s">
        <v>19</v>
      </c>
      <c r="E11" s="68"/>
      <c r="F11" s="68" t="s">
        <v>20</v>
      </c>
      <c r="G11" s="68"/>
      <c r="H11" s="26" t="s">
        <v>21</v>
      </c>
      <c r="I11" s="27" t="s">
        <v>22</v>
      </c>
      <c r="J11" s="15"/>
    </row>
    <row r="12" spans="1:11" ht="60">
      <c r="B12" s="28" t="s">
        <v>23</v>
      </c>
      <c r="C12" s="29" t="s">
        <v>24</v>
      </c>
      <c r="D12" s="22">
        <v>2</v>
      </c>
      <c r="E12" s="22" t="s">
        <v>25</v>
      </c>
      <c r="F12" s="22">
        <v>2</v>
      </c>
      <c r="G12" s="22" t="s">
        <v>26</v>
      </c>
      <c r="H12" s="30"/>
      <c r="I12" s="31">
        <f t="shared" ref="I12:I14" si="0">D12*F12*H12</f>
        <v>0</v>
      </c>
      <c r="J12" s="32"/>
    </row>
    <row r="13" spans="1:11" ht="17.25" customHeight="1">
      <c r="B13" s="33" t="s">
        <v>27</v>
      </c>
      <c r="C13" s="22" t="s">
        <v>28</v>
      </c>
      <c r="D13" s="22">
        <v>3</v>
      </c>
      <c r="E13" s="22" t="s">
        <v>25</v>
      </c>
      <c r="F13" s="34">
        <v>2</v>
      </c>
      <c r="G13" s="22" t="s">
        <v>29</v>
      </c>
      <c r="H13" s="30"/>
      <c r="I13" s="31">
        <f t="shared" si="0"/>
        <v>0</v>
      </c>
      <c r="J13" s="32"/>
    </row>
    <row r="14" spans="1:11" ht="46.5" customHeight="1">
      <c r="B14" s="22" t="s">
        <v>30</v>
      </c>
      <c r="C14" s="29" t="s">
        <v>31</v>
      </c>
      <c r="D14" s="22">
        <v>1</v>
      </c>
      <c r="E14" s="22" t="s">
        <v>25</v>
      </c>
      <c r="F14" s="22">
        <v>4</v>
      </c>
      <c r="G14" s="29" t="s">
        <v>54</v>
      </c>
      <c r="H14" s="30"/>
      <c r="I14" s="31">
        <f t="shared" si="0"/>
        <v>0</v>
      </c>
      <c r="J14" s="35"/>
      <c r="K14" s="14"/>
    </row>
    <row r="15" spans="1:11" ht="12" customHeight="1">
      <c r="H15" s="25"/>
      <c r="I15" s="25">
        <f>SUM(I11:I14)</f>
        <v>0</v>
      </c>
      <c r="J15" s="35"/>
      <c r="K15" s="14"/>
    </row>
    <row r="16" spans="1:11">
      <c r="I16" s="25"/>
    </row>
    <row r="17" spans="1:11" ht="14.25">
      <c r="A17" s="24" t="s">
        <v>32</v>
      </c>
      <c r="H17" s="25"/>
      <c r="I17" s="15"/>
      <c r="J17" s="2"/>
    </row>
    <row r="18" spans="1:11" ht="14.25" customHeight="1">
      <c r="A18" s="24"/>
      <c r="B18" s="26" t="s">
        <v>17</v>
      </c>
      <c r="C18" s="26" t="s">
        <v>18</v>
      </c>
      <c r="D18" s="68" t="s">
        <v>19</v>
      </c>
      <c r="E18" s="68"/>
      <c r="F18" s="68" t="s">
        <v>33</v>
      </c>
      <c r="G18" s="68"/>
      <c r="H18" s="26" t="s">
        <v>21</v>
      </c>
      <c r="I18" s="27" t="s">
        <v>22</v>
      </c>
      <c r="J18" s="15"/>
    </row>
    <row r="19" spans="1:11" ht="60">
      <c r="B19" s="36" t="s">
        <v>34</v>
      </c>
      <c r="C19" s="29" t="s">
        <v>47</v>
      </c>
      <c r="D19" s="37">
        <v>1</v>
      </c>
      <c r="E19" s="38" t="s">
        <v>36</v>
      </c>
      <c r="F19" s="22">
        <v>2</v>
      </c>
      <c r="G19" s="22" t="s">
        <v>29</v>
      </c>
      <c r="H19" s="39"/>
      <c r="I19" s="39">
        <f>D19*F19*H19</f>
        <v>0</v>
      </c>
      <c r="J19" s="32"/>
    </row>
    <row r="20" spans="1:11" ht="24">
      <c r="B20" s="28" t="s">
        <v>48</v>
      </c>
      <c r="C20" s="29" t="s">
        <v>49</v>
      </c>
      <c r="D20" s="37">
        <v>1</v>
      </c>
      <c r="E20" s="22" t="s">
        <v>25</v>
      </c>
      <c r="F20" s="22">
        <v>2</v>
      </c>
      <c r="G20" s="22" t="s">
        <v>29</v>
      </c>
      <c r="H20" s="39"/>
      <c r="I20" s="39">
        <f t="shared" ref="I20" si="1">D20*F20*H20</f>
        <v>0</v>
      </c>
      <c r="J20" s="32"/>
    </row>
    <row r="21" spans="1:11" ht="14.25" customHeight="1">
      <c r="B21" s="40"/>
      <c r="H21" s="21"/>
      <c r="I21" s="41">
        <f>SUM(I19:I20)</f>
        <v>0</v>
      </c>
    </row>
    <row r="22" spans="1:11" ht="14.25" customHeight="1">
      <c r="A22" s="24" t="s">
        <v>65</v>
      </c>
      <c r="I22" s="15"/>
      <c r="J22" s="1"/>
    </row>
    <row r="23" spans="1:11" s="42" customFormat="1" ht="18" customHeight="1">
      <c r="B23" s="43"/>
      <c r="C23" s="44" t="s">
        <v>56</v>
      </c>
      <c r="D23" s="71" t="s">
        <v>57</v>
      </c>
      <c r="E23" s="71"/>
      <c r="F23" s="71" t="s">
        <v>58</v>
      </c>
      <c r="G23" s="71"/>
      <c r="H23" s="44" t="s">
        <v>59</v>
      </c>
      <c r="I23" s="45" t="s">
        <v>60</v>
      </c>
      <c r="J23" s="59"/>
    </row>
    <row r="24" spans="1:11" s="42" customFormat="1" ht="18" customHeight="1">
      <c r="B24" s="60" t="s">
        <v>50</v>
      </c>
      <c r="C24" s="22" t="s">
        <v>51</v>
      </c>
      <c r="D24" s="48">
        <v>1</v>
      </c>
      <c r="E24" s="54" t="s">
        <v>36</v>
      </c>
      <c r="F24" s="48">
        <f>$F$2</f>
        <v>2</v>
      </c>
      <c r="G24" s="48" t="s">
        <v>62</v>
      </c>
      <c r="H24" s="49">
        <v>100000</v>
      </c>
      <c r="I24" s="49">
        <f t="shared" ref="I24" si="2">D24*F24*H24</f>
        <v>200000</v>
      </c>
      <c r="J24" s="50"/>
      <c r="K24" s="61" t="s">
        <v>52</v>
      </c>
    </row>
    <row r="25" spans="1:11">
      <c r="I25" s="25">
        <f>I24</f>
        <v>200000</v>
      </c>
      <c r="J25" s="32"/>
    </row>
    <row r="26" spans="1:11" ht="24" customHeight="1">
      <c r="A26" s="24" t="s">
        <v>53</v>
      </c>
      <c r="J26" s="32"/>
    </row>
    <row r="27" spans="1:11" ht="15" customHeight="1">
      <c r="B27" s="67"/>
      <c r="C27" s="67"/>
      <c r="D27" s="67"/>
      <c r="E27" s="67"/>
      <c r="F27" s="68" t="s">
        <v>45</v>
      </c>
      <c r="G27" s="68"/>
      <c r="H27" s="26" t="s">
        <v>46</v>
      </c>
      <c r="I27" s="26" t="s">
        <v>14</v>
      </c>
      <c r="J27" s="32"/>
    </row>
    <row r="28" spans="1:11" ht="15" customHeight="1">
      <c r="B28" s="67"/>
      <c r="C28" s="67"/>
      <c r="D28" s="67"/>
      <c r="E28" s="67"/>
      <c r="F28" s="69">
        <f>I15+I21</f>
        <v>0</v>
      </c>
      <c r="G28" s="70"/>
      <c r="H28" s="57"/>
      <c r="I28" s="58">
        <f>F28*H28</f>
        <v>0</v>
      </c>
      <c r="J28" s="32"/>
    </row>
  </sheetData>
  <mergeCells count="12">
    <mergeCell ref="D18:E18"/>
    <mergeCell ref="F18:G18"/>
    <mergeCell ref="A1:I1"/>
    <mergeCell ref="D3:E3"/>
    <mergeCell ref="D4:H4"/>
    <mergeCell ref="D11:E11"/>
    <mergeCell ref="F11:G11"/>
    <mergeCell ref="B27:E28"/>
    <mergeCell ref="F27:G27"/>
    <mergeCell ref="F28:G28"/>
    <mergeCell ref="D23:E23"/>
    <mergeCell ref="F23:G23"/>
  </mergeCells>
  <phoneticPr fontId="3"/>
  <pageMargins left="0.25" right="0.25" top="0.75" bottom="0.75" header="0.3" footer="0.3"/>
  <pageSetup paperSize="9" scale="5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全体集計</vt:lpstr>
      <vt:lpstr>a） 事業紹介型</vt:lpstr>
      <vt:lpstr>b) 課題別研修型</vt:lpstr>
      <vt:lpstr>'a） 事業紹介型'!Print_Area</vt:lpstr>
      <vt:lpstr>'b) 課題別研修型'!Print_Area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2023-07-31T08:27:00Z</dcterms:created>
  <dcterms:modified xsi:type="dcterms:W3CDTF">2025-10-20T00:43:08Z</dcterms:modified>
  <cp:category/>
  <cp:contentStatus/>
</cp:coreProperties>
</file>