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285CAEBC-0059-45DE-AC4F-7138E47DA33F}" xr6:coauthVersionLast="47" xr6:coauthVersionMax="47" xr10:uidLastSave="{00000000-0000-0000-0000-000000000000}"/>
  <bookViews>
    <workbookView xWindow="-105" yWindow="-16320" windowWidth="29040" windowHeight="15720" xr2:uid="{84BD8AFE-7DC0-48DC-B9CD-048BF2B03620}"/>
  </bookViews>
  <sheets>
    <sheet name="積算シート" sheetId="13" r:id="rId1"/>
  </sheets>
  <externalReferences>
    <externalReference r:id="rId2"/>
    <externalReference r:id="rId3"/>
    <externalReference r:id="rId4"/>
    <externalReference r:id="rId5"/>
    <externalReference r:id="rId6"/>
    <externalReference r:id="rId7"/>
  </externalReferences>
  <definedNames>
    <definedName name="_１号">[1]国・地域マスタ!$P$10</definedName>
    <definedName name="_２号">[1]国・地域マスタ!$P$11</definedName>
    <definedName name="_３号">[1]国・地域マスタ!$P$12</definedName>
    <definedName name="_４号">[1]国・地域マスタ!$P$13</definedName>
    <definedName name="_５号">[1]国・地域マスタ!$P$14</definedName>
    <definedName name="_６号">[1]国・地域マスタ!$P$15</definedName>
    <definedName name="E">#REF!</definedName>
    <definedName name="_xlnm.Print_Area" localSheetId="0">積算シート!$A$1:$M$108</definedName>
    <definedName name="ア_帰国時プログラム運営支援業務">#REF!</definedName>
    <definedName name="ア_交通費">#REF!</definedName>
    <definedName name="ア_講師謝金">#REF!</definedName>
    <definedName name="ア_日当">#REF!</definedName>
    <definedName name="イ_テーマ・分野別セミナー運営支援業務">#REF!</definedName>
    <definedName name="イ_交通費">#REF!</definedName>
    <definedName name="イ_講師謝金">#REF!</definedName>
    <definedName name="ウ_グローカルプログラム運営支援業務">#REF!</definedName>
    <definedName name="ウ_コーディネーター経費">#REF!</definedName>
    <definedName name="ウ_訓練参加者経費">#REF!</definedName>
    <definedName name="ウ_研修委託先業務諸費">#REF!</definedName>
    <definedName name="ウ_研修受入先経費">#REF!</definedName>
    <definedName name="ウ_研修諸経費">#REF!</definedName>
    <definedName name="ウ_調査経費">#REF!</definedName>
    <definedName name="エコノミー">[1]国・地域マスタ!$Q$10</definedName>
    <definedName name="ビジネス">[1]国・地域マスタ!$Q$9</definedName>
    <definedName name="案件地域">[1]格付セルフチェックシート!$H$3</definedName>
    <definedName name="勤務地">[2]月報2!$X$2:$X$4</definedName>
    <definedName name="訓練所">[3]訓練所!$A$1:$B$212</definedName>
    <definedName name="契約">[4]様式1!$O$4:$O$6</definedName>
    <definedName name="経路">[4]様式2_4旅費!$C$26:$C$29</definedName>
    <definedName name="現地通貨">[5]LookUp!$B$3</definedName>
    <definedName name="口座種別">[2]入力シート!$G$2:$G$4</definedName>
    <definedName name="合格者氏名">[3]職種担当入力用!$A$2:$W$1000</definedName>
    <definedName name="辞退">#REF!</definedName>
    <definedName name="受験番号">#REF!</definedName>
    <definedName name="処理">[6]単価!$G$3:$G$6</definedName>
    <definedName name="前払">'[2]別紙前払請求内訳 '!$K$2:$K$3</definedName>
    <definedName name="全受験者">#REF!</definedName>
    <definedName name="隊員データ移行元">#REF!</definedName>
    <definedName name="地域A">[1]国・地域マスタ!$I$2</definedName>
    <definedName name="地域B">[1]国・地域マスタ!$I$3</definedName>
    <definedName name="地域C">[1]国・地域マスタ!$I$4</definedName>
    <definedName name="特号">[1]国・地域マスタ!$P$9</definedName>
    <definedName name="特別登録">#REF!</definedName>
    <definedName name="内外選択">[6]単価!$F$3:$F$4</definedName>
    <definedName name="二次">[3]職種担当入力用!$B$2:$W$1000</definedName>
    <definedName name="分類">[4]従事者明細!$K$4:$K$7</definedName>
    <definedName name="未回答">#REF!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3" i="13" l="1"/>
  <c r="L37" i="13"/>
  <c r="J37" i="13"/>
  <c r="H37" i="13"/>
  <c r="F37" i="13"/>
  <c r="M37" i="13" s="1"/>
  <c r="A49" i="13" l="1"/>
  <c r="K108" i="13"/>
  <c r="I108" i="13"/>
  <c r="G108" i="13"/>
  <c r="E108" i="13"/>
  <c r="M108" i="13" s="1"/>
  <c r="L101" i="13"/>
  <c r="L100" i="13"/>
  <c r="L99" i="13"/>
  <c r="L98" i="13"/>
  <c r="L34" i="13" l="1"/>
  <c r="J89" i="13"/>
  <c r="G57" i="13"/>
  <c r="F24" i="13"/>
  <c r="F25" i="13"/>
  <c r="F26" i="13"/>
  <c r="F27" i="13"/>
  <c r="K82" i="13" l="1"/>
  <c r="I69" i="13"/>
  <c r="I70" i="13" s="1"/>
  <c r="G102" i="13" l="1"/>
  <c r="G103" i="13" s="1"/>
  <c r="E102" i="13"/>
  <c r="E103" i="13" s="1"/>
  <c r="I102" i="13"/>
  <c r="K102" i="13"/>
  <c r="K103" i="13" s="1"/>
  <c r="E28" i="13"/>
  <c r="M107" i="13" l="1"/>
  <c r="G106" i="13"/>
  <c r="I106" i="13" s="1"/>
  <c r="K106" i="13" s="1"/>
  <c r="A105" i="13"/>
  <c r="I103" i="13"/>
  <c r="G96" i="13"/>
  <c r="I96" i="13" s="1"/>
  <c r="K96" i="13" s="1"/>
  <c r="B95" i="13"/>
  <c r="A98" i="13" s="1"/>
  <c r="K92" i="13"/>
  <c r="K93" i="13" s="1"/>
  <c r="I92" i="13"/>
  <c r="I93" i="13" s="1"/>
  <c r="G92" i="13"/>
  <c r="G93" i="13" s="1"/>
  <c r="E92" i="13"/>
  <c r="E93" i="13" s="1"/>
  <c r="G86" i="13"/>
  <c r="I86" i="13" s="1"/>
  <c r="K86" i="13" s="1"/>
  <c r="B85" i="13"/>
  <c r="A88" i="13" s="1"/>
  <c r="K81" i="13"/>
  <c r="I81" i="13"/>
  <c r="I82" i="13" s="1"/>
  <c r="G81" i="13"/>
  <c r="G82" i="13" s="1"/>
  <c r="E81" i="13"/>
  <c r="E82" i="13" s="1"/>
  <c r="K75" i="13"/>
  <c r="K76" i="13" s="1"/>
  <c r="I75" i="13"/>
  <c r="I76" i="13" s="1"/>
  <c r="G75" i="13"/>
  <c r="G76" i="13" s="1"/>
  <c r="E75" i="13"/>
  <c r="E76" i="13" s="1"/>
  <c r="K69" i="13"/>
  <c r="K70" i="13" s="1"/>
  <c r="G69" i="13"/>
  <c r="G70" i="13" s="1"/>
  <c r="E69" i="13"/>
  <c r="E70" i="13" s="1"/>
  <c r="K63" i="13"/>
  <c r="K64" i="13" s="1"/>
  <c r="I63" i="13"/>
  <c r="I64" i="13" s="1"/>
  <c r="G63" i="13"/>
  <c r="G64" i="13" s="1"/>
  <c r="E63" i="13"/>
  <c r="E64" i="13" s="1"/>
  <c r="K57" i="13"/>
  <c r="K58" i="13" s="1"/>
  <c r="I57" i="13"/>
  <c r="I58" i="13" s="1"/>
  <c r="G58" i="13"/>
  <c r="E57" i="13"/>
  <c r="E58" i="13" s="1"/>
  <c r="G51" i="13"/>
  <c r="I51" i="13" s="1"/>
  <c r="K51" i="13" s="1"/>
  <c r="B50" i="13"/>
  <c r="K38" i="13"/>
  <c r="I38" i="13"/>
  <c r="G38" i="13"/>
  <c r="E38" i="13"/>
  <c r="A34" i="13"/>
  <c r="K33" i="13"/>
  <c r="I33" i="13"/>
  <c r="G33" i="13"/>
  <c r="E33" i="13"/>
  <c r="A29" i="13"/>
  <c r="K28" i="13"/>
  <c r="I28" i="13"/>
  <c r="G28" i="13"/>
  <c r="A24" i="13"/>
  <c r="K22" i="13"/>
  <c r="K43" i="13" s="1"/>
  <c r="I22" i="13"/>
  <c r="I43" i="13" s="1"/>
  <c r="G22" i="13"/>
  <c r="G43" i="13" s="1"/>
  <c r="E22" i="13"/>
  <c r="E43" i="13" s="1"/>
  <c r="A22" i="13"/>
  <c r="A21" i="13"/>
  <c r="I83" i="13" l="1"/>
  <c r="K83" i="13"/>
  <c r="E83" i="13"/>
  <c r="G83" i="13"/>
  <c r="G39" i="13"/>
  <c r="G45" i="13" s="1"/>
  <c r="H45" i="13" s="1"/>
  <c r="H46" i="13" s="1"/>
  <c r="H10" i="13" s="1"/>
  <c r="I39" i="13"/>
  <c r="I45" i="13" s="1"/>
  <c r="J45" i="13" s="1"/>
  <c r="J46" i="13" s="1"/>
  <c r="J10" i="13" s="1"/>
  <c r="K39" i="13"/>
  <c r="K45" i="13" s="1"/>
  <c r="L45" i="13" s="1"/>
  <c r="L46" i="13" s="1"/>
  <c r="L10" i="13" s="1"/>
  <c r="E39" i="13"/>
  <c r="E45" i="13" s="1"/>
  <c r="F45" i="13" s="1"/>
  <c r="M45" i="13" l="1"/>
  <c r="M46" i="13" s="1"/>
  <c r="F46" i="13"/>
  <c r="F10" i="13" s="1"/>
  <c r="M10" i="13" s="1"/>
  <c r="F34" i="13"/>
  <c r="J34" i="13"/>
  <c r="H34" i="13"/>
  <c r="H98" i="13"/>
  <c r="F98" i="13"/>
  <c r="J98" i="13"/>
  <c r="L59" i="13"/>
  <c r="H59" i="13"/>
  <c r="F59" i="13"/>
  <c r="J59" i="13"/>
  <c r="L77" i="13"/>
  <c r="J77" i="13"/>
  <c r="H77" i="13"/>
  <c r="F77" i="13"/>
  <c r="J53" i="13"/>
  <c r="H53" i="13"/>
  <c r="L53" i="13"/>
  <c r="F53" i="13"/>
  <c r="H24" i="13"/>
  <c r="L24" i="13"/>
  <c r="J24" i="13"/>
  <c r="H71" i="13"/>
  <c r="F71" i="13"/>
  <c r="L71" i="13"/>
  <c r="J71" i="13"/>
  <c r="L29" i="13"/>
  <c r="J29" i="13"/>
  <c r="F29" i="13"/>
  <c r="H29" i="13"/>
  <c r="J88" i="13"/>
  <c r="L88" i="13"/>
  <c r="H88" i="13"/>
  <c r="F88" i="13"/>
  <c r="J65" i="13"/>
  <c r="L65" i="13"/>
  <c r="H65" i="13"/>
  <c r="F65" i="13"/>
  <c r="M77" i="13" l="1"/>
  <c r="G5" i="13"/>
  <c r="M53" i="13"/>
  <c r="M29" i="13"/>
  <c r="M24" i="13"/>
  <c r="K5" i="13"/>
  <c r="M59" i="13"/>
  <c r="M71" i="13"/>
  <c r="M65" i="13"/>
  <c r="I5" i="13"/>
  <c r="M98" i="13"/>
  <c r="M88" i="13"/>
  <c r="M34" i="13"/>
  <c r="L68" i="13" l="1"/>
  <c r="F68" i="13"/>
  <c r="J68" i="13"/>
  <c r="H68" i="13"/>
  <c r="J101" i="13"/>
  <c r="H101" i="13"/>
  <c r="F101" i="13"/>
  <c r="L74" i="13"/>
  <c r="F74" i="13"/>
  <c r="J74" i="13"/>
  <c r="H74" i="13"/>
  <c r="H80" i="13"/>
  <c r="F80" i="13"/>
  <c r="L80" i="13"/>
  <c r="J80" i="13"/>
  <c r="H91" i="13"/>
  <c r="F91" i="13"/>
  <c r="L91" i="13"/>
  <c r="J91" i="13"/>
  <c r="L56" i="13"/>
  <c r="H56" i="13"/>
  <c r="J56" i="13"/>
  <c r="F56" i="13"/>
  <c r="E5" i="13"/>
  <c r="M7" i="13"/>
  <c r="J62" i="13"/>
  <c r="H62" i="13"/>
  <c r="L62" i="13"/>
  <c r="F62" i="13"/>
  <c r="J27" i="13"/>
  <c r="L27" i="13"/>
  <c r="H27" i="13"/>
  <c r="H32" i="13"/>
  <c r="F32" i="13"/>
  <c r="J32" i="13"/>
  <c r="L32" i="13"/>
  <c r="M27" i="13" l="1"/>
  <c r="M32" i="13"/>
  <c r="M62" i="13"/>
  <c r="J31" i="13"/>
  <c r="L31" i="13"/>
  <c r="F31" i="13"/>
  <c r="H31" i="13"/>
  <c r="M5" i="13"/>
  <c r="H66" i="13"/>
  <c r="L66" i="13"/>
  <c r="F66" i="13"/>
  <c r="J66" i="13"/>
  <c r="F28" i="13"/>
  <c r="L25" i="13"/>
  <c r="J25" i="13"/>
  <c r="H25" i="13"/>
  <c r="H100" i="13"/>
  <c r="F100" i="13"/>
  <c r="J100" i="13"/>
  <c r="M101" i="13"/>
  <c r="J90" i="13"/>
  <c r="L90" i="13"/>
  <c r="H90" i="13"/>
  <c r="F90" i="13"/>
  <c r="J67" i="13"/>
  <c r="H67" i="13"/>
  <c r="F67" i="13"/>
  <c r="L67" i="13"/>
  <c r="M91" i="13"/>
  <c r="H54" i="13"/>
  <c r="F54" i="13"/>
  <c r="L54" i="13"/>
  <c r="J54" i="13"/>
  <c r="L73" i="13"/>
  <c r="J73" i="13"/>
  <c r="H73" i="13"/>
  <c r="F73" i="13"/>
  <c r="M56" i="13"/>
  <c r="F78" i="13"/>
  <c r="L78" i="13"/>
  <c r="J78" i="13"/>
  <c r="H78" i="13"/>
  <c r="M68" i="13"/>
  <c r="M69" i="13" s="1"/>
  <c r="H89" i="13"/>
  <c r="F89" i="13"/>
  <c r="L89" i="13"/>
  <c r="J92" i="13"/>
  <c r="J55" i="13"/>
  <c r="L55" i="13"/>
  <c r="H55" i="13"/>
  <c r="F55" i="13"/>
  <c r="L102" i="13"/>
  <c r="F99" i="13"/>
  <c r="J99" i="13"/>
  <c r="J102" i="13" s="1"/>
  <c r="H99" i="13"/>
  <c r="L79" i="13"/>
  <c r="J79" i="13"/>
  <c r="F79" i="13"/>
  <c r="H79" i="13"/>
  <c r="L61" i="13"/>
  <c r="F61" i="13"/>
  <c r="J61" i="13"/>
  <c r="H61" i="13"/>
  <c r="M74" i="13"/>
  <c r="H26" i="13"/>
  <c r="L26" i="13"/>
  <c r="J26" i="13"/>
  <c r="L35" i="13"/>
  <c r="H35" i="13"/>
  <c r="J35" i="13"/>
  <c r="F35" i="13"/>
  <c r="H30" i="13"/>
  <c r="F30" i="13"/>
  <c r="L30" i="13"/>
  <c r="J30" i="13"/>
  <c r="F36" i="13"/>
  <c r="J36" i="13"/>
  <c r="L36" i="13"/>
  <c r="H36" i="13"/>
  <c r="M80" i="13"/>
  <c r="J60" i="13"/>
  <c r="H60" i="13"/>
  <c r="F60" i="13"/>
  <c r="L60" i="13"/>
  <c r="L63" i="13" s="1"/>
  <c r="L64" i="13" s="1"/>
  <c r="L72" i="13"/>
  <c r="L75" i="13" s="1"/>
  <c r="L76" i="13" s="1"/>
  <c r="J72" i="13"/>
  <c r="J75" i="13" s="1"/>
  <c r="J76" i="13" s="1"/>
  <c r="H72" i="13"/>
  <c r="H75" i="13" s="1"/>
  <c r="H76" i="13" s="1"/>
  <c r="F72" i="13"/>
  <c r="J103" i="13" l="1"/>
  <c r="J14" i="13" s="1"/>
  <c r="L103" i="13"/>
  <c r="L14" i="13" s="1"/>
  <c r="J93" i="13"/>
  <c r="J13" i="13" s="1"/>
  <c r="F81" i="13"/>
  <c r="F82" i="13" s="1"/>
  <c r="F57" i="13"/>
  <c r="F58" i="13" s="1"/>
  <c r="H57" i="13"/>
  <c r="H58" i="13" s="1"/>
  <c r="J28" i="13"/>
  <c r="L92" i="13"/>
  <c r="F102" i="13"/>
  <c r="J69" i="13"/>
  <c r="J70" i="13" s="1"/>
  <c r="L38" i="13"/>
  <c r="L81" i="13"/>
  <c r="L82" i="13" s="1"/>
  <c r="H102" i="13"/>
  <c r="H103" i="13" s="1"/>
  <c r="H14" i="13" s="1"/>
  <c r="H92" i="13"/>
  <c r="F92" i="13"/>
  <c r="H81" i="13"/>
  <c r="H82" i="13" s="1"/>
  <c r="J81" i="13"/>
  <c r="J82" i="13" s="1"/>
  <c r="F75" i="13"/>
  <c r="F76" i="13" s="1"/>
  <c r="F69" i="13"/>
  <c r="F70" i="13" s="1"/>
  <c r="L69" i="13"/>
  <c r="L70" i="13" s="1"/>
  <c r="H69" i="13"/>
  <c r="H70" i="13" s="1"/>
  <c r="F63" i="13"/>
  <c r="F64" i="13" s="1"/>
  <c r="H63" i="13"/>
  <c r="H64" i="13" s="1"/>
  <c r="J63" i="13"/>
  <c r="J64" i="13" s="1"/>
  <c r="J57" i="13"/>
  <c r="J58" i="13" s="1"/>
  <c r="L57" i="13"/>
  <c r="L58" i="13" s="1"/>
  <c r="L33" i="13"/>
  <c r="L28" i="13"/>
  <c r="J33" i="13"/>
  <c r="H33" i="13"/>
  <c r="H28" i="13"/>
  <c r="F33" i="13"/>
  <c r="M8" i="13" s="1"/>
  <c r="H38" i="13"/>
  <c r="F38" i="13"/>
  <c r="J38" i="13"/>
  <c r="M9" i="13"/>
  <c r="M55" i="13"/>
  <c r="M73" i="13"/>
  <c r="M100" i="13"/>
  <c r="M78" i="13"/>
  <c r="M54" i="13"/>
  <c r="M89" i="13"/>
  <c r="M36" i="13"/>
  <c r="M99" i="13"/>
  <c r="M25" i="13"/>
  <c r="M30" i="13"/>
  <c r="M61" i="13"/>
  <c r="M60" i="13"/>
  <c r="M31" i="13"/>
  <c r="M26" i="13"/>
  <c r="M67" i="13"/>
  <c r="M72" i="13"/>
  <c r="M79" i="13"/>
  <c r="M66" i="13"/>
  <c r="M35" i="13"/>
  <c r="M90" i="13"/>
  <c r="M92" i="13" l="1"/>
  <c r="M93" i="13" s="1"/>
  <c r="F93" i="13"/>
  <c r="F13" i="13" s="1"/>
  <c r="H93" i="13"/>
  <c r="H13" i="13" s="1"/>
  <c r="F103" i="13"/>
  <c r="F14" i="13" s="1"/>
  <c r="M14" i="13" s="1"/>
  <c r="L93" i="13"/>
  <c r="L13" i="13" s="1"/>
  <c r="M63" i="13"/>
  <c r="M64" i="13" s="1"/>
  <c r="M81" i="13"/>
  <c r="M82" i="13" s="1"/>
  <c r="M13" i="13"/>
  <c r="M57" i="13"/>
  <c r="M58" i="13" s="1"/>
  <c r="M38" i="13"/>
  <c r="H83" i="13"/>
  <c r="H12" i="13" s="1"/>
  <c r="G11" i="13" s="1"/>
  <c r="G16" i="13" s="1"/>
  <c r="G17" i="13" s="1"/>
  <c r="G18" i="13" s="1"/>
  <c r="M33" i="13"/>
  <c r="M28" i="13"/>
  <c r="F39" i="13"/>
  <c r="L83" i="13"/>
  <c r="L12" i="13" s="1"/>
  <c r="K11" i="13" s="1"/>
  <c r="K16" i="13" s="1"/>
  <c r="M102" i="13"/>
  <c r="M103" i="13" s="1"/>
  <c r="F83" i="13"/>
  <c r="F12" i="13" s="1"/>
  <c r="M75" i="13"/>
  <c r="M76" i="13" s="1"/>
  <c r="M70" i="13"/>
  <c r="J83" i="13"/>
  <c r="J12" i="13" s="1"/>
  <c r="I11" i="13" s="1"/>
  <c r="I16" i="13" s="1"/>
  <c r="I17" i="13" s="1"/>
  <c r="I18" i="13" s="1"/>
  <c r="L39" i="13"/>
  <c r="J39" i="13"/>
  <c r="H39" i="13"/>
  <c r="M39" i="13" l="1"/>
  <c r="K17" i="13"/>
  <c r="K18" i="13" s="1"/>
  <c r="M12" i="13"/>
  <c r="M83" i="13"/>
  <c r="E11" i="13"/>
  <c r="E16" i="13" s="1"/>
  <c r="E17" i="13" s="1"/>
  <c r="E18" i="13" s="1"/>
  <c r="M11" i="13" l="1"/>
  <c r="M16" i="13"/>
  <c r="M17" i="13"/>
  <c r="M18" i="13" l="1"/>
</calcChain>
</file>

<file path=xl/sharedStrings.xml><?xml version="1.0" encoding="utf-8"?>
<sst xmlns="http://schemas.openxmlformats.org/spreadsheetml/2006/main" count="154" uniqueCount="58">
  <si>
    <t>積算シート</t>
    <rPh sb="0" eb="2">
      <t>セキサン</t>
    </rPh>
    <phoneticPr fontId="9"/>
  </si>
  <si>
    <t>１．総括表</t>
    <rPh sb="2" eb="5">
      <t>ソウカツヒョウ</t>
    </rPh>
    <phoneticPr fontId="9"/>
  </si>
  <si>
    <t>費目</t>
    <rPh sb="0" eb="2">
      <t>ヒモク</t>
    </rPh>
    <phoneticPr fontId="9"/>
  </si>
  <si>
    <t>2026年度（11カ月）</t>
    <rPh sb="4" eb="6">
      <t>ネンド</t>
    </rPh>
    <rPh sb="10" eb="11">
      <t>ゲツ</t>
    </rPh>
    <phoneticPr fontId="5"/>
  </si>
  <si>
    <t>2027年度</t>
    <rPh sb="4" eb="6">
      <t>ネンド</t>
    </rPh>
    <phoneticPr fontId="5"/>
  </si>
  <si>
    <t>2028年度</t>
    <rPh sb="4" eb="6">
      <t>ネンド</t>
    </rPh>
    <phoneticPr fontId="5"/>
  </si>
  <si>
    <t>2029年度（4カ月）</t>
    <rPh sb="4" eb="6">
      <t>ネンド</t>
    </rPh>
    <rPh sb="9" eb="10">
      <t>ゲツ</t>
    </rPh>
    <phoneticPr fontId="5"/>
  </si>
  <si>
    <t>合計(円)</t>
    <rPh sb="0" eb="2">
      <t>ゴウケイ</t>
    </rPh>
    <rPh sb="3" eb="4">
      <t>エン</t>
    </rPh>
    <phoneticPr fontId="9"/>
  </si>
  <si>
    <t>（1）業務の対価①</t>
    <phoneticPr fontId="9"/>
  </si>
  <si>
    <t>①直接人件費</t>
    <rPh sb="1" eb="6">
      <t>チョクセツジンケンヒ</t>
    </rPh>
    <phoneticPr fontId="9"/>
  </si>
  <si>
    <t xml:space="preserve"> 1.後方支援・調整・準備業務</t>
    <phoneticPr fontId="9"/>
  </si>
  <si>
    <t xml:space="preserve"> 2.支払い業務</t>
    <phoneticPr fontId="9"/>
  </si>
  <si>
    <t xml:space="preserve"> 3.引継ぎ（最終年度）</t>
    <rPh sb="3" eb="5">
      <t>ヒキツ</t>
    </rPh>
    <rPh sb="7" eb="11">
      <t>サイシュウネンド</t>
    </rPh>
    <phoneticPr fontId="9"/>
  </si>
  <si>
    <t>②管理費</t>
  </si>
  <si>
    <t>（2）	業務の対価②（出来高払分）</t>
    <phoneticPr fontId="9"/>
  </si>
  <si>
    <t>①課題別派遣前プログラム</t>
    <phoneticPr fontId="9"/>
  </si>
  <si>
    <t>②文部科学省表敬訪問補助業務</t>
    <rPh sb="12" eb="14">
      <t>ギョウム</t>
    </rPh>
    <phoneticPr fontId="9"/>
  </si>
  <si>
    <t>③外務大臣感謝状対応業務</t>
    <phoneticPr fontId="9"/>
  </si>
  <si>
    <t>（3）直接経費（実費精算分）定額計上</t>
  </si>
  <si>
    <t>小計</t>
    <rPh sb="0" eb="2">
      <t>ショウケイ</t>
    </rPh>
    <phoneticPr fontId="5"/>
  </si>
  <si>
    <t>消費税(10％)</t>
    <rPh sb="0" eb="3">
      <t>ショウヒゼイ</t>
    </rPh>
    <phoneticPr fontId="9"/>
  </si>
  <si>
    <t>総計</t>
    <rPh sb="0" eb="2">
      <t>ソウケイ</t>
    </rPh>
    <phoneticPr fontId="9"/>
  </si>
  <si>
    <t>２．内訳表</t>
    <rPh sb="2" eb="4">
      <t>ウチワケ</t>
    </rPh>
    <rPh sb="4" eb="5">
      <t>ヒョウ</t>
    </rPh>
    <phoneticPr fontId="9"/>
  </si>
  <si>
    <t>単価</t>
    <rPh sb="0" eb="2">
      <t>タンカ</t>
    </rPh>
    <phoneticPr fontId="9"/>
  </si>
  <si>
    <t>人日</t>
    <phoneticPr fontId="9"/>
  </si>
  <si>
    <t>小計</t>
    <rPh sb="0" eb="1">
      <t>ショウ</t>
    </rPh>
    <phoneticPr fontId="9"/>
  </si>
  <si>
    <t>人日</t>
    <rPh sb="0" eb="2">
      <t>ニンニチ</t>
    </rPh>
    <phoneticPr fontId="9"/>
  </si>
  <si>
    <t>業務総括者</t>
  </si>
  <si>
    <t>業務主任</t>
    <rPh sb="0" eb="4">
      <t>ギョウムシュニン</t>
    </rPh>
    <phoneticPr fontId="9"/>
  </si>
  <si>
    <t>業務従事者A-1</t>
  </si>
  <si>
    <t>（※1）</t>
    <phoneticPr fontId="5"/>
  </si>
  <si>
    <t>業務従事者A-2</t>
  </si>
  <si>
    <t>計</t>
    <rPh sb="0" eb="1">
      <t>ケイ</t>
    </rPh>
    <phoneticPr fontId="9"/>
  </si>
  <si>
    <t>（※2）</t>
    <phoneticPr fontId="5"/>
  </si>
  <si>
    <t>合計</t>
    <rPh sb="0" eb="2">
      <t>ゴウケイ</t>
    </rPh>
    <phoneticPr fontId="9"/>
  </si>
  <si>
    <t>（※1）課題別派遣前プログラム運営補助を含む（ 研修実施本数に関わらず発生する管理的業務部分（アドバイス、四半期報告作成等））</t>
    <phoneticPr fontId="5"/>
  </si>
  <si>
    <t>（※2） 現行受注者も必ず入れること。但し、現行受注者が受注した場合は、入札金額からこの金額を除いた金額を契約金額とする。</t>
    <phoneticPr fontId="5"/>
  </si>
  <si>
    <t>管理費割合（％）</t>
  </si>
  <si>
    <t>直接人件費</t>
    <rPh sb="0" eb="5">
      <t>チョクセツジンケンヒ</t>
    </rPh>
    <phoneticPr fontId="5"/>
  </si>
  <si>
    <t>管理費小計</t>
    <rPh sb="0" eb="3">
      <t>カンリヒ</t>
    </rPh>
    <rPh sb="3" eb="4">
      <t>ショウ</t>
    </rPh>
    <phoneticPr fontId="9"/>
  </si>
  <si>
    <t>①直営・対面型研修
1コースあたり
（※3）</t>
    <rPh sb="4" eb="6">
      <t>タイメン</t>
    </rPh>
    <phoneticPr fontId="5"/>
  </si>
  <si>
    <t>業務従事者B-1</t>
  </si>
  <si>
    <t>業務従事者B-2</t>
  </si>
  <si>
    <t>1コース当たり</t>
    <rPh sb="4" eb="5">
      <t>ア</t>
    </rPh>
    <phoneticPr fontId="9"/>
  </si>
  <si>
    <t>計</t>
    <rPh sb="0" eb="1">
      <t>ケイ</t>
    </rPh>
    <phoneticPr fontId="5"/>
  </si>
  <si>
    <t>②委託・対面型研修
1コースあたり
（※3）</t>
    <rPh sb="4" eb="6">
      <t>タイメン</t>
    </rPh>
    <phoneticPr fontId="5"/>
  </si>
  <si>
    <t>③直営・遠隔型研修
1コースあたり
（※3）</t>
    <rPh sb="4" eb="6">
      <t>エンカク</t>
    </rPh>
    <phoneticPr fontId="5"/>
  </si>
  <si>
    <t>④委託・遠隔型研修
（遠隔型）
1コースあたり
（※3）</t>
    <rPh sb="4" eb="6">
      <t>エンカク</t>
    </rPh>
    <phoneticPr fontId="5"/>
  </si>
  <si>
    <t>⑤課題別オンデマンド動画の新規作成
（※3）</t>
    <rPh sb="1" eb="4">
      <t>カダイベツ</t>
    </rPh>
    <rPh sb="10" eb="12">
      <t>ドウガ</t>
    </rPh>
    <rPh sb="13" eb="15">
      <t>シンキ</t>
    </rPh>
    <rPh sb="15" eb="17">
      <t>サクセイ</t>
    </rPh>
    <phoneticPr fontId="5"/>
  </si>
  <si>
    <t>年間合計（想定件数実施の場合）</t>
    <rPh sb="0" eb="2">
      <t>ネンカン</t>
    </rPh>
    <rPh sb="2" eb="4">
      <t>ゴウケイ</t>
    </rPh>
    <rPh sb="5" eb="9">
      <t>ソウテイケンスウ</t>
    </rPh>
    <rPh sb="9" eb="11">
      <t>ジッシ</t>
    </rPh>
    <rPh sb="12" eb="14">
      <t>バアイ</t>
    </rPh>
    <phoneticPr fontId="9"/>
  </si>
  <si>
    <t>1回当たり　※想定人日・</t>
    <rPh sb="1" eb="2">
      <t>カイ</t>
    </rPh>
    <rPh sb="2" eb="3">
      <t>ア</t>
    </rPh>
    <rPh sb="7" eb="9">
      <t>ソウテイ</t>
    </rPh>
    <rPh sb="9" eb="11">
      <t>ヒトニチ</t>
    </rPh>
    <phoneticPr fontId="9"/>
  </si>
  <si>
    <t>年間合計（想定実施回数：1回）</t>
    <rPh sb="0" eb="2">
      <t>ネンカン</t>
    </rPh>
    <rPh sb="2" eb="4">
      <t>ゴウケイ</t>
    </rPh>
    <rPh sb="5" eb="7">
      <t>ソウテイ</t>
    </rPh>
    <rPh sb="7" eb="9">
      <t>ジッシ</t>
    </rPh>
    <rPh sb="9" eb="11">
      <t>カイスウ</t>
    </rPh>
    <rPh sb="13" eb="14">
      <t>カイ</t>
    </rPh>
    <phoneticPr fontId="9"/>
  </si>
  <si>
    <t>1回当たり</t>
    <rPh sb="1" eb="2">
      <t>カイ</t>
    </rPh>
    <rPh sb="2" eb="3">
      <t>ア</t>
    </rPh>
    <phoneticPr fontId="9"/>
  </si>
  <si>
    <t>年間合計（想定実施回数：4回。ただし、2026年度は3回、2029年度は2回）</t>
    <rPh sb="0" eb="2">
      <t>ネンカン</t>
    </rPh>
    <rPh sb="2" eb="4">
      <t>ゴウケイ</t>
    </rPh>
    <rPh sb="5" eb="7">
      <t>ソウテイ</t>
    </rPh>
    <rPh sb="7" eb="11">
      <t>ジッシカイスウ</t>
    </rPh>
    <rPh sb="13" eb="14">
      <t>カイ</t>
    </rPh>
    <rPh sb="33" eb="35">
      <t>ネンド</t>
    </rPh>
    <rPh sb="37" eb="38">
      <t>カイ</t>
    </rPh>
    <phoneticPr fontId="9"/>
  </si>
  <si>
    <t>直接経費</t>
    <rPh sb="0" eb="4">
      <t>チョクセツケイヒ</t>
    </rPh>
    <phoneticPr fontId="5"/>
  </si>
  <si>
    <t>年間合計</t>
    <rPh sb="0" eb="2">
      <t>ネンカン</t>
    </rPh>
    <rPh sb="2" eb="4">
      <t>ゴウケイ</t>
    </rPh>
    <phoneticPr fontId="9"/>
  </si>
  <si>
    <t>PC,OA機器、事務用品に係る経費、研修諸経費</t>
    <phoneticPr fontId="5"/>
  </si>
  <si>
    <t>2026-2029年度JICA海外協力隊合格後手続き及び課題別派遣前プログラム各種調整支援業務</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</si>
</sst>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00_ ;[Red]\-#,##0.00\ "/>
    <numFmt numFmtId="178" formatCode="0.00_ "/>
    <numFmt numFmtId="179" formatCode="0&quot;年&quot;&quot;度&quot;"/>
    <numFmt numFmtId="180" formatCode="#,##0.0_);[Red]\(#,##0.0\)"/>
    <numFmt numFmtId="181" formatCode="#&quot;コ&quot;&quot;ー&quot;&quot;ス&quot;\(&quot;年&quot;&quot;間&quot;&quot;想&quot;&quot;定&quot;&quot;件&quot;&quot;数&quot;\)"/>
    <numFmt numFmtId="182" formatCode="#&quot;プログラム&quot;\(&quot;年&quot;&quot;間&quot;&quot;想&quot;&quot;定&quot;&quot;件&quot;&quot;数&quot;\)"/>
  </numFmts>
  <fonts count="25">
    <font>
      <sz val="11"/>
      <color theme="1"/>
      <name val="ＭＳ Ｐゴシック"/>
      <family val="2"/>
      <scheme val="minor"/>
    </font>
    <font>
      <sz val="12"/>
      <color theme="1"/>
      <name val="MS ゴシック"/>
      <family val="2"/>
      <charset val="128"/>
    </font>
    <font>
      <sz val="12"/>
      <color theme="1"/>
      <name val="MS ゴシック"/>
      <family val="2"/>
      <charset val="128"/>
    </font>
    <font>
      <sz val="12"/>
      <color theme="1"/>
      <name val="MS ゴシック"/>
      <family val="2"/>
      <charset val="128"/>
    </font>
    <font>
      <sz val="12"/>
      <color theme="1"/>
      <name val="MS ゴシック"/>
      <family val="2"/>
      <charset val="128"/>
    </font>
    <font>
      <sz val="6"/>
      <name val="ＭＳ Ｐゴシック"/>
      <family val="3"/>
      <charset val="128"/>
      <scheme val="minor"/>
    </font>
    <font>
      <sz val="12"/>
      <name val="ＭＳ ゴシック"/>
      <family val="3"/>
      <charset val="128"/>
    </font>
    <font>
      <sz val="11"/>
      <name val="ＭＳ Ｐゴシック"/>
      <family val="3"/>
      <charset val="128"/>
    </font>
    <font>
      <sz val="11"/>
      <color theme="1"/>
      <name val="ＭＳ Ｐゴシック"/>
      <family val="2"/>
      <charset val="128"/>
      <scheme val="minor"/>
    </font>
    <font>
      <sz val="6"/>
      <name val="ＭＳ Ｐゴシック"/>
      <family val="2"/>
      <charset val="128"/>
      <scheme val="minor"/>
    </font>
    <font>
      <u/>
      <sz val="12"/>
      <color theme="10"/>
      <name val="MS ゴシック"/>
      <family val="2"/>
      <charset val="128"/>
    </font>
    <font>
      <sz val="12"/>
      <color theme="1"/>
      <name val="ＭＳ ゴシック"/>
      <family val="3"/>
      <charset val="128"/>
    </font>
    <font>
      <b/>
      <sz val="16"/>
      <name val="ＭＳ ゴシック"/>
      <family val="3"/>
      <charset val="128"/>
    </font>
    <font>
      <b/>
      <sz val="12"/>
      <color theme="1"/>
      <name val="ＭＳ ゴシック"/>
      <family val="3"/>
      <charset val="128"/>
    </font>
    <font>
      <sz val="11"/>
      <color theme="0"/>
      <name val="ＭＳ ゴシック"/>
      <family val="3"/>
      <charset val="128"/>
    </font>
    <font>
      <sz val="11"/>
      <color theme="1"/>
      <name val="ＭＳ ゴシック"/>
      <family val="3"/>
      <charset val="128"/>
    </font>
    <font>
      <sz val="11"/>
      <name val="ＭＳ ゴシック"/>
      <family val="3"/>
      <charset val="128"/>
    </font>
    <font>
      <b/>
      <sz val="11"/>
      <color theme="1"/>
      <name val="ＭＳ ゴシック"/>
      <family val="3"/>
      <charset val="128"/>
    </font>
    <font>
      <b/>
      <sz val="11"/>
      <color rgb="FF000000"/>
      <name val="ＭＳ ゴシック"/>
      <family val="3"/>
      <charset val="128"/>
    </font>
    <font>
      <b/>
      <sz val="11"/>
      <color theme="0"/>
      <name val="ＭＳ ゴシック"/>
      <family val="3"/>
      <charset val="128"/>
    </font>
    <font>
      <sz val="11"/>
      <color rgb="FF000000"/>
      <name val="ＭＳ ゴシック"/>
      <family val="3"/>
      <charset val="128"/>
    </font>
    <font>
      <sz val="9"/>
      <color theme="1"/>
      <name val="ＭＳ ゴシック"/>
      <family val="3"/>
      <charset val="128"/>
    </font>
    <font>
      <sz val="11"/>
      <color theme="1" tint="4.9989318521683403E-2"/>
      <name val="ＭＳ ゴシック"/>
      <family val="3"/>
      <charset val="128"/>
    </font>
    <font>
      <sz val="11"/>
      <color theme="1" tint="4.9989318521683403E-2"/>
      <name val="ＭＳ Ｐゴシック"/>
      <family val="3"/>
      <charset val="128"/>
    </font>
    <font>
      <b/>
      <sz val="11"/>
      <color theme="1" tint="4.9989318521683403E-2"/>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4" tint="0.79998168889431442"/>
        <bgColor indexed="64"/>
      </patternFill>
    </fill>
    <fill>
      <patternFill patternType="solid">
        <fgColor rgb="FF0070C0"/>
        <bgColor indexed="64"/>
      </patternFill>
    </fill>
    <fill>
      <patternFill patternType="solid">
        <fgColor theme="4" tint="0.39997558519241921"/>
        <bgColor indexed="64"/>
      </patternFill>
    </fill>
    <fill>
      <patternFill patternType="solid">
        <fgColor rgb="FFDCE6F1"/>
        <bgColor rgb="FF000000"/>
      </patternFill>
    </fill>
  </fills>
  <borders count="7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top/>
      <bottom style="medium">
        <color indexed="64"/>
      </bottom>
      <diagonal/>
    </border>
    <border>
      <left style="thin">
        <color indexed="64"/>
      </left>
      <right/>
      <top style="thin">
        <color indexed="64"/>
      </top>
      <bottom style="double">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auto="1"/>
      </bottom>
      <diagonal/>
    </border>
    <border>
      <left style="thin">
        <color indexed="64"/>
      </left>
      <right style="medium">
        <color indexed="64"/>
      </right>
      <top style="thin">
        <color auto="1"/>
      </top>
      <bottom style="thin">
        <color auto="1"/>
      </bottom>
      <diagonal/>
    </border>
    <border>
      <left style="medium">
        <color indexed="64"/>
      </left>
      <right/>
      <top style="thin">
        <color indexed="64"/>
      </top>
      <bottom/>
      <diagonal/>
    </border>
    <border>
      <left style="thin">
        <color indexed="64"/>
      </left>
      <right style="medium">
        <color indexed="64"/>
      </right>
      <top style="thin">
        <color auto="1"/>
      </top>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double">
        <color auto="1"/>
      </top>
      <bottom style="thin">
        <color auto="1"/>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auto="1"/>
      </right>
      <top style="thin">
        <color auto="1"/>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auto="1"/>
      </left>
      <right style="medium">
        <color indexed="64"/>
      </right>
      <top style="double">
        <color auto="1"/>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auto="1"/>
      </top>
      <bottom style="thin">
        <color auto="1"/>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style="thin">
        <color rgb="FF000000"/>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13">
    <xf numFmtId="0" fontId="0" fillId="0" borderId="0"/>
    <xf numFmtId="0" fontId="6"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8" fillId="0" borderId="0">
      <alignment vertical="center"/>
    </xf>
    <xf numFmtId="0" fontId="1" fillId="0" borderId="0">
      <alignment vertical="center"/>
    </xf>
    <xf numFmtId="0" fontId="10" fillId="0" borderId="0" applyNumberFormat="0" applyFill="0" applyBorder="0" applyAlignment="0" applyProtection="0">
      <alignment vertical="center"/>
    </xf>
    <xf numFmtId="38" fontId="8" fillId="0" borderId="0" applyFont="0" applyFill="0" applyBorder="0" applyAlignment="0" applyProtection="0">
      <alignment vertical="center"/>
    </xf>
  </cellStyleXfs>
  <cellXfs count="302">
    <xf numFmtId="0" fontId="0" fillId="0" borderId="0" xfId="0"/>
    <xf numFmtId="0" fontId="11" fillId="0" borderId="0" xfId="9" applyFont="1">
      <alignment vertical="center"/>
    </xf>
    <xf numFmtId="176" fontId="11" fillId="0" borderId="0" xfId="9" applyNumberFormat="1" applyFont="1">
      <alignment vertical="center"/>
    </xf>
    <xf numFmtId="176" fontId="13" fillId="0" borderId="0" xfId="9" applyNumberFormat="1" applyFont="1" applyAlignment="1">
      <alignment horizontal="center" vertical="center"/>
    </xf>
    <xf numFmtId="176" fontId="11" fillId="0" borderId="0" xfId="9" applyNumberFormat="1" applyFont="1" applyAlignment="1">
      <alignment horizontal="right" vertical="center"/>
    </xf>
    <xf numFmtId="0" fontId="13" fillId="0" borderId="0" xfId="9" applyFont="1">
      <alignment vertical="center"/>
    </xf>
    <xf numFmtId="179" fontId="14" fillId="3" borderId="43" xfId="12" applyNumberFormat="1" applyFont="1" applyFill="1" applyBorder="1" applyAlignment="1">
      <alignment horizontal="center" vertical="center"/>
    </xf>
    <xf numFmtId="176" fontId="15" fillId="0" borderId="0" xfId="9" applyNumberFormat="1" applyFont="1">
      <alignment vertical="center"/>
    </xf>
    <xf numFmtId="0" fontId="15" fillId="0" borderId="0" xfId="9" applyFont="1">
      <alignment vertical="center"/>
    </xf>
    <xf numFmtId="0" fontId="15" fillId="4" borderId="12" xfId="9" applyFont="1" applyFill="1" applyBorder="1" applyAlignment="1">
      <alignment horizontal="left" vertical="center"/>
    </xf>
    <xf numFmtId="0" fontId="15" fillId="4" borderId="15" xfId="9" applyFont="1" applyFill="1" applyBorder="1" applyAlignment="1">
      <alignment horizontal="left" vertical="center"/>
    </xf>
    <xf numFmtId="0" fontId="15" fillId="4" borderId="13" xfId="9" applyFont="1" applyFill="1" applyBorder="1" applyAlignment="1">
      <alignment horizontal="left" vertical="center"/>
    </xf>
    <xf numFmtId="0" fontId="15" fillId="4" borderId="24" xfId="9" applyFont="1" applyFill="1" applyBorder="1">
      <alignment vertical="center"/>
    </xf>
    <xf numFmtId="176" fontId="15" fillId="4" borderId="44" xfId="9" applyNumberFormat="1" applyFont="1" applyFill="1" applyBorder="1">
      <alignment vertical="center"/>
    </xf>
    <xf numFmtId="0" fontId="15" fillId="0" borderId="45" xfId="9" applyFont="1" applyBorder="1" applyAlignment="1">
      <alignment horizontal="left" vertical="center"/>
    </xf>
    <xf numFmtId="0" fontId="15" fillId="0" borderId="11" xfId="9" applyFont="1" applyBorder="1" applyAlignment="1">
      <alignment horizontal="left" vertical="center"/>
    </xf>
    <xf numFmtId="0" fontId="15" fillId="0" borderId="46" xfId="9" applyFont="1" applyBorder="1">
      <alignment vertical="center"/>
    </xf>
    <xf numFmtId="176" fontId="15" fillId="0" borderId="4" xfId="9" applyNumberFormat="1" applyFont="1" applyBorder="1" applyAlignment="1">
      <alignment horizontal="right" vertical="center"/>
    </xf>
    <xf numFmtId="176" fontId="15" fillId="0" borderId="46" xfId="9" applyNumberFormat="1" applyFont="1" applyBorder="1" applyAlignment="1">
      <alignment horizontal="right" vertical="center"/>
    </xf>
    <xf numFmtId="176" fontId="15" fillId="0" borderId="4" xfId="9" applyNumberFormat="1" applyFont="1" applyBorder="1">
      <alignment vertical="center"/>
    </xf>
    <xf numFmtId="176" fontId="15" fillId="0" borderId="46" xfId="9" applyNumberFormat="1" applyFont="1" applyBorder="1">
      <alignment vertical="center"/>
    </xf>
    <xf numFmtId="176" fontId="15" fillId="0" borderId="47" xfId="9" applyNumberFormat="1" applyFont="1" applyBorder="1">
      <alignment vertical="center"/>
    </xf>
    <xf numFmtId="0" fontId="15" fillId="0" borderId="16" xfId="9" applyFont="1" applyBorder="1" applyAlignment="1">
      <alignment horizontal="left" vertical="center"/>
    </xf>
    <xf numFmtId="0" fontId="15" fillId="0" borderId="5" xfId="9" applyFont="1" applyBorder="1" applyAlignment="1">
      <alignment horizontal="left" vertical="center"/>
    </xf>
    <xf numFmtId="0" fontId="15" fillId="0" borderId="6" xfId="9" applyFont="1" applyBorder="1">
      <alignment vertical="center"/>
    </xf>
    <xf numFmtId="176" fontId="15" fillId="0" borderId="7" xfId="9" applyNumberFormat="1" applyFont="1" applyBorder="1" applyAlignment="1">
      <alignment horizontal="right" vertical="center"/>
    </xf>
    <xf numFmtId="176" fontId="15" fillId="0" borderId="6" xfId="9" applyNumberFormat="1" applyFont="1" applyBorder="1" applyAlignment="1">
      <alignment horizontal="right" vertical="center"/>
    </xf>
    <xf numFmtId="176" fontId="15" fillId="0" borderId="7" xfId="9" applyNumberFormat="1" applyFont="1" applyBorder="1">
      <alignment vertical="center"/>
    </xf>
    <xf numFmtId="176" fontId="15" fillId="0" borderId="6" xfId="9" applyNumberFormat="1" applyFont="1" applyBorder="1">
      <alignment vertical="center"/>
    </xf>
    <xf numFmtId="176" fontId="15" fillId="0" borderId="48" xfId="9" applyNumberFormat="1" applyFont="1" applyBorder="1">
      <alignment vertical="center"/>
    </xf>
    <xf numFmtId="176" fontId="19" fillId="5" borderId="43" xfId="9" applyNumberFormat="1" applyFont="1" applyFill="1" applyBorder="1">
      <alignment vertical="center"/>
    </xf>
    <xf numFmtId="0" fontId="17" fillId="0" borderId="0" xfId="9" applyFont="1">
      <alignment vertical="center"/>
    </xf>
    <xf numFmtId="176" fontId="14" fillId="3" borderId="44" xfId="9" applyNumberFormat="1" applyFont="1" applyFill="1" applyBorder="1" applyAlignment="1">
      <alignment horizontal="center" vertical="center"/>
    </xf>
    <xf numFmtId="176" fontId="14" fillId="3" borderId="56" xfId="9" applyNumberFormat="1" applyFont="1" applyFill="1" applyBorder="1" applyAlignment="1">
      <alignment horizontal="center" vertical="center"/>
    </xf>
    <xf numFmtId="176" fontId="14" fillId="3" borderId="37" xfId="9" applyNumberFormat="1" applyFont="1" applyFill="1" applyBorder="1" applyAlignment="1">
      <alignment horizontal="center" vertical="center"/>
    </xf>
    <xf numFmtId="38" fontId="15" fillId="0" borderId="3" xfId="12" applyFont="1" applyFill="1" applyBorder="1" applyAlignment="1">
      <alignment horizontal="right" vertical="center"/>
    </xf>
    <xf numFmtId="176" fontId="15" fillId="0" borderId="3" xfId="12" applyNumberFormat="1" applyFont="1" applyFill="1" applyBorder="1" applyAlignment="1">
      <alignment horizontal="right" vertical="center"/>
    </xf>
    <xf numFmtId="176" fontId="15" fillId="0" borderId="47" xfId="12" applyNumberFormat="1" applyFont="1" applyFill="1" applyBorder="1" applyAlignment="1">
      <alignment horizontal="right" vertical="center"/>
    </xf>
    <xf numFmtId="38" fontId="15" fillId="0" borderId="1" xfId="12" applyFont="1" applyFill="1" applyBorder="1" applyAlignment="1">
      <alignment horizontal="right" vertical="center"/>
    </xf>
    <xf numFmtId="176" fontId="15" fillId="0" borderId="1" xfId="12" applyNumberFormat="1" applyFont="1" applyFill="1" applyBorder="1" applyAlignment="1">
      <alignment horizontal="right" vertical="center"/>
    </xf>
    <xf numFmtId="176" fontId="15" fillId="0" borderId="1" xfId="9" applyNumberFormat="1" applyFont="1" applyBorder="1" applyAlignment="1">
      <alignment horizontal="right" vertical="center"/>
    </xf>
    <xf numFmtId="176" fontId="15" fillId="0" borderId="48" xfId="12" applyNumberFormat="1" applyFont="1" applyFill="1" applyBorder="1" applyAlignment="1">
      <alignment horizontal="right" vertical="center"/>
    </xf>
    <xf numFmtId="0" fontId="15" fillId="0" borderId="2" xfId="9" applyFont="1" applyBorder="1" applyAlignment="1">
      <alignment horizontal="left" vertical="center" wrapText="1"/>
    </xf>
    <xf numFmtId="38" fontId="15" fillId="0" borderId="2" xfId="12" applyFont="1" applyFill="1" applyBorder="1" applyAlignment="1">
      <alignment horizontal="right" vertical="center"/>
    </xf>
    <xf numFmtId="176" fontId="15" fillId="0" borderId="2" xfId="12" applyNumberFormat="1" applyFont="1" applyFill="1" applyBorder="1" applyAlignment="1">
      <alignment horizontal="right" vertical="center"/>
    </xf>
    <xf numFmtId="176" fontId="15" fillId="0" borderId="50" xfId="12" applyNumberFormat="1" applyFont="1" applyFill="1" applyBorder="1" applyAlignment="1">
      <alignment horizontal="right" vertical="center"/>
    </xf>
    <xf numFmtId="0" fontId="15" fillId="4" borderId="19" xfId="9" applyFont="1" applyFill="1" applyBorder="1" applyAlignment="1">
      <alignment horizontal="left" vertical="center" wrapText="1"/>
    </xf>
    <xf numFmtId="38" fontId="15" fillId="4" borderId="19" xfId="12" applyFont="1" applyFill="1" applyBorder="1" applyAlignment="1">
      <alignment horizontal="right" vertical="center"/>
    </xf>
    <xf numFmtId="176" fontId="15" fillId="4" borderId="19" xfId="12" applyNumberFormat="1" applyFont="1" applyFill="1" applyBorder="1" applyAlignment="1">
      <alignment horizontal="right" vertical="center"/>
    </xf>
    <xf numFmtId="176" fontId="15" fillId="4" borderId="19" xfId="9" applyNumberFormat="1" applyFont="1" applyFill="1" applyBorder="1" applyAlignment="1">
      <alignment horizontal="right" vertical="center"/>
    </xf>
    <xf numFmtId="176" fontId="15" fillId="4" borderId="57" xfId="9" applyNumberFormat="1" applyFont="1" applyFill="1" applyBorder="1">
      <alignment vertical="center"/>
    </xf>
    <xf numFmtId="0" fontId="15" fillId="0" borderId="25" xfId="9" applyFont="1" applyBorder="1" applyAlignment="1">
      <alignment horizontal="left" vertical="center" wrapText="1"/>
    </xf>
    <xf numFmtId="38" fontId="15" fillId="0" borderId="25" xfId="12" applyFont="1" applyFill="1" applyBorder="1" applyAlignment="1">
      <alignment horizontal="right" vertical="center"/>
    </xf>
    <xf numFmtId="176" fontId="15" fillId="0" borderId="25" xfId="12" applyNumberFormat="1" applyFont="1" applyFill="1" applyBorder="1" applyAlignment="1">
      <alignment horizontal="right" vertical="center"/>
    </xf>
    <xf numFmtId="176" fontId="15" fillId="0" borderId="25" xfId="9" applyNumberFormat="1" applyFont="1" applyBorder="1" applyAlignment="1">
      <alignment horizontal="right" vertical="center"/>
    </xf>
    <xf numFmtId="176" fontId="15" fillId="0" borderId="52" xfId="9" applyNumberFormat="1" applyFont="1" applyBorder="1">
      <alignment vertical="center"/>
    </xf>
    <xf numFmtId="0" fontId="15" fillId="4" borderId="3" xfId="9" applyFont="1" applyFill="1" applyBorder="1" applyAlignment="1">
      <alignment horizontal="left" vertical="center" wrapText="1"/>
    </xf>
    <xf numFmtId="38" fontId="15" fillId="4" borderId="3" xfId="12" applyFont="1" applyFill="1" applyBorder="1" applyAlignment="1">
      <alignment horizontal="right" vertical="center"/>
    </xf>
    <xf numFmtId="176" fontId="15" fillId="4" borderId="3" xfId="12" applyNumberFormat="1" applyFont="1" applyFill="1" applyBorder="1" applyAlignment="1">
      <alignment horizontal="right" vertical="center"/>
    </xf>
    <xf numFmtId="176" fontId="15" fillId="4" borderId="3" xfId="9" applyNumberFormat="1" applyFont="1" applyFill="1" applyBorder="1" applyAlignment="1">
      <alignment horizontal="right" vertical="center"/>
    </xf>
    <xf numFmtId="176" fontId="15" fillId="4" borderId="47" xfId="9" applyNumberFormat="1" applyFont="1" applyFill="1" applyBorder="1">
      <alignment vertical="center"/>
    </xf>
    <xf numFmtId="0" fontId="15" fillId="4" borderId="3" xfId="9" applyFont="1" applyFill="1" applyBorder="1" applyAlignment="1">
      <alignment horizontal="left" vertical="center"/>
    </xf>
    <xf numFmtId="176" fontId="15" fillId="4" borderId="47" xfId="12" applyNumberFormat="1" applyFont="1" applyFill="1" applyBorder="1" applyAlignment="1">
      <alignment horizontal="right" vertical="center"/>
    </xf>
    <xf numFmtId="176" fontId="19" fillId="5" borderId="2" xfId="12" applyNumberFormat="1" applyFont="1" applyFill="1" applyBorder="1" applyAlignment="1">
      <alignment horizontal="right" vertical="center"/>
    </xf>
    <xf numFmtId="176" fontId="19" fillId="5" borderId="50" xfId="12" applyNumberFormat="1" applyFont="1" applyFill="1" applyBorder="1" applyAlignment="1">
      <alignment horizontal="right" vertical="center"/>
    </xf>
    <xf numFmtId="177" fontId="15" fillId="0" borderId="0" xfId="9" applyNumberFormat="1" applyFont="1">
      <alignment vertical="center"/>
    </xf>
    <xf numFmtId="0" fontId="15" fillId="0" borderId="49" xfId="9" applyFont="1" applyBorder="1" applyAlignment="1">
      <alignment horizontal="left" vertical="center"/>
    </xf>
    <xf numFmtId="0" fontId="15" fillId="0" borderId="9" xfId="9" applyFont="1" applyBorder="1" applyAlignment="1">
      <alignment horizontal="left" vertical="center"/>
    </xf>
    <xf numFmtId="176" fontId="15" fillId="0" borderId="9" xfId="12" applyNumberFormat="1" applyFont="1" applyFill="1" applyBorder="1" applyAlignment="1">
      <alignment horizontal="left" vertical="center"/>
    </xf>
    <xf numFmtId="176" fontId="15" fillId="0" borderId="59" xfId="12" applyNumberFormat="1" applyFont="1" applyFill="1" applyBorder="1" applyAlignment="1">
      <alignment horizontal="left" vertical="center"/>
    </xf>
    <xf numFmtId="177" fontId="15" fillId="0" borderId="0" xfId="9" applyNumberFormat="1" applyFont="1" applyAlignment="1">
      <alignment horizontal="left" vertical="center"/>
    </xf>
    <xf numFmtId="0" fontId="15" fillId="0" borderId="0" xfId="9" applyFont="1" applyAlignment="1">
      <alignment horizontal="left" vertical="center"/>
    </xf>
    <xf numFmtId="0" fontId="15" fillId="0" borderId="54" xfId="9" applyFont="1" applyBorder="1" applyAlignment="1">
      <alignment horizontal="left" vertical="center"/>
    </xf>
    <xf numFmtId="0" fontId="15" fillId="0" borderId="27" xfId="9" applyFont="1" applyBorder="1" applyAlignment="1">
      <alignment horizontal="left" vertical="center"/>
    </xf>
    <xf numFmtId="176" fontId="15" fillId="0" borderId="27" xfId="12" applyNumberFormat="1" applyFont="1" applyFill="1" applyBorder="1" applyAlignment="1">
      <alignment horizontal="left" vertical="center"/>
    </xf>
    <xf numFmtId="176" fontId="15" fillId="0" borderId="60" xfId="12" applyNumberFormat="1" applyFont="1" applyFill="1" applyBorder="1" applyAlignment="1">
      <alignment horizontal="left" vertical="center"/>
    </xf>
    <xf numFmtId="38" fontId="15" fillId="0" borderId="0" xfId="12" applyFont="1" applyFill="1" applyBorder="1" applyAlignment="1">
      <alignment horizontal="right" vertical="center"/>
    </xf>
    <xf numFmtId="176" fontId="15" fillId="0" borderId="0" xfId="9" applyNumberFormat="1" applyFont="1" applyAlignment="1">
      <alignment horizontal="right" vertical="center"/>
    </xf>
    <xf numFmtId="0" fontId="15" fillId="0" borderId="14" xfId="9" applyFont="1" applyBorder="1" applyAlignment="1">
      <alignment horizontal="left" vertical="center"/>
    </xf>
    <xf numFmtId="38" fontId="15" fillId="0" borderId="14" xfId="12" applyFont="1" applyFill="1" applyBorder="1" applyAlignment="1">
      <alignment horizontal="right" vertical="center"/>
    </xf>
    <xf numFmtId="176" fontId="15" fillId="0" borderId="14" xfId="12" applyNumberFormat="1" applyFont="1" applyFill="1" applyBorder="1" applyAlignment="1">
      <alignment horizontal="right" vertical="center"/>
    </xf>
    <xf numFmtId="176" fontId="15" fillId="0" borderId="44" xfId="12" applyNumberFormat="1" applyFont="1" applyFill="1" applyBorder="1" applyAlignment="1">
      <alignment horizontal="right" vertical="center"/>
    </xf>
    <xf numFmtId="176" fontId="15" fillId="0" borderId="52" xfId="12" applyNumberFormat="1" applyFont="1" applyFill="1" applyBorder="1" applyAlignment="1">
      <alignment horizontal="right" vertical="center"/>
    </xf>
    <xf numFmtId="38" fontId="15" fillId="6" borderId="22" xfId="12" applyFont="1" applyFill="1" applyBorder="1" applyAlignment="1">
      <alignment horizontal="right" vertical="center"/>
    </xf>
    <xf numFmtId="176" fontId="15" fillId="6" borderId="22" xfId="12" applyNumberFormat="1" applyFont="1" applyFill="1" applyBorder="1" applyAlignment="1">
      <alignment horizontal="right" vertical="center"/>
    </xf>
    <xf numFmtId="176" fontId="15" fillId="6" borderId="63" xfId="12" applyNumberFormat="1" applyFont="1" applyFill="1" applyBorder="1" applyAlignment="1">
      <alignment horizontal="right" vertical="center"/>
    </xf>
    <xf numFmtId="176" fontId="15" fillId="0" borderId="32" xfId="12" applyNumberFormat="1" applyFont="1" applyFill="1" applyBorder="1" applyAlignment="1">
      <alignment horizontal="right" vertical="center"/>
    </xf>
    <xf numFmtId="0" fontId="15" fillId="4" borderId="19" xfId="9" applyFont="1" applyFill="1" applyBorder="1" applyAlignment="1">
      <alignment horizontal="left" vertical="center"/>
    </xf>
    <xf numFmtId="176" fontId="15" fillId="4" borderId="57" xfId="12" applyNumberFormat="1" applyFont="1" applyFill="1" applyBorder="1" applyAlignment="1">
      <alignment horizontal="right" vertical="center"/>
    </xf>
    <xf numFmtId="176" fontId="19" fillId="5" borderId="22" xfId="9" applyNumberFormat="1" applyFont="1" applyFill="1" applyBorder="1" applyAlignment="1">
      <alignment horizontal="right" vertical="center"/>
    </xf>
    <xf numFmtId="178" fontId="15" fillId="0" borderId="0" xfId="9" applyNumberFormat="1" applyFont="1">
      <alignment vertical="center"/>
    </xf>
    <xf numFmtId="0" fontId="17" fillId="0" borderId="0" xfId="9" applyFont="1" applyAlignment="1">
      <alignment horizontal="center" vertical="center"/>
    </xf>
    <xf numFmtId="176" fontId="17" fillId="0" borderId="0" xfId="12" applyNumberFormat="1" applyFont="1" applyFill="1" applyBorder="1">
      <alignment vertical="center"/>
    </xf>
    <xf numFmtId="176" fontId="14" fillId="3" borderId="2" xfId="9" applyNumberFormat="1" applyFont="1" applyFill="1" applyBorder="1" applyAlignment="1">
      <alignment horizontal="center" vertical="center"/>
    </xf>
    <xf numFmtId="0" fontId="15" fillId="4" borderId="22" xfId="9" applyFont="1" applyFill="1" applyBorder="1" applyAlignment="1">
      <alignment horizontal="left" vertical="center"/>
    </xf>
    <xf numFmtId="38" fontId="15" fillId="4" borderId="22" xfId="12" applyFont="1" applyFill="1" applyBorder="1" applyAlignment="1">
      <alignment horizontal="right" vertical="center"/>
    </xf>
    <xf numFmtId="176" fontId="15" fillId="4" borderId="22" xfId="12" applyNumberFormat="1" applyFont="1" applyFill="1" applyBorder="1" applyAlignment="1">
      <alignment horizontal="right" vertical="center"/>
    </xf>
    <xf numFmtId="176" fontId="15" fillId="4" borderId="22" xfId="9" applyNumberFormat="1" applyFont="1" applyFill="1" applyBorder="1" applyAlignment="1">
      <alignment horizontal="right" vertical="center"/>
    </xf>
    <xf numFmtId="176" fontId="15" fillId="4" borderId="63" xfId="9" applyNumberFormat="1" applyFont="1" applyFill="1" applyBorder="1" applyAlignment="1">
      <alignment horizontal="right" vertical="center"/>
    </xf>
    <xf numFmtId="176" fontId="19" fillId="5" borderId="63" xfId="9" applyNumberFormat="1" applyFont="1" applyFill="1" applyBorder="1" applyAlignment="1">
      <alignment horizontal="right" vertical="center"/>
    </xf>
    <xf numFmtId="176" fontId="15" fillId="0" borderId="20" xfId="12" applyNumberFormat="1" applyFont="1" applyFill="1" applyBorder="1" applyAlignment="1">
      <alignment horizontal="right" vertical="center"/>
    </xf>
    <xf numFmtId="176" fontId="14" fillId="3" borderId="43" xfId="9" applyNumberFormat="1" applyFont="1" applyFill="1" applyBorder="1" applyAlignment="1">
      <alignment horizontal="center" vertical="center"/>
    </xf>
    <xf numFmtId="0" fontId="14" fillId="0" borderId="3" xfId="9" applyFont="1" applyBorder="1" applyAlignment="1">
      <alignment horizontal="center" vertical="center"/>
    </xf>
    <xf numFmtId="176" fontId="16" fillId="0" borderId="37" xfId="12" applyNumberFormat="1" applyFont="1" applyFill="1" applyBorder="1" applyAlignment="1">
      <alignment horizontal="right" vertical="center"/>
    </xf>
    <xf numFmtId="176" fontId="19" fillId="5" borderId="37" xfId="12" applyNumberFormat="1" applyFont="1" applyFill="1" applyBorder="1" applyAlignment="1">
      <alignment horizontal="right" vertical="center"/>
    </xf>
    <xf numFmtId="180" fontId="15" fillId="0" borderId="3" xfId="12" applyNumberFormat="1" applyFont="1" applyFill="1" applyBorder="1" applyAlignment="1">
      <alignment horizontal="right" vertical="center"/>
    </xf>
    <xf numFmtId="180" fontId="15" fillId="0" borderId="1" xfId="12" applyNumberFormat="1" applyFont="1" applyFill="1" applyBorder="1" applyAlignment="1">
      <alignment horizontal="right" vertical="center"/>
    </xf>
    <xf numFmtId="180" fontId="15" fillId="0" borderId="2" xfId="12" applyNumberFormat="1" applyFont="1" applyFill="1" applyBorder="1" applyAlignment="1">
      <alignment horizontal="right" vertical="center"/>
    </xf>
    <xf numFmtId="180" fontId="15" fillId="4" borderId="19" xfId="12" applyNumberFormat="1" applyFont="1" applyFill="1" applyBorder="1" applyAlignment="1">
      <alignment horizontal="right" vertical="center"/>
    </xf>
    <xf numFmtId="180" fontId="15" fillId="0" borderId="25" xfId="12" applyNumberFormat="1" applyFont="1" applyFill="1" applyBorder="1" applyAlignment="1">
      <alignment horizontal="right" vertical="center"/>
    </xf>
    <xf numFmtId="180" fontId="15" fillId="4" borderId="3" xfId="12" applyNumberFormat="1" applyFont="1" applyFill="1" applyBorder="1" applyAlignment="1">
      <alignment horizontal="right" vertical="center"/>
    </xf>
    <xf numFmtId="180" fontId="15" fillId="0" borderId="1" xfId="9" applyNumberFormat="1" applyFont="1" applyBorder="1" applyAlignment="1">
      <alignment horizontal="right" vertical="center"/>
    </xf>
    <xf numFmtId="180" fontId="15" fillId="0" borderId="2" xfId="9" applyNumberFormat="1" applyFont="1" applyBorder="1" applyAlignment="1">
      <alignment horizontal="right" vertical="center"/>
    </xf>
    <xf numFmtId="180" fontId="15" fillId="4" borderId="19" xfId="9" applyNumberFormat="1" applyFont="1" applyFill="1" applyBorder="1" applyAlignment="1">
      <alignment horizontal="right" vertical="center"/>
    </xf>
    <xf numFmtId="180" fontId="15" fillId="0" borderId="25" xfId="9" applyNumberFormat="1" applyFont="1" applyBorder="1" applyAlignment="1">
      <alignment horizontal="right" vertical="center"/>
    </xf>
    <xf numFmtId="180" fontId="15" fillId="4" borderId="3" xfId="9" applyNumberFormat="1" applyFont="1" applyFill="1" applyBorder="1" applyAlignment="1">
      <alignment horizontal="right" vertical="center"/>
    </xf>
    <xf numFmtId="180" fontId="19" fillId="5" borderId="2" xfId="12" applyNumberFormat="1" applyFont="1" applyFill="1" applyBorder="1" applyAlignment="1">
      <alignment horizontal="right" vertical="center"/>
    </xf>
    <xf numFmtId="180" fontId="15" fillId="0" borderId="14" xfId="12" applyNumberFormat="1" applyFont="1" applyFill="1" applyBorder="1" applyAlignment="1">
      <alignment horizontal="right" vertical="center"/>
    </xf>
    <xf numFmtId="180" fontId="15" fillId="6" borderId="22" xfId="12" applyNumberFormat="1" applyFont="1" applyFill="1" applyBorder="1" applyAlignment="1">
      <alignment horizontal="right" vertical="center"/>
    </xf>
    <xf numFmtId="180" fontId="19" fillId="5" borderId="22" xfId="9" applyNumberFormat="1" applyFont="1" applyFill="1" applyBorder="1" applyAlignment="1">
      <alignment horizontal="right" vertical="center"/>
    </xf>
    <xf numFmtId="180" fontId="15" fillId="4" borderId="22" xfId="12" applyNumberFormat="1" applyFont="1" applyFill="1" applyBorder="1" applyAlignment="1">
      <alignment horizontal="right" vertical="center"/>
    </xf>
    <xf numFmtId="180" fontId="14" fillId="3" borderId="2" xfId="9" applyNumberFormat="1" applyFont="1" applyFill="1" applyBorder="1" applyAlignment="1">
      <alignment horizontal="center" vertical="center"/>
    </xf>
    <xf numFmtId="180" fontId="15" fillId="4" borderId="22" xfId="9" applyNumberFormat="1" applyFont="1" applyFill="1" applyBorder="1" applyAlignment="1">
      <alignment horizontal="right" vertical="center"/>
    </xf>
    <xf numFmtId="38" fontId="7" fillId="2" borderId="6" xfId="2" applyFont="1" applyFill="1" applyBorder="1" applyAlignment="1">
      <alignment vertical="center"/>
    </xf>
    <xf numFmtId="38" fontId="7" fillId="2" borderId="10" xfId="2" applyFont="1" applyFill="1" applyBorder="1">
      <alignment vertical="center"/>
    </xf>
    <xf numFmtId="180" fontId="19" fillId="5" borderId="21" xfId="9" applyNumberFormat="1" applyFont="1" applyFill="1" applyBorder="1" applyAlignment="1">
      <alignment horizontal="right" vertical="center"/>
    </xf>
    <xf numFmtId="176" fontId="19" fillId="5" borderId="21" xfId="9" applyNumberFormat="1" applyFont="1" applyFill="1" applyBorder="1" applyAlignment="1">
      <alignment horizontal="right" vertical="center"/>
    </xf>
    <xf numFmtId="176" fontId="19" fillId="5" borderId="43" xfId="9" applyNumberFormat="1" applyFont="1" applyFill="1" applyBorder="1" applyAlignment="1">
      <alignment horizontal="right" vertical="center"/>
    </xf>
    <xf numFmtId="176" fontId="16" fillId="0" borderId="4" xfId="9" applyNumberFormat="1" applyFont="1" applyBorder="1" applyAlignment="1">
      <alignment horizontal="right" vertical="center"/>
    </xf>
    <xf numFmtId="176" fontId="16" fillId="0" borderId="46" xfId="9" applyNumberFormat="1" applyFont="1" applyBorder="1" applyAlignment="1">
      <alignment horizontal="right" vertical="center"/>
    </xf>
    <xf numFmtId="176" fontId="16" fillId="0" borderId="7" xfId="9" applyNumberFormat="1" applyFont="1" applyBorder="1" applyAlignment="1">
      <alignment horizontal="right" vertical="center"/>
    </xf>
    <xf numFmtId="0" fontId="15" fillId="0" borderId="0" xfId="9" applyFont="1" applyAlignment="1">
      <alignment horizontal="right" vertical="center"/>
    </xf>
    <xf numFmtId="176" fontId="15" fillId="0" borderId="0" xfId="12" applyNumberFormat="1" applyFont="1" applyFill="1" applyBorder="1" applyAlignment="1">
      <alignment horizontal="left" vertical="center"/>
    </xf>
    <xf numFmtId="0" fontId="15" fillId="4" borderId="66" xfId="9" applyFont="1" applyFill="1" applyBorder="1" applyAlignment="1">
      <alignment horizontal="left" vertical="center" wrapText="1"/>
    </xf>
    <xf numFmtId="38" fontId="15" fillId="4" borderId="67" xfId="12" applyFont="1" applyFill="1" applyBorder="1" applyAlignment="1">
      <alignment horizontal="right" vertical="center"/>
    </xf>
    <xf numFmtId="180" fontId="15" fillId="4" borderId="67" xfId="12" applyNumberFormat="1" applyFont="1" applyFill="1" applyBorder="1" applyAlignment="1">
      <alignment horizontal="right" vertical="center"/>
    </xf>
    <xf numFmtId="176" fontId="15" fillId="4" borderId="67" xfId="9" applyNumberFormat="1" applyFont="1" applyFill="1" applyBorder="1" applyAlignment="1">
      <alignment horizontal="right" vertical="center"/>
    </xf>
    <xf numFmtId="180" fontId="15" fillId="4" borderId="67" xfId="9" applyNumberFormat="1" applyFont="1" applyFill="1" applyBorder="1" applyAlignment="1">
      <alignment horizontal="right" vertical="center"/>
    </xf>
    <xf numFmtId="176" fontId="15" fillId="4" borderId="68" xfId="9" applyNumberFormat="1" applyFont="1" applyFill="1" applyBorder="1">
      <alignment vertical="center"/>
    </xf>
    <xf numFmtId="0" fontId="15" fillId="0" borderId="0" xfId="9" applyFont="1" applyAlignment="1">
      <alignment horizontal="left" vertical="center" wrapText="1"/>
    </xf>
    <xf numFmtId="180" fontId="15" fillId="0" borderId="0" xfId="12" applyNumberFormat="1" applyFont="1" applyFill="1" applyBorder="1" applyAlignment="1">
      <alignment horizontal="right" vertical="center"/>
    </xf>
    <xf numFmtId="180" fontId="15" fillId="0" borderId="0" xfId="9" applyNumberFormat="1" applyFont="1" applyAlignment="1">
      <alignment horizontal="right" vertical="center"/>
    </xf>
    <xf numFmtId="0" fontId="15" fillId="0" borderId="36" xfId="9" applyFont="1" applyBorder="1" applyAlignment="1">
      <alignment horizontal="left" vertical="center"/>
    </xf>
    <xf numFmtId="181" fontId="15" fillId="6" borderId="22" xfId="9" applyNumberFormat="1" applyFont="1" applyFill="1" applyBorder="1" applyAlignment="1">
      <alignment horizontal="left" vertical="center"/>
    </xf>
    <xf numFmtId="182" fontId="15" fillId="6" borderId="22" xfId="9" applyNumberFormat="1" applyFont="1" applyFill="1" applyBorder="1" applyAlignment="1">
      <alignment horizontal="left" vertical="center"/>
    </xf>
    <xf numFmtId="0" fontId="15" fillId="0" borderId="14" xfId="9" applyFont="1" applyBorder="1">
      <alignment vertical="center"/>
    </xf>
    <xf numFmtId="180" fontId="15" fillId="0" borderId="69" xfId="12" applyNumberFormat="1" applyFont="1" applyFill="1" applyBorder="1" applyAlignment="1">
      <alignment horizontal="right" vertical="center"/>
    </xf>
    <xf numFmtId="176" fontId="15" fillId="0" borderId="69" xfId="12" applyNumberFormat="1" applyFont="1" applyFill="1" applyBorder="1" applyAlignment="1">
      <alignment horizontal="right" vertical="center"/>
    </xf>
    <xf numFmtId="180" fontId="15" fillId="0" borderId="70" xfId="12" applyNumberFormat="1" applyFont="1" applyFill="1" applyBorder="1" applyAlignment="1">
      <alignment horizontal="right" vertical="center"/>
    </xf>
    <xf numFmtId="176" fontId="15" fillId="0" borderId="70" xfId="12" applyNumberFormat="1" applyFont="1" applyFill="1" applyBorder="1" applyAlignment="1">
      <alignment horizontal="right" vertical="center"/>
    </xf>
    <xf numFmtId="180" fontId="15" fillId="0" borderId="71" xfId="12" applyNumberFormat="1" applyFont="1" applyFill="1" applyBorder="1" applyAlignment="1">
      <alignment horizontal="right" vertical="center"/>
    </xf>
    <xf numFmtId="176" fontId="15" fillId="0" borderId="71" xfId="12" applyNumberFormat="1" applyFont="1" applyFill="1" applyBorder="1" applyAlignment="1">
      <alignment horizontal="right" vertical="center"/>
    </xf>
    <xf numFmtId="180" fontId="15" fillId="4" borderId="72" xfId="12" applyNumberFormat="1" applyFont="1" applyFill="1" applyBorder="1" applyAlignment="1">
      <alignment horizontal="right" vertical="center"/>
    </xf>
    <xf numFmtId="176" fontId="15" fillId="4" borderId="72" xfId="9" applyNumberFormat="1" applyFont="1" applyFill="1" applyBorder="1" applyAlignment="1">
      <alignment horizontal="right" vertical="center"/>
    </xf>
    <xf numFmtId="180" fontId="19" fillId="5" borderId="72" xfId="9" applyNumberFormat="1" applyFont="1" applyFill="1" applyBorder="1" applyAlignment="1">
      <alignment horizontal="right" vertical="center"/>
    </xf>
    <xf numFmtId="176" fontId="19" fillId="5" borderId="72" xfId="9" applyNumberFormat="1" applyFont="1" applyFill="1" applyBorder="1" applyAlignment="1">
      <alignment horizontal="right" vertical="center"/>
    </xf>
    <xf numFmtId="176" fontId="15" fillId="0" borderId="2" xfId="9" applyNumberFormat="1" applyFont="1" applyBorder="1" applyAlignment="1">
      <alignment horizontal="right" vertical="center"/>
    </xf>
    <xf numFmtId="176" fontId="15" fillId="0" borderId="50" xfId="9" applyNumberFormat="1" applyFont="1" applyBorder="1">
      <alignment vertical="center"/>
    </xf>
    <xf numFmtId="0" fontId="18" fillId="0" borderId="0" xfId="9" applyFont="1" applyAlignment="1">
      <alignment horizontal="left" vertical="center"/>
    </xf>
    <xf numFmtId="0" fontId="20" fillId="0" borderId="0" xfId="9" applyFont="1" applyAlignment="1">
      <alignment horizontal="left" vertical="center" wrapText="1"/>
    </xf>
    <xf numFmtId="38" fontId="20" fillId="0" borderId="0" xfId="12" applyFont="1" applyFill="1" applyBorder="1" applyAlignment="1">
      <alignment horizontal="right" vertical="center"/>
    </xf>
    <xf numFmtId="180" fontId="20" fillId="0" borderId="0" xfId="12" applyNumberFormat="1" applyFont="1" applyFill="1" applyBorder="1" applyAlignment="1">
      <alignment horizontal="right" vertical="center"/>
    </xf>
    <xf numFmtId="176" fontId="20" fillId="0" borderId="0" xfId="9" applyNumberFormat="1" applyFont="1" applyAlignment="1">
      <alignment horizontal="right" vertical="center"/>
    </xf>
    <xf numFmtId="180" fontId="20" fillId="0" borderId="0" xfId="9" applyNumberFormat="1" applyFont="1" applyAlignment="1">
      <alignment horizontal="right" vertical="center"/>
    </xf>
    <xf numFmtId="176" fontId="20" fillId="0" borderId="0" xfId="9" applyNumberFormat="1" applyFont="1">
      <alignment vertical="center"/>
    </xf>
    <xf numFmtId="0" fontId="20" fillId="0" borderId="0" xfId="9" applyFont="1">
      <alignment vertical="center"/>
    </xf>
    <xf numFmtId="0" fontId="22" fillId="0" borderId="16" xfId="9" applyFont="1" applyBorder="1" applyAlignment="1">
      <alignment horizontal="left" vertical="center"/>
    </xf>
    <xf numFmtId="0" fontId="22" fillId="0" borderId="6" xfId="9" applyFont="1" applyBorder="1">
      <alignment vertical="center"/>
    </xf>
    <xf numFmtId="176" fontId="22" fillId="0" borderId="7" xfId="9" applyNumberFormat="1" applyFont="1" applyBorder="1" applyAlignment="1">
      <alignment horizontal="right" vertical="center"/>
    </xf>
    <xf numFmtId="38" fontId="23" fillId="0" borderId="6" xfId="2" applyFont="1" applyFill="1" applyBorder="1" applyAlignment="1">
      <alignment vertical="center"/>
    </xf>
    <xf numFmtId="176" fontId="22" fillId="0" borderId="7" xfId="9" applyNumberFormat="1" applyFont="1" applyBorder="1">
      <alignment vertical="center"/>
    </xf>
    <xf numFmtId="176" fontId="22" fillId="0" borderId="6" xfId="9" applyNumberFormat="1" applyFont="1" applyBorder="1">
      <alignment vertical="center"/>
    </xf>
    <xf numFmtId="176" fontId="22" fillId="0" borderId="6" xfId="9" applyNumberFormat="1" applyFont="1" applyBorder="1" applyAlignment="1">
      <alignment horizontal="right" vertical="center"/>
    </xf>
    <xf numFmtId="176" fontId="22" fillId="0" borderId="48" xfId="9" applyNumberFormat="1" applyFont="1" applyBorder="1">
      <alignment vertical="center"/>
    </xf>
    <xf numFmtId="176" fontId="22" fillId="0" borderId="0" xfId="9" applyNumberFormat="1" applyFont="1">
      <alignment vertical="center"/>
    </xf>
    <xf numFmtId="0" fontId="22" fillId="0" borderId="0" xfId="9" applyFont="1">
      <alignment vertical="center"/>
    </xf>
    <xf numFmtId="176" fontId="22" fillId="4" borderId="48" xfId="9" applyNumberFormat="1" applyFont="1" applyFill="1" applyBorder="1">
      <alignment vertical="center"/>
    </xf>
    <xf numFmtId="0" fontId="22" fillId="0" borderId="16" xfId="9" applyFont="1" applyBorder="1">
      <alignment vertical="center"/>
    </xf>
    <xf numFmtId="0" fontId="22" fillId="0" borderId="49" xfId="9" applyFont="1" applyBorder="1">
      <alignment vertical="center"/>
    </xf>
    <xf numFmtId="176" fontId="22" fillId="0" borderId="8" xfId="9" applyNumberFormat="1" applyFont="1" applyBorder="1" applyAlignment="1">
      <alignment horizontal="right" vertical="center"/>
    </xf>
    <xf numFmtId="176" fontId="22" fillId="0" borderId="10" xfId="9" applyNumberFormat="1" applyFont="1" applyBorder="1" applyAlignment="1">
      <alignment horizontal="right" vertical="center"/>
    </xf>
    <xf numFmtId="0" fontId="22" fillId="4" borderId="51" xfId="9" applyFont="1" applyFill="1" applyBorder="1">
      <alignment vertical="center"/>
    </xf>
    <xf numFmtId="0" fontId="22" fillId="4" borderId="17" xfId="9" applyFont="1" applyFill="1" applyBorder="1">
      <alignment vertical="center"/>
    </xf>
    <xf numFmtId="0" fontId="22" fillId="4" borderId="18" xfId="9" applyFont="1" applyFill="1" applyBorder="1">
      <alignment vertical="center"/>
    </xf>
    <xf numFmtId="3" fontId="22" fillId="7" borderId="74" xfId="0" applyNumberFormat="1" applyFont="1" applyFill="1" applyBorder="1"/>
    <xf numFmtId="0" fontId="24" fillId="0" borderId="45" xfId="9" applyFont="1" applyBorder="1">
      <alignment vertical="center"/>
    </xf>
    <xf numFmtId="0" fontId="22" fillId="0" borderId="11" xfId="9" applyFont="1" applyBorder="1" applyAlignment="1">
      <alignment horizontal="left" vertical="center"/>
    </xf>
    <xf numFmtId="0" fontId="24" fillId="0" borderId="46" xfId="9" applyFont="1" applyBorder="1" applyAlignment="1">
      <alignment horizontal="center" vertical="center"/>
    </xf>
    <xf numFmtId="176" fontId="24" fillId="0" borderId="47" xfId="12" applyNumberFormat="1" applyFont="1" applyFill="1" applyBorder="1">
      <alignment vertical="center"/>
    </xf>
    <xf numFmtId="176" fontId="24" fillId="0" borderId="50" xfId="12" applyNumberFormat="1" applyFont="1" applyFill="1" applyBorder="1">
      <alignment vertical="center"/>
    </xf>
    <xf numFmtId="0" fontId="15" fillId="0" borderId="1" xfId="9" applyFont="1" applyBorder="1" applyAlignment="1">
      <alignment horizontal="left" vertical="center" wrapText="1"/>
    </xf>
    <xf numFmtId="0" fontId="15" fillId="0" borderId="54" xfId="9" applyFont="1" applyBorder="1" applyAlignment="1">
      <alignment horizontal="left" vertical="center" wrapText="1"/>
    </xf>
    <xf numFmtId="0" fontId="15" fillId="0" borderId="29" xfId="9" applyFont="1" applyBorder="1" applyAlignment="1">
      <alignment horizontal="left" vertical="center" wrapText="1"/>
    </xf>
    <xf numFmtId="0" fontId="22" fillId="0" borderId="5" xfId="9" applyFont="1" applyBorder="1" applyAlignment="1">
      <alignment horizontal="left" vertical="center"/>
    </xf>
    <xf numFmtId="179" fontId="14" fillId="3" borderId="15" xfId="12" applyNumberFormat="1" applyFont="1" applyFill="1" applyBorder="1" applyAlignment="1">
      <alignment horizontal="center" vertical="center"/>
    </xf>
    <xf numFmtId="179" fontId="14" fillId="3" borderId="24" xfId="12" applyNumberFormat="1" applyFont="1" applyFill="1" applyBorder="1" applyAlignment="1">
      <alignment horizontal="center" vertical="center"/>
    </xf>
    <xf numFmtId="0" fontId="14" fillId="3" borderId="53" xfId="9" applyFont="1" applyFill="1" applyBorder="1" applyAlignment="1">
      <alignment horizontal="left" vertical="center" wrapText="1"/>
    </xf>
    <xf numFmtId="0" fontId="14" fillId="3" borderId="35" xfId="9" applyFont="1" applyFill="1" applyBorder="1" applyAlignment="1">
      <alignment horizontal="left" vertical="center" wrapText="1"/>
    </xf>
    <xf numFmtId="0" fontId="14" fillId="3" borderId="54" xfId="9" applyFont="1" applyFill="1" applyBorder="1" applyAlignment="1">
      <alignment horizontal="left" vertical="center" wrapText="1"/>
    </xf>
    <xf numFmtId="0" fontId="14" fillId="3" borderId="29" xfId="9" applyFont="1" applyFill="1" applyBorder="1" applyAlignment="1">
      <alignment horizontal="left" vertical="center" wrapText="1"/>
    </xf>
    <xf numFmtId="0" fontId="14" fillId="3" borderId="36" xfId="9" applyFont="1" applyFill="1" applyBorder="1" applyAlignment="1">
      <alignment horizontal="center" vertical="center"/>
    </xf>
    <xf numFmtId="0" fontId="0" fillId="0" borderId="35" xfId="0" applyBorder="1" applyAlignment="1">
      <alignment horizontal="center" vertical="center"/>
    </xf>
    <xf numFmtId="0" fontId="0" fillId="0" borderId="55" xfId="0" applyBorder="1" applyAlignment="1">
      <alignment horizontal="center" vertical="center"/>
    </xf>
    <xf numFmtId="0" fontId="0" fillId="0" borderId="29" xfId="0" applyBorder="1" applyAlignment="1">
      <alignment horizontal="center" vertical="center"/>
    </xf>
    <xf numFmtId="0" fontId="19" fillId="5" borderId="65" xfId="9" applyFont="1" applyFill="1" applyBorder="1" applyAlignment="1">
      <alignment horizontal="right" vertical="center"/>
    </xf>
    <xf numFmtId="0" fontId="19" fillId="5" borderId="56" xfId="9" applyFont="1" applyFill="1" applyBorder="1" applyAlignment="1">
      <alignment horizontal="right" vertical="center"/>
    </xf>
    <xf numFmtId="176" fontId="19" fillId="5" borderId="56" xfId="12" applyNumberFormat="1" applyFont="1" applyFill="1" applyBorder="1" applyAlignment="1">
      <alignment horizontal="right" vertical="center"/>
    </xf>
    <xf numFmtId="0" fontId="16" fillId="0" borderId="58" xfId="9" applyFont="1" applyBorder="1" applyAlignment="1">
      <alignment horizontal="center" vertical="center"/>
    </xf>
    <xf numFmtId="0" fontId="16" fillId="0" borderId="1" xfId="9" applyFont="1" applyBorder="1" applyAlignment="1">
      <alignment horizontal="center" vertical="center"/>
    </xf>
    <xf numFmtId="176" fontId="16" fillId="0" borderId="56" xfId="12" applyNumberFormat="1" applyFont="1" applyFill="1" applyBorder="1" applyAlignment="1">
      <alignment horizontal="right" vertical="center"/>
    </xf>
    <xf numFmtId="0" fontId="15" fillId="0" borderId="38" xfId="9" applyFont="1" applyBorder="1" applyAlignment="1">
      <alignment horizontal="left" vertical="center"/>
    </xf>
    <xf numFmtId="0" fontId="15" fillId="0" borderId="26" xfId="9" applyFont="1" applyBorder="1" applyAlignment="1">
      <alignment horizontal="left" vertical="center"/>
    </xf>
    <xf numFmtId="0" fontId="19" fillId="5" borderId="39" xfId="9" applyFont="1" applyFill="1" applyBorder="1" applyAlignment="1">
      <alignment horizontal="right" vertical="center"/>
    </xf>
    <xf numFmtId="0" fontId="19" fillId="5" borderId="40" xfId="9" applyFont="1" applyFill="1" applyBorder="1" applyAlignment="1">
      <alignment horizontal="right" vertical="center"/>
    </xf>
    <xf numFmtId="0" fontId="19" fillId="5" borderId="41" xfId="9" applyFont="1" applyFill="1" applyBorder="1" applyAlignment="1">
      <alignment horizontal="right" vertical="center"/>
    </xf>
    <xf numFmtId="0" fontId="14" fillId="3" borderId="33" xfId="9" applyFont="1" applyFill="1" applyBorder="1" applyAlignment="1">
      <alignment horizontal="center" vertical="center"/>
    </xf>
    <xf numFmtId="0" fontId="14" fillId="3" borderId="21" xfId="9" applyFont="1" applyFill="1" applyBorder="1" applyAlignment="1">
      <alignment horizontal="center" vertical="center"/>
    </xf>
    <xf numFmtId="179" fontId="14" fillId="3" borderId="21" xfId="12" applyNumberFormat="1" applyFont="1" applyFill="1" applyBorder="1" applyAlignment="1">
      <alignment horizontal="center" vertical="center"/>
    </xf>
    <xf numFmtId="0" fontId="15" fillId="0" borderId="23" xfId="9" applyFont="1" applyBorder="1" applyAlignment="1">
      <alignment horizontal="left" vertical="center" wrapText="1"/>
    </xf>
    <xf numFmtId="0" fontId="15" fillId="0" borderId="14" xfId="9" applyFont="1" applyBorder="1" applyAlignment="1">
      <alignment horizontal="left" vertical="center" wrapText="1"/>
    </xf>
    <xf numFmtId="0" fontId="15" fillId="0" borderId="58" xfId="9" applyFont="1" applyBorder="1" applyAlignment="1">
      <alignment horizontal="left" vertical="center" wrapText="1"/>
    </xf>
    <xf numFmtId="0" fontId="15" fillId="0" borderId="1" xfId="9" applyFont="1" applyBorder="1" applyAlignment="1">
      <alignment horizontal="left" vertical="center" wrapText="1"/>
    </xf>
    <xf numFmtId="0" fontId="15" fillId="0" borderId="65" xfId="9" applyFont="1" applyBorder="1" applyAlignment="1">
      <alignment horizontal="left" vertical="center" wrapText="1"/>
    </xf>
    <xf numFmtId="0" fontId="15" fillId="0" borderId="56" xfId="9" applyFont="1" applyBorder="1" applyAlignment="1">
      <alignment horizontal="left" vertical="center" wrapText="1"/>
    </xf>
    <xf numFmtId="0" fontId="14" fillId="3" borderId="53" xfId="9" applyFont="1" applyFill="1" applyBorder="1" applyAlignment="1">
      <alignment horizontal="center" vertical="center"/>
    </xf>
    <xf numFmtId="0" fontId="14" fillId="3" borderId="61" xfId="9" applyFont="1" applyFill="1" applyBorder="1" applyAlignment="1">
      <alignment horizontal="center" vertical="center"/>
    </xf>
    <xf numFmtId="0" fontId="14" fillId="3" borderId="35" xfId="9" applyFont="1" applyFill="1" applyBorder="1" applyAlignment="1">
      <alignment horizontal="center" vertical="center"/>
    </xf>
    <xf numFmtId="0" fontId="14" fillId="3" borderId="54" xfId="9" applyFont="1" applyFill="1" applyBorder="1" applyAlignment="1">
      <alignment horizontal="center" vertical="center"/>
    </xf>
    <xf numFmtId="0" fontId="14" fillId="3" borderId="27" xfId="9" applyFont="1" applyFill="1" applyBorder="1" applyAlignment="1">
      <alignment horizontal="center" vertical="center"/>
    </xf>
    <xf numFmtId="0" fontId="14" fillId="3" borderId="29" xfId="9" applyFont="1" applyFill="1" applyBorder="1" applyAlignment="1">
      <alignment horizontal="center" vertical="center"/>
    </xf>
    <xf numFmtId="0" fontId="14" fillId="3" borderId="22" xfId="9" applyFont="1" applyFill="1" applyBorder="1" applyAlignment="1">
      <alignment horizontal="center" vertical="center"/>
    </xf>
    <xf numFmtId="176" fontId="14" fillId="3" borderId="62" xfId="9" applyNumberFormat="1" applyFont="1" applyFill="1" applyBorder="1" applyAlignment="1">
      <alignment horizontal="center" vertical="center"/>
    </xf>
    <xf numFmtId="176" fontId="14" fillId="3" borderId="63" xfId="9" applyNumberFormat="1" applyFont="1" applyFill="1" applyBorder="1" applyAlignment="1">
      <alignment horizontal="center" vertical="center"/>
    </xf>
    <xf numFmtId="0" fontId="15" fillId="0" borderId="53" xfId="9" applyFont="1" applyBorder="1" applyAlignment="1">
      <alignment horizontal="left" vertical="center" wrapText="1"/>
    </xf>
    <xf numFmtId="0" fontId="15" fillId="0" borderId="35" xfId="9" applyFont="1" applyBorder="1" applyAlignment="1">
      <alignment horizontal="left" vertical="center" wrapText="1"/>
    </xf>
    <xf numFmtId="0" fontId="15" fillId="0" borderId="38" xfId="9" applyFont="1" applyBorder="1" applyAlignment="1">
      <alignment horizontal="left" vertical="center" wrapText="1"/>
    </xf>
    <xf numFmtId="0" fontId="15" fillId="0" borderId="26" xfId="9" applyFont="1" applyBorder="1" applyAlignment="1">
      <alignment horizontal="left" vertical="center" wrapText="1"/>
    </xf>
    <xf numFmtId="0" fontId="15" fillId="0" borderId="54" xfId="9" applyFont="1" applyBorder="1" applyAlignment="1">
      <alignment horizontal="left" vertical="center" wrapText="1"/>
    </xf>
    <xf numFmtId="0" fontId="15" fillId="0" borderId="29" xfId="9" applyFont="1" applyBorder="1" applyAlignment="1">
      <alignment horizontal="left" vertical="center" wrapText="1"/>
    </xf>
    <xf numFmtId="0" fontId="19" fillId="5" borderId="54" xfId="9" applyFont="1" applyFill="1" applyBorder="1" applyAlignment="1">
      <alignment horizontal="right" vertical="center"/>
    </xf>
    <xf numFmtId="0" fontId="19" fillId="5" borderId="27" xfId="9" applyFont="1" applyFill="1" applyBorder="1" applyAlignment="1">
      <alignment horizontal="right" vertical="center"/>
    </xf>
    <xf numFmtId="0" fontId="19" fillId="5" borderId="29" xfId="9" applyFont="1" applyFill="1" applyBorder="1" applyAlignment="1">
      <alignment horizontal="right" vertical="center"/>
    </xf>
    <xf numFmtId="0" fontId="14" fillId="3" borderId="38" xfId="9" applyFont="1" applyFill="1" applyBorder="1" applyAlignment="1">
      <alignment horizontal="center" vertical="center"/>
    </xf>
    <xf numFmtId="0" fontId="14" fillId="3" borderId="0" xfId="9" applyFont="1" applyFill="1" applyBorder="1" applyAlignment="1">
      <alignment horizontal="center" vertical="center"/>
    </xf>
    <xf numFmtId="0" fontId="14" fillId="3" borderId="26" xfId="9" applyFont="1" applyFill="1" applyBorder="1" applyAlignment="1">
      <alignment horizontal="center" vertical="center"/>
    </xf>
    <xf numFmtId="0" fontId="14" fillId="3" borderId="32" xfId="9" applyFont="1" applyFill="1" applyBorder="1" applyAlignment="1">
      <alignment horizontal="center" vertical="center"/>
    </xf>
    <xf numFmtId="0" fontId="15" fillId="0" borderId="61" xfId="9" applyFont="1" applyBorder="1" applyAlignment="1">
      <alignment horizontal="left" vertical="center" wrapText="1"/>
    </xf>
    <xf numFmtId="0" fontId="15" fillId="0" borderId="0" xfId="9" applyFont="1" applyBorder="1" applyAlignment="1">
      <alignment horizontal="left" vertical="center" wrapText="1"/>
    </xf>
    <xf numFmtId="0" fontId="15" fillId="0" borderId="27" xfId="9" applyFont="1" applyBorder="1" applyAlignment="1">
      <alignment horizontal="left" vertical="center" wrapText="1"/>
    </xf>
    <xf numFmtId="176" fontId="14" fillId="3" borderId="64" xfId="9" applyNumberFormat="1" applyFont="1" applyFill="1" applyBorder="1" applyAlignment="1">
      <alignment horizontal="center" vertical="center"/>
    </xf>
    <xf numFmtId="0" fontId="19" fillId="5" borderId="49" xfId="9" applyFont="1" applyFill="1" applyBorder="1" applyAlignment="1">
      <alignment horizontal="right" vertical="center"/>
    </xf>
    <xf numFmtId="0" fontId="19" fillId="5" borderId="9" xfId="9" applyFont="1" applyFill="1" applyBorder="1" applyAlignment="1">
      <alignment horizontal="right" vertical="center"/>
    </xf>
    <xf numFmtId="0" fontId="19" fillId="5" borderId="10" xfId="9" applyFont="1" applyFill="1" applyBorder="1" applyAlignment="1">
      <alignment horizontal="right" vertical="center"/>
    </xf>
    <xf numFmtId="0" fontId="15" fillId="0" borderId="38" xfId="9" applyFont="1" applyBorder="1" applyAlignment="1">
      <alignment horizontal="left" vertical="top" wrapText="1"/>
    </xf>
    <xf numFmtId="0" fontId="15" fillId="0" borderId="26" xfId="9" applyFont="1" applyBorder="1" applyAlignment="1">
      <alignment horizontal="left" vertical="top" wrapText="1"/>
    </xf>
    <xf numFmtId="0" fontId="15" fillId="0" borderId="45" xfId="9" applyFont="1" applyBorder="1" applyAlignment="1">
      <alignment horizontal="left" vertical="top" wrapText="1"/>
    </xf>
    <xf numFmtId="0" fontId="15" fillId="0" borderId="46" xfId="9" applyFont="1" applyBorder="1" applyAlignment="1">
      <alignment horizontal="left" vertical="top" wrapText="1"/>
    </xf>
    <xf numFmtId="0" fontId="15" fillId="0" borderId="49" xfId="9" applyFont="1" applyBorder="1" applyAlignment="1">
      <alignment horizontal="left" vertical="center" wrapText="1"/>
    </xf>
    <xf numFmtId="0" fontId="15" fillId="0" borderId="10" xfId="9" applyFont="1" applyBorder="1" applyAlignment="1">
      <alignment horizontal="left" vertical="center" wrapText="1"/>
    </xf>
    <xf numFmtId="0" fontId="14" fillId="3" borderId="53" xfId="9" applyFont="1" applyFill="1" applyBorder="1" applyAlignment="1">
      <alignment horizontal="left" vertical="center"/>
    </xf>
    <xf numFmtId="0" fontId="14" fillId="3" borderId="35" xfId="9" applyFont="1" applyFill="1" applyBorder="1" applyAlignment="1">
      <alignment horizontal="left" vertical="center"/>
    </xf>
    <xf numFmtId="0" fontId="14" fillId="3" borderId="54" xfId="9" applyFont="1" applyFill="1" applyBorder="1" applyAlignment="1">
      <alignment horizontal="left" vertical="center"/>
    </xf>
    <xf numFmtId="0" fontId="14" fillId="3" borderId="29" xfId="9" applyFont="1" applyFill="1" applyBorder="1" applyAlignment="1">
      <alignment horizontal="left" vertical="center"/>
    </xf>
    <xf numFmtId="0" fontId="14" fillId="3" borderId="34" xfId="9" applyFont="1" applyFill="1" applyBorder="1" applyAlignment="1">
      <alignment horizontal="center" vertical="center"/>
    </xf>
    <xf numFmtId="0" fontId="14" fillId="3" borderId="55" xfId="9" applyFont="1" applyFill="1" applyBorder="1" applyAlignment="1">
      <alignment horizontal="center" vertical="center"/>
    </xf>
    <xf numFmtId="176" fontId="19" fillId="5" borderId="42" xfId="9" applyNumberFormat="1" applyFont="1" applyFill="1" applyBorder="1" applyAlignment="1">
      <alignment horizontal="right" vertical="center"/>
    </xf>
    <xf numFmtId="176" fontId="19" fillId="5" borderId="41" xfId="9" applyNumberFormat="1" applyFont="1" applyFill="1" applyBorder="1" applyAlignment="1">
      <alignment horizontal="right" vertical="center"/>
    </xf>
    <xf numFmtId="176" fontId="24" fillId="0" borderId="75" xfId="12" applyNumberFormat="1" applyFont="1" applyFill="1" applyBorder="1" applyAlignment="1">
      <alignment horizontal="right" vertical="center"/>
    </xf>
    <xf numFmtId="176" fontId="24" fillId="0" borderId="76" xfId="12" applyNumberFormat="1" applyFont="1" applyFill="1" applyBorder="1" applyAlignment="1">
      <alignment horizontal="right" vertical="center"/>
    </xf>
    <xf numFmtId="0" fontId="24" fillId="0" borderId="30" xfId="9" applyFont="1" applyBorder="1" applyAlignment="1">
      <alignment horizontal="right" vertical="center"/>
    </xf>
    <xf numFmtId="0" fontId="24" fillId="0" borderId="31" xfId="9" applyFont="1" applyBorder="1" applyAlignment="1">
      <alignment horizontal="right" vertical="center"/>
    </xf>
    <xf numFmtId="176" fontId="24" fillId="0" borderId="8" xfId="12" applyNumberFormat="1" applyFont="1" applyFill="1" applyBorder="1" applyAlignment="1">
      <alignment horizontal="right" vertical="center"/>
    </xf>
    <xf numFmtId="176" fontId="24" fillId="0" borderId="10" xfId="12" applyNumberFormat="1" applyFont="1" applyFill="1" applyBorder="1" applyAlignment="1">
      <alignment horizontal="right" vertical="center"/>
    </xf>
    <xf numFmtId="0" fontId="21" fillId="0" borderId="53" xfId="9" applyFont="1" applyFill="1" applyBorder="1" applyAlignment="1">
      <alignment horizontal="center" vertical="center" wrapText="1"/>
    </xf>
    <xf numFmtId="0" fontId="21" fillId="0" borderId="35" xfId="9" applyFont="1" applyFill="1" applyBorder="1" applyAlignment="1">
      <alignment horizontal="center" vertical="center" wrapText="1"/>
    </xf>
    <xf numFmtId="10" fontId="15" fillId="0" borderId="15" xfId="12" applyNumberFormat="1" applyFont="1" applyFill="1" applyBorder="1" applyAlignment="1">
      <alignment horizontal="right" vertical="center"/>
    </xf>
    <xf numFmtId="10" fontId="15" fillId="0" borderId="24" xfId="12" applyNumberFormat="1" applyFont="1" applyFill="1" applyBorder="1" applyAlignment="1">
      <alignment horizontal="right" vertical="center"/>
    </xf>
    <xf numFmtId="0" fontId="12" fillId="0" borderId="0" xfId="9" applyFont="1" applyAlignment="1">
      <alignment horizontal="center" vertical="center"/>
    </xf>
    <xf numFmtId="0" fontId="13" fillId="0" borderId="0" xfId="9" applyFont="1" applyAlignment="1">
      <alignment horizontal="center" vertical="center"/>
    </xf>
    <xf numFmtId="0" fontId="14" fillId="3" borderId="39" xfId="9" applyFont="1" applyFill="1" applyBorder="1" applyAlignment="1">
      <alignment horizontal="center" vertical="center"/>
    </xf>
    <xf numFmtId="0" fontId="14" fillId="3" borderId="40" xfId="9" applyFont="1" applyFill="1" applyBorder="1" applyAlignment="1">
      <alignment horizontal="center" vertical="center"/>
    </xf>
    <xf numFmtId="0" fontId="14" fillId="3" borderId="41" xfId="9" applyFont="1" applyFill="1" applyBorder="1" applyAlignment="1">
      <alignment horizontal="center" vertical="center"/>
    </xf>
    <xf numFmtId="179" fontId="14" fillId="3" borderId="42" xfId="12" applyNumberFormat="1" applyFont="1" applyFill="1" applyBorder="1" applyAlignment="1">
      <alignment horizontal="center" vertical="center"/>
    </xf>
    <xf numFmtId="179" fontId="14" fillId="3" borderId="41" xfId="12" applyNumberFormat="1" applyFont="1" applyFill="1" applyBorder="1" applyAlignment="1">
      <alignment horizontal="center" vertical="center"/>
    </xf>
    <xf numFmtId="0" fontId="22" fillId="4" borderId="16" xfId="9" applyFont="1" applyFill="1" applyBorder="1" applyAlignment="1">
      <alignment horizontal="left" vertical="center"/>
    </xf>
    <xf numFmtId="0" fontId="22" fillId="4" borderId="5" xfId="9" applyFont="1" applyFill="1" applyBorder="1" applyAlignment="1">
      <alignment horizontal="left" vertical="center"/>
    </xf>
    <xf numFmtId="0" fontId="22" fillId="4" borderId="6" xfId="9" applyFont="1" applyFill="1" applyBorder="1" applyAlignment="1">
      <alignment horizontal="left" vertical="center"/>
    </xf>
    <xf numFmtId="176" fontId="22" fillId="4" borderId="7" xfId="9" applyNumberFormat="1" applyFont="1" applyFill="1" applyBorder="1" applyAlignment="1">
      <alignment horizontal="right" vertical="center"/>
    </xf>
    <xf numFmtId="176" fontId="22" fillId="4" borderId="6" xfId="9" applyNumberFormat="1" applyFont="1" applyFill="1" applyBorder="1" applyAlignment="1">
      <alignment horizontal="right" vertical="center"/>
    </xf>
    <xf numFmtId="3" fontId="22" fillId="7" borderId="17" xfId="0" applyNumberFormat="1" applyFont="1" applyFill="1" applyBorder="1" applyAlignment="1"/>
    <xf numFmtId="0" fontId="22" fillId="7" borderId="73" xfId="0" applyFont="1" applyFill="1" applyBorder="1" applyAlignment="1"/>
    <xf numFmtId="176" fontId="16" fillId="4" borderId="15" xfId="9" applyNumberFormat="1" applyFont="1" applyFill="1" applyBorder="1" applyAlignment="1">
      <alignment horizontal="right" vertical="center"/>
    </xf>
    <xf numFmtId="176" fontId="16" fillId="4" borderId="24" xfId="9" applyNumberFormat="1" applyFont="1" applyFill="1" applyBorder="1" applyAlignment="1">
      <alignment horizontal="right" vertical="center"/>
    </xf>
    <xf numFmtId="176" fontId="15" fillId="4" borderId="15" xfId="9" applyNumberFormat="1" applyFont="1" applyFill="1" applyBorder="1" applyAlignment="1">
      <alignment vertical="center"/>
    </xf>
    <xf numFmtId="176" fontId="15" fillId="4" borderId="24" xfId="9" applyNumberFormat="1" applyFont="1" applyFill="1" applyBorder="1" applyAlignment="1">
      <alignment vertical="center"/>
    </xf>
    <xf numFmtId="176" fontId="15" fillId="4" borderId="15" xfId="9" applyNumberFormat="1" applyFont="1" applyFill="1" applyBorder="1" applyAlignment="1">
      <alignment horizontal="right" vertical="center"/>
    </xf>
    <xf numFmtId="176" fontId="15" fillId="4" borderId="24" xfId="9" applyNumberFormat="1" applyFont="1" applyFill="1" applyBorder="1" applyAlignment="1">
      <alignment horizontal="right" vertical="center"/>
    </xf>
    <xf numFmtId="0" fontId="22" fillId="0" borderId="5" xfId="9" applyFont="1" applyBorder="1" applyAlignment="1">
      <alignment horizontal="left" vertical="center"/>
    </xf>
    <xf numFmtId="0" fontId="22" fillId="0" borderId="6" xfId="9" applyFont="1" applyBorder="1" applyAlignment="1">
      <alignment horizontal="left" vertical="center"/>
    </xf>
    <xf numFmtId="0" fontId="22" fillId="0" borderId="9" xfId="9" applyFont="1" applyBorder="1" applyAlignment="1">
      <alignment horizontal="left" vertical="center"/>
    </xf>
    <xf numFmtId="0" fontId="22" fillId="0" borderId="10" xfId="9" applyFont="1" applyBorder="1" applyAlignment="1">
      <alignment horizontal="left" vertical="center"/>
    </xf>
    <xf numFmtId="3" fontId="22" fillId="7" borderId="28" xfId="0" applyNumberFormat="1" applyFont="1" applyFill="1" applyBorder="1" applyAlignment="1"/>
  </cellXfs>
  <cellStyles count="13">
    <cellStyle name="ハイパーリンク 2" xfId="11" xr:uid="{DE4618E7-BCC9-45A3-B619-8D48ADEE0B9F}"/>
    <cellStyle name="桁区切り 2" xfId="2" xr:uid="{4CFBE59F-403B-4C66-86DA-D82FB656E133}"/>
    <cellStyle name="桁区切り 3" xfId="3" xr:uid="{E56210E3-B0A5-41D1-9F57-202E7CD0AE2F}"/>
    <cellStyle name="桁区切り 4" xfId="7" xr:uid="{679F6A79-D17A-48B0-8D1F-E982702ED824}"/>
    <cellStyle name="桁区切り 5" xfId="12" xr:uid="{4E918C38-135E-429D-8241-7242310CDD75}"/>
    <cellStyle name="標準" xfId="0" builtinId="0"/>
    <cellStyle name="標準 2" xfId="1" xr:uid="{ED140911-833D-4C3F-9837-0B059C46DA9A}"/>
    <cellStyle name="標準 3" xfId="4" xr:uid="{A989A646-5284-4103-BEE7-0B355176D9B1}"/>
    <cellStyle name="標準 3 2" xfId="8" xr:uid="{F3072DEA-D161-4189-B1E9-6BC3B9448FDE}"/>
    <cellStyle name="標準 3 3" xfId="10" xr:uid="{B91B17C2-F607-48C6-800F-3665978FD3A0}"/>
    <cellStyle name="標準 4" xfId="5" xr:uid="{9DCF47ED-8E5E-439E-A697-309194286A89}"/>
    <cellStyle name="標準 5" xfId="6" xr:uid="{282F4D67-2F0C-441F-9DBE-4915A3D1E89F}"/>
    <cellStyle name="標準 6" xfId="9" xr:uid="{AB2855EF-98E8-4C52-8DB2-E4E2CCE24105}"/>
  </cellStyles>
  <dxfs count="0"/>
  <tableStyles count="0" defaultTableStyle="TableStyleMedium9" defaultPivotStyle="PivotStyleLight16"/>
  <colors>
    <mruColors>
      <color rgb="FFCCECFF"/>
      <color rgb="FFCCFFCC"/>
      <color rgb="FFFFFFCC"/>
      <color rgb="FFFF99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jica365-my.sharepoint.com/Users/22102/OneDrive%20-%20&#29420;&#31435;&#34892;&#25919;&#27861;&#20154;&#22269;&#38555;&#21332;&#21147;&#27231;&#27083;/&#12487;&#12473;&#12463;&#12488;&#12483;&#12503;/&#12392;&#12426;&#12354;&#12360;&#12378;/&#22865;&#32004;&#31649;&#29702;&#12502;&#12483;&#12463;&#12295;&#21495;&#65288;&#26696;&#65289;Ver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2_&#26032;&#26360;&#24335;&#12377;&#12409;&#12390;&#12398;&#12473;&#12461;&#12540;&#12512;\2_&#20013;&#23567;&#25903;&#25588;&#65288;&#23455;&#35388;&#12539;&#26696;&#20214;&#21270;&#65289;\2_&#26989;&#21209;&#23455;&#26045;\&#26368;&#26032;&#29256;\20141113_&#20013;&#23567;&#26989;&#21209;&#23455;&#26045;&#12456;&#12463;&#12475;&#12523;&#27096;&#24335;&#12469;&#12531;&#12503;&#12523;&#21069;&#25173;&#263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taffd\shared\300_&#38738;&#24180;&#28023;&#22806;&#21332;&#21147;&#38538;&#20107;&#21209;&#23616;\4_&#29305;&#27530;\04_&#65290;&#36984;&#32771;&#38306;&#36899;&#65290;\02_&#36984;&#32771;\01_JV&#12539;NJV\&#9733;2018&#26149;&#12288;&#32887;&#31278;&#25285;&#24403;\05.&#20108;&#27425;&#36984;&#32771;&#38306;&#36899;\09.&#38538;&#27425;&#32232;&#25104;\&#23436;&#25104;&#29256;\2017&#31179;&#21512;&#21542;&#26696;&#12471;&#12540;&#12488;&#12304;&#26368;&#32066;&#29256;&#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2_&#26032;&#26360;&#24335;&#12377;&#12409;&#12390;&#12398;&#12473;&#12461;&#12540;&#12512;\1_&#20419;&#36914;\1_&#35211;&#31309;\&#31532;&#65299;&#22238;&#12304;2014&#31532;&#65297;&#22238;&#12305;&#20197;&#38477;\&#20419;&#36914;&#35352;&#36617;&#20363;_&#9679;&#27096;&#24335;1.2._&#35211;&#31309;&#37329;&#38989;&#20869;&#35379;&#26360;&#12539;&#20869;&#35379;&#26126;&#32048;&#26360;110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ok-igyoum-ns01\share\&#21942;&#26989;\B&#65294;JICA&#31934;&#31639;&#26360;FILE\12_&#20181;&#20999;&#32025;&#12539;&#21488;&#32025;&#12539;&#20986;&#32013;&#31807;\&#65299;&#65294;&#20986;&#32013;&#31807;\H21&#24180;&#24230;\&#12514;&#12523;&#12487;&#12451;&#12502;&#22269;&#19979;&#27700;&#20966;&#29702;&#25216;&#12503;&#12525;&#9313;\&#20986;&#32013;&#31807;&#12514;&#12523;&#12487;&#12451;&#12502;&#22269;&#19979;&#27700;&#20966;&#29702;&#25216;&#12503;&#12525;&#93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31934;&#31639;&#31119;&#23665;&#21830;&#20107;\&#31119;&#23665;&#21830;&#20107;&#31934;&#31639;&#12501;&#12449;&#12452;&#12523;20140325&#24335;&#12459;&#12483;&#12488;&#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契約基本情報"/>
      <sheetName val="2.3.提出・支払スケジュール管理"/>
      <sheetName val="4.業務従事者名簿"/>
      <sheetName val="5.業務従事者配置"/>
      <sheetName val="6.要員配置計画実績表"/>
      <sheetName val="7.8.9.金額内訳書・支出対象管理表"/>
      <sheetName val="10.経費根拠確認"/>
      <sheetName val="0号"/>
      <sheetName val="3者_現地再委託における為替差損"/>
      <sheetName val="3者_費目間流用"/>
      <sheetName val="3者_不可抗力対応"/>
      <sheetName val="3者_一般業務費の最終確認（廃止予定）"/>
      <sheetName val="2者_再委託の業務、調達機材の追加"/>
      <sheetName val="変更_継続契約依頼書"/>
      <sheetName val="本邦研修契約依頼書"/>
      <sheetName val="格付セルフチェックシート"/>
      <sheetName val="使用方法詳細と記載例"/>
      <sheetName val="国・地域マス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実証‐④別添"/>
      <sheetName val="実証‐⑨別添１"/>
      <sheetName val="別添２"/>
      <sheetName val="入力シート"/>
      <sheetName val="データ履歴"/>
      <sheetName val="単価・従事者明細"/>
      <sheetName val="コメント"/>
      <sheetName val="月報1"/>
      <sheetName val="月報2"/>
      <sheetName val="月報3"/>
      <sheetName val="様式7（従事計画表）"/>
      <sheetName val="様式う前払請求書"/>
      <sheetName val="別紙前払請求内訳 "/>
      <sheetName val="様式え保証書"/>
      <sheetName val="様式お受領書"/>
      <sheetName val="様式か部分払請求書"/>
      <sheetName val="様式-か 部分払請求内訳"/>
      <sheetName val="様式き部分完了届"/>
      <sheetName val="添付書類１ （外部人材）"/>
      <sheetName val="添付書類１（その他原価、一般管理費等）"/>
      <sheetName val="添付書類１(機材費）"/>
      <sheetName val="添付書類１ （旅費）"/>
      <sheetName val=" 添付書類１（再委託・本邦受入）"/>
      <sheetName val="様式く外部人材関連"/>
      <sheetName val="様式概算払請求書"/>
      <sheetName val="様式-け 概算払請求内訳"/>
      <sheetName val="様式こ精算払請求書"/>
      <sheetName val="様式さ機材等納入結果"/>
      <sheetName val="総括表"/>
      <sheetName val="Sheet1"/>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験者情報"/>
      <sheetName val="選考情報"/>
      <sheetName val="作業シート "/>
      <sheetName val="職種担当入力用"/>
      <sheetName val="職種担当確認要請リスト"/>
      <sheetName val="取込シート"/>
      <sheetName val="①健康"/>
      <sheetName val="②人物"/>
      <sheetName val="③技術"/>
      <sheetName val="④希望隊次"/>
      <sheetName val="集合研修コード"/>
      <sheetName val="訓練所"/>
      <sheetName val="更新履歴"/>
      <sheetName val="資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従事者明細"/>
      <sheetName val=" 表紙"/>
      <sheetName val="様式1"/>
      <sheetName val="様式2_1人件費"/>
      <sheetName val="様式2_2その他原価・一般管理費"/>
      <sheetName val="様式2_3機材"/>
      <sheetName val="様式2_4旅費"/>
      <sheetName val="様式2_5現地活動費"/>
      <sheetName val="様式2_6本邦受入活動費"/>
      <sheetName val="機材様式（別紙明細）"/>
      <sheetName val="業務従事者名簿"/>
      <sheetName val="年度毎内訳"/>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 val="基本"/>
      <sheetName val="傭人費"/>
      <sheetName val="機材保守・管理費"/>
      <sheetName val="消耗品費"/>
      <sheetName val="旅費・交通費"/>
      <sheetName val="通信運搬費"/>
      <sheetName val="資料等作成費"/>
      <sheetName val="借料損料"/>
      <sheetName val="雑費"/>
      <sheetName val="供与機材購入費"/>
      <sheetName val="供与機材輸送費"/>
      <sheetName val="その他の機材輸送費"/>
      <sheetName val="報告書"/>
      <sheetName val="報告書 (他)"/>
      <sheetName val="ローカルコンサルタント契約"/>
      <sheetName val="諸謝金"/>
      <sheetName val="研修実施諸費"/>
      <sheetName val="研修同行者旅費"/>
      <sheetName val="受入先業務諸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総括表"/>
      <sheetName val="25年度実績"/>
      <sheetName val="26年度上"/>
      <sheetName val="支出明細1"/>
      <sheetName val="支出明細2"/>
      <sheetName val="支出明細3"/>
      <sheetName val="支出明細4"/>
      <sheetName val="支出明細5"/>
      <sheetName val="支出明細6"/>
      <sheetName val="4半期分総表"/>
      <sheetName val="半期毎内訳"/>
      <sheetName val="6旅費"/>
      <sheetName val="旅費精算データ"/>
      <sheetName val="参照"/>
      <sheetName val="様式2_2"/>
      <sheetName val="実施明細"/>
      <sheetName val="単価"/>
      <sheetName val="人件費データ"/>
      <sheetName val="7直接人件費明細"/>
      <sheetName val="8間接原価、一般管理費等"/>
      <sheetName val="様式2_4"/>
      <sheetName val="様式2_5"/>
      <sheetName val="従事者名簿"/>
      <sheetName val="月報データ"/>
      <sheetName val="月報2"/>
      <sheetName val="月報1"/>
      <sheetName val="参考"/>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F8256-1C75-4001-9FF4-25FBD8399848}">
  <dimension ref="A1:O116"/>
  <sheetViews>
    <sheetView tabSelected="1" view="pageBreakPreview" zoomScale="87" zoomScaleNormal="87" zoomScaleSheetLayoutView="87" workbookViewId="0">
      <selection activeCell="H10" sqref="H10"/>
    </sheetView>
  </sheetViews>
  <sheetFormatPr defaultColWidth="9" defaultRowHeight="14.25"/>
  <cols>
    <col min="1" max="1" width="2.125" style="1" customWidth="1"/>
    <col min="2" max="2" width="25.375" style="1" customWidth="1"/>
    <col min="3" max="3" width="36" style="1" customWidth="1"/>
    <col min="4" max="4" width="15.375" style="1" customWidth="1"/>
    <col min="5" max="12" width="14.125" style="2" customWidth="1"/>
    <col min="13" max="13" width="20.375" style="2" customWidth="1"/>
    <col min="14" max="14" width="12.375" style="2" customWidth="1"/>
    <col min="15" max="16384" width="9" style="1"/>
  </cols>
  <sheetData>
    <row r="1" spans="1:14" ht="25.5" customHeight="1">
      <c r="B1" s="277" t="s">
        <v>0</v>
      </c>
      <c r="C1" s="277"/>
      <c r="D1" s="277"/>
      <c r="E1" s="277"/>
      <c r="F1" s="277"/>
      <c r="G1" s="277"/>
      <c r="H1" s="277"/>
      <c r="I1" s="277"/>
      <c r="J1" s="277"/>
      <c r="K1" s="277"/>
      <c r="L1" s="277"/>
      <c r="M1" s="277"/>
    </row>
    <row r="2" spans="1:14" ht="17.25" customHeight="1">
      <c r="B2" s="278"/>
      <c r="C2" s="278"/>
      <c r="D2" s="278"/>
      <c r="E2" s="3"/>
      <c r="M2" s="4" t="s">
        <v>57</v>
      </c>
    </row>
    <row r="3" spans="1:14" ht="18.95" customHeight="1" thickBot="1">
      <c r="A3" s="5" t="s">
        <v>1</v>
      </c>
      <c r="B3" s="5"/>
      <c r="C3" s="5"/>
    </row>
    <row r="4" spans="1:14" s="8" customFormat="1" ht="21" customHeight="1" thickBot="1">
      <c r="A4" s="279" t="s">
        <v>2</v>
      </c>
      <c r="B4" s="280"/>
      <c r="C4" s="280"/>
      <c r="D4" s="281"/>
      <c r="E4" s="282" t="s">
        <v>3</v>
      </c>
      <c r="F4" s="283"/>
      <c r="G4" s="282" t="s">
        <v>4</v>
      </c>
      <c r="H4" s="283"/>
      <c r="I4" s="282" t="s">
        <v>5</v>
      </c>
      <c r="J4" s="283"/>
      <c r="K4" s="282" t="s">
        <v>6</v>
      </c>
      <c r="L4" s="283"/>
      <c r="M4" s="6" t="s">
        <v>7</v>
      </c>
      <c r="N4" s="7"/>
    </row>
    <row r="5" spans="1:14" s="8" customFormat="1" ht="18" customHeight="1">
      <c r="A5" s="9" t="s">
        <v>8</v>
      </c>
      <c r="B5" s="10"/>
      <c r="C5" s="11"/>
      <c r="D5" s="12"/>
      <c r="E5" s="291">
        <f>SUM(F7:F10)</f>
        <v>0</v>
      </c>
      <c r="F5" s="292"/>
      <c r="G5" s="293">
        <f>SUM(H7:H10)</f>
        <v>0</v>
      </c>
      <c r="H5" s="294"/>
      <c r="I5" s="295">
        <f>SUM(J7:J10)</f>
        <v>0</v>
      </c>
      <c r="J5" s="296"/>
      <c r="K5" s="295">
        <f>SUM(L7:L10)</f>
        <v>0</v>
      </c>
      <c r="L5" s="296"/>
      <c r="M5" s="13">
        <f>I5+E5+G5+K5</f>
        <v>0</v>
      </c>
      <c r="N5" s="7"/>
    </row>
    <row r="6" spans="1:14" s="8" customFormat="1" ht="18" customHeight="1">
      <c r="A6" s="14"/>
      <c r="B6" s="15" t="s">
        <v>9</v>
      </c>
      <c r="C6" s="15"/>
      <c r="D6" s="16"/>
      <c r="E6" s="128"/>
      <c r="F6" s="129"/>
      <c r="G6" s="19"/>
      <c r="H6" s="20"/>
      <c r="I6" s="17"/>
      <c r="J6" s="18"/>
      <c r="K6" s="17"/>
      <c r="L6" s="18"/>
      <c r="M6" s="21"/>
      <c r="N6" s="7"/>
    </row>
    <row r="7" spans="1:14" s="8" customFormat="1" ht="18" customHeight="1">
      <c r="A7" s="22"/>
      <c r="B7" s="23" t="s">
        <v>10</v>
      </c>
      <c r="C7" s="23"/>
      <c r="D7" s="24"/>
      <c r="E7" s="130"/>
      <c r="F7" s="123"/>
      <c r="G7" s="27"/>
      <c r="H7" s="28"/>
      <c r="I7" s="25"/>
      <c r="J7" s="26"/>
      <c r="K7" s="25"/>
      <c r="L7" s="26"/>
      <c r="M7" s="29">
        <f>SUM(F7:L7)</f>
        <v>0</v>
      </c>
      <c r="N7" s="7"/>
    </row>
    <row r="8" spans="1:14" s="8" customFormat="1" ht="18" customHeight="1">
      <c r="A8" s="22"/>
      <c r="B8" s="23" t="s">
        <v>11</v>
      </c>
      <c r="C8" s="23"/>
      <c r="D8" s="24"/>
      <c r="E8" s="130"/>
      <c r="F8" s="124"/>
      <c r="G8" s="27"/>
      <c r="H8" s="28"/>
      <c r="I8" s="25"/>
      <c r="J8" s="26"/>
      <c r="K8" s="25"/>
      <c r="L8" s="26"/>
      <c r="M8" s="29">
        <f t="shared" ref="M8:M10" si="0">SUM(F8:L8)</f>
        <v>0</v>
      </c>
      <c r="N8" s="7"/>
    </row>
    <row r="9" spans="1:14" s="175" customFormat="1" ht="18" customHeight="1">
      <c r="A9" s="166"/>
      <c r="B9" s="193" t="s">
        <v>12</v>
      </c>
      <c r="C9" s="193"/>
      <c r="D9" s="167"/>
      <c r="E9" s="168"/>
      <c r="F9" s="169"/>
      <c r="G9" s="170"/>
      <c r="H9" s="171"/>
      <c r="I9" s="168"/>
      <c r="J9" s="172"/>
      <c r="K9" s="168"/>
      <c r="L9" s="172"/>
      <c r="M9" s="173">
        <f t="shared" si="0"/>
        <v>0</v>
      </c>
      <c r="N9" s="174"/>
    </row>
    <row r="10" spans="1:14" s="175" customFormat="1" ht="18" customHeight="1">
      <c r="A10" s="166"/>
      <c r="B10" s="193" t="s">
        <v>13</v>
      </c>
      <c r="C10" s="193"/>
      <c r="D10" s="167"/>
      <c r="E10" s="168"/>
      <c r="F10" s="172">
        <f>F46</f>
        <v>0</v>
      </c>
      <c r="G10" s="170"/>
      <c r="H10" s="172">
        <f>H46</f>
        <v>0</v>
      </c>
      <c r="I10" s="168"/>
      <c r="J10" s="172">
        <f>J46</f>
        <v>0</v>
      </c>
      <c r="K10" s="168"/>
      <c r="L10" s="172">
        <f>L46</f>
        <v>0</v>
      </c>
      <c r="M10" s="173">
        <f t="shared" si="0"/>
        <v>0</v>
      </c>
      <c r="N10" s="174"/>
    </row>
    <row r="11" spans="1:14" s="175" customFormat="1" ht="18" customHeight="1">
      <c r="A11" s="284" t="s">
        <v>14</v>
      </c>
      <c r="B11" s="285"/>
      <c r="C11" s="285"/>
      <c r="D11" s="286"/>
      <c r="E11" s="287">
        <f>F12+F13+F14</f>
        <v>0</v>
      </c>
      <c r="F11" s="288"/>
      <c r="G11" s="287">
        <f t="shared" ref="G11" si="1">H12+H13+H14</f>
        <v>0</v>
      </c>
      <c r="H11" s="288"/>
      <c r="I11" s="287">
        <f t="shared" ref="I11" si="2">J12+J13+J14</f>
        <v>0</v>
      </c>
      <c r="J11" s="288"/>
      <c r="K11" s="287">
        <f>L12+L13+L14</f>
        <v>0</v>
      </c>
      <c r="L11" s="288"/>
      <c r="M11" s="176">
        <f>I11+E11+G11+K11</f>
        <v>0</v>
      </c>
      <c r="N11" s="174"/>
    </row>
    <row r="12" spans="1:14" s="175" customFormat="1" ht="18" customHeight="1">
      <c r="A12" s="166"/>
      <c r="B12" s="193" t="s">
        <v>15</v>
      </c>
      <c r="C12" s="193"/>
      <c r="D12" s="167"/>
      <c r="E12" s="168"/>
      <c r="F12" s="172">
        <f>F83</f>
        <v>0</v>
      </c>
      <c r="G12" s="168"/>
      <c r="H12" s="172">
        <f>H83</f>
        <v>0</v>
      </c>
      <c r="I12" s="168"/>
      <c r="J12" s="172">
        <f>J83</f>
        <v>0</v>
      </c>
      <c r="K12" s="168"/>
      <c r="L12" s="172">
        <f>L83</f>
        <v>0</v>
      </c>
      <c r="M12" s="173">
        <f>SUM(F12:L12)</f>
        <v>0</v>
      </c>
      <c r="N12" s="174"/>
    </row>
    <row r="13" spans="1:14" s="175" customFormat="1" ht="18" customHeight="1">
      <c r="A13" s="177"/>
      <c r="B13" s="297" t="s">
        <v>16</v>
      </c>
      <c r="C13" s="297"/>
      <c r="D13" s="298"/>
      <c r="E13" s="168"/>
      <c r="F13" s="172">
        <f>F93</f>
        <v>0</v>
      </c>
      <c r="G13" s="168"/>
      <c r="H13" s="172">
        <f>H93</f>
        <v>0</v>
      </c>
      <c r="I13" s="168"/>
      <c r="J13" s="172">
        <f>J93</f>
        <v>0</v>
      </c>
      <c r="K13" s="168"/>
      <c r="L13" s="172">
        <f>L93</f>
        <v>0</v>
      </c>
      <c r="M13" s="173">
        <f t="shared" ref="M13:M14" si="3">SUM(F13:L13)</f>
        <v>0</v>
      </c>
      <c r="N13" s="174"/>
    </row>
    <row r="14" spans="1:14" s="175" customFormat="1" ht="18" customHeight="1">
      <c r="A14" s="178"/>
      <c r="B14" s="299" t="s">
        <v>17</v>
      </c>
      <c r="C14" s="299"/>
      <c r="D14" s="300"/>
      <c r="E14" s="179"/>
      <c r="F14" s="180">
        <f>F103</f>
        <v>0</v>
      </c>
      <c r="G14" s="179"/>
      <c r="H14" s="180">
        <f>H103</f>
        <v>0</v>
      </c>
      <c r="I14" s="179"/>
      <c r="J14" s="180">
        <f>J103</f>
        <v>0</v>
      </c>
      <c r="K14" s="179"/>
      <c r="L14" s="180">
        <f>L103</f>
        <v>0</v>
      </c>
      <c r="M14" s="173">
        <f t="shared" si="3"/>
        <v>0</v>
      </c>
      <c r="N14" s="174"/>
    </row>
    <row r="15" spans="1:14" s="175" customFormat="1" ht="18" customHeight="1" thickBot="1">
      <c r="A15" s="181" t="s">
        <v>18</v>
      </c>
      <c r="B15" s="182"/>
      <c r="C15" s="182"/>
      <c r="D15" s="183"/>
      <c r="E15" s="301">
        <v>95000000</v>
      </c>
      <c r="F15" s="290"/>
      <c r="G15" s="289">
        <v>105000000</v>
      </c>
      <c r="H15" s="290"/>
      <c r="I15" s="289">
        <v>105000000</v>
      </c>
      <c r="J15" s="290"/>
      <c r="K15" s="289">
        <v>35000000</v>
      </c>
      <c r="L15" s="290"/>
      <c r="M15" s="184">
        <v>340000000</v>
      </c>
      <c r="N15" s="174"/>
    </row>
    <row r="16" spans="1:14" s="175" customFormat="1" ht="18" customHeight="1" thickTop="1">
      <c r="A16" s="185"/>
      <c r="B16" s="186"/>
      <c r="C16" s="186"/>
      <c r="D16" s="187" t="s">
        <v>19</v>
      </c>
      <c r="E16" s="267">
        <f>E5+E11+E15</f>
        <v>95000000</v>
      </c>
      <c r="F16" s="268"/>
      <c r="G16" s="267">
        <f>G5+G11+G13+G15</f>
        <v>105000000</v>
      </c>
      <c r="H16" s="268"/>
      <c r="I16" s="267">
        <f>I5+I11+I15</f>
        <v>105000000</v>
      </c>
      <c r="J16" s="268"/>
      <c r="K16" s="267">
        <f>K5+K11+K15</f>
        <v>35000000</v>
      </c>
      <c r="L16" s="268"/>
      <c r="M16" s="188">
        <f>I16+E16+G16+K16</f>
        <v>340000000</v>
      </c>
      <c r="N16" s="174"/>
    </row>
    <row r="17" spans="1:14" s="175" customFormat="1" ht="18" customHeight="1" thickBot="1">
      <c r="A17" s="178"/>
      <c r="B17" s="269" t="s">
        <v>20</v>
      </c>
      <c r="C17" s="269"/>
      <c r="D17" s="270"/>
      <c r="E17" s="271">
        <f>ROUNDDOWN((E16)*0.1,0)</f>
        <v>9500000</v>
      </c>
      <c r="F17" s="272"/>
      <c r="G17" s="271">
        <f>G16*0.1</f>
        <v>10500000</v>
      </c>
      <c r="H17" s="272"/>
      <c r="I17" s="271">
        <f>I16*0.1</f>
        <v>10500000</v>
      </c>
      <c r="J17" s="272"/>
      <c r="K17" s="271">
        <f>K16*0.1</f>
        <v>3500000</v>
      </c>
      <c r="L17" s="272"/>
      <c r="M17" s="189">
        <f>I17+E17+G17+K17</f>
        <v>34000000</v>
      </c>
      <c r="N17" s="174"/>
    </row>
    <row r="18" spans="1:14" s="8" customFormat="1" ht="18" customHeight="1" thickBot="1">
      <c r="A18" s="212" t="s">
        <v>21</v>
      </c>
      <c r="B18" s="213"/>
      <c r="C18" s="213"/>
      <c r="D18" s="214"/>
      <c r="E18" s="265">
        <f>E16+E17</f>
        <v>104500000</v>
      </c>
      <c r="F18" s="266"/>
      <c r="G18" s="265">
        <f>G16+G17</f>
        <v>115500000</v>
      </c>
      <c r="H18" s="266"/>
      <c r="I18" s="265">
        <f>I16+I17</f>
        <v>115500000</v>
      </c>
      <c r="J18" s="266"/>
      <c r="K18" s="265">
        <f>K16+K17</f>
        <v>38500000</v>
      </c>
      <c r="L18" s="266"/>
      <c r="M18" s="30">
        <f>M16+M17</f>
        <v>374000000</v>
      </c>
      <c r="N18" s="7"/>
    </row>
    <row r="19" spans="1:14" s="8" customFormat="1" ht="13.5" customHeight="1">
      <c r="D19" s="131"/>
      <c r="E19" s="7"/>
      <c r="F19" s="7"/>
      <c r="G19" s="7"/>
      <c r="H19" s="7"/>
      <c r="I19" s="7"/>
      <c r="J19" s="7"/>
      <c r="K19" s="7"/>
      <c r="L19" s="7"/>
      <c r="M19" s="7"/>
      <c r="N19" s="7"/>
    </row>
    <row r="20" spans="1:14" s="8" customFormat="1" ht="18.95" customHeight="1">
      <c r="A20" s="31" t="s">
        <v>22</v>
      </c>
      <c r="B20" s="31"/>
      <c r="D20" s="131"/>
      <c r="E20" s="7"/>
      <c r="F20" s="7"/>
      <c r="G20" s="7"/>
      <c r="H20" s="7"/>
      <c r="I20" s="7"/>
      <c r="J20" s="7"/>
      <c r="K20" s="7"/>
      <c r="L20" s="7"/>
      <c r="M20" s="7"/>
      <c r="N20" s="7"/>
    </row>
    <row r="21" spans="1:14" s="8" customFormat="1" ht="18.95" customHeight="1" thickBot="1">
      <c r="A21" s="31" t="str">
        <f>A5</f>
        <v>（1）業務の対価①</v>
      </c>
      <c r="B21" s="31"/>
      <c r="D21" s="131"/>
      <c r="E21" s="7"/>
      <c r="F21" s="7"/>
      <c r="G21" s="7"/>
      <c r="H21" s="7"/>
      <c r="I21" s="7"/>
      <c r="J21" s="7"/>
      <c r="K21" s="7"/>
      <c r="L21" s="7"/>
      <c r="M21" s="7"/>
      <c r="N21" s="7"/>
    </row>
    <row r="22" spans="1:14" s="8" customFormat="1" ht="15.75" customHeight="1">
      <c r="A22" s="259" t="str">
        <f>B6</f>
        <v>①直接人件費</v>
      </c>
      <c r="B22" s="260"/>
      <c r="C22" s="263" t="s">
        <v>23</v>
      </c>
      <c r="D22" s="226"/>
      <c r="E22" s="194" t="str">
        <f>E4</f>
        <v>2026年度（11カ月）</v>
      </c>
      <c r="F22" s="195"/>
      <c r="G22" s="194" t="str">
        <f>G4</f>
        <v>2027年度</v>
      </c>
      <c r="H22" s="195"/>
      <c r="I22" s="194" t="str">
        <f>I4</f>
        <v>2028年度</v>
      </c>
      <c r="J22" s="195"/>
      <c r="K22" s="194" t="str">
        <f>K4</f>
        <v>2029年度（4カ月）</v>
      </c>
      <c r="L22" s="195"/>
      <c r="M22" s="32" t="s">
        <v>7</v>
      </c>
      <c r="N22" s="7"/>
    </row>
    <row r="23" spans="1:14" s="8" customFormat="1" ht="15.75" customHeight="1" thickBot="1">
      <c r="A23" s="261"/>
      <c r="B23" s="262"/>
      <c r="C23" s="264"/>
      <c r="D23" s="229"/>
      <c r="E23" s="33" t="s">
        <v>24</v>
      </c>
      <c r="F23" s="33" t="s">
        <v>25</v>
      </c>
      <c r="G23" s="33" t="s">
        <v>26</v>
      </c>
      <c r="H23" s="33" t="s">
        <v>25</v>
      </c>
      <c r="I23" s="33" t="s">
        <v>26</v>
      </c>
      <c r="J23" s="33" t="s">
        <v>25</v>
      </c>
      <c r="K23" s="33" t="s">
        <v>26</v>
      </c>
      <c r="L23" s="33" t="s">
        <v>25</v>
      </c>
      <c r="M23" s="34"/>
      <c r="N23" s="7"/>
    </row>
    <row r="24" spans="1:14" s="8" customFormat="1" ht="15.75" customHeight="1">
      <c r="A24" s="233" t="str">
        <f>B7</f>
        <v xml:space="preserve"> 1.後方支援・調整・準備業務</v>
      </c>
      <c r="B24" s="234"/>
      <c r="C24" s="142" t="s">
        <v>27</v>
      </c>
      <c r="D24" s="35"/>
      <c r="E24" s="105"/>
      <c r="F24" s="36">
        <f>D24*E24</f>
        <v>0</v>
      </c>
      <c r="G24" s="105"/>
      <c r="H24" s="36">
        <f>D24*G24</f>
        <v>0</v>
      </c>
      <c r="I24" s="105"/>
      <c r="J24" s="36">
        <f>D24*I24</f>
        <v>0</v>
      </c>
      <c r="K24" s="105"/>
      <c r="L24" s="36">
        <f>D24*K24</f>
        <v>0</v>
      </c>
      <c r="M24" s="37">
        <f>F24+H24+J24+L24</f>
        <v>0</v>
      </c>
      <c r="N24" s="7"/>
    </row>
    <row r="25" spans="1:14" s="8" customFormat="1" ht="15.75" customHeight="1">
      <c r="A25" s="235"/>
      <c r="B25" s="236"/>
      <c r="C25" s="190" t="s">
        <v>28</v>
      </c>
      <c r="D25" s="38"/>
      <c r="E25" s="106"/>
      <c r="F25" s="39">
        <f t="shared" ref="F25:F27" si="4">D25*E25</f>
        <v>0</v>
      </c>
      <c r="G25" s="106"/>
      <c r="H25" s="39">
        <f t="shared" ref="H25:H27" si="5">D25*G25</f>
        <v>0</v>
      </c>
      <c r="I25" s="111"/>
      <c r="J25" s="39">
        <f t="shared" ref="J25:J27" si="6">D25*I25</f>
        <v>0</v>
      </c>
      <c r="K25" s="111"/>
      <c r="L25" s="39">
        <f t="shared" ref="L25:L27" si="7">D25*K25</f>
        <v>0</v>
      </c>
      <c r="M25" s="41">
        <f t="shared" ref="M25:M27" si="8">F25+H25+J25+L25</f>
        <v>0</v>
      </c>
      <c r="N25" s="7"/>
    </row>
    <row r="26" spans="1:14" s="8" customFormat="1" ht="15.75" customHeight="1">
      <c r="A26" s="235"/>
      <c r="B26" s="236"/>
      <c r="C26" s="190" t="s">
        <v>29</v>
      </c>
      <c r="D26" s="38"/>
      <c r="E26" s="106"/>
      <c r="F26" s="39">
        <f t="shared" si="4"/>
        <v>0</v>
      </c>
      <c r="G26" s="106"/>
      <c r="H26" s="39">
        <f t="shared" si="5"/>
        <v>0</v>
      </c>
      <c r="I26" s="111"/>
      <c r="J26" s="39">
        <f t="shared" si="6"/>
        <v>0</v>
      </c>
      <c r="K26" s="111"/>
      <c r="L26" s="39">
        <f t="shared" si="7"/>
        <v>0</v>
      </c>
      <c r="M26" s="41">
        <f t="shared" si="8"/>
        <v>0</v>
      </c>
      <c r="N26" s="7"/>
    </row>
    <row r="27" spans="1:14" s="8" customFormat="1" ht="15.75" customHeight="1" thickBot="1">
      <c r="A27" s="253" t="s">
        <v>30</v>
      </c>
      <c r="B27" s="254"/>
      <c r="C27" s="51" t="s">
        <v>31</v>
      </c>
      <c r="D27" s="43"/>
      <c r="E27" s="107"/>
      <c r="F27" s="44">
        <f t="shared" si="4"/>
        <v>0</v>
      </c>
      <c r="G27" s="107"/>
      <c r="H27" s="44">
        <f t="shared" si="5"/>
        <v>0</v>
      </c>
      <c r="I27" s="112"/>
      <c r="J27" s="44">
        <f t="shared" si="6"/>
        <v>0</v>
      </c>
      <c r="K27" s="112"/>
      <c r="L27" s="44">
        <f t="shared" si="7"/>
        <v>0</v>
      </c>
      <c r="M27" s="45">
        <f t="shared" si="8"/>
        <v>0</v>
      </c>
      <c r="N27" s="7"/>
    </row>
    <row r="28" spans="1:14" s="8" customFormat="1" ht="15.75" customHeight="1" thickTop="1" thickBot="1">
      <c r="A28" s="255"/>
      <c r="B28" s="256"/>
      <c r="C28" s="46"/>
      <c r="D28" s="47" t="s">
        <v>32</v>
      </c>
      <c r="E28" s="108">
        <f t="shared" ref="E28:L28" si="9">SUM(E24:E27)</f>
        <v>0</v>
      </c>
      <c r="F28" s="49">
        <f t="shared" si="9"/>
        <v>0</v>
      </c>
      <c r="G28" s="113">
        <f t="shared" si="9"/>
        <v>0</v>
      </c>
      <c r="H28" s="49">
        <f t="shared" si="9"/>
        <v>0</v>
      </c>
      <c r="I28" s="113">
        <f t="shared" si="9"/>
        <v>0</v>
      </c>
      <c r="J28" s="49">
        <f t="shared" si="9"/>
        <v>0</v>
      </c>
      <c r="K28" s="113">
        <f t="shared" si="9"/>
        <v>0</v>
      </c>
      <c r="L28" s="49">
        <f t="shared" si="9"/>
        <v>0</v>
      </c>
      <c r="M28" s="50">
        <f>SUM(M24:M27)</f>
        <v>0</v>
      </c>
      <c r="N28" s="7"/>
    </row>
    <row r="29" spans="1:14" s="8" customFormat="1" ht="15.75" customHeight="1">
      <c r="A29" s="220" t="str">
        <f>B8</f>
        <v xml:space="preserve"> 2.支払い業務</v>
      </c>
      <c r="B29" s="221"/>
      <c r="C29" s="142" t="s">
        <v>27</v>
      </c>
      <c r="D29" s="38"/>
      <c r="E29" s="106"/>
      <c r="F29" s="40">
        <f>D29*E29</f>
        <v>0</v>
      </c>
      <c r="G29" s="111"/>
      <c r="H29" s="40">
        <f>D29*G29</f>
        <v>0</v>
      </c>
      <c r="I29" s="111"/>
      <c r="J29" s="40">
        <f>D29*I29</f>
        <v>0</v>
      </c>
      <c r="K29" s="111"/>
      <c r="L29" s="40">
        <f>D29*K29</f>
        <v>0</v>
      </c>
      <c r="M29" s="29">
        <f>F29+H29+J29+L29</f>
        <v>0</v>
      </c>
      <c r="N29" s="7"/>
    </row>
    <row r="30" spans="1:14" s="8" customFormat="1" ht="15.75" customHeight="1">
      <c r="A30" s="220"/>
      <c r="B30" s="221"/>
      <c r="C30" s="190" t="s">
        <v>28</v>
      </c>
      <c r="D30" s="38"/>
      <c r="E30" s="106"/>
      <c r="F30" s="40">
        <f t="shared" ref="F30:F32" si="10">D30*E30</f>
        <v>0</v>
      </c>
      <c r="G30" s="111"/>
      <c r="H30" s="40">
        <f t="shared" ref="H30:H32" si="11">D30*G30</f>
        <v>0</v>
      </c>
      <c r="I30" s="111"/>
      <c r="J30" s="40">
        <f t="shared" ref="J30:J32" si="12">D30*I30</f>
        <v>0</v>
      </c>
      <c r="K30" s="111"/>
      <c r="L30" s="40">
        <f t="shared" ref="L30:L32" si="13">D30*K30</f>
        <v>0</v>
      </c>
      <c r="M30" s="29">
        <f t="shared" ref="M30:M32" si="14">F30+H30+J30+L30</f>
        <v>0</v>
      </c>
      <c r="N30" s="7"/>
    </row>
    <row r="31" spans="1:14" s="8" customFormat="1" ht="15.75" customHeight="1">
      <c r="A31" s="220"/>
      <c r="B31" s="221"/>
      <c r="C31" s="190" t="s">
        <v>29</v>
      </c>
      <c r="D31" s="38"/>
      <c r="E31" s="106"/>
      <c r="F31" s="40">
        <f t="shared" si="10"/>
        <v>0</v>
      </c>
      <c r="G31" s="111"/>
      <c r="H31" s="40">
        <f t="shared" si="11"/>
        <v>0</v>
      </c>
      <c r="I31" s="111"/>
      <c r="J31" s="40">
        <f t="shared" si="12"/>
        <v>0</v>
      </c>
      <c r="K31" s="111"/>
      <c r="L31" s="40">
        <f t="shared" si="13"/>
        <v>0</v>
      </c>
      <c r="M31" s="29">
        <f t="shared" si="14"/>
        <v>0</v>
      </c>
      <c r="N31" s="7"/>
    </row>
    <row r="32" spans="1:14" s="8" customFormat="1" ht="15.75" customHeight="1" thickBot="1">
      <c r="A32" s="220"/>
      <c r="B32" s="221"/>
      <c r="C32" s="51" t="s">
        <v>31</v>
      </c>
      <c r="D32" s="52"/>
      <c r="E32" s="109"/>
      <c r="F32" s="54">
        <f t="shared" si="10"/>
        <v>0</v>
      </c>
      <c r="G32" s="114"/>
      <c r="H32" s="54">
        <f t="shared" si="11"/>
        <v>0</v>
      </c>
      <c r="I32" s="114"/>
      <c r="J32" s="54">
        <f t="shared" si="12"/>
        <v>0</v>
      </c>
      <c r="K32" s="114"/>
      <c r="L32" s="54">
        <f t="shared" si="13"/>
        <v>0</v>
      </c>
      <c r="M32" s="55">
        <f t="shared" si="14"/>
        <v>0</v>
      </c>
      <c r="N32" s="7"/>
    </row>
    <row r="33" spans="1:15" s="8" customFormat="1" ht="15.75" customHeight="1" thickTop="1" thickBot="1">
      <c r="A33" s="220"/>
      <c r="B33" s="221"/>
      <c r="C33" s="56"/>
      <c r="D33" s="57" t="s">
        <v>32</v>
      </c>
      <c r="E33" s="110">
        <f t="shared" ref="E33:M33" si="15">SUM(E29:E32)</f>
        <v>0</v>
      </c>
      <c r="F33" s="59">
        <f t="shared" si="15"/>
        <v>0</v>
      </c>
      <c r="G33" s="115">
        <f t="shared" si="15"/>
        <v>0</v>
      </c>
      <c r="H33" s="59">
        <f t="shared" si="15"/>
        <v>0</v>
      </c>
      <c r="I33" s="115">
        <f t="shared" si="15"/>
        <v>0</v>
      </c>
      <c r="J33" s="59">
        <f t="shared" si="15"/>
        <v>0</v>
      </c>
      <c r="K33" s="115">
        <f t="shared" si="15"/>
        <v>0</v>
      </c>
      <c r="L33" s="59">
        <f t="shared" si="15"/>
        <v>0</v>
      </c>
      <c r="M33" s="60">
        <f t="shared" si="15"/>
        <v>0</v>
      </c>
      <c r="N33" s="7"/>
    </row>
    <row r="34" spans="1:15" s="8" customFormat="1" ht="15.75" customHeight="1">
      <c r="A34" s="257" t="str">
        <f>B9</f>
        <v xml:space="preserve"> 3.引継ぎ（最終年度）</v>
      </c>
      <c r="B34" s="258"/>
      <c r="C34" s="142" t="s">
        <v>27</v>
      </c>
      <c r="D34" s="38"/>
      <c r="E34" s="106">
        <v>0</v>
      </c>
      <c r="F34" s="40">
        <f>D34*E34</f>
        <v>0</v>
      </c>
      <c r="G34" s="111">
        <v>0</v>
      </c>
      <c r="H34" s="40">
        <f>D34*G34</f>
        <v>0</v>
      </c>
      <c r="I34" s="111">
        <v>0</v>
      </c>
      <c r="J34" s="40">
        <f>D34*I34</f>
        <v>0</v>
      </c>
      <c r="K34" s="111"/>
      <c r="L34" s="40">
        <f>D34*K34</f>
        <v>0</v>
      </c>
      <c r="M34" s="29">
        <f>F34+H34+J34+L34</f>
        <v>0</v>
      </c>
      <c r="N34" s="7"/>
    </row>
    <row r="35" spans="1:15" s="8" customFormat="1" ht="15.75" customHeight="1">
      <c r="A35" s="235"/>
      <c r="B35" s="236"/>
      <c r="C35" s="190" t="s">
        <v>28</v>
      </c>
      <c r="D35" s="38"/>
      <c r="E35" s="106">
        <v>0</v>
      </c>
      <c r="F35" s="40">
        <f t="shared" ref="F35:F36" si="16">D35*E35</f>
        <v>0</v>
      </c>
      <c r="G35" s="111">
        <v>0</v>
      </c>
      <c r="H35" s="40">
        <f t="shared" ref="H35:H36" si="17">D35*G35</f>
        <v>0</v>
      </c>
      <c r="I35" s="111">
        <v>0</v>
      </c>
      <c r="J35" s="40">
        <f t="shared" ref="J35:J36" si="18">D35*I35</f>
        <v>0</v>
      </c>
      <c r="K35" s="111">
        <v>0</v>
      </c>
      <c r="L35" s="40">
        <f t="shared" ref="L35:L36" si="19">D35*K35</f>
        <v>0</v>
      </c>
      <c r="M35" s="29">
        <f t="shared" ref="M35:M36" si="20">F35+H35+J35+L35</f>
        <v>0</v>
      </c>
      <c r="N35" s="7"/>
    </row>
    <row r="36" spans="1:15" s="8" customFormat="1" ht="15.75" customHeight="1">
      <c r="A36" s="235"/>
      <c r="B36" s="236"/>
      <c r="C36" s="190" t="s">
        <v>29</v>
      </c>
      <c r="D36" s="38"/>
      <c r="E36" s="106">
        <v>0</v>
      </c>
      <c r="F36" s="40">
        <f t="shared" si="16"/>
        <v>0</v>
      </c>
      <c r="G36" s="111">
        <v>0</v>
      </c>
      <c r="H36" s="40">
        <f t="shared" si="17"/>
        <v>0</v>
      </c>
      <c r="I36" s="111">
        <v>0</v>
      </c>
      <c r="J36" s="40">
        <f t="shared" si="18"/>
        <v>0</v>
      </c>
      <c r="K36" s="111">
        <v>0</v>
      </c>
      <c r="L36" s="40">
        <f t="shared" si="19"/>
        <v>0</v>
      </c>
      <c r="M36" s="29">
        <f t="shared" si="20"/>
        <v>0</v>
      </c>
      <c r="N36" s="7"/>
    </row>
    <row r="37" spans="1:15" s="8" customFormat="1" ht="15.75" customHeight="1" thickBot="1">
      <c r="A37" s="253" t="s">
        <v>33</v>
      </c>
      <c r="B37" s="254"/>
      <c r="C37" s="51" t="s">
        <v>31</v>
      </c>
      <c r="D37" s="43"/>
      <c r="E37" s="107">
        <v>0</v>
      </c>
      <c r="F37" s="156">
        <f t="shared" ref="F37" si="21">D37*E37</f>
        <v>0</v>
      </c>
      <c r="G37" s="112">
        <v>0</v>
      </c>
      <c r="H37" s="156">
        <f t="shared" ref="H37" si="22">D37*G37</f>
        <v>0</v>
      </c>
      <c r="I37" s="112">
        <v>0</v>
      </c>
      <c r="J37" s="156">
        <f t="shared" ref="J37" si="23">D37*I37</f>
        <v>0</v>
      </c>
      <c r="K37" s="112">
        <v>0</v>
      </c>
      <c r="L37" s="156">
        <f t="shared" ref="L37" si="24">D37*K37</f>
        <v>0</v>
      </c>
      <c r="M37" s="157">
        <f t="shared" ref="M37" si="25">F37+H37+J37+L37</f>
        <v>0</v>
      </c>
      <c r="N37" s="7"/>
    </row>
    <row r="38" spans="1:15" s="8" customFormat="1" ht="15.75" customHeight="1" thickTop="1">
      <c r="A38" s="255"/>
      <c r="B38" s="256"/>
      <c r="C38" s="61"/>
      <c r="D38" s="47" t="s">
        <v>32</v>
      </c>
      <c r="E38" s="108">
        <f t="shared" ref="E38:M38" si="26">SUM(E34:E37)</f>
        <v>0</v>
      </c>
      <c r="F38" s="48">
        <f t="shared" si="26"/>
        <v>0</v>
      </c>
      <c r="G38" s="108">
        <f t="shared" si="26"/>
        <v>0</v>
      </c>
      <c r="H38" s="48">
        <f t="shared" si="26"/>
        <v>0</v>
      </c>
      <c r="I38" s="108">
        <f t="shared" si="26"/>
        <v>0</v>
      </c>
      <c r="J38" s="48">
        <f t="shared" si="26"/>
        <v>0</v>
      </c>
      <c r="K38" s="108">
        <f t="shared" si="26"/>
        <v>0</v>
      </c>
      <c r="L38" s="48">
        <f t="shared" si="26"/>
        <v>0</v>
      </c>
      <c r="M38" s="88">
        <f t="shared" si="26"/>
        <v>0</v>
      </c>
      <c r="N38" s="7"/>
    </row>
    <row r="39" spans="1:15" s="8" customFormat="1" ht="15.75" customHeight="1">
      <c r="A39" s="250" t="s">
        <v>34</v>
      </c>
      <c r="B39" s="251"/>
      <c r="C39" s="251"/>
      <c r="D39" s="252"/>
      <c r="E39" s="116">
        <f>E28+E33+E38</f>
        <v>0</v>
      </c>
      <c r="F39" s="63">
        <f t="shared" ref="F39:I39" si="27">F28+F33+F38</f>
        <v>0</v>
      </c>
      <c r="G39" s="116">
        <f t="shared" si="27"/>
        <v>0</v>
      </c>
      <c r="H39" s="63">
        <f t="shared" si="27"/>
        <v>0</v>
      </c>
      <c r="I39" s="116">
        <f t="shared" si="27"/>
        <v>0</v>
      </c>
      <c r="J39" s="63">
        <f>J28+J33+J38</f>
        <v>0</v>
      </c>
      <c r="K39" s="116">
        <f t="shared" ref="K39:M39" si="28">K28+K33+K38</f>
        <v>0</v>
      </c>
      <c r="L39" s="63">
        <f t="shared" si="28"/>
        <v>0</v>
      </c>
      <c r="M39" s="64">
        <f t="shared" si="28"/>
        <v>0</v>
      </c>
      <c r="N39" s="7"/>
      <c r="O39" s="65"/>
    </row>
    <row r="40" spans="1:15" s="71" customFormat="1" ht="18" customHeight="1">
      <c r="A40" s="66" t="s">
        <v>35</v>
      </c>
      <c r="B40" s="67"/>
      <c r="C40" s="67"/>
      <c r="D40" s="67"/>
      <c r="E40" s="68"/>
      <c r="F40" s="68"/>
      <c r="G40" s="68"/>
      <c r="H40" s="68"/>
      <c r="I40" s="68"/>
      <c r="J40" s="68"/>
      <c r="K40" s="68"/>
      <c r="L40" s="68"/>
      <c r="M40" s="69"/>
      <c r="N40" s="7"/>
      <c r="O40" s="70"/>
    </row>
    <row r="41" spans="1:15" s="71" customFormat="1" ht="18" customHeight="1" thickBot="1">
      <c r="A41" s="72" t="s">
        <v>36</v>
      </c>
      <c r="B41" s="73"/>
      <c r="C41" s="73"/>
      <c r="D41" s="73"/>
      <c r="E41" s="74"/>
      <c r="F41" s="74"/>
      <c r="G41" s="74"/>
      <c r="H41" s="74"/>
      <c r="I41" s="74"/>
      <c r="J41" s="74"/>
      <c r="K41" s="74"/>
      <c r="L41" s="74"/>
      <c r="M41" s="75"/>
      <c r="N41" s="7"/>
      <c r="O41" s="70"/>
    </row>
    <row r="42" spans="1:15" s="71" customFormat="1" ht="18" customHeight="1" thickBot="1">
      <c r="E42" s="132"/>
      <c r="F42" s="132"/>
      <c r="G42" s="132"/>
      <c r="H42" s="132"/>
      <c r="I42" s="132"/>
      <c r="J42" s="132"/>
      <c r="K42" s="132"/>
      <c r="L42" s="132"/>
      <c r="M42" s="132"/>
      <c r="N42" s="7"/>
      <c r="O42" s="70"/>
    </row>
    <row r="43" spans="1:15" s="8" customFormat="1" ht="15.75" customHeight="1">
      <c r="A43" s="196" t="str">
        <f>B10</f>
        <v>②管理費</v>
      </c>
      <c r="B43" s="197"/>
      <c r="C43" s="200" t="s">
        <v>37</v>
      </c>
      <c r="D43" s="201"/>
      <c r="E43" s="194" t="str">
        <f>E22</f>
        <v>2026年度（11カ月）</v>
      </c>
      <c r="F43" s="195"/>
      <c r="G43" s="194" t="str">
        <f>G22</f>
        <v>2027年度</v>
      </c>
      <c r="H43" s="195"/>
      <c r="I43" s="194" t="str">
        <f>I22</f>
        <v>2028年度</v>
      </c>
      <c r="J43" s="195"/>
      <c r="K43" s="194" t="str">
        <f>K22</f>
        <v>2029年度（4カ月）</v>
      </c>
      <c r="L43" s="195"/>
      <c r="M43" s="32" t="s">
        <v>7</v>
      </c>
      <c r="N43" s="7"/>
    </row>
    <row r="44" spans="1:15" s="8" customFormat="1" ht="15.75" customHeight="1" thickBot="1">
      <c r="A44" s="198"/>
      <c r="B44" s="199"/>
      <c r="C44" s="202"/>
      <c r="D44" s="203"/>
      <c r="E44" s="33" t="s">
        <v>38</v>
      </c>
      <c r="F44" s="33" t="s">
        <v>39</v>
      </c>
      <c r="G44" s="33" t="s">
        <v>38</v>
      </c>
      <c r="H44" s="33" t="s">
        <v>39</v>
      </c>
      <c r="I44" s="33" t="s">
        <v>38</v>
      </c>
      <c r="J44" s="33" t="s">
        <v>39</v>
      </c>
      <c r="K44" s="33" t="s">
        <v>38</v>
      </c>
      <c r="L44" s="33" t="s">
        <v>39</v>
      </c>
      <c r="M44" s="34" t="s">
        <v>39</v>
      </c>
      <c r="N44" s="7"/>
    </row>
    <row r="45" spans="1:15" s="8" customFormat="1" ht="41.45" customHeight="1" thickBot="1">
      <c r="A45" s="273" t="s">
        <v>56</v>
      </c>
      <c r="B45" s="274"/>
      <c r="C45" s="275">
        <v>0</v>
      </c>
      <c r="D45" s="276"/>
      <c r="E45" s="105">
        <f>E39</f>
        <v>0</v>
      </c>
      <c r="F45" s="36">
        <f>C45*E45</f>
        <v>0</v>
      </c>
      <c r="G45" s="105">
        <f>G39</f>
        <v>0</v>
      </c>
      <c r="H45" s="36">
        <f>C45*G45</f>
        <v>0</v>
      </c>
      <c r="I45" s="105">
        <f>I39</f>
        <v>0</v>
      </c>
      <c r="J45" s="36">
        <f>C45*I45</f>
        <v>0</v>
      </c>
      <c r="K45" s="105">
        <f>K39</f>
        <v>0</v>
      </c>
      <c r="L45" s="36">
        <f>C45*K45</f>
        <v>0</v>
      </c>
      <c r="M45" s="37">
        <f>F45+H45+J45+L45</f>
        <v>0</v>
      </c>
      <c r="N45" s="7"/>
    </row>
    <row r="46" spans="1:15" s="8" customFormat="1" ht="17.25" customHeight="1" thickTop="1" thickBot="1">
      <c r="A46" s="191"/>
      <c r="B46" s="192"/>
      <c r="C46" s="133"/>
      <c r="D46" s="134" t="s">
        <v>32</v>
      </c>
      <c r="E46" s="135"/>
      <c r="F46" s="136">
        <f>SUM(F45:F45)</f>
        <v>0</v>
      </c>
      <c r="G46" s="137"/>
      <c r="H46" s="136">
        <f>SUM(H45:H45)</f>
        <v>0</v>
      </c>
      <c r="I46" s="137"/>
      <c r="J46" s="136">
        <f>SUM(J45:J45)</f>
        <v>0</v>
      </c>
      <c r="K46" s="137"/>
      <c r="L46" s="136">
        <f>SUM(L45:L45)</f>
        <v>0</v>
      </c>
      <c r="M46" s="138">
        <f>SUM(M45:M45)</f>
        <v>0</v>
      </c>
      <c r="N46" s="7"/>
    </row>
    <row r="47" spans="1:15" s="8" customFormat="1" ht="17.25" customHeight="1">
      <c r="A47" s="139"/>
      <c r="B47" s="139"/>
      <c r="C47" s="139"/>
      <c r="D47" s="76"/>
      <c r="E47" s="140"/>
      <c r="F47" s="77"/>
      <c r="G47" s="141"/>
      <c r="H47" s="77"/>
      <c r="I47" s="141"/>
      <c r="J47" s="77"/>
      <c r="K47" s="141"/>
      <c r="L47" s="77"/>
      <c r="M47" s="7"/>
      <c r="N47" s="7"/>
    </row>
    <row r="48" spans="1:15" s="8" customFormat="1" ht="17.25" customHeight="1">
      <c r="A48" s="139"/>
      <c r="B48" s="139"/>
      <c r="C48" s="139"/>
      <c r="D48" s="76"/>
      <c r="E48" s="140"/>
      <c r="F48" s="77"/>
      <c r="G48" s="141"/>
      <c r="H48" s="77"/>
      <c r="I48" s="141"/>
      <c r="J48" s="77"/>
      <c r="K48" s="141"/>
      <c r="L48" s="77"/>
      <c r="M48" s="7"/>
      <c r="N48" s="7"/>
    </row>
    <row r="49" spans="1:14" s="165" customFormat="1" ht="17.25" customHeight="1">
      <c r="A49" s="158" t="str">
        <f>A11</f>
        <v>（2）	業務の対価②（出来高払分）</v>
      </c>
      <c r="B49" s="159"/>
      <c r="C49" s="159"/>
      <c r="D49" s="160"/>
      <c r="E49" s="161"/>
      <c r="F49" s="162"/>
      <c r="G49" s="163"/>
      <c r="H49" s="162"/>
      <c r="I49" s="163"/>
      <c r="J49" s="162"/>
      <c r="K49" s="163"/>
      <c r="L49" s="162"/>
      <c r="M49" s="164"/>
      <c r="N49" s="164"/>
    </row>
    <row r="50" spans="1:14" s="8" customFormat="1" ht="18.95" customHeight="1" thickBot="1">
      <c r="B50" s="31" t="str">
        <f>B12</f>
        <v>①課題別派遣前プログラム</v>
      </c>
      <c r="E50" s="7"/>
      <c r="F50" s="7"/>
      <c r="G50" s="7"/>
      <c r="H50" s="7"/>
      <c r="I50" s="7"/>
      <c r="J50" s="7"/>
      <c r="K50" s="7"/>
      <c r="L50" s="7"/>
      <c r="M50" s="7"/>
      <c r="N50" s="7"/>
    </row>
    <row r="51" spans="1:14" s="8" customFormat="1" ht="15.75" customHeight="1">
      <c r="A51" s="224"/>
      <c r="B51" s="225"/>
      <c r="C51" s="226"/>
      <c r="D51" s="226" t="s">
        <v>23</v>
      </c>
      <c r="E51" s="194">
        <v>2026</v>
      </c>
      <c r="F51" s="195"/>
      <c r="G51" s="194">
        <f>E51+1</f>
        <v>2027</v>
      </c>
      <c r="H51" s="195"/>
      <c r="I51" s="194">
        <f>G51+1</f>
        <v>2028</v>
      </c>
      <c r="J51" s="195"/>
      <c r="K51" s="194">
        <f>I51+1</f>
        <v>2029</v>
      </c>
      <c r="L51" s="195"/>
      <c r="M51" s="231" t="s">
        <v>7</v>
      </c>
      <c r="N51" s="7"/>
    </row>
    <row r="52" spans="1:14" s="8" customFormat="1" ht="15.75" customHeight="1" thickBot="1">
      <c r="A52" s="227"/>
      <c r="B52" s="228"/>
      <c r="C52" s="229"/>
      <c r="D52" s="229"/>
      <c r="E52" s="33" t="s">
        <v>24</v>
      </c>
      <c r="F52" s="33" t="s">
        <v>25</v>
      </c>
      <c r="G52" s="33" t="s">
        <v>26</v>
      </c>
      <c r="H52" s="33" t="s">
        <v>25</v>
      </c>
      <c r="I52" s="33" t="s">
        <v>26</v>
      </c>
      <c r="J52" s="33" t="s">
        <v>25</v>
      </c>
      <c r="K52" s="33" t="s">
        <v>26</v>
      </c>
      <c r="L52" s="33" t="s">
        <v>25</v>
      </c>
      <c r="M52" s="232"/>
      <c r="N52" s="7"/>
    </row>
    <row r="53" spans="1:14" s="8" customFormat="1" ht="14.25" customHeight="1">
      <c r="A53" s="233" t="s">
        <v>40</v>
      </c>
      <c r="B53" s="234"/>
      <c r="C53" s="78" t="s">
        <v>27</v>
      </c>
      <c r="D53" s="79"/>
      <c r="E53" s="117"/>
      <c r="F53" s="80">
        <f>D53*E53</f>
        <v>0</v>
      </c>
      <c r="G53" s="117"/>
      <c r="H53" s="80">
        <f>D53*G53</f>
        <v>0</v>
      </c>
      <c r="I53" s="117"/>
      <c r="J53" s="80">
        <f>D53*I53</f>
        <v>0</v>
      </c>
      <c r="K53" s="117"/>
      <c r="L53" s="80">
        <f>D53*K53</f>
        <v>0</v>
      </c>
      <c r="M53" s="81">
        <f>F53+H53+J53+L53</f>
        <v>0</v>
      </c>
      <c r="N53" s="7"/>
    </row>
    <row r="54" spans="1:14" s="8" customFormat="1" ht="14.25" customHeight="1">
      <c r="A54" s="235"/>
      <c r="B54" s="236"/>
      <c r="C54" s="190" t="s">
        <v>28</v>
      </c>
      <c r="D54" s="38"/>
      <c r="E54" s="106"/>
      <c r="F54" s="36">
        <f t="shared" ref="F54:F56" si="29">D54*E54</f>
        <v>0</v>
      </c>
      <c r="G54" s="106"/>
      <c r="H54" s="36">
        <f t="shared" ref="H54:H56" si="30">D54*G54</f>
        <v>0</v>
      </c>
      <c r="I54" s="106"/>
      <c r="J54" s="36">
        <f t="shared" ref="J54:J56" si="31">D54*I54</f>
        <v>0</v>
      </c>
      <c r="K54" s="106"/>
      <c r="L54" s="39">
        <f t="shared" ref="L54:L56" si="32">D54*K54</f>
        <v>0</v>
      </c>
      <c r="M54" s="41">
        <f>F54+H54+J54+L54</f>
        <v>0</v>
      </c>
      <c r="N54" s="7"/>
    </row>
    <row r="55" spans="1:14" s="8" customFormat="1" ht="14.25" customHeight="1">
      <c r="A55" s="235"/>
      <c r="B55" s="236"/>
      <c r="C55" s="190" t="s">
        <v>41</v>
      </c>
      <c r="D55" s="38"/>
      <c r="E55" s="106"/>
      <c r="F55" s="36">
        <f t="shared" si="29"/>
        <v>0</v>
      </c>
      <c r="G55" s="106"/>
      <c r="H55" s="36">
        <f t="shared" si="30"/>
        <v>0</v>
      </c>
      <c r="I55" s="106"/>
      <c r="J55" s="36">
        <f t="shared" si="31"/>
        <v>0</v>
      </c>
      <c r="K55" s="106"/>
      <c r="L55" s="39">
        <f t="shared" si="32"/>
        <v>0</v>
      </c>
      <c r="M55" s="41">
        <f>F55+H55+J55+L55</f>
        <v>0</v>
      </c>
      <c r="N55" s="7"/>
    </row>
    <row r="56" spans="1:14" s="8" customFormat="1" ht="14.25" customHeight="1" thickBot="1">
      <c r="A56" s="235"/>
      <c r="B56" s="236"/>
      <c r="C56" s="51" t="s">
        <v>42</v>
      </c>
      <c r="D56" s="52"/>
      <c r="E56" s="109"/>
      <c r="F56" s="53">
        <f t="shared" si="29"/>
        <v>0</v>
      </c>
      <c r="G56" s="109"/>
      <c r="H56" s="53">
        <f t="shared" si="30"/>
        <v>0</v>
      </c>
      <c r="I56" s="109"/>
      <c r="J56" s="53">
        <f t="shared" si="31"/>
        <v>0</v>
      </c>
      <c r="K56" s="109"/>
      <c r="L56" s="53">
        <f t="shared" si="32"/>
        <v>0</v>
      </c>
      <c r="M56" s="82">
        <f>F56+H56+J56+L56</f>
        <v>0</v>
      </c>
      <c r="N56" s="7"/>
    </row>
    <row r="57" spans="1:14" s="8" customFormat="1" ht="14.25" customHeight="1" thickTop="1">
      <c r="A57" s="235"/>
      <c r="B57" s="236"/>
      <c r="C57" s="61" t="s">
        <v>43</v>
      </c>
      <c r="D57" s="57" t="s">
        <v>32</v>
      </c>
      <c r="E57" s="110">
        <f>SUM(E53:E56)</f>
        <v>0</v>
      </c>
      <c r="F57" s="58">
        <f>SUM(F53:F56)</f>
        <v>0</v>
      </c>
      <c r="G57" s="110">
        <f t="shared" ref="G57:M57" si="33">SUM(G53:G56)</f>
        <v>0</v>
      </c>
      <c r="H57" s="58">
        <f>SUM(H53:H56)</f>
        <v>0</v>
      </c>
      <c r="I57" s="110">
        <f t="shared" si="33"/>
        <v>0</v>
      </c>
      <c r="J57" s="58">
        <f t="shared" si="33"/>
        <v>0</v>
      </c>
      <c r="K57" s="110">
        <f t="shared" si="33"/>
        <v>0</v>
      </c>
      <c r="L57" s="58">
        <f t="shared" si="33"/>
        <v>0</v>
      </c>
      <c r="M57" s="62">
        <f t="shared" si="33"/>
        <v>0</v>
      </c>
      <c r="N57" s="7"/>
    </row>
    <row r="58" spans="1:14" s="8" customFormat="1" ht="14.25" customHeight="1" thickBot="1">
      <c r="A58" s="237"/>
      <c r="B58" s="238"/>
      <c r="C58" s="143">
        <v>0</v>
      </c>
      <c r="D58" s="83" t="s">
        <v>44</v>
      </c>
      <c r="E58" s="118">
        <f t="shared" ref="E58:J58" si="34">E57*0</f>
        <v>0</v>
      </c>
      <c r="F58" s="84">
        <f t="shared" si="34"/>
        <v>0</v>
      </c>
      <c r="G58" s="118">
        <f t="shared" si="34"/>
        <v>0</v>
      </c>
      <c r="H58" s="84">
        <f t="shared" si="34"/>
        <v>0</v>
      </c>
      <c r="I58" s="118">
        <f t="shared" si="34"/>
        <v>0</v>
      </c>
      <c r="J58" s="84">
        <f t="shared" si="34"/>
        <v>0</v>
      </c>
      <c r="K58" s="118">
        <f>K57*0*4/12</f>
        <v>0</v>
      </c>
      <c r="L58" s="84">
        <f>L57*0*4/12</f>
        <v>0</v>
      </c>
      <c r="M58" s="85">
        <f>M57*0</f>
        <v>0</v>
      </c>
      <c r="N58" s="7"/>
    </row>
    <row r="59" spans="1:14" s="8" customFormat="1" ht="14.25" customHeight="1">
      <c r="A59" s="233" t="s">
        <v>45</v>
      </c>
      <c r="B59" s="234"/>
      <c r="C59" s="78" t="s">
        <v>27</v>
      </c>
      <c r="D59" s="79"/>
      <c r="E59" s="117"/>
      <c r="F59" s="80">
        <f>D59*E59</f>
        <v>0</v>
      </c>
      <c r="G59" s="117"/>
      <c r="H59" s="80">
        <f>D59*G59</f>
        <v>0</v>
      </c>
      <c r="I59" s="117"/>
      <c r="J59" s="80">
        <f>D59*I59</f>
        <v>0</v>
      </c>
      <c r="K59" s="117"/>
      <c r="L59" s="80">
        <f>D59*K59</f>
        <v>0</v>
      </c>
      <c r="M59" s="81">
        <f>F59+H59+J59+L59</f>
        <v>0</v>
      </c>
      <c r="N59" s="7"/>
    </row>
    <row r="60" spans="1:14" s="8" customFormat="1" ht="14.25" customHeight="1">
      <c r="A60" s="235"/>
      <c r="B60" s="236"/>
      <c r="C60" s="190" t="s">
        <v>28</v>
      </c>
      <c r="D60" s="38"/>
      <c r="E60" s="106"/>
      <c r="F60" s="36">
        <f t="shared" ref="F60:F62" si="35">D60*E60</f>
        <v>0</v>
      </c>
      <c r="G60" s="106"/>
      <c r="H60" s="36">
        <f t="shared" ref="H60:H62" si="36">D60*G60</f>
        <v>0</v>
      </c>
      <c r="I60" s="106"/>
      <c r="J60" s="36">
        <f t="shared" ref="J60:J62" si="37">D60*I60</f>
        <v>0</v>
      </c>
      <c r="K60" s="106"/>
      <c r="L60" s="36">
        <f t="shared" ref="L60:L62" si="38">D60*K60</f>
        <v>0</v>
      </c>
      <c r="M60" s="41">
        <f t="shared" ref="M60" si="39">F60+H60+J60+L60</f>
        <v>0</v>
      </c>
      <c r="N60" s="7"/>
    </row>
    <row r="61" spans="1:14" s="8" customFormat="1" ht="14.25" customHeight="1">
      <c r="A61" s="235"/>
      <c r="B61" s="236"/>
      <c r="C61" s="190" t="s">
        <v>41</v>
      </c>
      <c r="D61" s="38"/>
      <c r="E61" s="106"/>
      <c r="F61" s="36">
        <f t="shared" si="35"/>
        <v>0</v>
      </c>
      <c r="G61" s="106"/>
      <c r="H61" s="36">
        <f t="shared" si="36"/>
        <v>0</v>
      </c>
      <c r="I61" s="106"/>
      <c r="J61" s="36">
        <f t="shared" si="37"/>
        <v>0</v>
      </c>
      <c r="K61" s="106"/>
      <c r="L61" s="36">
        <f t="shared" si="38"/>
        <v>0</v>
      </c>
      <c r="M61" s="41">
        <f>F61+H61+J61+L61</f>
        <v>0</v>
      </c>
      <c r="N61" s="7"/>
    </row>
    <row r="62" spans="1:14" s="8" customFormat="1" ht="14.25" customHeight="1" thickBot="1">
      <c r="A62" s="235"/>
      <c r="B62" s="236"/>
      <c r="C62" s="42" t="s">
        <v>42</v>
      </c>
      <c r="D62" s="52"/>
      <c r="E62" s="109"/>
      <c r="F62" s="86">
        <f t="shared" si="35"/>
        <v>0</v>
      </c>
      <c r="G62" s="109"/>
      <c r="H62" s="86">
        <f t="shared" si="36"/>
        <v>0</v>
      </c>
      <c r="I62" s="109"/>
      <c r="J62" s="86">
        <f t="shared" si="37"/>
        <v>0</v>
      </c>
      <c r="K62" s="109"/>
      <c r="L62" s="86">
        <f t="shared" si="38"/>
        <v>0</v>
      </c>
      <c r="M62" s="45">
        <f>F62+H62+J62+L62</f>
        <v>0</v>
      </c>
      <c r="N62" s="7"/>
    </row>
    <row r="63" spans="1:14" s="8" customFormat="1" ht="14.25" customHeight="1" thickTop="1">
      <c r="A63" s="235"/>
      <c r="B63" s="236"/>
      <c r="C63" s="87" t="s">
        <v>43</v>
      </c>
      <c r="D63" s="47" t="s">
        <v>32</v>
      </c>
      <c r="E63" s="108">
        <f>SUM(E59:E62)</f>
        <v>0</v>
      </c>
      <c r="F63" s="48">
        <f>SUM(F59:F62)</f>
        <v>0</v>
      </c>
      <c r="G63" s="108">
        <f t="shared" ref="G63:M63" si="40">SUM(G59:G62)</f>
        <v>0</v>
      </c>
      <c r="H63" s="48">
        <f>SUM(H59:H62)</f>
        <v>0</v>
      </c>
      <c r="I63" s="108">
        <f t="shared" si="40"/>
        <v>0</v>
      </c>
      <c r="J63" s="48">
        <f t="shared" si="40"/>
        <v>0</v>
      </c>
      <c r="K63" s="108">
        <f t="shared" si="40"/>
        <v>0</v>
      </c>
      <c r="L63" s="48">
        <f t="shared" si="40"/>
        <v>0</v>
      </c>
      <c r="M63" s="88">
        <f t="shared" si="40"/>
        <v>0</v>
      </c>
      <c r="N63" s="7"/>
    </row>
    <row r="64" spans="1:14" s="8" customFormat="1" ht="14.25" customHeight="1" thickBot="1">
      <c r="A64" s="237"/>
      <c r="B64" s="238"/>
      <c r="C64" s="143">
        <v>6</v>
      </c>
      <c r="D64" s="83" t="s">
        <v>44</v>
      </c>
      <c r="E64" s="118">
        <f t="shared" ref="E64:J64" si="41">E63*6</f>
        <v>0</v>
      </c>
      <c r="F64" s="84">
        <f t="shared" si="41"/>
        <v>0</v>
      </c>
      <c r="G64" s="118">
        <f t="shared" si="41"/>
        <v>0</v>
      </c>
      <c r="H64" s="84">
        <f t="shared" si="41"/>
        <v>0</v>
      </c>
      <c r="I64" s="118">
        <f t="shared" si="41"/>
        <v>0</v>
      </c>
      <c r="J64" s="84">
        <f t="shared" si="41"/>
        <v>0</v>
      </c>
      <c r="K64" s="118">
        <f>K63*6*4/12</f>
        <v>0</v>
      </c>
      <c r="L64" s="84">
        <f>L63*6*4/12</f>
        <v>0</v>
      </c>
      <c r="M64" s="85">
        <f>M63*6</f>
        <v>0</v>
      </c>
      <c r="N64" s="7"/>
    </row>
    <row r="65" spans="1:14" s="8" customFormat="1" ht="14.25" customHeight="1">
      <c r="A65" s="233" t="s">
        <v>46</v>
      </c>
      <c r="B65" s="234"/>
      <c r="C65" s="78" t="s">
        <v>27</v>
      </c>
      <c r="D65" s="79"/>
      <c r="E65" s="117"/>
      <c r="F65" s="80">
        <f>D65*E65</f>
        <v>0</v>
      </c>
      <c r="G65" s="117"/>
      <c r="H65" s="80">
        <f>D65*G65</f>
        <v>0</v>
      </c>
      <c r="I65" s="117"/>
      <c r="J65" s="80">
        <f>D65*I65</f>
        <v>0</v>
      </c>
      <c r="K65" s="117"/>
      <c r="L65" s="80">
        <f>D65*K65</f>
        <v>0</v>
      </c>
      <c r="M65" s="81">
        <f>F65+H65+J65+L65</f>
        <v>0</v>
      </c>
      <c r="N65" s="7"/>
    </row>
    <row r="66" spans="1:14" s="8" customFormat="1" ht="14.25" customHeight="1">
      <c r="A66" s="235"/>
      <c r="B66" s="236"/>
      <c r="C66" s="190" t="s">
        <v>28</v>
      </c>
      <c r="D66" s="38"/>
      <c r="E66" s="106"/>
      <c r="F66" s="39">
        <f t="shared" ref="F66:F68" si="42">D66*E66</f>
        <v>0</v>
      </c>
      <c r="G66" s="106"/>
      <c r="H66" s="39">
        <f t="shared" ref="H66:H68" si="43">D66*G66</f>
        <v>0</v>
      </c>
      <c r="I66" s="106"/>
      <c r="J66" s="39">
        <f t="shared" ref="J66:J68" si="44">D66*I66</f>
        <v>0</v>
      </c>
      <c r="K66" s="106"/>
      <c r="L66" s="39">
        <f t="shared" ref="L66:L68" si="45">D66*K66</f>
        <v>0</v>
      </c>
      <c r="M66" s="41">
        <f t="shared" ref="M66:M68" si="46">F66+H66+J66+L66</f>
        <v>0</v>
      </c>
      <c r="N66" s="7"/>
    </row>
    <row r="67" spans="1:14" s="8" customFormat="1" ht="14.25" customHeight="1">
      <c r="A67" s="235"/>
      <c r="B67" s="236"/>
      <c r="C67" s="190" t="s">
        <v>41</v>
      </c>
      <c r="D67" s="38"/>
      <c r="E67" s="106"/>
      <c r="F67" s="39">
        <f t="shared" si="42"/>
        <v>0</v>
      </c>
      <c r="G67" s="106"/>
      <c r="H67" s="39">
        <f t="shared" si="43"/>
        <v>0</v>
      </c>
      <c r="I67" s="106"/>
      <c r="J67" s="39">
        <f t="shared" si="44"/>
        <v>0</v>
      </c>
      <c r="K67" s="106"/>
      <c r="L67" s="39">
        <f t="shared" si="45"/>
        <v>0</v>
      </c>
      <c r="M67" s="41">
        <f>F67+H67+J67+L67</f>
        <v>0</v>
      </c>
      <c r="N67" s="7"/>
    </row>
    <row r="68" spans="1:14" s="8" customFormat="1" ht="14.25" customHeight="1" thickBot="1">
      <c r="A68" s="235"/>
      <c r="B68" s="236"/>
      <c r="C68" s="51" t="s">
        <v>42</v>
      </c>
      <c r="D68" s="52"/>
      <c r="E68" s="109"/>
      <c r="F68" s="53">
        <f t="shared" si="42"/>
        <v>0</v>
      </c>
      <c r="G68" s="109"/>
      <c r="H68" s="53">
        <f t="shared" si="43"/>
        <v>0</v>
      </c>
      <c r="I68" s="109"/>
      <c r="J68" s="53">
        <f t="shared" si="44"/>
        <v>0</v>
      </c>
      <c r="K68" s="109"/>
      <c r="L68" s="53">
        <f t="shared" si="45"/>
        <v>0</v>
      </c>
      <c r="M68" s="82">
        <f t="shared" si="46"/>
        <v>0</v>
      </c>
      <c r="N68" s="7"/>
    </row>
    <row r="69" spans="1:14" s="8" customFormat="1" ht="14.25" customHeight="1" thickTop="1">
      <c r="A69" s="235"/>
      <c r="B69" s="236"/>
      <c r="C69" s="61" t="s">
        <v>43</v>
      </c>
      <c r="D69" s="57" t="s">
        <v>32</v>
      </c>
      <c r="E69" s="110">
        <f>SUM(E65:E68)</f>
        <v>0</v>
      </c>
      <c r="F69" s="58">
        <f>SUM(F65:F68)</f>
        <v>0</v>
      </c>
      <c r="G69" s="110">
        <f t="shared" ref="G69:K69" si="47">SUM(G65:G68)</f>
        <v>0</v>
      </c>
      <c r="H69" s="58">
        <f>SUM(H65:H68)</f>
        <v>0</v>
      </c>
      <c r="I69" s="110">
        <f t="shared" si="47"/>
        <v>0</v>
      </c>
      <c r="J69" s="58">
        <f t="shared" si="47"/>
        <v>0</v>
      </c>
      <c r="K69" s="110">
        <f t="shared" si="47"/>
        <v>0</v>
      </c>
      <c r="L69" s="58">
        <f>SUM(L65:L68)</f>
        <v>0</v>
      </c>
      <c r="M69" s="62">
        <f>M68*36</f>
        <v>0</v>
      </c>
      <c r="N69" s="7"/>
    </row>
    <row r="70" spans="1:14" s="8" customFormat="1" ht="14.25" customHeight="1" thickBot="1">
      <c r="A70" s="237"/>
      <c r="B70" s="238"/>
      <c r="C70" s="143">
        <v>36</v>
      </c>
      <c r="D70" s="83" t="s">
        <v>44</v>
      </c>
      <c r="E70" s="118">
        <f t="shared" ref="E70:J70" si="48">E69*36</f>
        <v>0</v>
      </c>
      <c r="F70" s="84">
        <f t="shared" si="48"/>
        <v>0</v>
      </c>
      <c r="G70" s="118">
        <f t="shared" si="48"/>
        <v>0</v>
      </c>
      <c r="H70" s="84">
        <f t="shared" si="48"/>
        <v>0</v>
      </c>
      <c r="I70" s="118">
        <f t="shared" si="48"/>
        <v>0</v>
      </c>
      <c r="J70" s="84">
        <f t="shared" si="48"/>
        <v>0</v>
      </c>
      <c r="K70" s="118">
        <f>K69*36*4/12</f>
        <v>0</v>
      </c>
      <c r="L70" s="84">
        <f>L69*36*4/12</f>
        <v>0</v>
      </c>
      <c r="M70" s="85">
        <f>F70+H70+J70+L70</f>
        <v>0</v>
      </c>
      <c r="N70" s="7"/>
    </row>
    <row r="71" spans="1:14" s="8" customFormat="1" ht="14.25" customHeight="1">
      <c r="A71" s="233" t="s">
        <v>47</v>
      </c>
      <c r="B71" s="234"/>
      <c r="C71" s="78" t="s">
        <v>27</v>
      </c>
      <c r="D71" s="79"/>
      <c r="E71" s="117"/>
      <c r="F71" s="80">
        <f>$D71*E71</f>
        <v>0</v>
      </c>
      <c r="G71" s="117"/>
      <c r="H71" s="80">
        <f>D71*G71</f>
        <v>0</v>
      </c>
      <c r="I71" s="117"/>
      <c r="J71" s="80">
        <f>D71*I71</f>
        <v>0</v>
      </c>
      <c r="K71" s="117"/>
      <c r="L71" s="80">
        <f>D71*K71</f>
        <v>0</v>
      </c>
      <c r="M71" s="81">
        <f>F71+H71+J71+L71</f>
        <v>0</v>
      </c>
      <c r="N71" s="7"/>
    </row>
    <row r="72" spans="1:14" s="8" customFormat="1" ht="14.25" customHeight="1">
      <c r="A72" s="235"/>
      <c r="B72" s="236"/>
      <c r="C72" s="190" t="s">
        <v>28</v>
      </c>
      <c r="D72" s="38"/>
      <c r="E72" s="106"/>
      <c r="F72" s="39">
        <f t="shared" ref="F72:F74" si="49">$D72*E72</f>
        <v>0</v>
      </c>
      <c r="G72" s="106"/>
      <c r="H72" s="39">
        <f t="shared" ref="H72:H74" si="50">D72*G72</f>
        <v>0</v>
      </c>
      <c r="I72" s="106"/>
      <c r="J72" s="39">
        <f t="shared" ref="J72:J74" si="51">D72*I72</f>
        <v>0</v>
      </c>
      <c r="K72" s="106"/>
      <c r="L72" s="39">
        <f t="shared" ref="L72:L74" si="52">D72*K72</f>
        <v>0</v>
      </c>
      <c r="M72" s="41">
        <f t="shared" ref="M72:M73" si="53">F72+H72+J72+L72</f>
        <v>0</v>
      </c>
      <c r="N72" s="7"/>
    </row>
    <row r="73" spans="1:14" s="8" customFormat="1" ht="14.25" customHeight="1">
      <c r="A73" s="235"/>
      <c r="B73" s="236"/>
      <c r="C73" s="190" t="s">
        <v>41</v>
      </c>
      <c r="D73" s="38"/>
      <c r="E73" s="106"/>
      <c r="F73" s="39">
        <f t="shared" si="49"/>
        <v>0</v>
      </c>
      <c r="G73" s="106"/>
      <c r="H73" s="39">
        <f t="shared" si="50"/>
        <v>0</v>
      </c>
      <c r="I73" s="106"/>
      <c r="J73" s="39">
        <f t="shared" si="51"/>
        <v>0</v>
      </c>
      <c r="K73" s="106"/>
      <c r="L73" s="39">
        <f t="shared" si="52"/>
        <v>0</v>
      </c>
      <c r="M73" s="41">
        <f t="shared" si="53"/>
        <v>0</v>
      </c>
      <c r="N73" s="7"/>
    </row>
    <row r="74" spans="1:14" s="8" customFormat="1" ht="14.25" customHeight="1" thickBot="1">
      <c r="A74" s="235"/>
      <c r="B74" s="236"/>
      <c r="C74" s="42" t="s">
        <v>42</v>
      </c>
      <c r="D74" s="52"/>
      <c r="E74" s="109"/>
      <c r="F74" s="44">
        <f t="shared" si="49"/>
        <v>0</v>
      </c>
      <c r="G74" s="109"/>
      <c r="H74" s="44">
        <f t="shared" si="50"/>
        <v>0</v>
      </c>
      <c r="I74" s="109"/>
      <c r="J74" s="44">
        <f t="shared" si="51"/>
        <v>0</v>
      </c>
      <c r="K74" s="109"/>
      <c r="L74" s="44">
        <f t="shared" si="52"/>
        <v>0</v>
      </c>
      <c r="M74" s="45">
        <f>F74+H74+J74+L74</f>
        <v>0</v>
      </c>
      <c r="N74" s="7"/>
    </row>
    <row r="75" spans="1:14" s="8" customFormat="1" ht="14.25" customHeight="1" thickTop="1">
      <c r="A75" s="235"/>
      <c r="B75" s="236"/>
      <c r="C75" s="87" t="s">
        <v>43</v>
      </c>
      <c r="D75" s="47" t="s">
        <v>32</v>
      </c>
      <c r="E75" s="108">
        <f>SUM(E71:E74)</f>
        <v>0</v>
      </c>
      <c r="F75" s="48">
        <f>SUM(F71:F74)</f>
        <v>0</v>
      </c>
      <c r="G75" s="108">
        <f t="shared" ref="G75:M75" si="54">SUM(G71:G74)</f>
        <v>0</v>
      </c>
      <c r="H75" s="48">
        <f>SUM(H71:H74)</f>
        <v>0</v>
      </c>
      <c r="I75" s="108">
        <f t="shared" si="54"/>
        <v>0</v>
      </c>
      <c r="J75" s="48">
        <f t="shared" si="54"/>
        <v>0</v>
      </c>
      <c r="K75" s="108">
        <f t="shared" si="54"/>
        <v>0</v>
      </c>
      <c r="L75" s="48">
        <f t="shared" si="54"/>
        <v>0</v>
      </c>
      <c r="M75" s="88">
        <f t="shared" si="54"/>
        <v>0</v>
      </c>
      <c r="N75" s="7"/>
    </row>
    <row r="76" spans="1:14" s="8" customFormat="1" ht="14.25" customHeight="1" thickBot="1">
      <c r="A76" s="237"/>
      <c r="B76" s="238"/>
      <c r="C76" s="143">
        <v>0</v>
      </c>
      <c r="D76" s="83" t="s">
        <v>44</v>
      </c>
      <c r="E76" s="118">
        <f>E75*0</f>
        <v>0</v>
      </c>
      <c r="F76" s="84">
        <f>F75*0*11/12</f>
        <v>0</v>
      </c>
      <c r="G76" s="118">
        <f>G75*0</f>
        <v>0</v>
      </c>
      <c r="H76" s="84">
        <f>H75*0</f>
        <v>0</v>
      </c>
      <c r="I76" s="118">
        <f>I75*0</f>
        <v>0</v>
      </c>
      <c r="J76" s="84">
        <f>J75*0</f>
        <v>0</v>
      </c>
      <c r="K76" s="118">
        <f>K75*0*4/12</f>
        <v>0</v>
      </c>
      <c r="L76" s="84">
        <f>L75*0*4/12</f>
        <v>0</v>
      </c>
      <c r="M76" s="85">
        <f>M75*0</f>
        <v>0</v>
      </c>
      <c r="N76" s="7"/>
    </row>
    <row r="77" spans="1:14" s="8" customFormat="1" ht="14.25" customHeight="1">
      <c r="A77" s="233" t="s">
        <v>48</v>
      </c>
      <c r="B77" s="246"/>
      <c r="C77" s="78" t="s">
        <v>27</v>
      </c>
      <c r="D77" s="79"/>
      <c r="E77" s="117"/>
      <c r="F77" s="80">
        <f>$D77*E77</f>
        <v>0</v>
      </c>
      <c r="G77" s="117"/>
      <c r="H77" s="80">
        <f>D77*G77</f>
        <v>0</v>
      </c>
      <c r="I77" s="117"/>
      <c r="J77" s="80">
        <f>D77*I77</f>
        <v>0</v>
      </c>
      <c r="K77" s="117"/>
      <c r="L77" s="80">
        <f>D77*K77</f>
        <v>0</v>
      </c>
      <c r="M77" s="81">
        <f>F77+H77+J77+L77</f>
        <v>0</v>
      </c>
      <c r="N77" s="7"/>
    </row>
    <row r="78" spans="1:14" s="8" customFormat="1" ht="14.25" customHeight="1">
      <c r="A78" s="235"/>
      <c r="B78" s="247"/>
      <c r="C78" s="190" t="s">
        <v>28</v>
      </c>
      <c r="D78" s="38"/>
      <c r="E78" s="106"/>
      <c r="F78" s="39">
        <f t="shared" ref="F78:F80" si="55">$D78*E78</f>
        <v>0</v>
      </c>
      <c r="G78" s="106"/>
      <c r="H78" s="39">
        <f t="shared" ref="H78:H80" si="56">D78*G78</f>
        <v>0</v>
      </c>
      <c r="I78" s="106"/>
      <c r="J78" s="39">
        <f t="shared" ref="J78:J80" si="57">D78*I78</f>
        <v>0</v>
      </c>
      <c r="K78" s="106"/>
      <c r="L78" s="39">
        <f t="shared" ref="L78:L80" si="58">D78*K78</f>
        <v>0</v>
      </c>
      <c r="M78" s="41">
        <f t="shared" ref="M78" si="59">F78+H78+J78+L78</f>
        <v>0</v>
      </c>
      <c r="N78" s="7"/>
    </row>
    <row r="79" spans="1:14" s="8" customFormat="1" ht="14.25" customHeight="1">
      <c r="A79" s="235"/>
      <c r="B79" s="247"/>
      <c r="C79" s="190" t="s">
        <v>41</v>
      </c>
      <c r="D79" s="38"/>
      <c r="E79" s="106"/>
      <c r="F79" s="39">
        <f t="shared" si="55"/>
        <v>0</v>
      </c>
      <c r="G79" s="106"/>
      <c r="H79" s="39">
        <f t="shared" si="56"/>
        <v>0</v>
      </c>
      <c r="I79" s="106"/>
      <c r="J79" s="39">
        <f t="shared" si="57"/>
        <v>0</v>
      </c>
      <c r="K79" s="106"/>
      <c r="L79" s="39">
        <f t="shared" si="58"/>
        <v>0</v>
      </c>
      <c r="M79" s="41">
        <f>F79+H79+J79+L79</f>
        <v>0</v>
      </c>
      <c r="N79" s="7"/>
    </row>
    <row r="80" spans="1:14" s="8" customFormat="1" ht="14.25" customHeight="1" thickBot="1">
      <c r="A80" s="235"/>
      <c r="B80" s="247"/>
      <c r="C80" s="51" t="s">
        <v>42</v>
      </c>
      <c r="D80" s="52"/>
      <c r="E80" s="109"/>
      <c r="F80" s="53">
        <f t="shared" si="55"/>
        <v>0</v>
      </c>
      <c r="G80" s="109"/>
      <c r="H80" s="53">
        <f t="shared" si="56"/>
        <v>0</v>
      </c>
      <c r="I80" s="109"/>
      <c r="J80" s="53">
        <f t="shared" si="57"/>
        <v>0</v>
      </c>
      <c r="K80" s="109"/>
      <c r="L80" s="53">
        <f t="shared" si="58"/>
        <v>0</v>
      </c>
      <c r="M80" s="82">
        <f>F80+H80+J80+L80</f>
        <v>0</v>
      </c>
      <c r="N80" s="7"/>
    </row>
    <row r="81" spans="1:15" s="8" customFormat="1" ht="14.25" customHeight="1" thickTop="1">
      <c r="A81" s="235"/>
      <c r="B81" s="247"/>
      <c r="C81" s="61" t="s">
        <v>43</v>
      </c>
      <c r="D81" s="57" t="s">
        <v>32</v>
      </c>
      <c r="E81" s="110">
        <f>SUM(E77:E80)</f>
        <v>0</v>
      </c>
      <c r="F81" s="58">
        <f>SUM(F77:F80)</f>
        <v>0</v>
      </c>
      <c r="G81" s="110">
        <f t="shared" ref="G81:M81" si="60">SUM(G77:G80)</f>
        <v>0</v>
      </c>
      <c r="H81" s="58">
        <f>SUM(H77:H80)</f>
        <v>0</v>
      </c>
      <c r="I81" s="110">
        <f t="shared" si="60"/>
        <v>0</v>
      </c>
      <c r="J81" s="58">
        <f t="shared" si="60"/>
        <v>0</v>
      </c>
      <c r="K81" s="110">
        <f t="shared" si="60"/>
        <v>0</v>
      </c>
      <c r="L81" s="58">
        <f t="shared" si="60"/>
        <v>0</v>
      </c>
      <c r="M81" s="62">
        <f t="shared" si="60"/>
        <v>0</v>
      </c>
      <c r="N81" s="7"/>
    </row>
    <row r="82" spans="1:15" s="8" customFormat="1" ht="14.25" customHeight="1" thickBot="1">
      <c r="A82" s="237"/>
      <c r="B82" s="248"/>
      <c r="C82" s="144">
        <v>23</v>
      </c>
      <c r="D82" s="83" t="s">
        <v>44</v>
      </c>
      <c r="E82" s="118">
        <f t="shared" ref="E82:J82" si="61">E81*23</f>
        <v>0</v>
      </c>
      <c r="F82" s="84">
        <f t="shared" si="61"/>
        <v>0</v>
      </c>
      <c r="G82" s="118">
        <f t="shared" si="61"/>
        <v>0</v>
      </c>
      <c r="H82" s="84">
        <f t="shared" si="61"/>
        <v>0</v>
      </c>
      <c r="I82" s="118">
        <f t="shared" si="61"/>
        <v>0</v>
      </c>
      <c r="J82" s="84">
        <f t="shared" si="61"/>
        <v>0</v>
      </c>
      <c r="K82" s="118">
        <f>3*23*4/12</f>
        <v>23</v>
      </c>
      <c r="L82" s="84">
        <f>L81*23*4/12</f>
        <v>0</v>
      </c>
      <c r="M82" s="85">
        <f>M81*23</f>
        <v>0</v>
      </c>
      <c r="N82" s="7"/>
    </row>
    <row r="83" spans="1:15" s="8" customFormat="1" ht="17.25" customHeight="1" thickBot="1">
      <c r="A83" s="239" t="s">
        <v>49</v>
      </c>
      <c r="B83" s="240"/>
      <c r="C83" s="240"/>
      <c r="D83" s="241"/>
      <c r="E83" s="119">
        <f>E58+E64+E70+E76+E82</f>
        <v>0</v>
      </c>
      <c r="F83" s="89">
        <f>F58+F64+F70+F76+F82</f>
        <v>0</v>
      </c>
      <c r="G83" s="119">
        <f>G58+G64+G70+G76+G82</f>
        <v>0</v>
      </c>
      <c r="H83" s="89">
        <f t="shared" ref="H83:M83" si="62">H58+H64+H70+H76+H82</f>
        <v>0</v>
      </c>
      <c r="I83" s="119">
        <f>I58+I64+I70+I76+I82</f>
        <v>0</v>
      </c>
      <c r="J83" s="89">
        <f t="shared" si="62"/>
        <v>0</v>
      </c>
      <c r="K83" s="119">
        <f>K58+K64+K70+K76+K82</f>
        <v>23</v>
      </c>
      <c r="L83" s="89">
        <f t="shared" si="62"/>
        <v>0</v>
      </c>
      <c r="M83" s="99">
        <f t="shared" si="62"/>
        <v>0</v>
      </c>
      <c r="N83" s="7"/>
      <c r="O83" s="90"/>
    </row>
    <row r="84" spans="1:15" s="8" customFormat="1" ht="20.100000000000001" customHeight="1">
      <c r="B84" s="31"/>
      <c r="C84" s="31"/>
      <c r="D84" s="91"/>
      <c r="E84" s="92"/>
      <c r="F84" s="92"/>
      <c r="G84" s="92"/>
      <c r="H84" s="92"/>
      <c r="I84" s="92"/>
      <c r="J84" s="92"/>
      <c r="K84" s="92"/>
      <c r="L84" s="92"/>
      <c r="M84" s="92"/>
      <c r="N84" s="7"/>
    </row>
    <row r="85" spans="1:15" s="8" customFormat="1" ht="18.95" customHeight="1" thickBot="1">
      <c r="B85" s="31" t="str">
        <f>B13</f>
        <v>②文部科学省表敬訪問補助業務</v>
      </c>
      <c r="C85" s="31"/>
      <c r="E85" s="7"/>
      <c r="F85" s="7"/>
      <c r="G85" s="7"/>
      <c r="H85" s="7"/>
      <c r="I85" s="7"/>
      <c r="J85" s="7"/>
      <c r="K85" s="7"/>
      <c r="L85" s="7"/>
      <c r="M85" s="7"/>
      <c r="N85" s="7"/>
    </row>
    <row r="86" spans="1:15" s="8" customFormat="1" ht="15.75" customHeight="1">
      <c r="A86" s="224"/>
      <c r="B86" s="225"/>
      <c r="C86" s="226"/>
      <c r="D86" s="200" t="s">
        <v>23</v>
      </c>
      <c r="E86" s="194">
        <v>2026</v>
      </c>
      <c r="F86" s="195"/>
      <c r="G86" s="194">
        <f>E86+1</f>
        <v>2027</v>
      </c>
      <c r="H86" s="195"/>
      <c r="I86" s="194">
        <f>G86+1</f>
        <v>2028</v>
      </c>
      <c r="J86" s="195"/>
      <c r="K86" s="194">
        <f>I86+1</f>
        <v>2029</v>
      </c>
      <c r="L86" s="195"/>
      <c r="M86" s="231" t="s">
        <v>7</v>
      </c>
      <c r="N86" s="7"/>
    </row>
    <row r="87" spans="1:15" s="8" customFormat="1" ht="15.75" customHeight="1" thickBot="1">
      <c r="A87" s="242"/>
      <c r="B87" s="243"/>
      <c r="C87" s="244"/>
      <c r="D87" s="245"/>
      <c r="E87" s="93" t="s">
        <v>24</v>
      </c>
      <c r="F87" s="93" t="s">
        <v>25</v>
      </c>
      <c r="G87" s="121" t="s">
        <v>26</v>
      </c>
      <c r="H87" s="93" t="s">
        <v>25</v>
      </c>
      <c r="I87" s="121" t="s">
        <v>26</v>
      </c>
      <c r="J87" s="93" t="s">
        <v>25</v>
      </c>
      <c r="K87" s="93" t="s">
        <v>26</v>
      </c>
      <c r="L87" s="93" t="s">
        <v>25</v>
      </c>
      <c r="M87" s="249"/>
      <c r="N87" s="7"/>
    </row>
    <row r="88" spans="1:15" s="8" customFormat="1" ht="15" customHeight="1">
      <c r="A88" s="218" t="str">
        <f>B85</f>
        <v>②文部科学省表敬訪問補助業務</v>
      </c>
      <c r="B88" s="219"/>
      <c r="C88" s="142" t="s">
        <v>27</v>
      </c>
      <c r="D88" s="79"/>
      <c r="E88" s="117"/>
      <c r="F88" s="80">
        <f>D88*E88</f>
        <v>0</v>
      </c>
      <c r="G88" s="117"/>
      <c r="H88" s="80">
        <f>D88*G88</f>
        <v>0</v>
      </c>
      <c r="I88" s="145"/>
      <c r="J88" s="80">
        <f>D88*I89</f>
        <v>0</v>
      </c>
      <c r="K88" s="146">
        <v>0</v>
      </c>
      <c r="L88" s="147">
        <f>D88*K88</f>
        <v>0</v>
      </c>
      <c r="M88" s="81">
        <f>F88+H88+J88+L88</f>
        <v>0</v>
      </c>
      <c r="N88" s="7"/>
    </row>
    <row r="89" spans="1:15" s="8" customFormat="1" ht="15" customHeight="1">
      <c r="A89" s="220"/>
      <c r="B89" s="221"/>
      <c r="C89" s="190" t="s">
        <v>28</v>
      </c>
      <c r="D89" s="38"/>
      <c r="E89" s="106"/>
      <c r="F89" s="39">
        <f t="shared" ref="F89:F90" si="63">D89*E89</f>
        <v>0</v>
      </c>
      <c r="G89" s="106"/>
      <c r="H89" s="39">
        <f t="shared" ref="H89:H90" si="64">D89*G89</f>
        <v>0</v>
      </c>
      <c r="I89" s="105"/>
      <c r="J89" s="39">
        <f>D89*I89</f>
        <v>0</v>
      </c>
      <c r="K89" s="148">
        <v>0</v>
      </c>
      <c r="L89" s="149">
        <f t="shared" ref="L89:L91" si="65">D89*K89</f>
        <v>0</v>
      </c>
      <c r="M89" s="41">
        <f t="shared" ref="M89:M91" si="66">F89+H89+J89+L89</f>
        <v>0</v>
      </c>
      <c r="N89" s="7"/>
    </row>
    <row r="90" spans="1:15" s="8" customFormat="1" ht="15" customHeight="1">
      <c r="A90" s="220"/>
      <c r="B90" s="221"/>
      <c r="C90" s="190" t="s">
        <v>29</v>
      </c>
      <c r="D90" s="38"/>
      <c r="E90" s="106"/>
      <c r="F90" s="39">
        <f t="shared" si="63"/>
        <v>0</v>
      </c>
      <c r="G90" s="106"/>
      <c r="H90" s="39">
        <f t="shared" si="64"/>
        <v>0</v>
      </c>
      <c r="I90" s="106"/>
      <c r="J90" s="39">
        <f t="shared" ref="J90:J91" si="67">D90*I90</f>
        <v>0</v>
      </c>
      <c r="K90" s="148">
        <v>0</v>
      </c>
      <c r="L90" s="149">
        <f t="shared" si="65"/>
        <v>0</v>
      </c>
      <c r="M90" s="41">
        <f t="shared" si="66"/>
        <v>0</v>
      </c>
      <c r="N90" s="7"/>
    </row>
    <row r="91" spans="1:15" s="8" customFormat="1" ht="15" customHeight="1" thickBot="1">
      <c r="A91" s="220"/>
      <c r="B91" s="221"/>
      <c r="C91" s="51" t="s">
        <v>31</v>
      </c>
      <c r="D91" s="52"/>
      <c r="E91" s="109"/>
      <c r="F91" s="53">
        <f>D91*E91</f>
        <v>0</v>
      </c>
      <c r="G91" s="109"/>
      <c r="H91" s="53">
        <f>D91*G91</f>
        <v>0</v>
      </c>
      <c r="I91" s="109"/>
      <c r="J91" s="53">
        <f t="shared" si="67"/>
        <v>0</v>
      </c>
      <c r="K91" s="150">
        <v>0</v>
      </c>
      <c r="L91" s="151">
        <f t="shared" si="65"/>
        <v>0</v>
      </c>
      <c r="M91" s="82">
        <f t="shared" si="66"/>
        <v>0</v>
      </c>
      <c r="N91" s="7"/>
    </row>
    <row r="92" spans="1:15" s="8" customFormat="1" ht="15" customHeight="1" thickTop="1" thickBot="1">
      <c r="A92" s="222"/>
      <c r="B92" s="223"/>
      <c r="C92" s="94" t="s">
        <v>50</v>
      </c>
      <c r="D92" s="95"/>
      <c r="E92" s="120">
        <f>SUM(E88:E91)</f>
        <v>0</v>
      </c>
      <c r="F92" s="97">
        <f>SUM(F88:F91)</f>
        <v>0</v>
      </c>
      <c r="G92" s="122">
        <f>SUM(G88:G91)</f>
        <v>0</v>
      </c>
      <c r="H92" s="96">
        <f t="shared" ref="H92:K92" si="68">SUM(H88:H91)</f>
        <v>0</v>
      </c>
      <c r="I92" s="122">
        <f>SUM(I89:I91)</f>
        <v>0</v>
      </c>
      <c r="J92" s="97">
        <f t="shared" si="68"/>
        <v>0</v>
      </c>
      <c r="K92" s="152">
        <f t="shared" si="68"/>
        <v>0</v>
      </c>
      <c r="L92" s="153">
        <f>SUM(L88:L91)</f>
        <v>0</v>
      </c>
      <c r="M92" s="98">
        <f>SUM(M88:M91)</f>
        <v>0</v>
      </c>
      <c r="N92" s="7"/>
    </row>
    <row r="93" spans="1:15" s="8" customFormat="1" ht="18" customHeight="1" thickBot="1">
      <c r="A93" s="212" t="s">
        <v>51</v>
      </c>
      <c r="B93" s="213"/>
      <c r="C93" s="213"/>
      <c r="D93" s="214"/>
      <c r="E93" s="119">
        <f t="shared" ref="E93:K93" si="69">E92</f>
        <v>0</v>
      </c>
      <c r="F93" s="89">
        <f>F92</f>
        <v>0</v>
      </c>
      <c r="G93" s="119">
        <f t="shared" si="69"/>
        <v>0</v>
      </c>
      <c r="H93" s="89">
        <f>H92</f>
        <v>0</v>
      </c>
      <c r="I93" s="119">
        <f t="shared" si="69"/>
        <v>0</v>
      </c>
      <c r="J93" s="89">
        <f>J92</f>
        <v>0</v>
      </c>
      <c r="K93" s="154">
        <f t="shared" si="69"/>
        <v>0</v>
      </c>
      <c r="L93" s="155">
        <f>L92</f>
        <v>0</v>
      </c>
      <c r="M93" s="99">
        <f>M92</f>
        <v>0</v>
      </c>
      <c r="N93" s="7"/>
      <c r="O93" s="90"/>
    </row>
    <row r="94" spans="1:15" s="8" customFormat="1" ht="20.100000000000001" customHeight="1">
      <c r="B94" s="31"/>
      <c r="C94" s="31"/>
      <c r="D94" s="91"/>
      <c r="E94" s="92"/>
      <c r="F94" s="92"/>
      <c r="G94" s="92"/>
      <c r="H94" s="92"/>
      <c r="I94" s="92"/>
      <c r="J94" s="92"/>
      <c r="K94" s="92"/>
      <c r="L94" s="92"/>
      <c r="M94" s="92"/>
      <c r="N94" s="7"/>
      <c r="O94" s="65"/>
    </row>
    <row r="95" spans="1:15" s="8" customFormat="1" ht="18.95" customHeight="1" thickBot="1">
      <c r="B95" s="31" t="str">
        <f>B14</f>
        <v>③外務大臣感謝状対応業務</v>
      </c>
      <c r="C95" s="31"/>
      <c r="E95" s="7"/>
      <c r="F95" s="7"/>
      <c r="G95" s="7"/>
      <c r="H95" s="7"/>
      <c r="I95" s="7"/>
      <c r="J95" s="7"/>
      <c r="K95" s="7"/>
      <c r="L95" s="7"/>
      <c r="M95" s="7"/>
      <c r="N95" s="7"/>
    </row>
    <row r="96" spans="1:15" s="8" customFormat="1" ht="15.75" customHeight="1">
      <c r="A96" s="224"/>
      <c r="B96" s="225"/>
      <c r="C96" s="226"/>
      <c r="D96" s="200" t="s">
        <v>23</v>
      </c>
      <c r="E96" s="194">
        <v>2026</v>
      </c>
      <c r="F96" s="195"/>
      <c r="G96" s="194">
        <f>E96+1</f>
        <v>2027</v>
      </c>
      <c r="H96" s="195"/>
      <c r="I96" s="194">
        <f>G96+1</f>
        <v>2028</v>
      </c>
      <c r="J96" s="195"/>
      <c r="K96" s="194">
        <f>I96+1</f>
        <v>2029</v>
      </c>
      <c r="L96" s="195"/>
      <c r="M96" s="231" t="s">
        <v>7</v>
      </c>
      <c r="N96" s="7"/>
    </row>
    <row r="97" spans="1:15" s="8" customFormat="1" ht="15.75" customHeight="1" thickBot="1">
      <c r="A97" s="227"/>
      <c r="B97" s="228"/>
      <c r="C97" s="229"/>
      <c r="D97" s="230"/>
      <c r="E97" s="33" t="s">
        <v>24</v>
      </c>
      <c r="F97" s="33" t="s">
        <v>25</v>
      </c>
      <c r="G97" s="33" t="s">
        <v>26</v>
      </c>
      <c r="H97" s="33" t="s">
        <v>25</v>
      </c>
      <c r="I97" s="33" t="s">
        <v>26</v>
      </c>
      <c r="J97" s="33" t="s">
        <v>25</v>
      </c>
      <c r="K97" s="33" t="s">
        <v>26</v>
      </c>
      <c r="L97" s="33" t="s">
        <v>25</v>
      </c>
      <c r="M97" s="232"/>
      <c r="N97" s="7"/>
    </row>
    <row r="98" spans="1:15" s="8" customFormat="1" ht="14.25" customHeight="1">
      <c r="A98" s="210" t="str">
        <f>B95</f>
        <v>③外務大臣感謝状対応業務</v>
      </c>
      <c r="B98" s="211"/>
      <c r="C98" s="142" t="s">
        <v>27</v>
      </c>
      <c r="D98" s="79"/>
      <c r="E98" s="117"/>
      <c r="F98" s="80">
        <f>$D98*E98</f>
        <v>0</v>
      </c>
      <c r="G98" s="117"/>
      <c r="H98" s="80">
        <f>$D98*G98</f>
        <v>0</v>
      </c>
      <c r="I98" s="117"/>
      <c r="J98" s="80">
        <f>$D98*I98</f>
        <v>0</v>
      </c>
      <c r="K98" s="117"/>
      <c r="L98" s="80">
        <f>$D98*K98*1/4</f>
        <v>0</v>
      </c>
      <c r="M98" s="81">
        <f>F98+H98+J98+L98</f>
        <v>0</v>
      </c>
      <c r="N98" s="7"/>
    </row>
    <row r="99" spans="1:15" s="8" customFormat="1" ht="14.25" customHeight="1">
      <c r="A99" s="210"/>
      <c r="B99" s="211"/>
      <c r="C99" s="190" t="s">
        <v>28</v>
      </c>
      <c r="D99" s="38"/>
      <c r="E99" s="106"/>
      <c r="F99" s="36">
        <f t="shared" ref="F99:F101" si="70">$D99*E99</f>
        <v>0</v>
      </c>
      <c r="G99" s="111"/>
      <c r="H99" s="36">
        <f t="shared" ref="H99:H101" si="71">$D99*G99</f>
        <v>0</v>
      </c>
      <c r="I99" s="111"/>
      <c r="J99" s="36">
        <f t="shared" ref="J99:J101" si="72">$D99*I99</f>
        <v>0</v>
      </c>
      <c r="K99" s="111"/>
      <c r="L99" s="36">
        <f>$D99*K99*1/4</f>
        <v>0</v>
      </c>
      <c r="M99" s="29">
        <f t="shared" ref="M99:M102" si="73">F99+H99+J99+L99</f>
        <v>0</v>
      </c>
      <c r="N99" s="7"/>
    </row>
    <row r="100" spans="1:15" s="8" customFormat="1" ht="14.25" customHeight="1">
      <c r="A100" s="210"/>
      <c r="B100" s="211"/>
      <c r="C100" s="190" t="s">
        <v>29</v>
      </c>
      <c r="D100" s="38"/>
      <c r="E100" s="106"/>
      <c r="F100" s="36">
        <f t="shared" si="70"/>
        <v>0</v>
      </c>
      <c r="G100" s="111"/>
      <c r="H100" s="36">
        <f t="shared" si="71"/>
        <v>0</v>
      </c>
      <c r="I100" s="111"/>
      <c r="J100" s="36">
        <f t="shared" si="72"/>
        <v>0</v>
      </c>
      <c r="K100" s="111"/>
      <c r="L100" s="36">
        <f>$D100*K100*1/4</f>
        <v>0</v>
      </c>
      <c r="M100" s="29">
        <f t="shared" si="73"/>
        <v>0</v>
      </c>
      <c r="N100" s="7"/>
    </row>
    <row r="101" spans="1:15" s="8" customFormat="1" ht="14.25" customHeight="1" thickBot="1">
      <c r="A101" s="210"/>
      <c r="B101" s="211"/>
      <c r="C101" s="51" t="s">
        <v>31</v>
      </c>
      <c r="D101" s="52"/>
      <c r="E101" s="109"/>
      <c r="F101" s="100">
        <f t="shared" si="70"/>
        <v>0</v>
      </c>
      <c r="G101" s="114"/>
      <c r="H101" s="100">
        <f t="shared" si="71"/>
        <v>0</v>
      </c>
      <c r="I101" s="114"/>
      <c r="J101" s="100">
        <f t="shared" si="72"/>
        <v>0</v>
      </c>
      <c r="K101" s="114"/>
      <c r="L101" s="100">
        <f>$D101*K101*1/4</f>
        <v>0</v>
      </c>
      <c r="M101" s="55">
        <f t="shared" si="73"/>
        <v>0</v>
      </c>
      <c r="N101" s="7"/>
    </row>
    <row r="102" spans="1:15" s="8" customFormat="1" ht="14.25" customHeight="1" thickTop="1" thickBot="1">
      <c r="A102" s="210"/>
      <c r="B102" s="211"/>
      <c r="C102" s="94" t="s">
        <v>52</v>
      </c>
      <c r="D102" s="57"/>
      <c r="E102" s="110">
        <f>SUM(E98:E101)</f>
        <v>0</v>
      </c>
      <c r="F102" s="59">
        <f>SUM(F98:F101)</f>
        <v>0</v>
      </c>
      <c r="G102" s="115">
        <f>SUM(G98:G101)</f>
        <v>0</v>
      </c>
      <c r="H102" s="59">
        <f>SUM(H98:H101)</f>
        <v>0</v>
      </c>
      <c r="I102" s="115">
        <f>SUM(I98:I101)</f>
        <v>0</v>
      </c>
      <c r="J102" s="59">
        <f>SUM(J98:J100)</f>
        <v>0</v>
      </c>
      <c r="K102" s="115">
        <f>SUM(K98:K101)</f>
        <v>0</v>
      </c>
      <c r="L102" s="59">
        <f>SUM(L98:L101)</f>
        <v>0</v>
      </c>
      <c r="M102" s="60">
        <f t="shared" si="73"/>
        <v>0</v>
      </c>
      <c r="N102" s="7"/>
    </row>
    <row r="103" spans="1:15" s="8" customFormat="1" ht="19.5" customHeight="1" thickBot="1">
      <c r="A103" s="212" t="s">
        <v>53</v>
      </c>
      <c r="B103" s="213"/>
      <c r="C103" s="213"/>
      <c r="D103" s="214"/>
      <c r="E103" s="125">
        <f>E102*3</f>
        <v>0</v>
      </c>
      <c r="F103" s="126">
        <f>F102*3</f>
        <v>0</v>
      </c>
      <c r="G103" s="125">
        <f>G102*4</f>
        <v>0</v>
      </c>
      <c r="H103" s="126">
        <f t="shared" ref="H103:J103" si="74">H102*4</f>
        <v>0</v>
      </c>
      <c r="I103" s="125">
        <f t="shared" si="74"/>
        <v>0</v>
      </c>
      <c r="J103" s="126">
        <f t="shared" si="74"/>
        <v>0</v>
      </c>
      <c r="K103" s="125">
        <f>K102*2</f>
        <v>0</v>
      </c>
      <c r="L103" s="126">
        <f>L102*2</f>
        <v>0</v>
      </c>
      <c r="M103" s="127">
        <f>M102*4</f>
        <v>0</v>
      </c>
      <c r="N103" s="7"/>
      <c r="O103" s="90"/>
    </row>
    <row r="104" spans="1:15" s="8" customFormat="1" ht="20.100000000000001" customHeight="1">
      <c r="B104" s="31"/>
      <c r="C104" s="31"/>
      <c r="D104" s="91"/>
      <c r="E104" s="92"/>
      <c r="F104" s="92"/>
      <c r="G104" s="92"/>
      <c r="H104" s="92"/>
      <c r="I104" s="92"/>
      <c r="J104" s="92"/>
      <c r="K104" s="92"/>
      <c r="L104" s="92"/>
      <c r="M104" s="92"/>
      <c r="N104" s="7"/>
      <c r="O104" s="65"/>
    </row>
    <row r="105" spans="1:15" s="8" customFormat="1" ht="18.95" customHeight="1" thickBot="1">
      <c r="A105" s="31" t="str">
        <f>A15</f>
        <v>（3）直接経費（実費精算分）定額計上</v>
      </c>
      <c r="B105" s="31"/>
      <c r="C105" s="31"/>
      <c r="E105" s="7"/>
      <c r="F105" s="7"/>
      <c r="G105" s="7"/>
      <c r="H105" s="7"/>
      <c r="I105" s="7"/>
      <c r="J105" s="7"/>
      <c r="K105" s="7"/>
      <c r="L105" s="7"/>
      <c r="M105" s="7"/>
      <c r="N105" s="7"/>
    </row>
    <row r="106" spans="1:15" s="8" customFormat="1" ht="21.75" customHeight="1" thickBot="1">
      <c r="A106" s="215" t="s">
        <v>2</v>
      </c>
      <c r="B106" s="200"/>
      <c r="C106" s="200"/>
      <c r="D106" s="216"/>
      <c r="E106" s="217">
        <v>2026</v>
      </c>
      <c r="F106" s="217"/>
      <c r="G106" s="217">
        <f>E106+1</f>
        <v>2027</v>
      </c>
      <c r="H106" s="217"/>
      <c r="I106" s="217">
        <f>G106+1</f>
        <v>2028</v>
      </c>
      <c r="J106" s="217"/>
      <c r="K106" s="217">
        <f>I106+1</f>
        <v>2029</v>
      </c>
      <c r="L106" s="217"/>
      <c r="M106" s="101" t="s">
        <v>7</v>
      </c>
      <c r="N106" s="7"/>
    </row>
    <row r="107" spans="1:15" s="8" customFormat="1" ht="21.75" customHeight="1" thickBot="1">
      <c r="A107" s="207" t="s">
        <v>54</v>
      </c>
      <c r="B107" s="208"/>
      <c r="C107" s="208"/>
      <c r="D107" s="102"/>
      <c r="E107" s="209">
        <v>95000000</v>
      </c>
      <c r="F107" s="209"/>
      <c r="G107" s="209">
        <v>105000000</v>
      </c>
      <c r="H107" s="209"/>
      <c r="I107" s="209">
        <v>105000000</v>
      </c>
      <c r="J107" s="209"/>
      <c r="K107" s="209">
        <v>35000000</v>
      </c>
      <c r="L107" s="209"/>
      <c r="M107" s="103">
        <f>SUM(E107:L107)</f>
        <v>340000000</v>
      </c>
      <c r="N107" s="7"/>
    </row>
    <row r="108" spans="1:15" s="8" customFormat="1" ht="21.75" customHeight="1" thickBot="1">
      <c r="A108" s="204" t="s">
        <v>55</v>
      </c>
      <c r="B108" s="205"/>
      <c r="C108" s="205"/>
      <c r="D108" s="205"/>
      <c r="E108" s="206">
        <f>E107</f>
        <v>95000000</v>
      </c>
      <c r="F108" s="206"/>
      <c r="G108" s="206">
        <f>G107</f>
        <v>105000000</v>
      </c>
      <c r="H108" s="206"/>
      <c r="I108" s="206">
        <f>I107</f>
        <v>105000000</v>
      </c>
      <c r="J108" s="206"/>
      <c r="K108" s="206">
        <f>K107</f>
        <v>35000000</v>
      </c>
      <c r="L108" s="206"/>
      <c r="M108" s="104">
        <f>SUM(E108:L108)</f>
        <v>340000000</v>
      </c>
      <c r="N108" s="7"/>
    </row>
    <row r="109" spans="1:15" s="8" customFormat="1" ht="13.5">
      <c r="B109" s="31"/>
      <c r="C109" s="31"/>
      <c r="E109" s="7"/>
      <c r="F109" s="7"/>
      <c r="G109" s="7"/>
      <c r="H109" s="7"/>
      <c r="I109" s="7"/>
      <c r="J109" s="7"/>
      <c r="K109" s="7"/>
      <c r="L109" s="7"/>
      <c r="M109" s="7"/>
      <c r="N109" s="7"/>
    </row>
    <row r="110" spans="1:15">
      <c r="N110" s="7"/>
    </row>
    <row r="111" spans="1:15">
      <c r="N111" s="7"/>
    </row>
    <row r="112" spans="1:15">
      <c r="N112" s="7"/>
    </row>
    <row r="113" spans="14:14">
      <c r="N113" s="7"/>
    </row>
    <row r="114" spans="14:14">
      <c r="N114" s="7"/>
    </row>
    <row r="115" spans="14:14">
      <c r="N115" s="7"/>
    </row>
    <row r="116" spans="14:14">
      <c r="N116" s="7"/>
    </row>
  </sheetData>
  <mergeCells count="102">
    <mergeCell ref="K15:L15"/>
    <mergeCell ref="E5:F5"/>
    <mergeCell ref="G5:H5"/>
    <mergeCell ref="I5:J5"/>
    <mergeCell ref="K5:L5"/>
    <mergeCell ref="B13:D13"/>
    <mergeCell ref="B14:D14"/>
    <mergeCell ref="E15:F15"/>
    <mergeCell ref="G15:H15"/>
    <mergeCell ref="I15:J15"/>
    <mergeCell ref="B1:M1"/>
    <mergeCell ref="B2:D2"/>
    <mergeCell ref="A4:D4"/>
    <mergeCell ref="E4:F4"/>
    <mergeCell ref="G4:H4"/>
    <mergeCell ref="I4:J4"/>
    <mergeCell ref="K4:L4"/>
    <mergeCell ref="A11:D11"/>
    <mergeCell ref="E11:F11"/>
    <mergeCell ref="G11:H11"/>
    <mergeCell ref="I11:J11"/>
    <mergeCell ref="K11:L11"/>
    <mergeCell ref="A18:D18"/>
    <mergeCell ref="E18:F18"/>
    <mergeCell ref="G18:H18"/>
    <mergeCell ref="I18:J18"/>
    <mergeCell ref="K18:L18"/>
    <mergeCell ref="E16:F16"/>
    <mergeCell ref="G16:H16"/>
    <mergeCell ref="I16:J16"/>
    <mergeCell ref="K16:L16"/>
    <mergeCell ref="B17:D17"/>
    <mergeCell ref="E17:F17"/>
    <mergeCell ref="G17:H17"/>
    <mergeCell ref="I17:J17"/>
    <mergeCell ref="K17:L17"/>
    <mergeCell ref="E51:F51"/>
    <mergeCell ref="G51:H51"/>
    <mergeCell ref="I51:J51"/>
    <mergeCell ref="M86:M87"/>
    <mergeCell ref="A39:D39"/>
    <mergeCell ref="K22:L22"/>
    <mergeCell ref="A24:B26"/>
    <mergeCell ref="A27:B28"/>
    <mergeCell ref="A29:B33"/>
    <mergeCell ref="A34:B36"/>
    <mergeCell ref="A37:B38"/>
    <mergeCell ref="A22:B23"/>
    <mergeCell ref="C22:D23"/>
    <mergeCell ref="E22:F22"/>
    <mergeCell ref="G22:H22"/>
    <mergeCell ref="I22:J22"/>
    <mergeCell ref="A45:B45"/>
    <mergeCell ref="C45:D45"/>
    <mergeCell ref="A93:D93"/>
    <mergeCell ref="A96:C97"/>
    <mergeCell ref="D96:D97"/>
    <mergeCell ref="E96:F96"/>
    <mergeCell ref="G96:H96"/>
    <mergeCell ref="I96:J96"/>
    <mergeCell ref="K96:L96"/>
    <mergeCell ref="M96:M97"/>
    <mergeCell ref="M51:M52"/>
    <mergeCell ref="A53:B58"/>
    <mergeCell ref="A59:B64"/>
    <mergeCell ref="A65:B70"/>
    <mergeCell ref="A71:B76"/>
    <mergeCell ref="K51:L51"/>
    <mergeCell ref="A83:D83"/>
    <mergeCell ref="A86:C87"/>
    <mergeCell ref="D86:D87"/>
    <mergeCell ref="E86:F86"/>
    <mergeCell ref="G86:H86"/>
    <mergeCell ref="I86:J86"/>
    <mergeCell ref="A77:B82"/>
    <mergeCell ref="K86:L86"/>
    <mergeCell ref="A51:C52"/>
    <mergeCell ref="D51:D52"/>
    <mergeCell ref="K43:L43"/>
    <mergeCell ref="A43:B44"/>
    <mergeCell ref="C43:D44"/>
    <mergeCell ref="E43:F43"/>
    <mergeCell ref="G43:H43"/>
    <mergeCell ref="I43:J43"/>
    <mergeCell ref="A108:D108"/>
    <mergeCell ref="E108:F108"/>
    <mergeCell ref="G108:H108"/>
    <mergeCell ref="I108:J108"/>
    <mergeCell ref="K108:L108"/>
    <mergeCell ref="A107:C107"/>
    <mergeCell ref="E107:F107"/>
    <mergeCell ref="G107:H107"/>
    <mergeCell ref="I107:J107"/>
    <mergeCell ref="K107:L107"/>
    <mergeCell ref="A98:B102"/>
    <mergeCell ref="A103:D103"/>
    <mergeCell ref="A106:D106"/>
    <mergeCell ref="E106:F106"/>
    <mergeCell ref="G106:H106"/>
    <mergeCell ref="I106:J106"/>
    <mergeCell ref="K106:L106"/>
    <mergeCell ref="A88:B92"/>
  </mergeCells>
  <phoneticPr fontId="5"/>
  <printOptions horizontalCentered="1"/>
  <pageMargins left="3.937007874015748E-2" right="3.937007874015748E-2" top="0.55118110236220474" bottom="0.35433070866141736" header="0.31496062992125984" footer="0.31496062992125984"/>
  <pageSetup paperSize="9" scale="4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積算シート</vt:lpstr>
      <vt:lpstr>積算シート!Print_Area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2025-12-09T04:41:28Z</dcterms:created>
  <dcterms:modified xsi:type="dcterms:W3CDTF">2025-12-09T04:42:19Z</dcterms:modified>
  <cp:category/>
  <cp:contentStatus/>
</cp:coreProperties>
</file>