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9A1ABE7-FE4C-4907-9975-42B07535201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入札説明書　第4　別紙" sheetId="27" r:id="rId1"/>
    <sheet name="別紙(1)‐①（保険料）" sheetId="40" r:id="rId2"/>
    <sheet name="別紙(1)-②（キャッシュレス）" sheetId="28" r:id="rId3"/>
  </sheets>
  <definedNames>
    <definedName name="_xlnm.Print_Area" localSheetId="0">'入札説明書　第4　別紙'!$A$1:$C$8</definedName>
    <definedName name="_xlnm.Print_Area" localSheetId="1">'別紙(1)‐①（保険料）'!$A$1:$E$168</definedName>
    <definedName name="_xlnm.Print_Area" localSheetId="2">'別紙(1)-②（キャッシュレス）'!$A$1:$F$11</definedName>
    <definedName name="_xlnm.Print_Titles" localSheetId="1">'別紙(1)‐①（保険料）'!$2:$2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8" l="1"/>
  <c r="C5" i="27"/>
  <c r="E4" i="40"/>
  <c r="E5" i="40"/>
  <c r="E6" i="40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48" i="40"/>
  <c r="E49" i="40"/>
  <c r="E50" i="40"/>
  <c r="E51" i="40"/>
  <c r="E52" i="40"/>
  <c r="E53" i="40"/>
  <c r="E54" i="40"/>
  <c r="E55" i="40"/>
  <c r="E56" i="40"/>
  <c r="E57" i="40"/>
  <c r="E58" i="40"/>
  <c r="E59" i="40"/>
  <c r="E60" i="40"/>
  <c r="E61" i="40"/>
  <c r="E62" i="40"/>
  <c r="E63" i="40"/>
  <c r="E64" i="40"/>
  <c r="E65" i="40"/>
  <c r="E66" i="40"/>
  <c r="E67" i="40"/>
  <c r="E68" i="40"/>
  <c r="E69" i="40"/>
  <c r="E70" i="40"/>
  <c r="E71" i="40"/>
  <c r="E72" i="40"/>
  <c r="E73" i="40"/>
  <c r="E74" i="40"/>
  <c r="E75" i="40"/>
  <c r="E76" i="40"/>
  <c r="E77" i="40"/>
  <c r="E78" i="40"/>
  <c r="E79" i="40"/>
  <c r="E80" i="40"/>
  <c r="E81" i="40"/>
  <c r="E82" i="40"/>
  <c r="E83" i="40"/>
  <c r="E84" i="40"/>
  <c r="E85" i="40"/>
  <c r="E86" i="40"/>
  <c r="E87" i="40"/>
  <c r="E88" i="40"/>
  <c r="E89" i="40"/>
  <c r="E90" i="40"/>
  <c r="E91" i="40"/>
  <c r="E92" i="40"/>
  <c r="E93" i="40"/>
  <c r="E94" i="40"/>
  <c r="E95" i="40"/>
  <c r="E96" i="40"/>
  <c r="E97" i="40"/>
  <c r="E98" i="40"/>
  <c r="E99" i="40"/>
  <c r="E100" i="40"/>
  <c r="E101" i="40"/>
  <c r="E102" i="40"/>
  <c r="E103" i="40"/>
  <c r="E104" i="40"/>
  <c r="E105" i="40"/>
  <c r="E106" i="40"/>
  <c r="E107" i="40"/>
  <c r="E108" i="40"/>
  <c r="E109" i="40"/>
  <c r="E110" i="40"/>
  <c r="E111" i="40"/>
  <c r="E112" i="40"/>
  <c r="E113" i="40"/>
  <c r="E114" i="40"/>
  <c r="E115" i="40"/>
  <c r="E116" i="40"/>
  <c r="E117" i="40"/>
  <c r="E118" i="40"/>
  <c r="E119" i="40"/>
  <c r="E120" i="40"/>
  <c r="E121" i="40"/>
  <c r="E122" i="40"/>
  <c r="E123" i="40"/>
  <c r="E124" i="40"/>
  <c r="E125" i="40"/>
  <c r="E126" i="40"/>
  <c r="E127" i="40"/>
  <c r="E128" i="40"/>
  <c r="E129" i="40"/>
  <c r="E130" i="40"/>
  <c r="E131" i="40"/>
  <c r="E132" i="40"/>
  <c r="E133" i="40"/>
  <c r="E134" i="40"/>
  <c r="E135" i="40"/>
  <c r="E136" i="40"/>
  <c r="E137" i="40"/>
  <c r="E138" i="40"/>
  <c r="E139" i="40"/>
  <c r="E140" i="40"/>
  <c r="E141" i="40"/>
  <c r="E142" i="40"/>
  <c r="E143" i="40"/>
  <c r="E144" i="40"/>
  <c r="E145" i="40"/>
  <c r="E146" i="40"/>
  <c r="E147" i="40"/>
  <c r="E148" i="40"/>
  <c r="E149" i="40"/>
  <c r="E150" i="40"/>
  <c r="E151" i="40"/>
  <c r="E152" i="40"/>
  <c r="E153" i="40"/>
  <c r="E154" i="40"/>
  <c r="E155" i="40"/>
  <c r="E156" i="40"/>
  <c r="E157" i="40"/>
  <c r="E158" i="40"/>
  <c r="E159" i="40"/>
  <c r="E160" i="40"/>
  <c r="E161" i="40"/>
  <c r="E162" i="40"/>
  <c r="E163" i="40"/>
  <c r="E164" i="40"/>
  <c r="E165" i="40"/>
  <c r="E166" i="40"/>
  <c r="E3" i="40"/>
  <c r="E167" i="40" s="1"/>
  <c r="C4" i="27" s="1"/>
  <c r="D167" i="40"/>
  <c r="D22" i="40"/>
  <c r="D28" i="40"/>
  <c r="D27" i="40"/>
  <c r="D25" i="40"/>
  <c r="D24" i="40"/>
  <c r="D23" i="40"/>
  <c r="D21" i="40"/>
  <c r="D20" i="40"/>
  <c r="D19" i="40"/>
  <c r="D18" i="40"/>
  <c r="D17" i="40"/>
  <c r="C6" i="27" l="1"/>
</calcChain>
</file>

<file path=xl/sharedStrings.xml><?xml version="1.0" encoding="utf-8"?>
<sst xmlns="http://schemas.openxmlformats.org/spreadsheetml/2006/main" count="189" uniqueCount="189">
  <si>
    <t>入札説明書　第4　別紙</t>
    <rPh sb="0" eb="2">
      <t>ニュウサツ</t>
    </rPh>
    <rPh sb="2" eb="5">
      <t>セツメイショ</t>
    </rPh>
    <rPh sb="6" eb="7">
      <t>ダイ</t>
    </rPh>
    <rPh sb="9" eb="11">
      <t>ベッシ</t>
    </rPh>
    <phoneticPr fontId="18"/>
  </si>
  <si>
    <t>入札（見積）金額積算様式</t>
    <rPh sb="0" eb="2">
      <t>ニュウサツ</t>
    </rPh>
    <rPh sb="3" eb="5">
      <t>ミツ</t>
    </rPh>
    <rPh sb="6" eb="8">
      <t>キンガク</t>
    </rPh>
    <rPh sb="8" eb="10">
      <t>セキサン</t>
    </rPh>
    <rPh sb="10" eb="12">
      <t>ヨウシキ</t>
    </rPh>
    <phoneticPr fontId="19"/>
  </si>
  <si>
    <t>金額（円）</t>
    <rPh sb="0" eb="2">
      <t>キンガク</t>
    </rPh>
    <rPh sb="3" eb="4">
      <t>エン</t>
    </rPh>
    <phoneticPr fontId="19"/>
  </si>
  <si>
    <t>海外旅行保険</t>
    <rPh sb="0" eb="2">
      <t>カイガイ</t>
    </rPh>
    <rPh sb="2" eb="4">
      <t>リョコウ</t>
    </rPh>
    <rPh sb="4" eb="6">
      <t>ホケン</t>
    </rPh>
    <phoneticPr fontId="19"/>
  </si>
  <si>
    <t>保険料－①
（非課税）</t>
    <rPh sb="0" eb="3">
      <t>ホケンリョウ</t>
    </rPh>
    <rPh sb="7" eb="10">
      <t>ヒカゼイ</t>
    </rPh>
    <phoneticPr fontId="19"/>
  </si>
  <si>
    <t>キャッシュレス精算制度運営費－②　
（課税、税抜金額記載）</t>
    <rPh sb="7" eb="9">
      <t>セイサン</t>
    </rPh>
    <rPh sb="9" eb="11">
      <t>セイド</t>
    </rPh>
    <rPh sb="11" eb="14">
      <t>ウンエイヒ</t>
    </rPh>
    <rPh sb="19" eb="21">
      <t>カゼイ</t>
    </rPh>
    <rPh sb="22" eb="23">
      <t>ゼイ</t>
    </rPh>
    <rPh sb="23" eb="24">
      <t>ヌ</t>
    </rPh>
    <rPh sb="24" eb="26">
      <t>キンガク</t>
    </rPh>
    <rPh sb="26" eb="28">
      <t>キサイ</t>
    </rPh>
    <phoneticPr fontId="19"/>
  </si>
  <si>
    <t>3ヶ年分費用合計　①×3＋②(入札金額)：</t>
    <phoneticPr fontId="18"/>
  </si>
  <si>
    <t>※別紙(1)-①および(1)-②のオレンジ色のセルに金額を入力してください。</t>
    <rPh sb="1" eb="3">
      <t>ベッシ</t>
    </rPh>
    <rPh sb="21" eb="22">
      <t>イロ</t>
    </rPh>
    <rPh sb="26" eb="28">
      <t>キンガク</t>
    </rPh>
    <rPh sb="29" eb="31">
      <t>ニュウリョク</t>
    </rPh>
    <phoneticPr fontId="18"/>
  </si>
  <si>
    <t>保険料一覧表（記入用）</t>
    <rPh sb="0" eb="2">
      <t>ホケン</t>
    </rPh>
    <rPh sb="2" eb="3">
      <t>リョウ</t>
    </rPh>
    <rPh sb="3" eb="5">
      <t>イチラン</t>
    </rPh>
    <rPh sb="5" eb="6">
      <t>ヒョウ</t>
    </rPh>
    <rPh sb="7" eb="10">
      <t>キニュウヨウ</t>
    </rPh>
    <phoneticPr fontId="18"/>
  </si>
  <si>
    <t>別紙(１)-①</t>
    <rPh sb="0" eb="2">
      <t>ベッシ</t>
    </rPh>
    <phoneticPr fontId="18"/>
  </si>
  <si>
    <t>保険期間日数</t>
    <rPh sb="0" eb="2">
      <t>ホケン</t>
    </rPh>
    <rPh sb="2" eb="4">
      <t>キカン</t>
    </rPh>
    <rPh sb="4" eb="6">
      <t>ニッスウ</t>
    </rPh>
    <phoneticPr fontId="18"/>
  </si>
  <si>
    <t>(A)保険料／1人
【円】</t>
    <rPh sb="3" eb="5">
      <t>ホケン</t>
    </rPh>
    <rPh sb="5" eb="6">
      <t>リョウ</t>
    </rPh>
    <rPh sb="8" eb="9">
      <t>ニン</t>
    </rPh>
    <phoneticPr fontId="18"/>
  </si>
  <si>
    <t>(B)受入人数</t>
    <rPh sb="3" eb="5">
      <t>ウケイレ</t>
    </rPh>
    <rPh sb="5" eb="7">
      <t>ニンズウ</t>
    </rPh>
    <phoneticPr fontId="18"/>
  </si>
  <si>
    <t>合計金額
(A)×(B)【円】</t>
    <rPh sb="0" eb="2">
      <t>ゴウケイ</t>
    </rPh>
    <rPh sb="2" eb="4">
      <t>キンガク</t>
    </rPh>
    <rPh sb="13" eb="14">
      <t>エン</t>
    </rPh>
    <phoneticPr fontId="19"/>
  </si>
  <si>
    <t xml:space="preserve">          2日</t>
  </si>
  <si>
    <t xml:space="preserve">          3日</t>
  </si>
  <si>
    <t xml:space="preserve">          4日</t>
  </si>
  <si>
    <t xml:space="preserve">          5日</t>
  </si>
  <si>
    <t xml:space="preserve">          6日</t>
  </si>
  <si>
    <t xml:space="preserve">          7日</t>
  </si>
  <si>
    <t xml:space="preserve">          8日</t>
  </si>
  <si>
    <t xml:space="preserve">          9日</t>
  </si>
  <si>
    <t xml:space="preserve">          10日</t>
  </si>
  <si>
    <t xml:space="preserve">          11日</t>
  </si>
  <si>
    <t xml:space="preserve">          12日</t>
  </si>
  <si>
    <t xml:space="preserve">          13日</t>
  </si>
  <si>
    <t xml:space="preserve">          14日</t>
  </si>
  <si>
    <t xml:space="preserve">          15日</t>
  </si>
  <si>
    <t xml:space="preserve">  17日まで</t>
    <phoneticPr fontId="18"/>
  </si>
  <si>
    <t xml:space="preserve"> 19日まで</t>
    <phoneticPr fontId="18"/>
  </si>
  <si>
    <t xml:space="preserve">  21日まで</t>
    <phoneticPr fontId="18"/>
  </si>
  <si>
    <t xml:space="preserve">  23日まで</t>
    <phoneticPr fontId="18"/>
  </si>
  <si>
    <t xml:space="preserve"> 25日まで</t>
    <phoneticPr fontId="18"/>
  </si>
  <si>
    <t xml:space="preserve">  27日まで</t>
    <phoneticPr fontId="18"/>
  </si>
  <si>
    <t xml:space="preserve">   29日まで</t>
    <phoneticPr fontId="18"/>
  </si>
  <si>
    <t xml:space="preserve">  31日まで</t>
    <phoneticPr fontId="18"/>
  </si>
  <si>
    <t xml:space="preserve">  34日まで</t>
    <phoneticPr fontId="18"/>
  </si>
  <si>
    <t xml:space="preserve">   39日まで</t>
    <phoneticPr fontId="18"/>
  </si>
  <si>
    <t xml:space="preserve"> 46日まで</t>
    <phoneticPr fontId="18"/>
  </si>
  <si>
    <t xml:space="preserve"> 53日まで</t>
    <phoneticPr fontId="18"/>
  </si>
  <si>
    <t xml:space="preserve">    2ヶ月まで</t>
    <phoneticPr fontId="18"/>
  </si>
  <si>
    <t xml:space="preserve">    3ヶ月まで</t>
    <phoneticPr fontId="18"/>
  </si>
  <si>
    <t xml:space="preserve">    4ヶ月まで</t>
    <phoneticPr fontId="18"/>
  </si>
  <si>
    <t>5ヶ月まで</t>
    <rPh sb="2" eb="3">
      <t>ゲツ</t>
    </rPh>
    <phoneticPr fontId="18"/>
  </si>
  <si>
    <t xml:space="preserve">    6ヶ月まで</t>
    <phoneticPr fontId="18"/>
  </si>
  <si>
    <t xml:space="preserve">    7ヶ月まで</t>
    <phoneticPr fontId="18"/>
  </si>
  <si>
    <t>8ヶ月まで</t>
    <rPh sb="2" eb="3">
      <t>ゲツ</t>
    </rPh>
    <phoneticPr fontId="18"/>
  </si>
  <si>
    <t>9ヶ月まで</t>
    <rPh sb="2" eb="3">
      <t>ゲツ</t>
    </rPh>
    <phoneticPr fontId="18"/>
  </si>
  <si>
    <t>10ヶ月まで</t>
    <rPh sb="3" eb="4">
      <t>ゲツ</t>
    </rPh>
    <phoneticPr fontId="18"/>
  </si>
  <si>
    <t xml:space="preserve">    11ヶ月まで</t>
    <phoneticPr fontId="18"/>
  </si>
  <si>
    <t xml:space="preserve">1年まで </t>
    <phoneticPr fontId="18"/>
  </si>
  <si>
    <t>1年      7日</t>
    <phoneticPr fontId="18"/>
  </si>
  <si>
    <t>1年      9日</t>
  </si>
  <si>
    <t>1年     11日</t>
    <phoneticPr fontId="18"/>
  </si>
  <si>
    <t>1年     13日</t>
    <phoneticPr fontId="18"/>
  </si>
  <si>
    <t>1年    178日</t>
    <phoneticPr fontId="18"/>
  </si>
  <si>
    <t>1年    295日</t>
    <phoneticPr fontId="18"/>
  </si>
  <si>
    <t>1年    296日</t>
    <phoneticPr fontId="18"/>
  </si>
  <si>
    <t>1年    300日</t>
    <phoneticPr fontId="18"/>
  </si>
  <si>
    <t>1年    309日</t>
    <phoneticPr fontId="18"/>
  </si>
  <si>
    <t>1年    338日</t>
    <phoneticPr fontId="18"/>
  </si>
  <si>
    <t>1年    343日</t>
    <phoneticPr fontId="18"/>
  </si>
  <si>
    <t>1年    359日</t>
    <phoneticPr fontId="18"/>
  </si>
  <si>
    <t>1年    360日</t>
    <phoneticPr fontId="18"/>
  </si>
  <si>
    <t>2年      1日</t>
  </si>
  <si>
    <t>2年      5日</t>
  </si>
  <si>
    <t>2年      6日</t>
  </si>
  <si>
    <t>2年      7日</t>
  </si>
  <si>
    <t>2年      8日</t>
  </si>
  <si>
    <t>2年      9日</t>
  </si>
  <si>
    <t>2年     10日</t>
    <phoneticPr fontId="18"/>
  </si>
  <si>
    <t>2年     11日</t>
    <phoneticPr fontId="18"/>
  </si>
  <si>
    <t>2年     12日</t>
    <phoneticPr fontId="18"/>
  </si>
  <si>
    <t>2年     13日</t>
    <phoneticPr fontId="18"/>
  </si>
  <si>
    <t>2年     14日</t>
    <phoneticPr fontId="18"/>
  </si>
  <si>
    <t>2年     15日</t>
    <phoneticPr fontId="18"/>
  </si>
  <si>
    <t>2年     16日</t>
    <phoneticPr fontId="18"/>
  </si>
  <si>
    <t>2年     17日</t>
    <phoneticPr fontId="18"/>
  </si>
  <si>
    <t>2年     19日</t>
    <phoneticPr fontId="18"/>
  </si>
  <si>
    <t>2年     20日</t>
    <phoneticPr fontId="18"/>
  </si>
  <si>
    <t>2年     21日</t>
    <phoneticPr fontId="18"/>
  </si>
  <si>
    <t>2年     22日</t>
    <phoneticPr fontId="18"/>
  </si>
  <si>
    <t>2年     23日</t>
    <phoneticPr fontId="18"/>
  </si>
  <si>
    <t>2年     24日</t>
    <phoneticPr fontId="18"/>
  </si>
  <si>
    <t>2年     25日</t>
    <phoneticPr fontId="18"/>
  </si>
  <si>
    <t>2年     27日</t>
    <phoneticPr fontId="18"/>
  </si>
  <si>
    <t>2年     33日</t>
    <phoneticPr fontId="18"/>
  </si>
  <si>
    <t>2年     93日</t>
    <phoneticPr fontId="18"/>
  </si>
  <si>
    <t>2年    104日</t>
    <phoneticPr fontId="18"/>
  </si>
  <si>
    <t>2年    119日</t>
    <phoneticPr fontId="18"/>
  </si>
  <si>
    <t>2年    162日</t>
    <phoneticPr fontId="18"/>
  </si>
  <si>
    <t>2年    168日</t>
    <phoneticPr fontId="18"/>
  </si>
  <si>
    <t>2年    176日</t>
    <phoneticPr fontId="18"/>
  </si>
  <si>
    <t>2年    183日</t>
    <phoneticPr fontId="18"/>
  </si>
  <si>
    <t>2年    184日</t>
    <phoneticPr fontId="18"/>
  </si>
  <si>
    <t>2年    185日</t>
    <phoneticPr fontId="18"/>
  </si>
  <si>
    <t>2年    187日</t>
    <phoneticPr fontId="18"/>
  </si>
  <si>
    <t>2年    188日</t>
    <phoneticPr fontId="18"/>
  </si>
  <si>
    <t>2年    189日</t>
    <phoneticPr fontId="18"/>
  </si>
  <si>
    <t>2年    190日</t>
    <phoneticPr fontId="18"/>
  </si>
  <si>
    <t>2年    191日</t>
    <phoneticPr fontId="18"/>
  </si>
  <si>
    <t>2年    192日</t>
    <phoneticPr fontId="18"/>
  </si>
  <si>
    <t>2年    193日</t>
    <phoneticPr fontId="18"/>
  </si>
  <si>
    <t>2年    194日</t>
    <phoneticPr fontId="18"/>
  </si>
  <si>
    <t>2年    195日</t>
    <phoneticPr fontId="18"/>
  </si>
  <si>
    <t>2年    199日</t>
    <phoneticPr fontId="18"/>
  </si>
  <si>
    <t>2年    201日</t>
    <phoneticPr fontId="18"/>
  </si>
  <si>
    <t>2年    202日</t>
    <phoneticPr fontId="18"/>
  </si>
  <si>
    <t>2年    203日</t>
    <phoneticPr fontId="18"/>
  </si>
  <si>
    <t>2年    204日</t>
    <phoneticPr fontId="18"/>
  </si>
  <si>
    <t>2年    205日</t>
    <phoneticPr fontId="18"/>
  </si>
  <si>
    <t>2年    206日</t>
    <phoneticPr fontId="18"/>
  </si>
  <si>
    <t>2年    208日</t>
    <phoneticPr fontId="18"/>
  </si>
  <si>
    <t>2年    209日</t>
    <phoneticPr fontId="18"/>
  </si>
  <si>
    <t>2年    210日</t>
    <phoneticPr fontId="18"/>
  </si>
  <si>
    <t>2年    212日</t>
    <phoneticPr fontId="18"/>
  </si>
  <si>
    <t>2年    221日</t>
    <phoneticPr fontId="18"/>
  </si>
  <si>
    <t>2年    310日</t>
    <phoneticPr fontId="18"/>
  </si>
  <si>
    <t>2年    313日</t>
    <phoneticPr fontId="18"/>
  </si>
  <si>
    <t>2年    322日</t>
    <phoneticPr fontId="18"/>
  </si>
  <si>
    <t>2年    328日</t>
    <phoneticPr fontId="18"/>
  </si>
  <si>
    <t>2年    343日</t>
    <phoneticPr fontId="18"/>
  </si>
  <si>
    <t>2年    345日</t>
    <phoneticPr fontId="18"/>
  </si>
  <si>
    <t xml:space="preserve">3年 </t>
    <phoneticPr fontId="18"/>
  </si>
  <si>
    <t>3年      1日</t>
  </si>
  <si>
    <t>3年      2日</t>
  </si>
  <si>
    <t>3年      3日</t>
  </si>
  <si>
    <t>3年      6日</t>
  </si>
  <si>
    <t>3年      7日</t>
  </si>
  <si>
    <t>3年      8日</t>
  </si>
  <si>
    <t>3年      9日</t>
  </si>
  <si>
    <t>3年     10日</t>
    <phoneticPr fontId="18"/>
  </si>
  <si>
    <t>3年     11日</t>
    <phoneticPr fontId="18"/>
  </si>
  <si>
    <t>3年     12日</t>
    <phoneticPr fontId="18"/>
  </si>
  <si>
    <t>3年     13日</t>
    <phoneticPr fontId="18"/>
  </si>
  <si>
    <t>3年     14日</t>
    <phoneticPr fontId="18"/>
  </si>
  <si>
    <t>3年     15日</t>
    <phoneticPr fontId="18"/>
  </si>
  <si>
    <t>3年     16日</t>
    <phoneticPr fontId="18"/>
  </si>
  <si>
    <t>3年     19日</t>
    <phoneticPr fontId="18"/>
  </si>
  <si>
    <t>3年     20日</t>
    <phoneticPr fontId="18"/>
  </si>
  <si>
    <t>3年     22日</t>
    <phoneticPr fontId="18"/>
  </si>
  <si>
    <t>3年     23日</t>
    <phoneticPr fontId="18"/>
  </si>
  <si>
    <t>3年     27日</t>
    <phoneticPr fontId="18"/>
  </si>
  <si>
    <t>3年     29日</t>
    <phoneticPr fontId="18"/>
  </si>
  <si>
    <t>3年     32日</t>
    <phoneticPr fontId="18"/>
  </si>
  <si>
    <t>3年     92日</t>
    <phoneticPr fontId="18"/>
  </si>
  <si>
    <t>3年    148日</t>
    <phoneticPr fontId="18"/>
  </si>
  <si>
    <t>3年    163日</t>
    <phoneticPr fontId="18"/>
  </si>
  <si>
    <t>3年    169日</t>
    <phoneticPr fontId="18"/>
  </si>
  <si>
    <t>3年    177日</t>
    <phoneticPr fontId="18"/>
  </si>
  <si>
    <t>3年    181日</t>
    <phoneticPr fontId="18"/>
  </si>
  <si>
    <t>3年    183日</t>
    <phoneticPr fontId="18"/>
  </si>
  <si>
    <t>3年    188日</t>
    <phoneticPr fontId="18"/>
  </si>
  <si>
    <t>3年    189日</t>
    <phoneticPr fontId="18"/>
  </si>
  <si>
    <t>3年    190日</t>
    <phoneticPr fontId="18"/>
  </si>
  <si>
    <t>3年    191日</t>
    <phoneticPr fontId="18"/>
  </si>
  <si>
    <t>3年    192日</t>
    <phoneticPr fontId="18"/>
  </si>
  <si>
    <t>3年    196日</t>
    <phoneticPr fontId="18"/>
  </si>
  <si>
    <t>3年    197日</t>
    <phoneticPr fontId="18"/>
  </si>
  <si>
    <t>3年    198日</t>
    <phoneticPr fontId="18"/>
  </si>
  <si>
    <t>3年    204日</t>
    <phoneticPr fontId="18"/>
  </si>
  <si>
    <t>3年    205日</t>
    <phoneticPr fontId="18"/>
  </si>
  <si>
    <t>3年    210日</t>
    <phoneticPr fontId="18"/>
  </si>
  <si>
    <t>3年    353日</t>
    <phoneticPr fontId="18"/>
  </si>
  <si>
    <t>4年      1日</t>
  </si>
  <si>
    <t>4年      7日</t>
  </si>
  <si>
    <t>4年      8日</t>
  </si>
  <si>
    <t>4年      9日</t>
  </si>
  <si>
    <t>4年     10日</t>
    <phoneticPr fontId="18"/>
  </si>
  <si>
    <t>4年     11日</t>
    <phoneticPr fontId="18"/>
  </si>
  <si>
    <t>4年     21日</t>
    <phoneticPr fontId="18"/>
  </si>
  <si>
    <t>4年     27日</t>
    <phoneticPr fontId="18"/>
  </si>
  <si>
    <t>4年     78日</t>
    <phoneticPr fontId="18"/>
  </si>
  <si>
    <t>4年    189日</t>
    <phoneticPr fontId="18"/>
  </si>
  <si>
    <t>4年    190日</t>
    <phoneticPr fontId="18"/>
  </si>
  <si>
    <t>4年    191日</t>
    <phoneticPr fontId="18"/>
  </si>
  <si>
    <t>4年    195日</t>
    <phoneticPr fontId="18"/>
  </si>
  <si>
    <t>4年    197日</t>
    <phoneticPr fontId="18"/>
  </si>
  <si>
    <t>合計</t>
    <rPh sb="0" eb="2">
      <t>ゴウケイ</t>
    </rPh>
    <phoneticPr fontId="18"/>
  </si>
  <si>
    <t>人</t>
    <rPh sb="0" eb="1">
      <t>ニン</t>
    </rPh>
    <phoneticPr fontId="18"/>
  </si>
  <si>
    <t>円－①</t>
    <rPh sb="0" eb="1">
      <t>エン</t>
    </rPh>
    <phoneticPr fontId="18"/>
  </si>
  <si>
    <t>別紙(1)－②</t>
    <rPh sb="0" eb="2">
      <t>ベッシ</t>
    </rPh>
    <phoneticPr fontId="18"/>
  </si>
  <si>
    <t>キャッシュレス精算サービス運営費（記入用）</t>
    <rPh sb="17" eb="20">
      <t>キニュウヨウ</t>
    </rPh>
    <phoneticPr fontId="19"/>
  </si>
  <si>
    <t>キャッシュレス精算サービス運営費用</t>
    <rPh sb="7" eb="9">
      <t>セイサン</t>
    </rPh>
    <rPh sb="13" eb="17">
      <t>ウンエイヒヨウ</t>
    </rPh>
    <phoneticPr fontId="18"/>
  </si>
  <si>
    <t>月額単価(税抜価格)</t>
    <rPh sb="0" eb="4">
      <t>ゲツガクタンカ</t>
    </rPh>
    <rPh sb="5" eb="9">
      <t>ゼイヌキカカク</t>
    </rPh>
    <phoneticPr fontId="18"/>
  </si>
  <si>
    <t>円</t>
    <rPh sb="0" eb="1">
      <t>エン</t>
    </rPh>
    <phoneticPr fontId="18"/>
  </si>
  <si>
    <t>契約期間月数</t>
    <rPh sb="0" eb="2">
      <t>ケイヤク</t>
    </rPh>
    <rPh sb="2" eb="4">
      <t>キカン</t>
    </rPh>
    <rPh sb="4" eb="6">
      <t>ゲッスウ</t>
    </rPh>
    <phoneticPr fontId="18"/>
  </si>
  <si>
    <t>36ヶ月</t>
    <rPh sb="3" eb="4">
      <t>ゲツ</t>
    </rPh>
    <phoneticPr fontId="18"/>
  </si>
  <si>
    <t>合計
（月額単価×契約期間月数）</t>
    <rPh sb="0" eb="2">
      <t>ゴウケイ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</si>
</sst>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#,##0_ "/>
  </numFmts>
  <fonts count="33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2"/>
      <color rgb="FF006100"/>
      <name val="ＭＳ ゴシック"/>
      <family val="2"/>
      <charset val="128"/>
    </font>
    <font>
      <sz val="12"/>
      <color rgb="FF9C0006"/>
      <name val="ＭＳ ゴシック"/>
      <family val="2"/>
      <charset val="128"/>
    </font>
    <font>
      <sz val="12"/>
      <color rgb="FF9C6500"/>
      <name val="ＭＳ ゴシック"/>
      <family val="2"/>
      <charset val="128"/>
    </font>
    <font>
      <sz val="12"/>
      <color rgb="FF3F3F76"/>
      <name val="ＭＳ ゴシック"/>
      <family val="2"/>
      <charset val="128"/>
    </font>
    <font>
      <b/>
      <sz val="12"/>
      <color rgb="FF3F3F3F"/>
      <name val="ＭＳ ゴシック"/>
      <family val="2"/>
      <charset val="128"/>
    </font>
    <font>
      <b/>
      <sz val="12"/>
      <color rgb="FFFA7D00"/>
      <name val="ＭＳ ゴシック"/>
      <family val="2"/>
      <charset val="128"/>
    </font>
    <font>
      <sz val="12"/>
      <color rgb="FFFA7D00"/>
      <name val="ＭＳ ゴシック"/>
      <family val="2"/>
      <charset val="128"/>
    </font>
    <font>
      <b/>
      <sz val="12"/>
      <color theme="0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i/>
      <sz val="12"/>
      <color rgb="FF7F7F7F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2"/>
      <color theme="0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6" fontId="23" fillId="0" borderId="10" xfId="0" applyNumberFormat="1" applyFont="1" applyBorder="1" applyAlignment="1">
      <alignment horizontal="right" vertical="center"/>
    </xf>
    <xf numFmtId="0" fontId="26" fillId="0" borderId="0" xfId="0" applyFont="1">
      <alignment vertical="center"/>
    </xf>
    <xf numFmtId="38" fontId="26" fillId="0" borderId="0" xfId="1" applyFont="1" applyFill="1">
      <alignment vertical="center"/>
    </xf>
    <xf numFmtId="0" fontId="26" fillId="33" borderId="10" xfId="0" applyFont="1" applyFill="1" applyBorder="1" applyAlignment="1">
      <alignment horizontal="center" vertical="center"/>
    </xf>
    <xf numFmtId="38" fontId="26" fillId="33" borderId="10" xfId="1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right" vertical="center"/>
    </xf>
    <xf numFmtId="0" fontId="28" fillId="0" borderId="0" xfId="0" applyFont="1">
      <alignment vertical="center"/>
    </xf>
    <xf numFmtId="38" fontId="30" fillId="0" borderId="0" xfId="51" applyFont="1" applyAlignment="1">
      <alignment horizontal="right" vertical="center"/>
    </xf>
    <xf numFmtId="0" fontId="29" fillId="0" borderId="0" xfId="50">
      <alignment vertical="center"/>
    </xf>
    <xf numFmtId="0" fontId="30" fillId="0" borderId="0" xfId="50" applyFont="1">
      <alignment vertical="center"/>
    </xf>
    <xf numFmtId="0" fontId="29" fillId="34" borderId="14" xfId="50" applyFill="1" applyBorder="1">
      <alignment vertical="center"/>
    </xf>
    <xf numFmtId="0" fontId="29" fillId="34" borderId="15" xfId="50" applyFill="1" applyBorder="1">
      <alignment vertical="center"/>
    </xf>
    <xf numFmtId="0" fontId="29" fillId="34" borderId="12" xfId="50" applyFill="1" applyBorder="1" applyAlignment="1">
      <alignment horizontal="center" vertical="center"/>
    </xf>
    <xf numFmtId="14" fontId="29" fillId="0" borderId="16" xfId="50" applyNumberFormat="1" applyBorder="1" applyAlignment="1">
      <alignment vertical="center" wrapText="1"/>
    </xf>
    <xf numFmtId="0" fontId="29" fillId="0" borderId="17" xfId="50" applyBorder="1" applyAlignment="1">
      <alignment vertical="center" wrapText="1"/>
    </xf>
    <xf numFmtId="0" fontId="29" fillId="0" borderId="13" xfId="50" applyBorder="1" applyAlignment="1">
      <alignment vertical="center" wrapText="1"/>
    </xf>
    <xf numFmtId="0" fontId="29" fillId="0" borderId="12" xfId="50" applyBorder="1" applyAlignment="1">
      <alignment vertical="center" wrapText="1"/>
    </xf>
    <xf numFmtId="0" fontId="29" fillId="0" borderId="0" xfId="50" applyAlignment="1">
      <alignment vertical="center" wrapText="1"/>
    </xf>
    <xf numFmtId="38" fontId="26" fillId="0" borderId="0" xfId="0" applyNumberFormat="1" applyFont="1">
      <alignment vertical="center"/>
    </xf>
    <xf numFmtId="38" fontId="25" fillId="35" borderId="11" xfId="1" applyFont="1" applyFill="1" applyBorder="1">
      <alignment vertical="center"/>
    </xf>
    <xf numFmtId="38" fontId="25" fillId="35" borderId="10" xfId="1" applyFont="1" applyFill="1" applyBorder="1">
      <alignment vertical="center"/>
    </xf>
    <xf numFmtId="38" fontId="28" fillId="0" borderId="0" xfId="1" applyFont="1" applyFill="1">
      <alignment vertical="center"/>
    </xf>
    <xf numFmtId="177" fontId="29" fillId="0" borderId="18" xfId="50" applyNumberFormat="1" applyBorder="1" applyAlignment="1">
      <alignment vertical="center" wrapText="1"/>
    </xf>
    <xf numFmtId="0" fontId="29" fillId="0" borderId="19" xfId="50" applyBorder="1" applyAlignment="1">
      <alignment vertical="center" wrapText="1"/>
    </xf>
    <xf numFmtId="0" fontId="29" fillId="0" borderId="20" xfId="50" applyBorder="1" applyAlignment="1">
      <alignment horizontal="right" vertical="center" wrapText="1"/>
    </xf>
    <xf numFmtId="38" fontId="25" fillId="0" borderId="10" xfId="1" applyFont="1" applyFill="1" applyBorder="1">
      <alignment vertical="center"/>
    </xf>
    <xf numFmtId="38" fontId="25" fillId="0" borderId="0" xfId="1" applyFont="1" applyFill="1">
      <alignment vertical="center"/>
    </xf>
    <xf numFmtId="38" fontId="25" fillId="33" borderId="10" xfId="1" applyFont="1" applyFill="1" applyBorder="1" applyAlignment="1">
      <alignment horizontal="center" vertical="center"/>
    </xf>
    <xf numFmtId="38" fontId="25" fillId="0" borderId="12" xfId="1" applyFont="1" applyFill="1" applyBorder="1">
      <alignment vertical="center"/>
    </xf>
    <xf numFmtId="177" fontId="29" fillId="36" borderId="17" xfId="50" applyNumberFormat="1" applyFill="1" applyBorder="1" applyAlignment="1">
      <alignment vertical="center" wrapText="1"/>
    </xf>
    <xf numFmtId="177" fontId="29" fillId="36" borderId="12" xfId="50" applyNumberFormat="1" applyFill="1" applyBorder="1" applyAlignment="1">
      <alignment vertical="center" wrapText="1"/>
    </xf>
    <xf numFmtId="38" fontId="26" fillId="36" borderId="23" xfId="1" applyFont="1" applyFill="1" applyBorder="1">
      <alignment vertical="center"/>
    </xf>
    <xf numFmtId="38" fontId="31" fillId="0" borderId="25" xfId="1" applyFont="1" applyFill="1" applyBorder="1" applyAlignment="1">
      <alignment horizontal="right" vertical="center"/>
    </xf>
    <xf numFmtId="38" fontId="31" fillId="0" borderId="26" xfId="1" applyFont="1" applyFill="1" applyBorder="1">
      <alignment vertical="center"/>
    </xf>
    <xf numFmtId="38" fontId="25" fillId="0" borderId="24" xfId="1" applyFont="1" applyFill="1" applyBorder="1" applyAlignment="1">
      <alignment horizontal="right" vertical="center"/>
    </xf>
    <xf numFmtId="0" fontId="29" fillId="0" borderId="11" xfId="50" applyBorder="1" applyAlignment="1">
      <alignment horizontal="center" vertical="center"/>
    </xf>
    <xf numFmtId="0" fontId="30" fillId="0" borderId="0" xfId="50" applyFont="1" applyAlignment="1">
      <alignment horizontal="right" vertical="center"/>
    </xf>
    <xf numFmtId="38" fontId="24" fillId="37" borderId="10" xfId="48" applyFont="1" applyFill="1" applyBorder="1">
      <alignment vertical="center"/>
    </xf>
    <xf numFmtId="38" fontId="25" fillId="37" borderId="10" xfId="1" applyFont="1" applyFill="1" applyBorder="1">
      <alignment vertical="center"/>
    </xf>
    <xf numFmtId="38" fontId="26" fillId="37" borderId="10" xfId="1" applyFont="1" applyFill="1" applyBorder="1">
      <alignment vertical="center"/>
    </xf>
    <xf numFmtId="0" fontId="21" fillId="37" borderId="10" xfId="0" applyFont="1" applyFill="1" applyBorder="1">
      <alignment vertical="center"/>
    </xf>
    <xf numFmtId="38" fontId="26" fillId="37" borderId="12" xfId="1" applyFont="1" applyFill="1" applyBorder="1">
      <alignment vertical="center"/>
    </xf>
    <xf numFmtId="0" fontId="32" fillId="37" borderId="28" xfId="50" applyFont="1" applyFill="1" applyBorder="1" applyAlignment="1">
      <alignment horizontal="right" vertical="center"/>
    </xf>
    <xf numFmtId="0" fontId="29" fillId="36" borderId="10" xfId="50" applyFill="1" applyBorder="1">
      <alignment vertical="center"/>
    </xf>
    <xf numFmtId="0" fontId="30" fillId="0" borderId="29" xfId="50" applyFont="1" applyBorder="1" applyAlignment="1">
      <alignment horizontal="right" vertical="center"/>
    </xf>
    <xf numFmtId="0" fontId="29" fillId="0" borderId="0" xfId="50" applyFont="1" applyAlignment="1">
      <alignment horizontal="left" vertical="center"/>
    </xf>
    <xf numFmtId="38" fontId="31" fillId="0" borderId="21" xfId="1" applyFont="1" applyFill="1" applyBorder="1" applyAlignment="1">
      <alignment horizontal="center" vertical="center"/>
    </xf>
    <xf numFmtId="38" fontId="31" fillId="0" borderId="22" xfId="1" applyFont="1" applyFill="1" applyBorder="1" applyAlignment="1">
      <alignment horizontal="center" vertical="center"/>
    </xf>
    <xf numFmtId="14" fontId="29" fillId="0" borderId="10" xfId="50" applyNumberFormat="1" applyBorder="1" applyAlignment="1">
      <alignment horizontal="center" vertical="center" wrapText="1"/>
    </xf>
    <xf numFmtId="0" fontId="29" fillId="0" borderId="10" xfId="50" applyBorder="1" applyAlignment="1">
      <alignment horizontal="center" vertical="center" wrapText="1"/>
    </xf>
    <xf numFmtId="0" fontId="29" fillId="0" borderId="27" xfId="50" applyBorder="1" applyAlignment="1">
      <alignment horizontal="center" vertical="center" wrapText="1"/>
    </xf>
    <xf numFmtId="0" fontId="29" fillId="0" borderId="11" xfId="50" applyBorder="1" applyAlignment="1">
      <alignment horizontal="center" vertical="center"/>
    </xf>
  </cellXfs>
  <cellStyles count="52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8" xr:uid="{00000000-0005-0000-0000-000021000000}"/>
    <cellStyle name="桁区切り 21" xfId="49" xr:uid="{00000000-0005-0000-0000-000022000000}"/>
    <cellStyle name="桁区切り 3" xfId="51" xr:uid="{00000000-0005-0000-0000-000023000000}"/>
    <cellStyle name="桁区切り 7" xfId="44" xr:uid="{00000000-0005-0000-0000-000024000000}"/>
    <cellStyle name="桁区切り 8" xfId="46" xr:uid="{00000000-0005-0000-0000-000025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7" xr:uid="{00000000-0005-0000-0000-00002F000000}"/>
    <cellStyle name="標準 3" xfId="50" xr:uid="{00000000-0005-0000-0000-000030000000}"/>
    <cellStyle name="標準 7" xfId="43" xr:uid="{00000000-0005-0000-0000-000031000000}"/>
    <cellStyle name="標準 8" xfId="45" xr:uid="{00000000-0005-0000-0000-000032000000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9"/>
  <sheetViews>
    <sheetView view="pageBreakPreview" topLeftCell="B1" zoomScaleNormal="100" zoomScaleSheetLayoutView="100" workbookViewId="0">
      <selection activeCell="D7" sqref="D7"/>
    </sheetView>
  </sheetViews>
  <sheetFormatPr defaultRowHeight="14.4" x14ac:dyDescent="0.2"/>
  <cols>
    <col min="1" max="1" width="18.59765625" style="10" customWidth="1"/>
    <col min="2" max="2" width="39.59765625" style="10" customWidth="1"/>
    <col min="3" max="3" width="21.296875" style="10" customWidth="1"/>
    <col min="4" max="256" width="9" style="10"/>
    <col min="257" max="257" width="18.59765625" style="10" customWidth="1"/>
    <col min="258" max="258" width="39.59765625" style="10" customWidth="1"/>
    <col min="259" max="259" width="21.296875" style="10" customWidth="1"/>
    <col min="260" max="512" width="9" style="10"/>
    <col min="513" max="513" width="18.59765625" style="10" customWidth="1"/>
    <col min="514" max="514" width="39.59765625" style="10" customWidth="1"/>
    <col min="515" max="515" width="21.296875" style="10" customWidth="1"/>
    <col min="516" max="768" width="9" style="10"/>
    <col min="769" max="769" width="18.59765625" style="10" customWidth="1"/>
    <col min="770" max="770" width="39.59765625" style="10" customWidth="1"/>
    <col min="771" max="771" width="21.296875" style="10" customWidth="1"/>
    <col min="772" max="1024" width="9" style="10"/>
    <col min="1025" max="1025" width="18.59765625" style="10" customWidth="1"/>
    <col min="1026" max="1026" width="39.59765625" style="10" customWidth="1"/>
    <col min="1027" max="1027" width="21.296875" style="10" customWidth="1"/>
    <col min="1028" max="1280" width="9" style="10"/>
    <col min="1281" max="1281" width="18.59765625" style="10" customWidth="1"/>
    <col min="1282" max="1282" width="39.59765625" style="10" customWidth="1"/>
    <col min="1283" max="1283" width="21.296875" style="10" customWidth="1"/>
    <col min="1284" max="1536" width="9" style="10"/>
    <col min="1537" max="1537" width="18.59765625" style="10" customWidth="1"/>
    <col min="1538" max="1538" width="39.59765625" style="10" customWidth="1"/>
    <col min="1539" max="1539" width="21.296875" style="10" customWidth="1"/>
    <col min="1540" max="1792" width="9" style="10"/>
    <col min="1793" max="1793" width="18.59765625" style="10" customWidth="1"/>
    <col min="1794" max="1794" width="39.59765625" style="10" customWidth="1"/>
    <col min="1795" max="1795" width="21.296875" style="10" customWidth="1"/>
    <col min="1796" max="2048" width="9" style="10"/>
    <col min="2049" max="2049" width="18.59765625" style="10" customWidth="1"/>
    <col min="2050" max="2050" width="39.59765625" style="10" customWidth="1"/>
    <col min="2051" max="2051" width="21.296875" style="10" customWidth="1"/>
    <col min="2052" max="2304" width="9" style="10"/>
    <col min="2305" max="2305" width="18.59765625" style="10" customWidth="1"/>
    <col min="2306" max="2306" width="39.59765625" style="10" customWidth="1"/>
    <col min="2307" max="2307" width="21.296875" style="10" customWidth="1"/>
    <col min="2308" max="2560" width="9" style="10"/>
    <col min="2561" max="2561" width="18.59765625" style="10" customWidth="1"/>
    <col min="2562" max="2562" width="39.59765625" style="10" customWidth="1"/>
    <col min="2563" max="2563" width="21.296875" style="10" customWidth="1"/>
    <col min="2564" max="2816" width="9" style="10"/>
    <col min="2817" max="2817" width="18.59765625" style="10" customWidth="1"/>
    <col min="2818" max="2818" width="39.59765625" style="10" customWidth="1"/>
    <col min="2819" max="2819" width="21.296875" style="10" customWidth="1"/>
    <col min="2820" max="3072" width="9" style="10"/>
    <col min="3073" max="3073" width="18.59765625" style="10" customWidth="1"/>
    <col min="3074" max="3074" width="39.59765625" style="10" customWidth="1"/>
    <col min="3075" max="3075" width="21.296875" style="10" customWidth="1"/>
    <col min="3076" max="3328" width="9" style="10"/>
    <col min="3329" max="3329" width="18.59765625" style="10" customWidth="1"/>
    <col min="3330" max="3330" width="39.59765625" style="10" customWidth="1"/>
    <col min="3331" max="3331" width="21.296875" style="10" customWidth="1"/>
    <col min="3332" max="3584" width="9" style="10"/>
    <col min="3585" max="3585" width="18.59765625" style="10" customWidth="1"/>
    <col min="3586" max="3586" width="39.59765625" style="10" customWidth="1"/>
    <col min="3587" max="3587" width="21.296875" style="10" customWidth="1"/>
    <col min="3588" max="3840" width="9" style="10"/>
    <col min="3841" max="3841" width="18.59765625" style="10" customWidth="1"/>
    <col min="3842" max="3842" width="39.59765625" style="10" customWidth="1"/>
    <col min="3843" max="3843" width="21.296875" style="10" customWidth="1"/>
    <col min="3844" max="4096" width="9" style="10"/>
    <col min="4097" max="4097" width="18.59765625" style="10" customWidth="1"/>
    <col min="4098" max="4098" width="39.59765625" style="10" customWidth="1"/>
    <col min="4099" max="4099" width="21.296875" style="10" customWidth="1"/>
    <col min="4100" max="4352" width="9" style="10"/>
    <col min="4353" max="4353" width="18.59765625" style="10" customWidth="1"/>
    <col min="4354" max="4354" width="39.59765625" style="10" customWidth="1"/>
    <col min="4355" max="4355" width="21.296875" style="10" customWidth="1"/>
    <col min="4356" max="4608" width="9" style="10"/>
    <col min="4609" max="4609" width="18.59765625" style="10" customWidth="1"/>
    <col min="4610" max="4610" width="39.59765625" style="10" customWidth="1"/>
    <col min="4611" max="4611" width="21.296875" style="10" customWidth="1"/>
    <col min="4612" max="4864" width="9" style="10"/>
    <col min="4865" max="4865" width="18.59765625" style="10" customWidth="1"/>
    <col min="4866" max="4866" width="39.59765625" style="10" customWidth="1"/>
    <col min="4867" max="4867" width="21.296875" style="10" customWidth="1"/>
    <col min="4868" max="5120" width="9" style="10"/>
    <col min="5121" max="5121" width="18.59765625" style="10" customWidth="1"/>
    <col min="5122" max="5122" width="39.59765625" style="10" customWidth="1"/>
    <col min="5123" max="5123" width="21.296875" style="10" customWidth="1"/>
    <col min="5124" max="5376" width="9" style="10"/>
    <col min="5377" max="5377" width="18.59765625" style="10" customWidth="1"/>
    <col min="5378" max="5378" width="39.59765625" style="10" customWidth="1"/>
    <col min="5379" max="5379" width="21.296875" style="10" customWidth="1"/>
    <col min="5380" max="5632" width="9" style="10"/>
    <col min="5633" max="5633" width="18.59765625" style="10" customWidth="1"/>
    <col min="5634" max="5634" width="39.59765625" style="10" customWidth="1"/>
    <col min="5635" max="5635" width="21.296875" style="10" customWidth="1"/>
    <col min="5636" max="5888" width="9" style="10"/>
    <col min="5889" max="5889" width="18.59765625" style="10" customWidth="1"/>
    <col min="5890" max="5890" width="39.59765625" style="10" customWidth="1"/>
    <col min="5891" max="5891" width="21.296875" style="10" customWidth="1"/>
    <col min="5892" max="6144" width="9" style="10"/>
    <col min="6145" max="6145" width="18.59765625" style="10" customWidth="1"/>
    <col min="6146" max="6146" width="39.59765625" style="10" customWidth="1"/>
    <col min="6147" max="6147" width="21.296875" style="10" customWidth="1"/>
    <col min="6148" max="6400" width="9" style="10"/>
    <col min="6401" max="6401" width="18.59765625" style="10" customWidth="1"/>
    <col min="6402" max="6402" width="39.59765625" style="10" customWidth="1"/>
    <col min="6403" max="6403" width="21.296875" style="10" customWidth="1"/>
    <col min="6404" max="6656" width="9" style="10"/>
    <col min="6657" max="6657" width="18.59765625" style="10" customWidth="1"/>
    <col min="6658" max="6658" width="39.59765625" style="10" customWidth="1"/>
    <col min="6659" max="6659" width="21.296875" style="10" customWidth="1"/>
    <col min="6660" max="6912" width="9" style="10"/>
    <col min="6913" max="6913" width="18.59765625" style="10" customWidth="1"/>
    <col min="6914" max="6914" width="39.59765625" style="10" customWidth="1"/>
    <col min="6915" max="6915" width="21.296875" style="10" customWidth="1"/>
    <col min="6916" max="7168" width="9" style="10"/>
    <col min="7169" max="7169" width="18.59765625" style="10" customWidth="1"/>
    <col min="7170" max="7170" width="39.59765625" style="10" customWidth="1"/>
    <col min="7171" max="7171" width="21.296875" style="10" customWidth="1"/>
    <col min="7172" max="7424" width="9" style="10"/>
    <col min="7425" max="7425" width="18.59765625" style="10" customWidth="1"/>
    <col min="7426" max="7426" width="39.59765625" style="10" customWidth="1"/>
    <col min="7427" max="7427" width="21.296875" style="10" customWidth="1"/>
    <col min="7428" max="7680" width="9" style="10"/>
    <col min="7681" max="7681" width="18.59765625" style="10" customWidth="1"/>
    <col min="7682" max="7682" width="39.59765625" style="10" customWidth="1"/>
    <col min="7683" max="7683" width="21.296875" style="10" customWidth="1"/>
    <col min="7684" max="7936" width="9" style="10"/>
    <col min="7937" max="7937" width="18.59765625" style="10" customWidth="1"/>
    <col min="7938" max="7938" width="39.59765625" style="10" customWidth="1"/>
    <col min="7939" max="7939" width="21.296875" style="10" customWidth="1"/>
    <col min="7940" max="8192" width="9" style="10"/>
    <col min="8193" max="8193" width="18.59765625" style="10" customWidth="1"/>
    <col min="8194" max="8194" width="39.59765625" style="10" customWidth="1"/>
    <col min="8195" max="8195" width="21.296875" style="10" customWidth="1"/>
    <col min="8196" max="8448" width="9" style="10"/>
    <col min="8449" max="8449" width="18.59765625" style="10" customWidth="1"/>
    <col min="8450" max="8450" width="39.59765625" style="10" customWidth="1"/>
    <col min="8451" max="8451" width="21.296875" style="10" customWidth="1"/>
    <col min="8452" max="8704" width="9" style="10"/>
    <col min="8705" max="8705" width="18.59765625" style="10" customWidth="1"/>
    <col min="8706" max="8706" width="39.59765625" style="10" customWidth="1"/>
    <col min="8707" max="8707" width="21.296875" style="10" customWidth="1"/>
    <col min="8708" max="8960" width="9" style="10"/>
    <col min="8961" max="8961" width="18.59765625" style="10" customWidth="1"/>
    <col min="8962" max="8962" width="39.59765625" style="10" customWidth="1"/>
    <col min="8963" max="8963" width="21.296875" style="10" customWidth="1"/>
    <col min="8964" max="9216" width="9" style="10"/>
    <col min="9217" max="9217" width="18.59765625" style="10" customWidth="1"/>
    <col min="9218" max="9218" width="39.59765625" style="10" customWidth="1"/>
    <col min="9219" max="9219" width="21.296875" style="10" customWidth="1"/>
    <col min="9220" max="9472" width="9" style="10"/>
    <col min="9473" max="9473" width="18.59765625" style="10" customWidth="1"/>
    <col min="9474" max="9474" width="39.59765625" style="10" customWidth="1"/>
    <col min="9475" max="9475" width="21.296875" style="10" customWidth="1"/>
    <col min="9476" max="9728" width="9" style="10"/>
    <col min="9729" max="9729" width="18.59765625" style="10" customWidth="1"/>
    <col min="9730" max="9730" width="39.59765625" style="10" customWidth="1"/>
    <col min="9731" max="9731" width="21.296875" style="10" customWidth="1"/>
    <col min="9732" max="9984" width="9" style="10"/>
    <col min="9985" max="9985" width="18.59765625" style="10" customWidth="1"/>
    <col min="9986" max="9986" width="39.59765625" style="10" customWidth="1"/>
    <col min="9987" max="9987" width="21.296875" style="10" customWidth="1"/>
    <col min="9988" max="10240" width="9" style="10"/>
    <col min="10241" max="10241" width="18.59765625" style="10" customWidth="1"/>
    <col min="10242" max="10242" width="39.59765625" style="10" customWidth="1"/>
    <col min="10243" max="10243" width="21.296875" style="10" customWidth="1"/>
    <col min="10244" max="10496" width="9" style="10"/>
    <col min="10497" max="10497" width="18.59765625" style="10" customWidth="1"/>
    <col min="10498" max="10498" width="39.59765625" style="10" customWidth="1"/>
    <col min="10499" max="10499" width="21.296875" style="10" customWidth="1"/>
    <col min="10500" max="10752" width="9" style="10"/>
    <col min="10753" max="10753" width="18.59765625" style="10" customWidth="1"/>
    <col min="10754" max="10754" width="39.59765625" style="10" customWidth="1"/>
    <col min="10755" max="10755" width="21.296875" style="10" customWidth="1"/>
    <col min="10756" max="11008" width="9" style="10"/>
    <col min="11009" max="11009" width="18.59765625" style="10" customWidth="1"/>
    <col min="11010" max="11010" width="39.59765625" style="10" customWidth="1"/>
    <col min="11011" max="11011" width="21.296875" style="10" customWidth="1"/>
    <col min="11012" max="11264" width="9" style="10"/>
    <col min="11265" max="11265" width="18.59765625" style="10" customWidth="1"/>
    <col min="11266" max="11266" width="39.59765625" style="10" customWidth="1"/>
    <col min="11267" max="11267" width="21.296875" style="10" customWidth="1"/>
    <col min="11268" max="11520" width="9" style="10"/>
    <col min="11521" max="11521" width="18.59765625" style="10" customWidth="1"/>
    <col min="11522" max="11522" width="39.59765625" style="10" customWidth="1"/>
    <col min="11523" max="11523" width="21.296875" style="10" customWidth="1"/>
    <col min="11524" max="11776" width="9" style="10"/>
    <col min="11777" max="11777" width="18.59765625" style="10" customWidth="1"/>
    <col min="11778" max="11778" width="39.59765625" style="10" customWidth="1"/>
    <col min="11779" max="11779" width="21.296875" style="10" customWidth="1"/>
    <col min="11780" max="12032" width="9" style="10"/>
    <col min="12033" max="12033" width="18.59765625" style="10" customWidth="1"/>
    <col min="12034" max="12034" width="39.59765625" style="10" customWidth="1"/>
    <col min="12035" max="12035" width="21.296875" style="10" customWidth="1"/>
    <col min="12036" max="12288" width="9" style="10"/>
    <col min="12289" max="12289" width="18.59765625" style="10" customWidth="1"/>
    <col min="12290" max="12290" width="39.59765625" style="10" customWidth="1"/>
    <col min="12291" max="12291" width="21.296875" style="10" customWidth="1"/>
    <col min="12292" max="12544" width="9" style="10"/>
    <col min="12545" max="12545" width="18.59765625" style="10" customWidth="1"/>
    <col min="12546" max="12546" width="39.59765625" style="10" customWidth="1"/>
    <col min="12547" max="12547" width="21.296875" style="10" customWidth="1"/>
    <col min="12548" max="12800" width="9" style="10"/>
    <col min="12801" max="12801" width="18.59765625" style="10" customWidth="1"/>
    <col min="12802" max="12802" width="39.59765625" style="10" customWidth="1"/>
    <col min="12803" max="12803" width="21.296875" style="10" customWidth="1"/>
    <col min="12804" max="13056" width="9" style="10"/>
    <col min="13057" max="13057" width="18.59765625" style="10" customWidth="1"/>
    <col min="13058" max="13058" width="39.59765625" style="10" customWidth="1"/>
    <col min="13059" max="13059" width="21.296875" style="10" customWidth="1"/>
    <col min="13060" max="13312" width="9" style="10"/>
    <col min="13313" max="13313" width="18.59765625" style="10" customWidth="1"/>
    <col min="13314" max="13314" width="39.59765625" style="10" customWidth="1"/>
    <col min="13315" max="13315" width="21.296875" style="10" customWidth="1"/>
    <col min="13316" max="13568" width="9" style="10"/>
    <col min="13569" max="13569" width="18.59765625" style="10" customWidth="1"/>
    <col min="13570" max="13570" width="39.59765625" style="10" customWidth="1"/>
    <col min="13571" max="13571" width="21.296875" style="10" customWidth="1"/>
    <col min="13572" max="13824" width="9" style="10"/>
    <col min="13825" max="13825" width="18.59765625" style="10" customWidth="1"/>
    <col min="13826" max="13826" width="39.59765625" style="10" customWidth="1"/>
    <col min="13827" max="13827" width="21.296875" style="10" customWidth="1"/>
    <col min="13828" max="14080" width="9" style="10"/>
    <col min="14081" max="14081" width="18.59765625" style="10" customWidth="1"/>
    <col min="14082" max="14082" width="39.59765625" style="10" customWidth="1"/>
    <col min="14083" max="14083" width="21.296875" style="10" customWidth="1"/>
    <col min="14084" max="14336" width="9" style="10"/>
    <col min="14337" max="14337" width="18.59765625" style="10" customWidth="1"/>
    <col min="14338" max="14338" width="39.59765625" style="10" customWidth="1"/>
    <col min="14339" max="14339" width="21.296875" style="10" customWidth="1"/>
    <col min="14340" max="14592" width="9" style="10"/>
    <col min="14593" max="14593" width="18.59765625" style="10" customWidth="1"/>
    <col min="14594" max="14594" width="39.59765625" style="10" customWidth="1"/>
    <col min="14595" max="14595" width="21.296875" style="10" customWidth="1"/>
    <col min="14596" max="14848" width="9" style="10"/>
    <col min="14849" max="14849" width="18.59765625" style="10" customWidth="1"/>
    <col min="14850" max="14850" width="39.59765625" style="10" customWidth="1"/>
    <col min="14851" max="14851" width="21.296875" style="10" customWidth="1"/>
    <col min="14852" max="15104" width="9" style="10"/>
    <col min="15105" max="15105" width="18.59765625" style="10" customWidth="1"/>
    <col min="15106" max="15106" width="39.59765625" style="10" customWidth="1"/>
    <col min="15107" max="15107" width="21.296875" style="10" customWidth="1"/>
    <col min="15108" max="15360" width="9" style="10"/>
    <col min="15361" max="15361" width="18.59765625" style="10" customWidth="1"/>
    <col min="15362" max="15362" width="39.59765625" style="10" customWidth="1"/>
    <col min="15363" max="15363" width="21.296875" style="10" customWidth="1"/>
    <col min="15364" max="15616" width="9" style="10"/>
    <col min="15617" max="15617" width="18.59765625" style="10" customWidth="1"/>
    <col min="15618" max="15618" width="39.59765625" style="10" customWidth="1"/>
    <col min="15619" max="15619" width="21.296875" style="10" customWidth="1"/>
    <col min="15620" max="15872" width="9" style="10"/>
    <col min="15873" max="15873" width="18.59765625" style="10" customWidth="1"/>
    <col min="15874" max="15874" width="39.59765625" style="10" customWidth="1"/>
    <col min="15875" max="15875" width="21.296875" style="10" customWidth="1"/>
    <col min="15876" max="16128" width="9" style="10"/>
    <col min="16129" max="16129" width="18.59765625" style="10" customWidth="1"/>
    <col min="16130" max="16130" width="39.59765625" style="10" customWidth="1"/>
    <col min="16131" max="16131" width="21.296875" style="10" customWidth="1"/>
    <col min="16132" max="16384" width="9" style="10"/>
  </cols>
  <sheetData>
    <row r="1" spans="1:3" x14ac:dyDescent="0.2">
      <c r="C1" s="38" t="s">
        <v>0</v>
      </c>
    </row>
    <row r="2" spans="1:3" x14ac:dyDescent="0.2">
      <c r="A2" s="11" t="s">
        <v>1</v>
      </c>
    </row>
    <row r="3" spans="1:3" ht="23.25" customHeight="1" thickBot="1" x14ac:dyDescent="0.25">
      <c r="A3" s="12"/>
      <c r="B3" s="13"/>
      <c r="C3" s="14" t="s">
        <v>2</v>
      </c>
    </row>
    <row r="4" spans="1:3" ht="51" customHeight="1" thickTop="1" x14ac:dyDescent="0.2">
      <c r="A4" s="15" t="s">
        <v>3</v>
      </c>
      <c r="B4" s="16" t="s">
        <v>4</v>
      </c>
      <c r="C4" s="31">
        <f>'別紙(1)‐①（保険料）'!E167</f>
        <v>0</v>
      </c>
    </row>
    <row r="5" spans="1:3" ht="51" customHeight="1" thickBot="1" x14ac:dyDescent="0.25">
      <c r="A5" s="17"/>
      <c r="B5" s="18" t="s">
        <v>5</v>
      </c>
      <c r="C5" s="32">
        <f>'別紙(1)-②（キャッシュレス）'!E10</f>
        <v>0</v>
      </c>
    </row>
    <row r="6" spans="1:3" ht="51" customHeight="1" thickTop="1" thickBot="1" x14ac:dyDescent="0.25">
      <c r="A6" s="25"/>
      <c r="B6" s="26" t="s">
        <v>6</v>
      </c>
      <c r="C6" s="24">
        <f>C4*3+C5</f>
        <v>0</v>
      </c>
    </row>
    <row r="7" spans="1:3" ht="42" customHeight="1" x14ac:dyDescent="0.2">
      <c r="A7" s="47" t="s">
        <v>7</v>
      </c>
      <c r="B7" s="19"/>
      <c r="C7" s="19"/>
    </row>
    <row r="8" spans="1:3" ht="42" customHeight="1" x14ac:dyDescent="0.2">
      <c r="A8" s="19"/>
      <c r="B8" s="19"/>
      <c r="C8" s="19"/>
    </row>
    <row r="9" spans="1:3" ht="42" customHeight="1" x14ac:dyDescent="0.2">
      <c r="A9" s="19"/>
      <c r="B9" s="19"/>
      <c r="C9" s="19"/>
    </row>
  </sheetData>
  <phoneticPr fontId="18"/>
  <printOptions horizontalCentered="1"/>
  <pageMargins left="0.70866141732283472" right="0.70866141732283472" top="0.55118110236220474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1F74-15C9-4D0B-B60E-40CABD8B10F1}">
  <sheetPr>
    <pageSetUpPr fitToPage="1"/>
  </sheetPr>
  <dimension ref="A1:F168"/>
  <sheetViews>
    <sheetView view="pageBreakPreview" zoomScale="90" zoomScaleNormal="80" zoomScaleSheetLayoutView="90" workbookViewId="0">
      <selection activeCell="C178" sqref="C178"/>
    </sheetView>
  </sheetViews>
  <sheetFormatPr defaultColWidth="8.59765625" defaultRowHeight="13.2" x14ac:dyDescent="0.2"/>
  <cols>
    <col min="1" max="1" width="6.59765625" style="2" customWidth="1"/>
    <col min="2" max="2" width="17.5" style="2" customWidth="1"/>
    <col min="3" max="3" width="14.5" style="3" customWidth="1"/>
    <col min="4" max="4" width="11.09765625" style="28" customWidth="1"/>
    <col min="5" max="5" width="14.59765625" style="3" customWidth="1"/>
    <col min="6" max="16384" width="8.59765625" style="2"/>
  </cols>
  <sheetData>
    <row r="1" spans="1:5" ht="22.5" customHeight="1" x14ac:dyDescent="0.2">
      <c r="A1" s="8" t="s">
        <v>8</v>
      </c>
      <c r="E1" s="23" t="s">
        <v>9</v>
      </c>
    </row>
    <row r="2" spans="1:5" ht="38.1" customHeight="1" x14ac:dyDescent="0.2">
      <c r="B2" s="4" t="s">
        <v>10</v>
      </c>
      <c r="C2" s="5" t="s">
        <v>11</v>
      </c>
      <c r="D2" s="29" t="s">
        <v>12</v>
      </c>
      <c r="E2" s="6" t="s">
        <v>13</v>
      </c>
    </row>
    <row r="3" spans="1:5" x14ac:dyDescent="0.2">
      <c r="B3" s="7" t="s">
        <v>14</v>
      </c>
      <c r="C3" s="39"/>
      <c r="D3" s="21">
        <v>3</v>
      </c>
      <c r="E3" s="22">
        <f>C3*D3</f>
        <v>0</v>
      </c>
    </row>
    <row r="4" spans="1:5" x14ac:dyDescent="0.2">
      <c r="B4" s="7" t="s">
        <v>15</v>
      </c>
      <c r="C4" s="39"/>
      <c r="D4" s="22">
        <v>4</v>
      </c>
      <c r="E4" s="22">
        <f t="shared" ref="E4:E67" si="0">C4*D4</f>
        <v>0</v>
      </c>
    </row>
    <row r="5" spans="1:5" x14ac:dyDescent="0.2">
      <c r="B5" s="7" t="s">
        <v>16</v>
      </c>
      <c r="C5" s="39"/>
      <c r="D5" s="22">
        <v>3</v>
      </c>
      <c r="E5" s="22">
        <f t="shared" si="0"/>
        <v>0</v>
      </c>
    </row>
    <row r="6" spans="1:5" x14ac:dyDescent="0.2">
      <c r="B6" s="7" t="s">
        <v>17</v>
      </c>
      <c r="C6" s="39"/>
      <c r="D6" s="22">
        <v>16</v>
      </c>
      <c r="E6" s="22">
        <f t="shared" si="0"/>
        <v>0</v>
      </c>
    </row>
    <row r="7" spans="1:5" x14ac:dyDescent="0.2">
      <c r="B7" s="7" t="s">
        <v>18</v>
      </c>
      <c r="C7" s="39"/>
      <c r="D7" s="22">
        <v>58</v>
      </c>
      <c r="E7" s="22">
        <f t="shared" si="0"/>
        <v>0</v>
      </c>
    </row>
    <row r="8" spans="1:5" x14ac:dyDescent="0.2">
      <c r="B8" s="7" t="s">
        <v>19</v>
      </c>
      <c r="C8" s="39"/>
      <c r="D8" s="22">
        <v>250</v>
      </c>
      <c r="E8" s="22">
        <f t="shared" si="0"/>
        <v>0</v>
      </c>
    </row>
    <row r="9" spans="1:5" x14ac:dyDescent="0.2">
      <c r="B9" s="7" t="s">
        <v>20</v>
      </c>
      <c r="C9" s="39"/>
      <c r="D9" s="22">
        <v>103</v>
      </c>
      <c r="E9" s="22">
        <f t="shared" si="0"/>
        <v>0</v>
      </c>
    </row>
    <row r="10" spans="1:5" x14ac:dyDescent="0.2">
      <c r="B10" s="7" t="s">
        <v>21</v>
      </c>
      <c r="C10" s="39"/>
      <c r="D10" s="22">
        <v>114</v>
      </c>
      <c r="E10" s="22">
        <f t="shared" si="0"/>
        <v>0</v>
      </c>
    </row>
    <row r="11" spans="1:5" x14ac:dyDescent="0.2">
      <c r="B11" s="7" t="s">
        <v>22</v>
      </c>
      <c r="C11" s="39"/>
      <c r="D11" s="22">
        <v>367</v>
      </c>
      <c r="E11" s="22">
        <f t="shared" si="0"/>
        <v>0</v>
      </c>
    </row>
    <row r="12" spans="1:5" x14ac:dyDescent="0.2">
      <c r="B12" s="7" t="s">
        <v>23</v>
      </c>
      <c r="C12" s="39"/>
      <c r="D12" s="22">
        <v>338</v>
      </c>
      <c r="E12" s="22">
        <f t="shared" si="0"/>
        <v>0</v>
      </c>
    </row>
    <row r="13" spans="1:5" x14ac:dyDescent="0.2">
      <c r="B13" s="7" t="s">
        <v>24</v>
      </c>
      <c r="C13" s="39"/>
      <c r="D13" s="22">
        <v>508</v>
      </c>
      <c r="E13" s="22">
        <f t="shared" si="0"/>
        <v>0</v>
      </c>
    </row>
    <row r="14" spans="1:5" x14ac:dyDescent="0.2">
      <c r="B14" s="7" t="s">
        <v>25</v>
      </c>
      <c r="C14" s="39"/>
      <c r="D14" s="22">
        <v>388</v>
      </c>
      <c r="E14" s="22">
        <f t="shared" si="0"/>
        <v>0</v>
      </c>
    </row>
    <row r="15" spans="1:5" x14ac:dyDescent="0.2">
      <c r="B15" s="7" t="s">
        <v>26</v>
      </c>
      <c r="C15" s="39"/>
      <c r="D15" s="22">
        <v>868</v>
      </c>
      <c r="E15" s="22">
        <f t="shared" si="0"/>
        <v>0</v>
      </c>
    </row>
    <row r="16" spans="1:5" x14ac:dyDescent="0.2">
      <c r="B16" s="7" t="s">
        <v>27</v>
      </c>
      <c r="C16" s="39"/>
      <c r="D16" s="22">
        <v>276</v>
      </c>
      <c r="E16" s="22">
        <f t="shared" si="0"/>
        <v>0</v>
      </c>
    </row>
    <row r="17" spans="2:5" x14ac:dyDescent="0.2">
      <c r="B17" s="7" t="s">
        <v>28</v>
      </c>
      <c r="C17" s="39"/>
      <c r="D17" s="22">
        <f>215+216</f>
        <v>431</v>
      </c>
      <c r="E17" s="22">
        <f t="shared" si="0"/>
        <v>0</v>
      </c>
    </row>
    <row r="18" spans="2:5" x14ac:dyDescent="0.2">
      <c r="B18" s="7" t="s">
        <v>29</v>
      </c>
      <c r="C18" s="40"/>
      <c r="D18" s="22">
        <f>288+308</f>
        <v>596</v>
      </c>
      <c r="E18" s="22">
        <f t="shared" si="0"/>
        <v>0</v>
      </c>
    </row>
    <row r="19" spans="2:5" x14ac:dyDescent="0.2">
      <c r="B19" s="7" t="s">
        <v>30</v>
      </c>
      <c r="C19" s="40"/>
      <c r="D19" s="22">
        <f>194+325</f>
        <v>519</v>
      </c>
      <c r="E19" s="22">
        <f t="shared" si="0"/>
        <v>0</v>
      </c>
    </row>
    <row r="20" spans="2:5" x14ac:dyDescent="0.2">
      <c r="B20" s="7" t="s">
        <v>31</v>
      </c>
      <c r="C20" s="40"/>
      <c r="D20" s="22">
        <f>122+92</f>
        <v>214</v>
      </c>
      <c r="E20" s="22">
        <f t="shared" si="0"/>
        <v>0</v>
      </c>
    </row>
    <row r="21" spans="2:5" x14ac:dyDescent="0.2">
      <c r="B21" s="7" t="s">
        <v>32</v>
      </c>
      <c r="C21" s="40"/>
      <c r="D21" s="22">
        <f>175+127</f>
        <v>302</v>
      </c>
      <c r="E21" s="22">
        <f t="shared" si="0"/>
        <v>0</v>
      </c>
    </row>
    <row r="22" spans="2:5" x14ac:dyDescent="0.2">
      <c r="B22" s="7" t="s">
        <v>33</v>
      </c>
      <c r="C22" s="40"/>
      <c r="D22" s="22">
        <f>156+166</f>
        <v>322</v>
      </c>
      <c r="E22" s="22">
        <f t="shared" si="0"/>
        <v>0</v>
      </c>
    </row>
    <row r="23" spans="2:5" x14ac:dyDescent="0.2">
      <c r="B23" s="7" t="s">
        <v>34</v>
      </c>
      <c r="C23" s="40"/>
      <c r="D23" s="22">
        <f>108+49</f>
        <v>157</v>
      </c>
      <c r="E23" s="22">
        <f t="shared" si="0"/>
        <v>0</v>
      </c>
    </row>
    <row r="24" spans="2:5" x14ac:dyDescent="0.2">
      <c r="B24" s="7" t="s">
        <v>35</v>
      </c>
      <c r="C24" s="40"/>
      <c r="D24" s="22">
        <f>106+135</f>
        <v>241</v>
      </c>
      <c r="E24" s="22">
        <f t="shared" si="0"/>
        <v>0</v>
      </c>
    </row>
    <row r="25" spans="2:5" x14ac:dyDescent="0.2">
      <c r="B25" s="7" t="s">
        <v>36</v>
      </c>
      <c r="C25" s="40"/>
      <c r="D25" s="22">
        <f>145+174+135</f>
        <v>454</v>
      </c>
      <c r="E25" s="22">
        <f t="shared" si="0"/>
        <v>0</v>
      </c>
    </row>
    <row r="26" spans="2:5" x14ac:dyDescent="0.2">
      <c r="B26" s="7" t="s">
        <v>37</v>
      </c>
      <c r="C26" s="40"/>
      <c r="D26" s="22">
        <v>380</v>
      </c>
      <c r="E26" s="22">
        <f t="shared" si="0"/>
        <v>0</v>
      </c>
    </row>
    <row r="27" spans="2:5" x14ac:dyDescent="0.2">
      <c r="B27" s="7" t="s">
        <v>38</v>
      </c>
      <c r="C27" s="40"/>
      <c r="D27" s="22">
        <f>83+57+109+19+10+36+15</f>
        <v>329</v>
      </c>
      <c r="E27" s="22">
        <f t="shared" si="0"/>
        <v>0</v>
      </c>
    </row>
    <row r="28" spans="2:5" x14ac:dyDescent="0.2">
      <c r="B28" s="1" t="s">
        <v>39</v>
      </c>
      <c r="C28" s="40"/>
      <c r="D28" s="22">
        <f>28+22+32+17+8+20+46</f>
        <v>173</v>
      </c>
      <c r="E28" s="22">
        <f t="shared" si="0"/>
        <v>0</v>
      </c>
    </row>
    <row r="29" spans="2:5" x14ac:dyDescent="0.2">
      <c r="B29" s="1" t="s">
        <v>40</v>
      </c>
      <c r="C29" s="40"/>
      <c r="D29" s="22">
        <v>145</v>
      </c>
      <c r="E29" s="22">
        <f t="shared" si="0"/>
        <v>0</v>
      </c>
    </row>
    <row r="30" spans="2:5" x14ac:dyDescent="0.2">
      <c r="B30" s="1" t="s">
        <v>41</v>
      </c>
      <c r="C30" s="40"/>
      <c r="D30" s="22">
        <v>172</v>
      </c>
      <c r="E30" s="22">
        <f t="shared" si="0"/>
        <v>0</v>
      </c>
    </row>
    <row r="31" spans="2:5" x14ac:dyDescent="0.2">
      <c r="B31" s="1" t="s">
        <v>42</v>
      </c>
      <c r="C31" s="40"/>
      <c r="D31" s="22">
        <v>59</v>
      </c>
      <c r="E31" s="22">
        <f t="shared" si="0"/>
        <v>0</v>
      </c>
    </row>
    <row r="32" spans="2:5" x14ac:dyDescent="0.2">
      <c r="B32" s="1" t="s">
        <v>43</v>
      </c>
      <c r="C32" s="40"/>
      <c r="D32" s="22">
        <v>41</v>
      </c>
      <c r="E32" s="22">
        <f t="shared" si="0"/>
        <v>0</v>
      </c>
    </row>
    <row r="33" spans="2:6" x14ac:dyDescent="0.2">
      <c r="B33" s="1" t="s">
        <v>44</v>
      </c>
      <c r="C33" s="40"/>
      <c r="D33" s="22">
        <v>22</v>
      </c>
      <c r="E33" s="22">
        <f t="shared" si="0"/>
        <v>0</v>
      </c>
    </row>
    <row r="34" spans="2:6" x14ac:dyDescent="0.2">
      <c r="B34" s="1" t="s">
        <v>45</v>
      </c>
      <c r="C34" s="40"/>
      <c r="D34" s="22">
        <v>27</v>
      </c>
      <c r="E34" s="22">
        <f t="shared" si="0"/>
        <v>0</v>
      </c>
    </row>
    <row r="35" spans="2:6" x14ac:dyDescent="0.2">
      <c r="B35" s="1" t="s">
        <v>46</v>
      </c>
      <c r="C35" s="40"/>
      <c r="D35" s="22">
        <v>40</v>
      </c>
      <c r="E35" s="22">
        <f t="shared" si="0"/>
        <v>0</v>
      </c>
    </row>
    <row r="36" spans="2:6" x14ac:dyDescent="0.2">
      <c r="B36" s="1" t="s">
        <v>47</v>
      </c>
      <c r="C36" s="40"/>
      <c r="D36" s="22">
        <v>39</v>
      </c>
      <c r="E36" s="22">
        <f t="shared" si="0"/>
        <v>0</v>
      </c>
    </row>
    <row r="37" spans="2:6" x14ac:dyDescent="0.2">
      <c r="B37" s="1" t="s">
        <v>48</v>
      </c>
      <c r="C37" s="40"/>
      <c r="D37" s="22">
        <v>7</v>
      </c>
      <c r="E37" s="22">
        <f t="shared" si="0"/>
        <v>0</v>
      </c>
    </row>
    <row r="38" spans="2:6" x14ac:dyDescent="0.2">
      <c r="B38" s="1" t="s">
        <v>49</v>
      </c>
      <c r="C38" s="40"/>
      <c r="D38" s="22">
        <v>0</v>
      </c>
      <c r="E38" s="22">
        <f t="shared" si="0"/>
        <v>0</v>
      </c>
    </row>
    <row r="39" spans="2:6" x14ac:dyDescent="0.2">
      <c r="B39" s="1" t="s">
        <v>50</v>
      </c>
      <c r="C39" s="40"/>
      <c r="D39" s="22">
        <v>33</v>
      </c>
      <c r="E39" s="22">
        <f t="shared" si="0"/>
        <v>0</v>
      </c>
    </row>
    <row r="40" spans="2:6" x14ac:dyDescent="0.2">
      <c r="B40" s="1" t="s">
        <v>51</v>
      </c>
      <c r="C40" s="40"/>
      <c r="D40" s="22">
        <v>2</v>
      </c>
      <c r="E40" s="22">
        <f t="shared" si="0"/>
        <v>0</v>
      </c>
    </row>
    <row r="41" spans="2:6" x14ac:dyDescent="0.2">
      <c r="B41" s="1" t="s">
        <v>52</v>
      </c>
      <c r="C41" s="40"/>
      <c r="D41" s="22">
        <v>1</v>
      </c>
      <c r="E41" s="22">
        <f t="shared" si="0"/>
        <v>0</v>
      </c>
    </row>
    <row r="42" spans="2:6" x14ac:dyDescent="0.2">
      <c r="B42" s="1" t="s">
        <v>53</v>
      </c>
      <c r="C42" s="40"/>
      <c r="D42" s="22">
        <v>1</v>
      </c>
      <c r="E42" s="22">
        <f t="shared" si="0"/>
        <v>0</v>
      </c>
    </row>
    <row r="43" spans="2:6" x14ac:dyDescent="0.2">
      <c r="B43" s="1" t="s">
        <v>54</v>
      </c>
      <c r="C43" s="40"/>
      <c r="D43" s="22">
        <v>1</v>
      </c>
      <c r="E43" s="22">
        <f t="shared" si="0"/>
        <v>0</v>
      </c>
    </row>
    <row r="44" spans="2:6" x14ac:dyDescent="0.2">
      <c r="B44" s="1" t="s">
        <v>55</v>
      </c>
      <c r="C44" s="40"/>
      <c r="D44" s="22">
        <v>1</v>
      </c>
      <c r="E44" s="22">
        <f t="shared" si="0"/>
        <v>0</v>
      </c>
      <c r="F44" s="20"/>
    </row>
    <row r="45" spans="2:6" x14ac:dyDescent="0.2">
      <c r="B45" s="1" t="s">
        <v>56</v>
      </c>
      <c r="C45" s="40"/>
      <c r="D45" s="22">
        <v>4</v>
      </c>
      <c r="E45" s="22">
        <f t="shared" si="0"/>
        <v>0</v>
      </c>
    </row>
    <row r="46" spans="2:6" x14ac:dyDescent="0.2">
      <c r="B46" s="1" t="s">
        <v>57</v>
      </c>
      <c r="C46" s="40"/>
      <c r="D46" s="22">
        <v>1</v>
      </c>
      <c r="E46" s="22">
        <f t="shared" si="0"/>
        <v>0</v>
      </c>
    </row>
    <row r="47" spans="2:6" x14ac:dyDescent="0.2">
      <c r="B47" s="1" t="s">
        <v>58</v>
      </c>
      <c r="C47" s="40"/>
      <c r="D47" s="22">
        <v>11</v>
      </c>
      <c r="E47" s="22">
        <f t="shared" si="0"/>
        <v>0</v>
      </c>
    </row>
    <row r="48" spans="2:6" x14ac:dyDescent="0.2">
      <c r="B48" s="1" t="s">
        <v>59</v>
      </c>
      <c r="C48" s="40"/>
      <c r="D48" s="22">
        <v>14</v>
      </c>
      <c r="E48" s="22">
        <f t="shared" si="0"/>
        <v>0</v>
      </c>
    </row>
    <row r="49" spans="2:5" x14ac:dyDescent="0.2">
      <c r="B49" s="1" t="s">
        <v>60</v>
      </c>
      <c r="C49" s="40"/>
      <c r="D49" s="22">
        <v>1</v>
      </c>
      <c r="E49" s="22">
        <f t="shared" si="0"/>
        <v>0</v>
      </c>
    </row>
    <row r="50" spans="2:5" x14ac:dyDescent="0.2">
      <c r="B50" s="1" t="s">
        <v>61</v>
      </c>
      <c r="C50" s="40"/>
      <c r="D50" s="22">
        <v>1</v>
      </c>
      <c r="E50" s="22">
        <f t="shared" si="0"/>
        <v>0</v>
      </c>
    </row>
    <row r="51" spans="2:5" x14ac:dyDescent="0.2">
      <c r="B51" s="1" t="s">
        <v>62</v>
      </c>
      <c r="C51" s="40"/>
      <c r="D51" s="22">
        <v>2</v>
      </c>
      <c r="E51" s="22">
        <f t="shared" si="0"/>
        <v>0</v>
      </c>
    </row>
    <row r="52" spans="2:5" x14ac:dyDescent="0.2">
      <c r="B52" s="1" t="s">
        <v>63</v>
      </c>
      <c r="C52" s="40"/>
      <c r="D52" s="22">
        <v>2</v>
      </c>
      <c r="E52" s="22">
        <f t="shared" si="0"/>
        <v>0</v>
      </c>
    </row>
    <row r="53" spans="2:5" x14ac:dyDescent="0.2">
      <c r="B53" s="1" t="s">
        <v>64</v>
      </c>
      <c r="C53" s="40"/>
      <c r="D53" s="22">
        <v>1</v>
      </c>
      <c r="E53" s="22">
        <f t="shared" si="0"/>
        <v>0</v>
      </c>
    </row>
    <row r="54" spans="2:5" x14ac:dyDescent="0.2">
      <c r="B54" s="1" t="s">
        <v>65</v>
      </c>
      <c r="C54" s="40"/>
      <c r="D54" s="22">
        <v>6</v>
      </c>
      <c r="E54" s="22">
        <f t="shared" si="0"/>
        <v>0</v>
      </c>
    </row>
    <row r="55" spans="2:5" x14ac:dyDescent="0.2">
      <c r="B55" s="1" t="s">
        <v>66</v>
      </c>
      <c r="C55" s="40"/>
      <c r="D55" s="22">
        <v>17</v>
      </c>
      <c r="E55" s="22">
        <f t="shared" si="0"/>
        <v>0</v>
      </c>
    </row>
    <row r="56" spans="2:5" x14ac:dyDescent="0.2">
      <c r="B56" s="1" t="s">
        <v>67</v>
      </c>
      <c r="C56" s="40"/>
      <c r="D56" s="22">
        <v>7</v>
      </c>
      <c r="E56" s="22">
        <f t="shared" si="0"/>
        <v>0</v>
      </c>
    </row>
    <row r="57" spans="2:5" x14ac:dyDescent="0.2">
      <c r="B57" s="1" t="s">
        <v>68</v>
      </c>
      <c r="C57" s="40"/>
      <c r="D57" s="22">
        <v>20</v>
      </c>
      <c r="E57" s="22">
        <f t="shared" si="0"/>
        <v>0</v>
      </c>
    </row>
    <row r="58" spans="2:5" x14ac:dyDescent="0.2">
      <c r="B58" s="1" t="s">
        <v>69</v>
      </c>
      <c r="C58" s="40"/>
      <c r="D58" s="22">
        <v>3</v>
      </c>
      <c r="E58" s="22">
        <f t="shared" si="0"/>
        <v>0</v>
      </c>
    </row>
    <row r="59" spans="2:5" x14ac:dyDescent="0.2">
      <c r="B59" s="1" t="s">
        <v>70</v>
      </c>
      <c r="C59" s="40"/>
      <c r="D59" s="22">
        <v>2</v>
      </c>
      <c r="E59" s="22">
        <f t="shared" si="0"/>
        <v>0</v>
      </c>
    </row>
    <row r="60" spans="2:5" x14ac:dyDescent="0.2">
      <c r="B60" s="1" t="s">
        <v>71</v>
      </c>
      <c r="C60" s="40"/>
      <c r="D60" s="22">
        <v>1</v>
      </c>
      <c r="E60" s="22">
        <f t="shared" si="0"/>
        <v>0</v>
      </c>
    </row>
    <row r="61" spans="2:5" x14ac:dyDescent="0.2">
      <c r="B61" s="1" t="s">
        <v>72</v>
      </c>
      <c r="C61" s="40"/>
      <c r="D61" s="22">
        <v>3</v>
      </c>
      <c r="E61" s="22">
        <f t="shared" si="0"/>
        <v>0</v>
      </c>
    </row>
    <row r="62" spans="2:5" x14ac:dyDescent="0.2">
      <c r="B62" s="1" t="s">
        <v>73</v>
      </c>
      <c r="C62" s="40"/>
      <c r="D62" s="22">
        <v>17</v>
      </c>
      <c r="E62" s="22">
        <f t="shared" si="0"/>
        <v>0</v>
      </c>
    </row>
    <row r="63" spans="2:5" x14ac:dyDescent="0.2">
      <c r="B63" s="1" t="s">
        <v>74</v>
      </c>
      <c r="C63" s="40"/>
      <c r="D63" s="22">
        <v>6</v>
      </c>
      <c r="E63" s="22">
        <f t="shared" si="0"/>
        <v>0</v>
      </c>
    </row>
    <row r="64" spans="2:5" x14ac:dyDescent="0.2">
      <c r="B64" s="1" t="s">
        <v>75</v>
      </c>
      <c r="C64" s="40"/>
      <c r="D64" s="22">
        <v>7</v>
      </c>
      <c r="E64" s="22">
        <f t="shared" si="0"/>
        <v>0</v>
      </c>
    </row>
    <row r="65" spans="2:5" x14ac:dyDescent="0.2">
      <c r="B65" s="1" t="s">
        <v>76</v>
      </c>
      <c r="C65" s="40"/>
      <c r="D65" s="22">
        <v>1</v>
      </c>
      <c r="E65" s="22">
        <f t="shared" si="0"/>
        <v>0</v>
      </c>
    </row>
    <row r="66" spans="2:5" x14ac:dyDescent="0.2">
      <c r="B66" s="1" t="s">
        <v>77</v>
      </c>
      <c r="C66" s="40"/>
      <c r="D66" s="22">
        <v>1</v>
      </c>
      <c r="E66" s="22">
        <f t="shared" si="0"/>
        <v>0</v>
      </c>
    </row>
    <row r="67" spans="2:5" x14ac:dyDescent="0.2">
      <c r="B67" s="1" t="s">
        <v>78</v>
      </c>
      <c r="C67" s="40"/>
      <c r="D67" s="22">
        <v>2</v>
      </c>
      <c r="E67" s="22">
        <f t="shared" si="0"/>
        <v>0</v>
      </c>
    </row>
    <row r="68" spans="2:5" x14ac:dyDescent="0.2">
      <c r="B68" s="1" t="s">
        <v>79</v>
      </c>
      <c r="C68" s="40"/>
      <c r="D68" s="22">
        <v>3</v>
      </c>
      <c r="E68" s="22">
        <f t="shared" ref="E68:E131" si="1">C68*D68</f>
        <v>0</v>
      </c>
    </row>
    <row r="69" spans="2:5" x14ac:dyDescent="0.2">
      <c r="B69" s="1" t="s">
        <v>80</v>
      </c>
      <c r="C69" s="40"/>
      <c r="D69" s="22">
        <v>9</v>
      </c>
      <c r="E69" s="22">
        <f t="shared" si="1"/>
        <v>0</v>
      </c>
    </row>
    <row r="70" spans="2:5" x14ac:dyDescent="0.2">
      <c r="B70" s="1" t="s">
        <v>81</v>
      </c>
      <c r="C70" s="40"/>
      <c r="D70" s="22">
        <v>2</v>
      </c>
      <c r="E70" s="22">
        <f t="shared" si="1"/>
        <v>0</v>
      </c>
    </row>
    <row r="71" spans="2:5" x14ac:dyDescent="0.2">
      <c r="B71" s="1" t="s">
        <v>82</v>
      </c>
      <c r="C71" s="40"/>
      <c r="D71" s="22">
        <v>5</v>
      </c>
      <c r="E71" s="22">
        <f t="shared" si="1"/>
        <v>0</v>
      </c>
    </row>
    <row r="72" spans="2:5" x14ac:dyDescent="0.2">
      <c r="B72" s="1" t="s">
        <v>83</v>
      </c>
      <c r="C72" s="40"/>
      <c r="D72" s="22">
        <v>1</v>
      </c>
      <c r="E72" s="22">
        <f t="shared" si="1"/>
        <v>0</v>
      </c>
    </row>
    <row r="73" spans="2:5" x14ac:dyDescent="0.2">
      <c r="B73" s="1" t="s">
        <v>84</v>
      </c>
      <c r="C73" s="40"/>
      <c r="D73" s="22">
        <v>1</v>
      </c>
      <c r="E73" s="22">
        <f t="shared" si="1"/>
        <v>0</v>
      </c>
    </row>
    <row r="74" spans="2:5" x14ac:dyDescent="0.2">
      <c r="B74" s="1" t="s">
        <v>85</v>
      </c>
      <c r="C74" s="40"/>
      <c r="D74" s="22">
        <v>32</v>
      </c>
      <c r="E74" s="22">
        <f t="shared" si="1"/>
        <v>0</v>
      </c>
    </row>
    <row r="75" spans="2:5" x14ac:dyDescent="0.2">
      <c r="B75" s="1" t="s">
        <v>86</v>
      </c>
      <c r="C75" s="40"/>
      <c r="D75" s="22">
        <v>1</v>
      </c>
      <c r="E75" s="22">
        <f t="shared" si="1"/>
        <v>0</v>
      </c>
    </row>
    <row r="76" spans="2:5" x14ac:dyDescent="0.2">
      <c r="B76" s="1" t="s">
        <v>87</v>
      </c>
      <c r="C76" s="40"/>
      <c r="D76" s="22">
        <v>2</v>
      </c>
      <c r="E76" s="22">
        <f t="shared" si="1"/>
        <v>0</v>
      </c>
    </row>
    <row r="77" spans="2:5" x14ac:dyDescent="0.2">
      <c r="B77" s="1" t="s">
        <v>88</v>
      </c>
      <c r="C77" s="40"/>
      <c r="D77" s="22">
        <v>1</v>
      </c>
      <c r="E77" s="22">
        <f t="shared" si="1"/>
        <v>0</v>
      </c>
    </row>
    <row r="78" spans="2:5" x14ac:dyDescent="0.2">
      <c r="B78" s="1" t="s">
        <v>89</v>
      </c>
      <c r="C78" s="40"/>
      <c r="D78" s="22">
        <v>16</v>
      </c>
      <c r="E78" s="22">
        <f t="shared" si="1"/>
        <v>0</v>
      </c>
    </row>
    <row r="79" spans="2:5" x14ac:dyDescent="0.2">
      <c r="B79" s="1" t="s">
        <v>90</v>
      </c>
      <c r="C79" s="40"/>
      <c r="D79" s="22">
        <v>1</v>
      </c>
      <c r="E79" s="22">
        <f t="shared" si="1"/>
        <v>0</v>
      </c>
    </row>
    <row r="80" spans="2:5" x14ac:dyDescent="0.2">
      <c r="B80" s="1" t="s">
        <v>91</v>
      </c>
      <c r="C80" s="40"/>
      <c r="D80" s="22">
        <v>1</v>
      </c>
      <c r="E80" s="22">
        <f t="shared" si="1"/>
        <v>0</v>
      </c>
    </row>
    <row r="81" spans="2:5" x14ac:dyDescent="0.2">
      <c r="B81" s="1" t="s">
        <v>92</v>
      </c>
      <c r="C81" s="40"/>
      <c r="D81" s="22">
        <v>1</v>
      </c>
      <c r="E81" s="22">
        <f t="shared" si="1"/>
        <v>0</v>
      </c>
    </row>
    <row r="82" spans="2:5" x14ac:dyDescent="0.2">
      <c r="B82" s="1" t="s">
        <v>93</v>
      </c>
      <c r="C82" s="40"/>
      <c r="D82" s="22">
        <v>2</v>
      </c>
      <c r="E82" s="22">
        <f t="shared" si="1"/>
        <v>0</v>
      </c>
    </row>
    <row r="83" spans="2:5" x14ac:dyDescent="0.2">
      <c r="B83" s="1" t="s">
        <v>94</v>
      </c>
      <c r="C83" s="40"/>
      <c r="D83" s="22">
        <v>6</v>
      </c>
      <c r="E83" s="22">
        <f t="shared" si="1"/>
        <v>0</v>
      </c>
    </row>
    <row r="84" spans="2:5" x14ac:dyDescent="0.2">
      <c r="B84" s="1" t="s">
        <v>95</v>
      </c>
      <c r="C84" s="40"/>
      <c r="D84" s="22">
        <v>1</v>
      </c>
      <c r="E84" s="22">
        <f t="shared" si="1"/>
        <v>0</v>
      </c>
    </row>
    <row r="85" spans="2:5" x14ac:dyDescent="0.2">
      <c r="B85" s="1" t="s">
        <v>96</v>
      </c>
      <c r="C85" s="40"/>
      <c r="D85" s="22">
        <v>1</v>
      </c>
      <c r="E85" s="22">
        <f t="shared" si="1"/>
        <v>0</v>
      </c>
    </row>
    <row r="86" spans="2:5" x14ac:dyDescent="0.2">
      <c r="B86" s="1" t="s">
        <v>97</v>
      </c>
      <c r="C86" s="40"/>
      <c r="D86" s="22">
        <v>5</v>
      </c>
      <c r="E86" s="22">
        <f t="shared" si="1"/>
        <v>0</v>
      </c>
    </row>
    <row r="87" spans="2:5" x14ac:dyDescent="0.2">
      <c r="B87" s="1" t="s">
        <v>98</v>
      </c>
      <c r="C87" s="40"/>
      <c r="D87" s="22">
        <v>3</v>
      </c>
      <c r="E87" s="22">
        <f t="shared" si="1"/>
        <v>0</v>
      </c>
    </row>
    <row r="88" spans="2:5" x14ac:dyDescent="0.2">
      <c r="B88" s="1" t="s">
        <v>99</v>
      </c>
      <c r="C88" s="40"/>
      <c r="D88" s="22">
        <v>7</v>
      </c>
      <c r="E88" s="22">
        <f t="shared" si="1"/>
        <v>0</v>
      </c>
    </row>
    <row r="89" spans="2:5" x14ac:dyDescent="0.2">
      <c r="B89" s="1" t="s">
        <v>100</v>
      </c>
      <c r="C89" s="40"/>
      <c r="D89" s="22">
        <v>10</v>
      </c>
      <c r="E89" s="22">
        <f t="shared" si="1"/>
        <v>0</v>
      </c>
    </row>
    <row r="90" spans="2:5" x14ac:dyDescent="0.2">
      <c r="B90" s="1" t="s">
        <v>101</v>
      </c>
      <c r="C90" s="40"/>
      <c r="D90" s="22">
        <v>2</v>
      </c>
      <c r="E90" s="22">
        <f t="shared" si="1"/>
        <v>0</v>
      </c>
    </row>
    <row r="91" spans="2:5" x14ac:dyDescent="0.2">
      <c r="B91" s="1" t="s">
        <v>102</v>
      </c>
      <c r="C91" s="40"/>
      <c r="D91" s="22">
        <v>1</v>
      </c>
      <c r="E91" s="22">
        <f t="shared" si="1"/>
        <v>0</v>
      </c>
    </row>
    <row r="92" spans="2:5" x14ac:dyDescent="0.2">
      <c r="B92" s="1" t="s">
        <v>103</v>
      </c>
      <c r="C92" s="40"/>
      <c r="D92" s="22">
        <v>1</v>
      </c>
      <c r="E92" s="22">
        <f t="shared" si="1"/>
        <v>0</v>
      </c>
    </row>
    <row r="93" spans="2:5" x14ac:dyDescent="0.2">
      <c r="B93" s="1" t="s">
        <v>104</v>
      </c>
      <c r="C93" s="40"/>
      <c r="D93" s="22">
        <v>10</v>
      </c>
      <c r="E93" s="22">
        <f t="shared" si="1"/>
        <v>0</v>
      </c>
    </row>
    <row r="94" spans="2:5" x14ac:dyDescent="0.2">
      <c r="B94" s="1" t="s">
        <v>105</v>
      </c>
      <c r="C94" s="40"/>
      <c r="D94" s="22">
        <v>13</v>
      </c>
      <c r="E94" s="22">
        <f t="shared" si="1"/>
        <v>0</v>
      </c>
    </row>
    <row r="95" spans="2:5" x14ac:dyDescent="0.2">
      <c r="B95" s="1" t="s">
        <v>106</v>
      </c>
      <c r="C95" s="40"/>
      <c r="D95" s="22">
        <v>1</v>
      </c>
      <c r="E95" s="22">
        <f t="shared" si="1"/>
        <v>0</v>
      </c>
    </row>
    <row r="96" spans="2:5" x14ac:dyDescent="0.2">
      <c r="B96" s="1" t="s">
        <v>107</v>
      </c>
      <c r="C96" s="40"/>
      <c r="D96" s="22">
        <v>2</v>
      </c>
      <c r="E96" s="22">
        <f t="shared" si="1"/>
        <v>0</v>
      </c>
    </row>
    <row r="97" spans="2:6" x14ac:dyDescent="0.2">
      <c r="B97" s="1" t="s">
        <v>108</v>
      </c>
      <c r="C97" s="40"/>
      <c r="D97" s="22">
        <v>2</v>
      </c>
      <c r="E97" s="22">
        <f t="shared" si="1"/>
        <v>0</v>
      </c>
    </row>
    <row r="98" spans="2:6" x14ac:dyDescent="0.2">
      <c r="B98" s="1" t="s">
        <v>109</v>
      </c>
      <c r="C98" s="40"/>
      <c r="D98" s="22">
        <v>8</v>
      </c>
      <c r="E98" s="22">
        <f t="shared" si="1"/>
        <v>0</v>
      </c>
    </row>
    <row r="99" spans="2:6" x14ac:dyDescent="0.2">
      <c r="B99" s="1" t="s">
        <v>110</v>
      </c>
      <c r="C99" s="40"/>
      <c r="D99" s="22">
        <v>1</v>
      </c>
      <c r="E99" s="22">
        <f t="shared" si="1"/>
        <v>0</v>
      </c>
    </row>
    <row r="100" spans="2:6" x14ac:dyDescent="0.2">
      <c r="B100" s="1" t="s">
        <v>111</v>
      </c>
      <c r="C100" s="40"/>
      <c r="D100" s="22">
        <v>1</v>
      </c>
      <c r="E100" s="22">
        <f t="shared" si="1"/>
        <v>0</v>
      </c>
    </row>
    <row r="101" spans="2:6" x14ac:dyDescent="0.2">
      <c r="B101" s="1" t="s">
        <v>112</v>
      </c>
      <c r="C101" s="40"/>
      <c r="D101" s="22">
        <v>1</v>
      </c>
      <c r="E101" s="22">
        <f t="shared" si="1"/>
        <v>0</v>
      </c>
    </row>
    <row r="102" spans="2:6" x14ac:dyDescent="0.2">
      <c r="B102" s="1" t="s">
        <v>113</v>
      </c>
      <c r="C102" s="40"/>
      <c r="D102" s="22">
        <v>24</v>
      </c>
      <c r="E102" s="22">
        <f t="shared" si="1"/>
        <v>0</v>
      </c>
    </row>
    <row r="103" spans="2:6" x14ac:dyDescent="0.2">
      <c r="B103" s="1" t="s">
        <v>114</v>
      </c>
      <c r="C103" s="40"/>
      <c r="D103" s="22">
        <v>1</v>
      </c>
      <c r="E103" s="22">
        <f t="shared" si="1"/>
        <v>0</v>
      </c>
      <c r="F103" s="20"/>
    </row>
    <row r="104" spans="2:6" x14ac:dyDescent="0.2">
      <c r="B104" s="1" t="s">
        <v>115</v>
      </c>
      <c r="C104" s="40"/>
      <c r="D104" s="27">
        <v>1</v>
      </c>
      <c r="E104" s="22">
        <f t="shared" si="1"/>
        <v>0</v>
      </c>
    </row>
    <row r="105" spans="2:6" x14ac:dyDescent="0.2">
      <c r="B105" s="1" t="s">
        <v>116</v>
      </c>
      <c r="C105" s="41"/>
      <c r="D105" s="27">
        <v>1</v>
      </c>
      <c r="E105" s="22">
        <f t="shared" si="1"/>
        <v>0</v>
      </c>
    </row>
    <row r="106" spans="2:6" x14ac:dyDescent="0.2">
      <c r="B106" s="1" t="s">
        <v>117</v>
      </c>
      <c r="C106" s="41"/>
      <c r="D106" s="27">
        <v>3</v>
      </c>
      <c r="E106" s="22">
        <f t="shared" si="1"/>
        <v>0</v>
      </c>
    </row>
    <row r="107" spans="2:6" x14ac:dyDescent="0.2">
      <c r="B107" s="1" t="s">
        <v>118</v>
      </c>
      <c r="C107" s="41"/>
      <c r="D107" s="27">
        <v>2</v>
      </c>
      <c r="E107" s="22">
        <f t="shared" si="1"/>
        <v>0</v>
      </c>
    </row>
    <row r="108" spans="2:6" x14ac:dyDescent="0.2">
      <c r="B108" s="1" t="s">
        <v>119</v>
      </c>
      <c r="C108" s="41"/>
      <c r="D108" s="27">
        <v>1</v>
      </c>
      <c r="E108" s="22">
        <f t="shared" si="1"/>
        <v>0</v>
      </c>
    </row>
    <row r="109" spans="2:6" x14ac:dyDescent="0.2">
      <c r="B109" s="1" t="s">
        <v>120</v>
      </c>
      <c r="C109" s="41"/>
      <c r="D109" s="27">
        <v>1</v>
      </c>
      <c r="E109" s="22">
        <f t="shared" si="1"/>
        <v>0</v>
      </c>
    </row>
    <row r="110" spans="2:6" x14ac:dyDescent="0.2">
      <c r="B110" s="1" t="s">
        <v>121</v>
      </c>
      <c r="C110" s="41"/>
      <c r="D110" s="27">
        <v>1</v>
      </c>
      <c r="E110" s="22">
        <f t="shared" si="1"/>
        <v>0</v>
      </c>
    </row>
    <row r="111" spans="2:6" x14ac:dyDescent="0.2">
      <c r="B111" s="1" t="s">
        <v>122</v>
      </c>
      <c r="C111" s="41"/>
      <c r="D111" s="27">
        <v>1</v>
      </c>
      <c r="E111" s="22">
        <f t="shared" si="1"/>
        <v>0</v>
      </c>
    </row>
    <row r="112" spans="2:6" x14ac:dyDescent="0.2">
      <c r="B112" s="1" t="s">
        <v>123</v>
      </c>
      <c r="C112" s="41"/>
      <c r="D112" s="27">
        <v>1</v>
      </c>
      <c r="E112" s="22">
        <f t="shared" si="1"/>
        <v>0</v>
      </c>
    </row>
    <row r="113" spans="2:5" x14ac:dyDescent="0.2">
      <c r="B113" s="1" t="s">
        <v>124</v>
      </c>
      <c r="C113" s="41"/>
      <c r="D113" s="27">
        <v>7</v>
      </c>
      <c r="E113" s="22">
        <f t="shared" si="1"/>
        <v>0</v>
      </c>
    </row>
    <row r="114" spans="2:5" x14ac:dyDescent="0.2">
      <c r="B114" s="1" t="s">
        <v>125</v>
      </c>
      <c r="C114" s="41"/>
      <c r="D114" s="27">
        <v>1</v>
      </c>
      <c r="E114" s="22">
        <f t="shared" si="1"/>
        <v>0</v>
      </c>
    </row>
    <row r="115" spans="2:5" x14ac:dyDescent="0.2">
      <c r="B115" s="1" t="s">
        <v>126</v>
      </c>
      <c r="C115" s="41"/>
      <c r="D115" s="27">
        <v>1</v>
      </c>
      <c r="E115" s="22">
        <f t="shared" si="1"/>
        <v>0</v>
      </c>
    </row>
    <row r="116" spans="2:5" x14ac:dyDescent="0.2">
      <c r="B116" s="1" t="s">
        <v>127</v>
      </c>
      <c r="C116" s="41"/>
      <c r="D116" s="27">
        <v>7</v>
      </c>
      <c r="E116" s="22">
        <f t="shared" si="1"/>
        <v>0</v>
      </c>
    </row>
    <row r="117" spans="2:5" x14ac:dyDescent="0.2">
      <c r="B117" s="1" t="s">
        <v>128</v>
      </c>
      <c r="C117" s="41"/>
      <c r="D117" s="27">
        <v>13</v>
      </c>
      <c r="E117" s="22">
        <f t="shared" si="1"/>
        <v>0</v>
      </c>
    </row>
    <row r="118" spans="2:5" x14ac:dyDescent="0.2">
      <c r="B118" s="1" t="s">
        <v>129</v>
      </c>
      <c r="C118" s="41"/>
      <c r="D118" s="27">
        <v>21</v>
      </c>
      <c r="E118" s="22">
        <f t="shared" si="1"/>
        <v>0</v>
      </c>
    </row>
    <row r="119" spans="2:5" x14ac:dyDescent="0.2">
      <c r="B119" s="1" t="s">
        <v>130</v>
      </c>
      <c r="C119" s="41"/>
      <c r="D119" s="27">
        <v>10</v>
      </c>
      <c r="E119" s="22">
        <f t="shared" si="1"/>
        <v>0</v>
      </c>
    </row>
    <row r="120" spans="2:5" x14ac:dyDescent="0.2">
      <c r="B120" s="1" t="s">
        <v>131</v>
      </c>
      <c r="C120" s="41"/>
      <c r="D120" s="27">
        <v>2</v>
      </c>
      <c r="E120" s="22">
        <f t="shared" si="1"/>
        <v>0</v>
      </c>
    </row>
    <row r="121" spans="2:5" x14ac:dyDescent="0.2">
      <c r="B121" s="1" t="s">
        <v>132</v>
      </c>
      <c r="C121" s="41"/>
      <c r="D121" s="27">
        <v>1</v>
      </c>
      <c r="E121" s="22">
        <f t="shared" si="1"/>
        <v>0</v>
      </c>
    </row>
    <row r="122" spans="2:5" x14ac:dyDescent="0.2">
      <c r="B122" s="1" t="s">
        <v>133</v>
      </c>
      <c r="C122" s="41"/>
      <c r="D122" s="27">
        <v>1</v>
      </c>
      <c r="E122" s="22">
        <f t="shared" si="1"/>
        <v>0</v>
      </c>
    </row>
    <row r="123" spans="2:5" x14ac:dyDescent="0.2">
      <c r="B123" s="1" t="s">
        <v>134</v>
      </c>
      <c r="C123" s="42"/>
      <c r="D123" s="27">
        <v>11</v>
      </c>
      <c r="E123" s="22">
        <f t="shared" si="1"/>
        <v>0</v>
      </c>
    </row>
    <row r="124" spans="2:5" x14ac:dyDescent="0.2">
      <c r="B124" s="1" t="s">
        <v>135</v>
      </c>
      <c r="C124" s="41"/>
      <c r="D124" s="27">
        <v>1</v>
      </c>
      <c r="E124" s="22">
        <f t="shared" si="1"/>
        <v>0</v>
      </c>
    </row>
    <row r="125" spans="2:5" x14ac:dyDescent="0.2">
      <c r="B125" s="1" t="s">
        <v>136</v>
      </c>
      <c r="C125" s="41"/>
      <c r="D125" s="27">
        <v>13</v>
      </c>
      <c r="E125" s="22">
        <f t="shared" si="1"/>
        <v>0</v>
      </c>
    </row>
    <row r="126" spans="2:5" x14ac:dyDescent="0.2">
      <c r="B126" s="1" t="s">
        <v>137</v>
      </c>
      <c r="C126" s="41"/>
      <c r="D126" s="27">
        <v>1</v>
      </c>
      <c r="E126" s="22">
        <f t="shared" si="1"/>
        <v>0</v>
      </c>
    </row>
    <row r="127" spans="2:5" x14ac:dyDescent="0.2">
      <c r="B127" s="1" t="s">
        <v>138</v>
      </c>
      <c r="C127" s="41"/>
      <c r="D127" s="27">
        <v>1</v>
      </c>
      <c r="E127" s="22">
        <f t="shared" si="1"/>
        <v>0</v>
      </c>
    </row>
    <row r="128" spans="2:5" x14ac:dyDescent="0.2">
      <c r="B128" s="1" t="s">
        <v>139</v>
      </c>
      <c r="C128" s="41"/>
      <c r="D128" s="27">
        <v>1</v>
      </c>
      <c r="E128" s="22">
        <f t="shared" si="1"/>
        <v>0</v>
      </c>
    </row>
    <row r="129" spans="2:5" x14ac:dyDescent="0.2">
      <c r="B129" s="1" t="s">
        <v>140</v>
      </c>
      <c r="C129" s="41"/>
      <c r="D129" s="27">
        <v>1</v>
      </c>
      <c r="E129" s="22">
        <f t="shared" si="1"/>
        <v>0</v>
      </c>
    </row>
    <row r="130" spans="2:5" x14ac:dyDescent="0.2">
      <c r="B130" s="1" t="s">
        <v>141</v>
      </c>
      <c r="C130" s="41"/>
      <c r="D130" s="27">
        <v>2</v>
      </c>
      <c r="E130" s="22">
        <f t="shared" si="1"/>
        <v>0</v>
      </c>
    </row>
    <row r="131" spans="2:5" x14ac:dyDescent="0.2">
      <c r="B131" s="1" t="s">
        <v>142</v>
      </c>
      <c r="C131" s="41"/>
      <c r="D131" s="27">
        <v>2</v>
      </c>
      <c r="E131" s="22">
        <f t="shared" si="1"/>
        <v>0</v>
      </c>
    </row>
    <row r="132" spans="2:5" x14ac:dyDescent="0.2">
      <c r="B132" s="1" t="s">
        <v>143</v>
      </c>
      <c r="C132" s="41"/>
      <c r="D132" s="27">
        <v>1</v>
      </c>
      <c r="E132" s="22">
        <f t="shared" ref="E132:E166" si="2">C132*D132</f>
        <v>0</v>
      </c>
    </row>
    <row r="133" spans="2:5" x14ac:dyDescent="0.2">
      <c r="B133" s="1" t="s">
        <v>144</v>
      </c>
      <c r="C133" s="41"/>
      <c r="D133" s="27">
        <v>1</v>
      </c>
      <c r="E133" s="22">
        <f t="shared" si="2"/>
        <v>0</v>
      </c>
    </row>
    <row r="134" spans="2:5" x14ac:dyDescent="0.2">
      <c r="B134" s="1" t="s">
        <v>145</v>
      </c>
      <c r="C134" s="41"/>
      <c r="D134" s="27">
        <v>1</v>
      </c>
      <c r="E134" s="22">
        <f t="shared" si="2"/>
        <v>0</v>
      </c>
    </row>
    <row r="135" spans="2:5" x14ac:dyDescent="0.2">
      <c r="B135" s="1" t="s">
        <v>146</v>
      </c>
      <c r="C135" s="41"/>
      <c r="D135" s="27">
        <v>1</v>
      </c>
      <c r="E135" s="22">
        <f t="shared" si="2"/>
        <v>0</v>
      </c>
    </row>
    <row r="136" spans="2:5" x14ac:dyDescent="0.2">
      <c r="B136" s="1" t="s">
        <v>147</v>
      </c>
      <c r="C136" s="41"/>
      <c r="D136" s="27">
        <v>1</v>
      </c>
      <c r="E136" s="22">
        <f t="shared" si="2"/>
        <v>0</v>
      </c>
    </row>
    <row r="137" spans="2:5" x14ac:dyDescent="0.2">
      <c r="B137" s="1" t="s">
        <v>148</v>
      </c>
      <c r="C137" s="41"/>
      <c r="D137" s="27">
        <v>1</v>
      </c>
      <c r="E137" s="22">
        <f t="shared" si="2"/>
        <v>0</v>
      </c>
    </row>
    <row r="138" spans="2:5" x14ac:dyDescent="0.2">
      <c r="B138" s="1" t="s">
        <v>149</v>
      </c>
      <c r="C138" s="41"/>
      <c r="D138" s="27">
        <v>1</v>
      </c>
      <c r="E138" s="22">
        <f t="shared" si="2"/>
        <v>0</v>
      </c>
    </row>
    <row r="139" spans="2:5" x14ac:dyDescent="0.2">
      <c r="B139" s="1" t="s">
        <v>150</v>
      </c>
      <c r="C139" s="41"/>
      <c r="D139" s="27">
        <v>1</v>
      </c>
      <c r="E139" s="22">
        <f t="shared" si="2"/>
        <v>0</v>
      </c>
    </row>
    <row r="140" spans="2:5" x14ac:dyDescent="0.2">
      <c r="B140" s="1" t="s">
        <v>151</v>
      </c>
      <c r="C140" s="41"/>
      <c r="D140" s="27">
        <v>4</v>
      </c>
      <c r="E140" s="22">
        <f t="shared" si="2"/>
        <v>0</v>
      </c>
    </row>
    <row r="141" spans="2:5" x14ac:dyDescent="0.2">
      <c r="B141" s="1" t="s">
        <v>152</v>
      </c>
      <c r="C141" s="41"/>
      <c r="D141" s="27">
        <v>1</v>
      </c>
      <c r="E141" s="22">
        <f t="shared" si="2"/>
        <v>0</v>
      </c>
    </row>
    <row r="142" spans="2:5" x14ac:dyDescent="0.2">
      <c r="B142" s="1" t="s">
        <v>153</v>
      </c>
      <c r="C142" s="41"/>
      <c r="D142" s="27">
        <v>9</v>
      </c>
      <c r="E142" s="22">
        <f t="shared" si="2"/>
        <v>0</v>
      </c>
    </row>
    <row r="143" spans="2:5" x14ac:dyDescent="0.2">
      <c r="B143" s="1" t="s">
        <v>154</v>
      </c>
      <c r="C143" s="41"/>
      <c r="D143" s="27">
        <v>3</v>
      </c>
      <c r="E143" s="22">
        <f t="shared" si="2"/>
        <v>0</v>
      </c>
    </row>
    <row r="144" spans="2:5" x14ac:dyDescent="0.2">
      <c r="B144" s="1" t="s">
        <v>155</v>
      </c>
      <c r="C144" s="41"/>
      <c r="D144" s="27">
        <v>6</v>
      </c>
      <c r="E144" s="22">
        <f t="shared" si="2"/>
        <v>0</v>
      </c>
    </row>
    <row r="145" spans="2:5" x14ac:dyDescent="0.2">
      <c r="B145" s="1" t="s">
        <v>156</v>
      </c>
      <c r="C145" s="41"/>
      <c r="D145" s="27">
        <v>4</v>
      </c>
      <c r="E145" s="22">
        <f t="shared" si="2"/>
        <v>0</v>
      </c>
    </row>
    <row r="146" spans="2:5" x14ac:dyDescent="0.2">
      <c r="B146" s="1" t="s">
        <v>157</v>
      </c>
      <c r="C146" s="41"/>
      <c r="D146" s="27">
        <v>2</v>
      </c>
      <c r="E146" s="22">
        <f t="shared" si="2"/>
        <v>0</v>
      </c>
    </row>
    <row r="147" spans="2:5" x14ac:dyDescent="0.2">
      <c r="B147" s="1" t="s">
        <v>158</v>
      </c>
      <c r="C147" s="41"/>
      <c r="D147" s="27">
        <v>4</v>
      </c>
      <c r="E147" s="22">
        <f t="shared" si="2"/>
        <v>0</v>
      </c>
    </row>
    <row r="148" spans="2:5" x14ac:dyDescent="0.2">
      <c r="B148" s="1" t="s">
        <v>159</v>
      </c>
      <c r="C148" s="41"/>
      <c r="D148" s="27">
        <v>2</v>
      </c>
      <c r="E148" s="22">
        <f t="shared" si="2"/>
        <v>0</v>
      </c>
    </row>
    <row r="149" spans="2:5" x14ac:dyDescent="0.2">
      <c r="B149" s="1" t="s">
        <v>160</v>
      </c>
      <c r="C149" s="41"/>
      <c r="D149" s="27">
        <v>2</v>
      </c>
      <c r="E149" s="22">
        <f t="shared" si="2"/>
        <v>0</v>
      </c>
    </row>
    <row r="150" spans="2:5" x14ac:dyDescent="0.2">
      <c r="B150" s="1" t="s">
        <v>161</v>
      </c>
      <c r="C150" s="41"/>
      <c r="D150" s="27">
        <v>3</v>
      </c>
      <c r="E150" s="22">
        <f t="shared" si="2"/>
        <v>0</v>
      </c>
    </row>
    <row r="151" spans="2:5" x14ac:dyDescent="0.2">
      <c r="B151" s="1" t="s">
        <v>162</v>
      </c>
      <c r="C151" s="41"/>
      <c r="D151" s="27">
        <v>2</v>
      </c>
      <c r="E151" s="22">
        <f t="shared" si="2"/>
        <v>0</v>
      </c>
    </row>
    <row r="152" spans="2:5" x14ac:dyDescent="0.2">
      <c r="B152" s="1" t="s">
        <v>163</v>
      </c>
      <c r="C152" s="41"/>
      <c r="D152" s="27">
        <v>1</v>
      </c>
      <c r="E152" s="22">
        <f t="shared" si="2"/>
        <v>0</v>
      </c>
    </row>
    <row r="153" spans="2:5" x14ac:dyDescent="0.2">
      <c r="B153" s="1" t="s">
        <v>164</v>
      </c>
      <c r="C153" s="41"/>
      <c r="D153" s="27">
        <v>4</v>
      </c>
      <c r="E153" s="22">
        <f t="shared" si="2"/>
        <v>0</v>
      </c>
    </row>
    <row r="154" spans="2:5" x14ac:dyDescent="0.2">
      <c r="B154" s="1" t="s">
        <v>165</v>
      </c>
      <c r="C154" s="41"/>
      <c r="D154" s="27">
        <v>1</v>
      </c>
      <c r="E154" s="22">
        <f t="shared" si="2"/>
        <v>0</v>
      </c>
    </row>
    <row r="155" spans="2:5" x14ac:dyDescent="0.2">
      <c r="B155" s="1" t="s">
        <v>166</v>
      </c>
      <c r="C155" s="41"/>
      <c r="D155" s="27">
        <v>3</v>
      </c>
      <c r="E155" s="22">
        <f t="shared" si="2"/>
        <v>0</v>
      </c>
    </row>
    <row r="156" spans="2:5" x14ac:dyDescent="0.2">
      <c r="B156" s="1" t="s">
        <v>167</v>
      </c>
      <c r="C156" s="41"/>
      <c r="D156" s="27">
        <v>1</v>
      </c>
      <c r="E156" s="22">
        <f t="shared" si="2"/>
        <v>0</v>
      </c>
    </row>
    <row r="157" spans="2:5" x14ac:dyDescent="0.2">
      <c r="B157" s="1" t="s">
        <v>168</v>
      </c>
      <c r="C157" s="41"/>
      <c r="D157" s="27">
        <v>1</v>
      </c>
      <c r="E157" s="22">
        <f t="shared" si="2"/>
        <v>0</v>
      </c>
    </row>
    <row r="158" spans="2:5" x14ac:dyDescent="0.2">
      <c r="B158" s="1" t="s">
        <v>169</v>
      </c>
      <c r="C158" s="41"/>
      <c r="D158" s="27">
        <v>1</v>
      </c>
      <c r="E158" s="22">
        <f t="shared" si="2"/>
        <v>0</v>
      </c>
    </row>
    <row r="159" spans="2:5" x14ac:dyDescent="0.2">
      <c r="B159" s="1" t="s">
        <v>170</v>
      </c>
      <c r="C159" s="41"/>
      <c r="D159" s="27">
        <v>2</v>
      </c>
      <c r="E159" s="22">
        <f t="shared" si="2"/>
        <v>0</v>
      </c>
    </row>
    <row r="160" spans="2:5" x14ac:dyDescent="0.2">
      <c r="B160" s="1" t="s">
        <v>171</v>
      </c>
      <c r="C160" s="41"/>
      <c r="D160" s="27">
        <v>2</v>
      </c>
      <c r="E160" s="22">
        <f t="shared" si="2"/>
        <v>0</v>
      </c>
    </row>
    <row r="161" spans="2:5" x14ac:dyDescent="0.2">
      <c r="B161" s="1" t="s">
        <v>172</v>
      </c>
      <c r="C161" s="41"/>
      <c r="D161" s="27">
        <v>1</v>
      </c>
      <c r="E161" s="22">
        <f t="shared" si="2"/>
        <v>0</v>
      </c>
    </row>
    <row r="162" spans="2:5" x14ac:dyDescent="0.2">
      <c r="B162" s="1" t="s">
        <v>173</v>
      </c>
      <c r="C162" s="41"/>
      <c r="D162" s="27">
        <v>1</v>
      </c>
      <c r="E162" s="22">
        <f t="shared" si="2"/>
        <v>0</v>
      </c>
    </row>
    <row r="163" spans="2:5" x14ac:dyDescent="0.2">
      <c r="B163" s="1" t="s">
        <v>174</v>
      </c>
      <c r="C163" s="41"/>
      <c r="D163" s="27">
        <v>3</v>
      </c>
      <c r="E163" s="22">
        <f t="shared" si="2"/>
        <v>0</v>
      </c>
    </row>
    <row r="164" spans="2:5" x14ac:dyDescent="0.2">
      <c r="B164" s="1" t="s">
        <v>175</v>
      </c>
      <c r="C164" s="41"/>
      <c r="D164" s="27">
        <v>3</v>
      </c>
      <c r="E164" s="22">
        <f t="shared" si="2"/>
        <v>0</v>
      </c>
    </row>
    <row r="165" spans="2:5" x14ac:dyDescent="0.2">
      <c r="B165" s="1" t="s">
        <v>176</v>
      </c>
      <c r="C165" s="41"/>
      <c r="D165" s="27">
        <v>1</v>
      </c>
      <c r="E165" s="22">
        <f t="shared" si="2"/>
        <v>0</v>
      </c>
    </row>
    <row r="166" spans="2:5" ht="13.8" thickBot="1" x14ac:dyDescent="0.25">
      <c r="B166" s="1" t="s">
        <v>177</v>
      </c>
      <c r="C166" s="43"/>
      <c r="D166" s="30">
        <v>2</v>
      </c>
      <c r="E166" s="22">
        <f t="shared" si="2"/>
        <v>0</v>
      </c>
    </row>
    <row r="167" spans="2:5" ht="14.4" x14ac:dyDescent="0.2">
      <c r="C167" s="48" t="s">
        <v>178</v>
      </c>
      <c r="D167" s="35">
        <f>SUM(D3:D166)</f>
        <v>8500</v>
      </c>
      <c r="E167" s="33">
        <f>SUM(E3:E166)</f>
        <v>0</v>
      </c>
    </row>
    <row r="168" spans="2:5" ht="15" thickBot="1" x14ac:dyDescent="0.25">
      <c r="C168" s="49"/>
      <c r="D168" s="36" t="s">
        <v>179</v>
      </c>
      <c r="E168" s="34" t="s">
        <v>180</v>
      </c>
    </row>
  </sheetData>
  <mergeCells count="1">
    <mergeCell ref="C167:C168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tabSelected="1" view="pageBreakPreview" zoomScale="90" zoomScaleNormal="100" zoomScaleSheetLayoutView="90" workbookViewId="0">
      <selection activeCell="E21" sqref="D21:E21"/>
    </sheetView>
  </sheetViews>
  <sheetFormatPr defaultColWidth="9" defaultRowHeight="14.4" x14ac:dyDescent="0.2"/>
  <cols>
    <col min="1" max="1" width="1.59765625" style="10" customWidth="1"/>
    <col min="2" max="2" width="28.296875" style="10" customWidth="1"/>
    <col min="3" max="3" width="12.296875" style="10" customWidth="1"/>
    <col min="4" max="4" width="15.296875" style="10" customWidth="1"/>
    <col min="5" max="5" width="18.5" style="10" customWidth="1"/>
    <col min="6" max="6" width="5.59765625" style="10" customWidth="1"/>
    <col min="7" max="16384" width="9" style="10"/>
  </cols>
  <sheetData>
    <row r="1" spans="1:5" x14ac:dyDescent="0.2">
      <c r="E1" s="9" t="s">
        <v>181</v>
      </c>
    </row>
    <row r="3" spans="1:5" x14ac:dyDescent="0.2">
      <c r="A3" s="11" t="s">
        <v>182</v>
      </c>
    </row>
    <row r="6" spans="1:5" ht="36" customHeight="1" thickBot="1" x14ac:dyDescent="0.25"/>
    <row r="7" spans="1:5" ht="15" customHeight="1" x14ac:dyDescent="0.2">
      <c r="B7" s="50" t="s">
        <v>183</v>
      </c>
      <c r="C7" s="51" t="s">
        <v>184</v>
      </c>
      <c r="D7" s="52"/>
      <c r="E7" s="44"/>
    </row>
    <row r="8" spans="1:5" ht="15" thickBot="1" x14ac:dyDescent="0.25">
      <c r="B8" s="50"/>
      <c r="C8" s="51"/>
      <c r="D8" s="52"/>
      <c r="E8" s="46" t="s">
        <v>185</v>
      </c>
    </row>
    <row r="9" spans="1:5" x14ac:dyDescent="0.2">
      <c r="C9" s="53" t="s">
        <v>186</v>
      </c>
      <c r="D9" s="53"/>
      <c r="E9" s="37" t="s">
        <v>187</v>
      </c>
    </row>
    <row r="10" spans="1:5" ht="44.55" customHeight="1" x14ac:dyDescent="0.2">
      <c r="C10" s="51" t="s">
        <v>188</v>
      </c>
      <c r="D10" s="51"/>
      <c r="E10" s="45">
        <f>E7*36</f>
        <v>0</v>
      </c>
    </row>
  </sheetData>
  <mergeCells count="4">
    <mergeCell ref="B7:B8"/>
    <mergeCell ref="C7:D8"/>
    <mergeCell ref="C9:D9"/>
    <mergeCell ref="C10:D10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入札説明書　第4　別紙</vt:lpstr>
      <vt:lpstr>別紙(1)‐①（保険料）</vt:lpstr>
      <vt:lpstr>別紙(1)-②（キャッシュレス）</vt:lpstr>
      <vt:lpstr>'入札説明書　第4　別紙'!Print_Area</vt:lpstr>
      <vt:lpstr>'別紙(1)‐①（保険料）'!Print_Area</vt:lpstr>
      <vt:lpstr>'別紙(1)-②（キャッシュレス）'!Print_Area</vt:lpstr>
      <vt:lpstr>'別紙(1)‐①（保険料）'!Print_Titles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2026-01-14T05:27:37Z</dcterms:created>
  <dcterms:modified xsi:type="dcterms:W3CDTF">2026-01-14T05:40:29Z</dcterms:modified>
  <cp:category/>
  <cp:contentStatus/>
</cp:coreProperties>
</file>