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DC688B0-C287-47C6-B13C-4AF518D692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積算様式" sheetId="1" r:id="rId1"/>
  </sheets>
  <definedNames>
    <definedName name="hara">#REF!</definedName>
    <definedName name="_xlnm.Print_Area" localSheetId="0">積算様式!$B$2:$L$15</definedName>
    <definedName name="_xlnm.Print_Titles" localSheetId="0">積算様式!$4:$4</definedName>
    <definedName name="提出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 s="1"/>
  <c r="K6" i="1"/>
  <c r="K5" i="1"/>
  <c r="K7" i="1" s="1"/>
  <c r="K8" i="1" s="1"/>
  <c r="L7" i="1"/>
  <c r="L8" i="1" s="1"/>
  <c r="L11" i="1"/>
  <c r="K12" i="1" l="1"/>
  <c r="K13" i="1" s="1"/>
  <c r="K14" i="1" s="1"/>
  <c r="L12" i="1"/>
  <c r="L13" i="1" l="1"/>
  <c r="L14" i="1" s="1"/>
</calcChain>
</file>

<file path=xl/sharedStrings.xml><?xml version="1.0" encoding="utf-8"?>
<sst xmlns="http://schemas.openxmlformats.org/spreadsheetml/2006/main" count="32" uniqueCount="31">
  <si>
    <t>積算項目</t>
    <rPh sb="0" eb="2">
      <t>セキサン</t>
    </rPh>
    <rPh sb="2" eb="4">
      <t>コウモク</t>
    </rPh>
    <phoneticPr fontId="7"/>
  </si>
  <si>
    <t>項目</t>
    <rPh sb="0" eb="2">
      <t>コウモク</t>
    </rPh>
    <phoneticPr fontId="4"/>
  </si>
  <si>
    <t>費目</t>
    <rPh sb="0" eb="2">
      <t>ヒモク</t>
    </rPh>
    <phoneticPr fontId="7"/>
  </si>
  <si>
    <t>備考</t>
    <rPh sb="0" eb="2">
      <t>ビコウ</t>
    </rPh>
    <phoneticPr fontId="7"/>
  </si>
  <si>
    <t>①単価</t>
    <rPh sb="1" eb="3">
      <t>タンカ</t>
    </rPh>
    <phoneticPr fontId="7"/>
  </si>
  <si>
    <t>②数量</t>
    <rPh sb="1" eb="3">
      <t>スウリョウ</t>
    </rPh>
    <phoneticPr fontId="7"/>
  </si>
  <si>
    <t>/単位</t>
    <rPh sb="1" eb="3">
      <t>タンイ</t>
    </rPh>
    <phoneticPr fontId="7"/>
  </si>
  <si>
    <t>金額</t>
    <rPh sb="0" eb="2">
      <t>キンガク</t>
    </rPh>
    <phoneticPr fontId="7"/>
  </si>
  <si>
    <t>変更後金額</t>
    <rPh sb="0" eb="2">
      <t>ヘンコウ</t>
    </rPh>
    <rPh sb="2" eb="3">
      <t>ゴ</t>
    </rPh>
    <rPh sb="3" eb="5">
      <t>キンガク</t>
    </rPh>
    <phoneticPr fontId="7"/>
  </si>
  <si>
    <t xml:space="preserve">
・来日オリエンテーション経費
・短期プログラム
・その他
</t>
    <phoneticPr fontId="7"/>
  </si>
  <si>
    <t xml:space="preserve">
　民間会議室使用料
　講義講師謝金
　資料作成費
　研修員移動費
　講師謝金
　講習料
　視察先謝金
　交通費（講師）
　視察旅費
　教材費（翻訳費含む）
　会場費（Wifi環境準備費含む）
　研修監理員
　本部帰国報告
　インターンシップ経費</t>
    <rPh sb="123" eb="125">
      <t>ケイヒ</t>
    </rPh>
    <phoneticPr fontId="7"/>
  </si>
  <si>
    <t>定額計上</t>
    <rPh sb="0" eb="2">
      <t>テイガク</t>
    </rPh>
    <rPh sb="2" eb="4">
      <t>ケイジョウ</t>
    </rPh>
    <phoneticPr fontId="3"/>
  </si>
  <si>
    <t>一式</t>
    <rPh sb="0" eb="2">
      <t>イッシキ</t>
    </rPh>
    <phoneticPr fontId="7"/>
  </si>
  <si>
    <t>総括</t>
    <rPh sb="0" eb="2">
      <t>ソウカツ</t>
    </rPh>
    <phoneticPr fontId="4"/>
  </si>
  <si>
    <t>人月</t>
    <rPh sb="0" eb="2">
      <t>ニンゲツ</t>
    </rPh>
    <phoneticPr fontId="4"/>
  </si>
  <si>
    <t>運営支援</t>
    <rPh sb="0" eb="2">
      <t>ウンエイ</t>
    </rPh>
    <rPh sb="2" eb="4">
      <t>シエン</t>
    </rPh>
    <phoneticPr fontId="4"/>
  </si>
  <si>
    <t>％</t>
    <phoneticPr fontId="3"/>
  </si>
  <si>
    <t>４．小計</t>
    <rPh sb="2" eb="4">
      <t>ショウケイ</t>
    </rPh>
    <phoneticPr fontId="4"/>
  </si>
  <si>
    <t>４．×10％</t>
    <phoneticPr fontId="4"/>
  </si>
  <si>
    <t>１．直接人件費</t>
    <phoneticPr fontId="3"/>
  </si>
  <si>
    <t>２．一般管理費</t>
    <rPh sb="2" eb="4">
      <t>イッパン</t>
    </rPh>
    <rPh sb="4" eb="7">
      <t>カンリヒ</t>
    </rPh>
    <phoneticPr fontId="4"/>
  </si>
  <si>
    <t>３．直接経費</t>
    <phoneticPr fontId="7"/>
  </si>
  <si>
    <t>業務の対価</t>
    <rPh sb="0" eb="2">
      <t>ギョウム</t>
    </rPh>
    <rPh sb="3" eb="5">
      <t>タイカ</t>
    </rPh>
    <phoneticPr fontId="3"/>
  </si>
  <si>
    <t>業務の対価計</t>
    <rPh sb="0" eb="2">
      <t>ギョウム</t>
    </rPh>
    <rPh sb="3" eb="5">
      <t>タイカ</t>
    </rPh>
    <rPh sb="5" eb="6">
      <t>ケイ</t>
    </rPh>
    <phoneticPr fontId="3"/>
  </si>
  <si>
    <t>　直接経費計</t>
    <rPh sb="1" eb="3">
      <t>チョクセツ</t>
    </rPh>
    <rPh sb="3" eb="5">
      <t>ケイヒ</t>
    </rPh>
    <rPh sb="5" eb="6">
      <t>ケイ</t>
    </rPh>
    <phoneticPr fontId="3"/>
  </si>
  <si>
    <t>５．消費税</t>
    <rPh sb="2" eb="5">
      <t>ショウヒゼイ</t>
    </rPh>
    <phoneticPr fontId="4"/>
  </si>
  <si>
    <t>６． 合計</t>
    <rPh sb="3" eb="5">
      <t>ゴウケイ</t>
    </rPh>
    <phoneticPr fontId="4"/>
  </si>
  <si>
    <t>積算様式</t>
    <rPh sb="0" eb="4">
      <t>セキサンヨウシキ</t>
    </rPh>
    <phoneticPr fontId="3"/>
  </si>
  <si>
    <t>直接人件費計</t>
    <rPh sb="0" eb="1">
      <t>ジカ</t>
    </rPh>
    <rPh sb="1" eb="2">
      <t>ケイ</t>
    </rPh>
    <phoneticPr fontId="3"/>
  </si>
  <si>
    <t>１．直接人件費に任意の経費率を乗じる</t>
    <rPh sb="2" eb="4">
      <t>チョクセツ</t>
    </rPh>
    <rPh sb="4" eb="7">
      <t>ジンケンヒ</t>
    </rPh>
    <rPh sb="8" eb="10">
      <t>ニンイ</t>
    </rPh>
    <rPh sb="11" eb="13">
      <t>ケイヒ</t>
    </rPh>
    <rPh sb="13" eb="14">
      <t>リツ</t>
    </rPh>
    <rPh sb="15" eb="16">
      <t>ジョウ</t>
    </rPh>
    <phoneticPr fontId="4"/>
  </si>
  <si>
    <t>資源の絆長期研修プログラム運営支援業務（2026～2029 年度）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</si>
</sst>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00000;[Red]\-#,##0.0000000"/>
    <numFmt numFmtId="178" formatCode="#,##0.00_);[Red]\(#,##0.00\)"/>
  </numFmts>
  <fonts count="12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Osaka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0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176" fontId="5" fillId="0" borderId="0" xfId="3" applyNumberFormat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1" xfId="2" applyFont="1" applyFill="1" applyBorder="1" applyAlignment="1">
      <alignment vertical="center" wrapText="1"/>
    </xf>
    <xf numFmtId="176" fontId="5" fillId="2" borderId="1" xfId="3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176" fontId="8" fillId="2" borderId="1" xfId="3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3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4" applyFont="1" applyAlignment="1">
      <alignment vertical="center"/>
    </xf>
    <xf numFmtId="0" fontId="5" fillId="4" borderId="0" xfId="4" applyFont="1" applyFill="1" applyAlignment="1">
      <alignment vertical="center"/>
    </xf>
    <xf numFmtId="9" fontId="5" fillId="5" borderId="1" xfId="4" applyNumberFormat="1" applyFont="1" applyFill="1" applyBorder="1" applyAlignment="1">
      <alignment vertical="center" wrapText="1"/>
    </xf>
    <xf numFmtId="176" fontId="5" fillId="5" borderId="1" xfId="5" applyNumberFormat="1" applyFont="1" applyFill="1" applyBorder="1" applyAlignment="1">
      <alignment vertical="center"/>
    </xf>
    <xf numFmtId="177" fontId="5" fillId="5" borderId="1" xfId="1" applyNumberFormat="1" applyFont="1" applyFill="1" applyBorder="1" applyAlignment="1">
      <alignment vertical="center"/>
    </xf>
    <xf numFmtId="0" fontId="5" fillId="5" borderId="1" xfId="4" applyFont="1" applyFill="1" applyBorder="1" applyAlignment="1">
      <alignment horizontal="center" vertical="center"/>
    </xf>
    <xf numFmtId="176" fontId="9" fillId="5" borderId="1" xfId="5" applyNumberFormat="1" applyFont="1" applyFill="1" applyBorder="1" applyAlignment="1">
      <alignment vertical="center"/>
    </xf>
    <xf numFmtId="40" fontId="5" fillId="5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38" fontId="11" fillId="3" borderId="1" xfId="1" applyFont="1" applyFill="1" applyBorder="1" applyAlignment="1">
      <alignment vertical="center" wrapText="1"/>
    </xf>
    <xf numFmtId="0" fontId="5" fillId="0" borderId="0" xfId="2" applyFont="1" applyAlignment="1">
      <alignment vertical="center" wrapText="1"/>
    </xf>
    <xf numFmtId="9" fontId="5" fillId="0" borderId="1" xfId="4" applyNumberFormat="1" applyFont="1" applyFill="1" applyBorder="1" applyAlignment="1">
      <alignment vertical="center" wrapText="1"/>
    </xf>
    <xf numFmtId="176" fontId="5" fillId="0" borderId="1" xfId="5" applyNumberFormat="1" applyFont="1" applyFill="1" applyBorder="1" applyAlignment="1">
      <alignment vertical="center"/>
    </xf>
    <xf numFmtId="0" fontId="5" fillId="0" borderId="1" xfId="4" applyFont="1" applyFill="1" applyBorder="1" applyAlignment="1">
      <alignment horizontal="center" vertical="center"/>
    </xf>
    <xf numFmtId="176" fontId="9" fillId="0" borderId="1" xfId="5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/>
    </xf>
    <xf numFmtId="0" fontId="5" fillId="0" borderId="1" xfId="4" applyFont="1" applyBorder="1" applyAlignment="1">
      <alignment vertical="center" wrapText="1"/>
    </xf>
    <xf numFmtId="178" fontId="5" fillId="0" borderId="1" xfId="5" applyNumberFormat="1" applyFont="1" applyFill="1" applyBorder="1" applyAlignment="1">
      <alignment vertical="center"/>
    </xf>
    <xf numFmtId="0" fontId="5" fillId="0" borderId="1" xfId="4" applyFont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176" fontId="5" fillId="3" borderId="1" xfId="5" applyNumberFormat="1" applyFont="1" applyFill="1" applyBorder="1" applyAlignment="1">
      <alignment vertical="center"/>
    </xf>
    <xf numFmtId="38" fontId="5" fillId="3" borderId="1" xfId="1" applyFont="1" applyFill="1" applyBorder="1" applyAlignment="1">
      <alignment vertical="center"/>
    </xf>
    <xf numFmtId="0" fontId="5" fillId="3" borderId="1" xfId="4" applyFont="1" applyFill="1" applyBorder="1" applyAlignment="1">
      <alignment horizontal="center" vertical="center"/>
    </xf>
    <xf numFmtId="176" fontId="9" fillId="3" borderId="1" xfId="3" applyNumberFormat="1" applyFont="1" applyFill="1" applyBorder="1" applyAlignment="1">
      <alignment vertical="center" wrapText="1"/>
    </xf>
    <xf numFmtId="176" fontId="9" fillId="0" borderId="1" xfId="3" applyNumberFormat="1" applyFont="1" applyFill="1" applyBorder="1" applyAlignment="1">
      <alignment vertical="center" wrapText="1"/>
    </xf>
    <xf numFmtId="176" fontId="9" fillId="5" borderId="1" xfId="3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38" fontId="5" fillId="0" borderId="1" xfId="1" applyFont="1" applyBorder="1">
      <alignment vertical="center"/>
    </xf>
    <xf numFmtId="176" fontId="9" fillId="3" borderId="1" xfId="2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vertical="center"/>
    </xf>
    <xf numFmtId="0" fontId="5" fillId="3" borderId="1" xfId="0" applyFont="1" applyFill="1" applyBorder="1">
      <alignment vertical="center"/>
    </xf>
    <xf numFmtId="9" fontId="5" fillId="0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 wrapText="1"/>
    </xf>
    <xf numFmtId="0" fontId="5" fillId="0" borderId="1" xfId="4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76" fontId="9" fillId="3" borderId="2" xfId="2" applyNumberFormat="1" applyFont="1" applyFill="1" applyBorder="1" applyAlignment="1">
      <alignment horizontal="center" vertical="center"/>
    </xf>
    <xf numFmtId="176" fontId="9" fillId="3" borderId="3" xfId="2" applyNumberFormat="1" applyFont="1" applyFill="1" applyBorder="1" applyAlignment="1">
      <alignment horizontal="center" vertical="center"/>
    </xf>
    <xf numFmtId="176" fontId="9" fillId="3" borderId="4" xfId="2" applyNumberFormat="1" applyFont="1" applyFill="1" applyBorder="1" applyAlignment="1">
      <alignment horizontal="center" vertical="center"/>
    </xf>
    <xf numFmtId="176" fontId="5" fillId="3" borderId="2" xfId="2" applyNumberFormat="1" applyFont="1" applyFill="1" applyBorder="1" applyAlignment="1">
      <alignment horizontal="left" vertical="center"/>
    </xf>
    <xf numFmtId="176" fontId="5" fillId="3" borderId="3" xfId="2" applyNumberFormat="1" applyFont="1" applyFill="1" applyBorder="1" applyAlignment="1">
      <alignment horizontal="left" vertical="center"/>
    </xf>
    <xf numFmtId="176" fontId="5" fillId="3" borderId="4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5" fillId="5" borderId="2" xfId="4" applyFont="1" applyFill="1" applyBorder="1" applyAlignment="1">
      <alignment horizontal="left" vertical="center" wrapText="1"/>
    </xf>
    <xf numFmtId="0" fontId="5" fillId="5" borderId="3" xfId="4" applyFont="1" applyFill="1" applyBorder="1" applyAlignment="1">
      <alignment horizontal="left" vertical="center" wrapText="1"/>
    </xf>
    <xf numFmtId="0" fontId="5" fillId="5" borderId="4" xfId="4" applyFont="1" applyFill="1" applyBorder="1" applyAlignment="1">
      <alignment horizontal="left" vertical="center" wrapText="1"/>
    </xf>
  </cellXfs>
  <cellStyles count="6">
    <cellStyle name="桁区切り" xfId="1" builtinId="6"/>
    <cellStyle name="桁区切り 2" xfId="5" xr:uid="{00000000-0005-0000-0000-000001000000}"/>
    <cellStyle name="桁区切り 2 2" xfId="3" xr:uid="{00000000-0005-0000-0000-000002000000}"/>
    <cellStyle name="標準" xfId="0" builtinId="0"/>
    <cellStyle name="標準 2 2" xfId="2" xr:uid="{00000000-0005-0000-0000-000004000000}"/>
    <cellStyle name="標準 2_平成21年度調査契約用積算データ_090423" xfId="4" xr:uid="{00000000-0005-0000-0000-000005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B1:N14"/>
  <sheetViews>
    <sheetView tabSelected="1" zoomScale="85" zoomScaleNormal="85" zoomScaleSheetLayoutView="85" workbookViewId="0">
      <selection activeCell="O10" sqref="O10"/>
    </sheetView>
  </sheetViews>
  <sheetFormatPr defaultColWidth="9" defaultRowHeight="11"/>
  <cols>
    <col min="1" max="1" width="3.81640625" style="4" customWidth="1"/>
    <col min="2" max="2" width="10.36328125" style="4" customWidth="1"/>
    <col min="3" max="3" width="5.36328125" style="4" customWidth="1"/>
    <col min="4" max="4" width="11.08984375" style="4" bestFit="1" customWidth="1"/>
    <col min="5" max="5" width="17.90625" style="4" bestFit="1" customWidth="1"/>
    <col min="6" max="6" width="27.36328125" style="4" customWidth="1"/>
    <col min="7" max="7" width="33.6328125" style="24" customWidth="1"/>
    <col min="8" max="8" width="10" style="1" customWidth="1"/>
    <col min="9" max="9" width="9" style="2" customWidth="1"/>
    <col min="10" max="10" width="5.90625" style="3" customWidth="1"/>
    <col min="11" max="11" width="12.08984375" style="1" customWidth="1"/>
    <col min="12" max="12" width="10.36328125" style="4" hidden="1" customWidth="1"/>
    <col min="13" max="16384" width="9" style="4"/>
  </cols>
  <sheetData>
    <row r="1" spans="2:14">
      <c r="B1" s="4" t="s">
        <v>27</v>
      </c>
    </row>
    <row r="2" spans="2:14" ht="48.5" customHeight="1">
      <c r="C2" s="50" t="s">
        <v>30</v>
      </c>
      <c r="D2" s="50"/>
      <c r="E2" s="50"/>
      <c r="F2" s="50"/>
      <c r="G2" s="50"/>
      <c r="H2" s="50"/>
      <c r="I2" s="50"/>
      <c r="J2" s="50"/>
      <c r="K2" s="50"/>
    </row>
    <row r="3" spans="2:14" ht="19.5" customHeight="1">
      <c r="C3" s="5"/>
      <c r="D3" s="5"/>
      <c r="E3" s="5"/>
      <c r="F3" s="5"/>
      <c r="G3" s="5"/>
    </row>
    <row r="4" spans="2:14" ht="19.5" customHeight="1">
      <c r="B4" s="49" t="s">
        <v>0</v>
      </c>
      <c r="C4" s="49"/>
      <c r="D4" s="49"/>
      <c r="E4" s="6" t="s">
        <v>1</v>
      </c>
      <c r="F4" s="6" t="s">
        <v>2</v>
      </c>
      <c r="G4" s="7" t="s">
        <v>3</v>
      </c>
      <c r="H4" s="8" t="s">
        <v>4</v>
      </c>
      <c r="I4" s="9" t="s">
        <v>5</v>
      </c>
      <c r="J4" s="29" t="s">
        <v>6</v>
      </c>
      <c r="K4" s="10" t="s">
        <v>7</v>
      </c>
      <c r="L4" s="10" t="s">
        <v>8</v>
      </c>
    </row>
    <row r="5" spans="2:14" s="14" customFormat="1" ht="19.5" customHeight="1">
      <c r="B5" s="53" t="s">
        <v>22</v>
      </c>
      <c r="C5" s="52" t="s">
        <v>19</v>
      </c>
      <c r="D5" s="52"/>
      <c r="E5" s="51"/>
      <c r="F5" s="30" t="s">
        <v>13</v>
      </c>
      <c r="G5" s="31"/>
      <c r="H5" s="26"/>
      <c r="I5" s="32"/>
      <c r="J5" s="33" t="s">
        <v>14</v>
      </c>
      <c r="K5" s="12">
        <f>H5*I5</f>
        <v>0</v>
      </c>
      <c r="L5" s="26">
        <v>2610000</v>
      </c>
    </row>
    <row r="6" spans="2:14" s="14" customFormat="1" ht="19.5" customHeight="1">
      <c r="B6" s="54"/>
      <c r="C6" s="52"/>
      <c r="D6" s="52"/>
      <c r="E6" s="51"/>
      <c r="F6" s="48" t="s">
        <v>15</v>
      </c>
      <c r="G6" s="31"/>
      <c r="H6" s="26"/>
      <c r="I6" s="32"/>
      <c r="J6" s="33" t="s">
        <v>14</v>
      </c>
      <c r="K6" s="12">
        <f t="shared" ref="K6" si="0">H6*I6</f>
        <v>0</v>
      </c>
      <c r="L6" s="26">
        <v>11009180</v>
      </c>
    </row>
    <row r="7" spans="2:14" s="15" customFormat="1" ht="19.5" customHeight="1">
      <c r="B7" s="55"/>
      <c r="C7" s="59" t="s">
        <v>28</v>
      </c>
      <c r="D7" s="60"/>
      <c r="E7" s="60"/>
      <c r="F7" s="60"/>
      <c r="G7" s="61"/>
      <c r="H7" s="35"/>
      <c r="I7" s="36"/>
      <c r="J7" s="37"/>
      <c r="K7" s="38">
        <f>SUM(K5:K6)</f>
        <v>0</v>
      </c>
      <c r="L7" s="38">
        <f>SUM(L5:L6)</f>
        <v>13619180</v>
      </c>
      <c r="M7" s="14"/>
      <c r="N7" s="14"/>
    </row>
    <row r="8" spans="2:14" s="14" customFormat="1" ht="23.25" customHeight="1">
      <c r="B8" s="66" t="s">
        <v>20</v>
      </c>
      <c r="C8" s="67"/>
      <c r="D8" s="67"/>
      <c r="E8" s="67"/>
      <c r="F8" s="68"/>
      <c r="G8" s="25" t="s">
        <v>29</v>
      </c>
      <c r="H8" s="26"/>
      <c r="I8" s="46"/>
      <c r="J8" s="27" t="s">
        <v>16</v>
      </c>
      <c r="K8" s="39">
        <f>K7*I8</f>
        <v>0</v>
      </c>
      <c r="L8" s="28">
        <f>L7*0.1999401</f>
        <v>2723020.2111180001</v>
      </c>
    </row>
    <row r="9" spans="2:14" s="14" customFormat="1" ht="23.25" customHeight="1">
      <c r="B9" s="69" t="s">
        <v>23</v>
      </c>
      <c r="C9" s="70"/>
      <c r="D9" s="70"/>
      <c r="E9" s="70"/>
      <c r="F9" s="70"/>
      <c r="G9" s="71"/>
      <c r="H9" s="17"/>
      <c r="I9" s="18"/>
      <c r="J9" s="19"/>
      <c r="K9" s="40"/>
      <c r="L9" s="20"/>
    </row>
    <row r="10" spans="2:14" s="13" customFormat="1" ht="238.5" customHeight="1">
      <c r="B10" s="65" t="s">
        <v>21</v>
      </c>
      <c r="C10" s="65"/>
      <c r="D10" s="65"/>
      <c r="E10" s="41" t="s">
        <v>9</v>
      </c>
      <c r="F10" s="41" t="s">
        <v>10</v>
      </c>
      <c r="G10" s="11" t="s">
        <v>11</v>
      </c>
      <c r="H10" s="47">
        <v>64197000</v>
      </c>
      <c r="I10" s="11" t="s">
        <v>12</v>
      </c>
      <c r="J10" s="12">
        <v>1</v>
      </c>
      <c r="K10" s="42">
        <f>H10*J10</f>
        <v>64197000</v>
      </c>
      <c r="L10" s="12"/>
    </row>
    <row r="11" spans="2:14" s="15" customFormat="1" ht="19.5" customHeight="1">
      <c r="B11" s="62" t="s">
        <v>24</v>
      </c>
      <c r="C11" s="63"/>
      <c r="D11" s="63"/>
      <c r="E11" s="63"/>
      <c r="F11" s="63"/>
      <c r="G11" s="64"/>
      <c r="H11" s="43"/>
      <c r="I11" s="43"/>
      <c r="J11" s="43"/>
      <c r="K11" s="38">
        <f>K10</f>
        <v>64197000</v>
      </c>
      <c r="L11" s="38" t="e">
        <f>#REF!+#REF!+#REF!+#REF!+#REF!</f>
        <v>#REF!</v>
      </c>
      <c r="M11" s="14"/>
      <c r="N11" s="14"/>
    </row>
    <row r="12" spans="2:14" s="14" customFormat="1" ht="19.5" customHeight="1">
      <c r="B12" s="56" t="s">
        <v>17</v>
      </c>
      <c r="C12" s="56"/>
      <c r="D12" s="56"/>
      <c r="E12" s="56"/>
      <c r="F12" s="56"/>
      <c r="G12" s="16"/>
      <c r="H12" s="17"/>
      <c r="I12" s="21"/>
      <c r="J12" s="19"/>
      <c r="K12" s="20">
        <f>K11+K7+K8</f>
        <v>64197000</v>
      </c>
      <c r="L12" s="20" t="e">
        <f>#REF!+L8</f>
        <v>#REF!</v>
      </c>
    </row>
    <row r="13" spans="2:14" s="15" customFormat="1" ht="19.5" customHeight="1">
      <c r="B13" s="57" t="s">
        <v>25</v>
      </c>
      <c r="C13" s="57"/>
      <c r="D13" s="57"/>
      <c r="E13" s="57"/>
      <c r="F13" s="57"/>
      <c r="G13" s="30" t="s">
        <v>18</v>
      </c>
      <c r="H13" s="26"/>
      <c r="I13" s="34"/>
      <c r="J13" s="33"/>
      <c r="K13" s="39">
        <f>K12*0.1</f>
        <v>6419700</v>
      </c>
      <c r="L13" s="39" t="e">
        <f>L12*0.08</f>
        <v>#REF!</v>
      </c>
      <c r="M13" s="14"/>
      <c r="N13" s="14"/>
    </row>
    <row r="14" spans="2:14" s="13" customFormat="1" ht="19.5" customHeight="1">
      <c r="B14" s="58" t="s">
        <v>26</v>
      </c>
      <c r="C14" s="58"/>
      <c r="D14" s="58"/>
      <c r="E14" s="58"/>
      <c r="F14" s="58"/>
      <c r="G14" s="22"/>
      <c r="H14" s="44"/>
      <c r="I14" s="45"/>
      <c r="J14" s="45"/>
      <c r="K14" s="23">
        <f>K12+K13</f>
        <v>70616700</v>
      </c>
      <c r="L14" s="23" t="e">
        <f>L12+L13</f>
        <v>#REF!</v>
      </c>
    </row>
  </sheetData>
  <mergeCells count="13">
    <mergeCell ref="B12:F12"/>
    <mergeCell ref="B13:F13"/>
    <mergeCell ref="B14:F14"/>
    <mergeCell ref="C7:G7"/>
    <mergeCell ref="B11:G11"/>
    <mergeCell ref="B10:D10"/>
    <mergeCell ref="B8:F8"/>
    <mergeCell ref="B9:G9"/>
    <mergeCell ref="B4:D4"/>
    <mergeCell ref="C2:K2"/>
    <mergeCell ref="E5:E6"/>
    <mergeCell ref="C5:D6"/>
    <mergeCell ref="B5:B7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積算様式</vt:lpstr>
      <vt:lpstr>積算様式!Print_Area</vt:lpstr>
      <vt:lpstr>積算様式!Print_Titles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2026-01-29T02:00:01Z</dcterms:created>
  <dcterms:modified xsi:type="dcterms:W3CDTF">2026-01-29T02:01:59Z</dcterms:modified>
  <cp:category/>
  <cp:contentStatus/>
</cp:coreProperties>
</file>