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0" documentId="13_ncr:1_{6B7B189D-EDE4-414A-A114-604DD72A61C8}" xr6:coauthVersionLast="47" xr6:coauthVersionMax="47" xr10:uidLastSave="{00000000-0000-0000-0000-000000000000}"/>
  <bookViews>
    <workbookView xWindow="-120" yWindow="-16320" windowWidth="29040" windowHeight="15720" xr2:uid="{00000000-000D-0000-FFFF-FFFF00000000}"/>
  </bookViews>
  <sheets>
    <sheet name="年間予測 (サイズ・重量・回数・部数)" sheetId="13" r:id="rId1"/>
    <sheet name="①JICA Magazine（和）" sheetId="1" r:id="rId2"/>
    <sheet name="②JICA Magazine（英）" sheetId="2" r:id="rId3"/>
    <sheet name="③統合報告書（和）" sheetId="3" r:id="rId4"/>
    <sheet name="④統合報告書（英）" sheetId="4" r:id="rId5"/>
    <sheet name="⑤クロス国内（通常号）" sheetId="7" r:id="rId6"/>
    <sheet name="⑥クロス在外（通常号・増刊号）" sheetId="8" r:id="rId7"/>
    <sheet name="⑦クロス国内（増刊号）" sheetId="9" r:id="rId8"/>
    <sheet name="⑧国内機関研修員用物品" sheetId="12" r:id="rId9"/>
  </sheets>
  <definedNames>
    <definedName name="_xlnm.Print_Area" localSheetId="1">'①JICA Magazine（和）'!$A$1:$M$79</definedName>
    <definedName name="_xlnm.Print_Area" localSheetId="5">'⑤クロス国内（通常号）'!$A$1:$F$6</definedName>
    <definedName name="_xlnm.Print_Area" localSheetId="8">⑧国内機関研修員用物品!$A$1:$H$24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9" i="9" l="1"/>
  <c r="C39" i="9"/>
  <c r="D46" i="9"/>
  <c r="C46" i="9"/>
  <c r="D11" i="9"/>
  <c r="C11" i="9"/>
  <c r="C4" i="3"/>
  <c r="C16" i="3"/>
  <c r="D31" i="7" l="1"/>
  <c r="C13" i="3"/>
  <c r="C20" i="3"/>
  <c r="C18" i="3"/>
  <c r="C17" i="3"/>
  <c r="B18" i="3"/>
  <c r="C19" i="3"/>
  <c r="B16" i="3"/>
  <c r="B16" i="2"/>
  <c r="C4" i="1"/>
  <c r="C17" i="1"/>
  <c r="C19" i="1"/>
  <c r="C21" i="1" s="1"/>
  <c r="C18" i="1"/>
  <c r="C19" i="2"/>
  <c r="B19" i="2"/>
  <c r="C18" i="2"/>
  <c r="B18" i="2"/>
  <c r="C16" i="2"/>
  <c r="C17" i="2"/>
  <c r="D23" i="7"/>
  <c r="C23" i="7"/>
  <c r="G10" i="13"/>
  <c r="D28" i="7"/>
  <c r="C28" i="7"/>
  <c r="C31" i="7"/>
  <c r="G9" i="13"/>
  <c r="B19" i="3"/>
  <c r="B17" i="4"/>
  <c r="B18" i="4"/>
  <c r="B4" i="3" a="1"/>
  <c r="B4" i="3"/>
  <c r="B17" i="3"/>
  <c r="B4" i="2" a="1"/>
  <c r="B4" i="2"/>
  <c r="B20" i="3"/>
  <c r="C19" i="4"/>
  <c r="B19" i="4"/>
  <c r="C16" i="4"/>
  <c r="C17" i="4"/>
  <c r="C18" i="4"/>
  <c r="B21" i="1"/>
  <c r="C20" i="1"/>
  <c r="B16" i="4"/>
  <c r="B20" i="2"/>
  <c r="B17" i="2"/>
  <c r="B20" i="1"/>
  <c r="B19" i="1"/>
  <c r="B17" i="1"/>
  <c r="B5" i="4"/>
  <c r="B4" i="4" a="1"/>
  <c r="B4" i="4" s="1"/>
  <c r="B4" i="1" a="1"/>
  <c r="B4" i="1" s="1"/>
  <c r="B18" i="1"/>
  <c r="B5" i="1"/>
  <c r="C20" i="2" l="1"/>
  <c r="C32" i="7"/>
  <c r="D32" i="7"/>
  <c r="G24" i="12"/>
  <c r="G7" i="13"/>
  <c r="G5" i="13" l="1"/>
  <c r="B6" i="2" l="1"/>
  <c r="C13" i="4"/>
  <c r="B13" i="4"/>
  <c r="B13" i="3"/>
  <c r="B5" i="2"/>
  <c r="B6" i="1"/>
  <c r="B6" i="3" l="1"/>
  <c r="B7" i="1"/>
  <c r="C24" i="12"/>
  <c r="B24" i="12"/>
  <c r="G6" i="13"/>
  <c r="G8" i="13" l="1"/>
  <c r="F24" i="12" l="1"/>
  <c r="E24" i="12"/>
  <c r="D24" i="12"/>
  <c r="M49" i="1" l="1"/>
  <c r="J31" i="1"/>
  <c r="J78" i="1"/>
  <c r="G19" i="4"/>
  <c r="C5" i="4" l="1"/>
  <c r="M31" i="2"/>
  <c r="J45" i="1"/>
  <c r="J77" i="4" l="1"/>
  <c r="M48" i="4"/>
  <c r="J44" i="4"/>
  <c r="M41" i="4"/>
  <c r="J30" i="4"/>
  <c r="M29" i="4"/>
  <c r="J78" i="3"/>
  <c r="M50" i="3"/>
  <c r="J45" i="3"/>
  <c r="M43" i="3"/>
  <c r="J31" i="3"/>
  <c r="M31" i="3"/>
  <c r="C6" i="3" s="1"/>
  <c r="G20" i="3"/>
  <c r="J77" i="2"/>
  <c r="M50" i="2"/>
  <c r="J44" i="2"/>
  <c r="M44" i="2"/>
  <c r="J30" i="2"/>
  <c r="G19" i="2"/>
  <c r="C5" i="2" s="1"/>
  <c r="M43" i="1"/>
  <c r="M30" i="1"/>
  <c r="G24" i="1"/>
  <c r="C6" i="1" s="1"/>
  <c r="G19" i="1"/>
  <c r="C5" i="1" s="1"/>
  <c r="C4" i="4" l="1"/>
  <c r="C6" i="4" s="1"/>
  <c r="C7" i="1"/>
  <c r="B6" i="4"/>
  <c r="C4" i="2"/>
  <c r="C6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<sst xmlns="http://schemas.openxmlformats.org/spreadsheetml/2006/main" count="1144" uniqueCount="333">
  <si>
    <t>JICA定期刊行物・研修教材一覧及び年間想定発送部数</t>
    <rPh sb="4" eb="6">
      <t>テイキ</t>
    </rPh>
    <rPh sb="6" eb="9">
      <t>カンコウブツ</t>
    </rPh>
    <rPh sb="10" eb="14">
      <t>ケンシュウキョウザイ</t>
    </rPh>
    <rPh sb="14" eb="16">
      <t>イチラン</t>
    </rPh>
    <rPh sb="16" eb="17">
      <t>オヨ</t>
    </rPh>
    <rPh sb="18" eb="20">
      <t>ネンカン</t>
    </rPh>
    <rPh sb="20" eb="22">
      <t>ソウテイ</t>
    </rPh>
    <rPh sb="22" eb="24">
      <t>ハッソウ</t>
    </rPh>
    <rPh sb="24" eb="26">
      <t>ブスウ</t>
    </rPh>
    <phoneticPr fontId="22"/>
  </si>
  <si>
    <t>名            称</t>
    <rPh sb="0" eb="1">
      <t>ナ</t>
    </rPh>
    <rPh sb="13" eb="14">
      <t>ショウ</t>
    </rPh>
    <phoneticPr fontId="22"/>
  </si>
  <si>
    <t>重量（g）</t>
    <rPh sb="0" eb="2">
      <t>ジュウリョウ</t>
    </rPh>
    <phoneticPr fontId="22"/>
  </si>
  <si>
    <t>サイズ</t>
    <phoneticPr fontId="22"/>
  </si>
  <si>
    <t>年間発送回数</t>
    <rPh sb="0" eb="2">
      <t>ネンカン</t>
    </rPh>
    <rPh sb="2" eb="4">
      <t>ハッソウ</t>
    </rPh>
    <rPh sb="4" eb="6">
      <t>カイスウ</t>
    </rPh>
    <phoneticPr fontId="22"/>
  </si>
  <si>
    <t>発送想定部数(月)</t>
    <rPh sb="0" eb="2">
      <t>ハッソウ</t>
    </rPh>
    <rPh sb="2" eb="4">
      <t>ソウテイ</t>
    </rPh>
    <rPh sb="4" eb="6">
      <t>ブスウ</t>
    </rPh>
    <phoneticPr fontId="22"/>
  </si>
  <si>
    <t>発送想定部数(年間）</t>
    <rPh sb="0" eb="2">
      <t>ハッソウ</t>
    </rPh>
    <rPh sb="2" eb="4">
      <t>ソウテイ</t>
    </rPh>
    <rPh sb="4" eb="6">
      <t>ブスウ</t>
    </rPh>
    <rPh sb="7" eb="9">
      <t>ネンカン</t>
    </rPh>
    <phoneticPr fontId="22"/>
  </si>
  <si>
    <t>内訳シート番号</t>
    <rPh sb="0" eb="2">
      <t>ウチワケ</t>
    </rPh>
    <rPh sb="5" eb="7">
      <t>バンゴウ</t>
    </rPh>
    <phoneticPr fontId="22"/>
  </si>
  <si>
    <t>備考</t>
    <rPh sb="0" eb="2">
      <t>ビコウ</t>
    </rPh>
    <phoneticPr fontId="22"/>
  </si>
  <si>
    <t>JICA Magazine(和）（隔月1日発行）</t>
  </si>
  <si>
    <t>約70</t>
  </si>
  <si>
    <t>A4</t>
    <phoneticPr fontId="22"/>
  </si>
  <si>
    <t>①</t>
    <phoneticPr fontId="22"/>
  </si>
  <si>
    <t>JICA Magazine(英）（1・4・7・10月1日発行）</t>
  </si>
  <si>
    <t>②</t>
    <phoneticPr fontId="22"/>
  </si>
  <si>
    <t>統合報告書（和）</t>
  </si>
  <si>
    <t>約400</t>
    <rPh sb="0" eb="1">
      <t>ヤク</t>
    </rPh>
    <phoneticPr fontId="31"/>
  </si>
  <si>
    <t>③</t>
    <phoneticPr fontId="22"/>
  </si>
  <si>
    <t>統合報告書（英）</t>
  </si>
  <si>
    <t>約400</t>
  </si>
  <si>
    <t>④</t>
    <phoneticPr fontId="22"/>
  </si>
  <si>
    <t>クロスロード国内（通常号）</t>
    <rPh sb="6" eb="8">
      <t>コクナイ</t>
    </rPh>
    <rPh sb="9" eb="11">
      <t>ツウジョウ</t>
    </rPh>
    <rPh sb="11" eb="12">
      <t>ゴウ</t>
    </rPh>
    <phoneticPr fontId="22"/>
  </si>
  <si>
    <t>約100</t>
    <phoneticPr fontId="11"/>
  </si>
  <si>
    <t>⑤</t>
    <phoneticPr fontId="22"/>
  </si>
  <si>
    <t>クロスロード在外（通常号）</t>
    <phoneticPr fontId="3"/>
  </si>
  <si>
    <t>約100</t>
    <phoneticPr fontId="3"/>
  </si>
  <si>
    <t>⑥</t>
    <phoneticPr fontId="22"/>
  </si>
  <si>
    <t>クロスロード国内（OBOG号・応募勧奨号）</t>
    <rPh sb="13" eb="14">
      <t>ゴウ</t>
    </rPh>
    <rPh sb="15" eb="20">
      <t>オウボカンショウゴウ</t>
    </rPh>
    <phoneticPr fontId="3"/>
  </si>
  <si>
    <t>約100</t>
  </si>
  <si>
    <t>別シート⑦を参照</t>
  </si>
  <si>
    <t>⑦</t>
    <phoneticPr fontId="22"/>
  </si>
  <si>
    <t>国内機関研修員用物品</t>
    <phoneticPr fontId="3"/>
  </si>
  <si>
    <t>徽章：約20
修了証書：約5
証書ケース：約350
メディカルカード：約5
災害マニュアル：約10</t>
    <rPh sb="3" eb="4">
      <t>ヤク</t>
    </rPh>
    <rPh sb="12" eb="13">
      <t>ヤク</t>
    </rPh>
    <rPh sb="15" eb="17">
      <t>ショウショ</t>
    </rPh>
    <rPh sb="21" eb="22">
      <t>ヤク</t>
    </rPh>
    <rPh sb="35" eb="36">
      <t>ヤク</t>
    </rPh>
    <rPh sb="46" eb="47">
      <t>ヤク</t>
    </rPh>
    <phoneticPr fontId="22"/>
  </si>
  <si>
    <t>徽章(30×43mm)
修了証書(A4)
証書ケース(A4)
メディカルカード(A4)
災害マニュアル(80×105mm)</t>
    <rPh sb="21" eb="23">
      <t>ショウショ</t>
    </rPh>
    <phoneticPr fontId="22"/>
  </si>
  <si>
    <t>別シート⑧を参照</t>
    <phoneticPr fontId="3"/>
  </si>
  <si>
    <t>別シート⑧を参照</t>
    <rPh sb="0" eb="1">
      <t>ベツ</t>
    </rPh>
    <rPh sb="6" eb="8">
      <t>サンショウ</t>
    </rPh>
    <phoneticPr fontId="22"/>
  </si>
  <si>
    <t>⑧</t>
  </si>
  <si>
    <t>①JICA Magazine（日）　内訳(概算/月)</t>
  </si>
  <si>
    <t>件数</t>
    <rPh sb="0" eb="2">
      <t>ケンスウ</t>
    </rPh>
    <phoneticPr fontId="3"/>
  </si>
  <si>
    <t>部数</t>
    <rPh sb="0" eb="2">
      <t>ブスウ</t>
    </rPh>
    <phoneticPr fontId="3"/>
  </si>
  <si>
    <t>在外事務所・支所等小計</t>
    <rPh sb="0" eb="2">
      <t>ザイガイ</t>
    </rPh>
    <rPh sb="2" eb="4">
      <t>ジム</t>
    </rPh>
    <rPh sb="4" eb="5">
      <t>ショ</t>
    </rPh>
    <rPh sb="6" eb="8">
      <t>シショ</t>
    </rPh>
    <rPh sb="8" eb="9">
      <t>トウ</t>
    </rPh>
    <rPh sb="9" eb="11">
      <t>ショウケイ</t>
    </rPh>
    <phoneticPr fontId="3"/>
  </si>
  <si>
    <t>発送業者配布内訳</t>
    <rPh sb="0" eb="2">
      <t>ハッソウ</t>
    </rPh>
    <rPh sb="2" eb="4">
      <t>ギョウシャ</t>
    </rPh>
    <rPh sb="4" eb="6">
      <t>ハイフ</t>
    </rPh>
    <rPh sb="6" eb="8">
      <t>ウチワケ</t>
    </rPh>
    <phoneticPr fontId="4"/>
  </si>
  <si>
    <t>国内拠点</t>
    <rPh sb="0" eb="2">
      <t>コクナイ</t>
    </rPh>
    <rPh sb="2" eb="4">
      <t>キョテン</t>
    </rPh>
    <phoneticPr fontId="4"/>
  </si>
  <si>
    <t>部数</t>
    <rPh sb="0" eb="2">
      <t>ブスウ</t>
    </rPh>
    <phoneticPr fontId="11"/>
  </si>
  <si>
    <t>在外事務所・支所等</t>
    <rPh sb="0" eb="5">
      <t>ザイガイジムショ</t>
    </rPh>
    <rPh sb="6" eb="8">
      <t>シショ</t>
    </rPh>
    <rPh sb="8" eb="9">
      <t>トウ</t>
    </rPh>
    <phoneticPr fontId="4"/>
  </si>
  <si>
    <t>在外事務所・支所等</t>
    <rPh sb="6" eb="8">
      <t>シショ</t>
    </rPh>
    <rPh sb="8" eb="9">
      <t>トウ</t>
    </rPh>
    <phoneticPr fontId="4"/>
  </si>
  <si>
    <t>国内拠点小計</t>
    <rPh sb="0" eb="2">
      <t>コクナイ</t>
    </rPh>
    <rPh sb="2" eb="4">
      <t>キョテン</t>
    </rPh>
    <rPh sb="4" eb="6">
      <t>ショウケイ</t>
    </rPh>
    <phoneticPr fontId="4"/>
  </si>
  <si>
    <t>JICA北海道（札幌）</t>
    <rPh sb="4" eb="7">
      <t>ホッカイドウ</t>
    </rPh>
    <rPh sb="8" eb="10">
      <t>サッポロ</t>
    </rPh>
    <phoneticPr fontId="4"/>
  </si>
  <si>
    <t>アジア</t>
    <phoneticPr fontId="11"/>
  </si>
  <si>
    <t>北米･中南米</t>
    <rPh sb="0" eb="2">
      <t>ホクベイ</t>
    </rPh>
    <rPh sb="3" eb="6">
      <t>チュウナンベイ</t>
    </rPh>
    <phoneticPr fontId="11"/>
  </si>
  <si>
    <t>JICAプラザ小計</t>
    <rPh sb="7" eb="9">
      <t>ショウケイ</t>
    </rPh>
    <phoneticPr fontId="4"/>
  </si>
  <si>
    <t>JICA北海道（帯広）</t>
    <rPh sb="4" eb="7">
      <t>ホッカイドウ</t>
    </rPh>
    <rPh sb="8" eb="10">
      <t>オビヒロ</t>
    </rPh>
    <phoneticPr fontId="4"/>
  </si>
  <si>
    <t>インドネシア</t>
  </si>
  <si>
    <t>キューバ</t>
  </si>
  <si>
    <t>N/A</t>
    <phoneticPr fontId="3"/>
  </si>
  <si>
    <t>合計</t>
    <rPh sb="0" eb="2">
      <t>ゴウケイ</t>
    </rPh>
    <phoneticPr fontId="3"/>
  </si>
  <si>
    <t>JICA筑波</t>
    <rPh sb="4" eb="6">
      <t>ツクバ</t>
    </rPh>
    <phoneticPr fontId="4"/>
  </si>
  <si>
    <t>マレーシア</t>
  </si>
  <si>
    <t>ドミニカ共和国</t>
  </si>
  <si>
    <t>JICA東京</t>
    <rPh sb="4" eb="6">
      <t>トウキョウ</t>
    </rPh>
    <phoneticPr fontId="4"/>
  </si>
  <si>
    <t>フィリピン</t>
  </si>
  <si>
    <t>エルサルバドル</t>
  </si>
  <si>
    <t>その他、外部向けに各回以下の部数を発送予定</t>
    <rPh sb="2" eb="3">
      <t>ホカ</t>
    </rPh>
    <rPh sb="4" eb="6">
      <t>ガイブ</t>
    </rPh>
    <rPh sb="6" eb="7">
      <t>ム</t>
    </rPh>
    <rPh sb="9" eb="11">
      <t>カクカイ</t>
    </rPh>
    <rPh sb="11" eb="13">
      <t>イカ</t>
    </rPh>
    <rPh sb="14" eb="16">
      <t>ブスウ</t>
    </rPh>
    <rPh sb="17" eb="19">
      <t>ハッソウ</t>
    </rPh>
    <rPh sb="19" eb="21">
      <t>ヨテイ</t>
    </rPh>
    <phoneticPr fontId="3"/>
  </si>
  <si>
    <t>JICA横浜</t>
    <rPh sb="4" eb="6">
      <t>ヨコハマ</t>
    </rPh>
    <phoneticPr fontId="4"/>
  </si>
  <si>
    <t>タイ</t>
  </si>
  <si>
    <t>グアテマラ</t>
  </si>
  <si>
    <t>JICA中部</t>
    <rPh sb="4" eb="6">
      <t>チュウブ</t>
    </rPh>
    <phoneticPr fontId="4"/>
  </si>
  <si>
    <t>カンボジア</t>
  </si>
  <si>
    <t>ホンジュラス</t>
  </si>
  <si>
    <t>国内（1部、ゆうメール）</t>
    <phoneticPr fontId="3"/>
  </si>
  <si>
    <t>JICA関西</t>
    <rPh sb="4" eb="6">
      <t>カンサイ</t>
    </rPh>
    <phoneticPr fontId="4"/>
  </si>
  <si>
    <t>ラオス</t>
  </si>
  <si>
    <t>メキシコ</t>
  </si>
  <si>
    <t>国内（2部、ゆうメール）</t>
    <rPh sb="0" eb="2">
      <t>コクナイ</t>
    </rPh>
    <rPh sb="4" eb="5">
      <t>ブ</t>
    </rPh>
    <phoneticPr fontId="3"/>
  </si>
  <si>
    <t>JICA中国</t>
    <rPh sb="4" eb="6">
      <t>チュウゴク</t>
    </rPh>
    <phoneticPr fontId="4"/>
  </si>
  <si>
    <t>東ティモール</t>
  </si>
  <si>
    <t>ニカラグア</t>
  </si>
  <si>
    <t>国内（3部以上、宅配便）</t>
    <rPh sb="0" eb="2">
      <t>コクナイ</t>
    </rPh>
    <rPh sb="4" eb="7">
      <t>ブイジョウ</t>
    </rPh>
    <rPh sb="8" eb="10">
      <t>タクハイ</t>
    </rPh>
    <rPh sb="10" eb="11">
      <t>ビン</t>
    </rPh>
    <phoneticPr fontId="3"/>
  </si>
  <si>
    <t>JICA九州</t>
    <rPh sb="4" eb="6">
      <t>キュウシュウ</t>
    </rPh>
    <phoneticPr fontId="4"/>
  </si>
  <si>
    <t>ベトナム</t>
  </si>
  <si>
    <t>パナマ</t>
  </si>
  <si>
    <t>JICA二本松</t>
    <rPh sb="4" eb="7">
      <t>ニホンマツ</t>
    </rPh>
    <phoneticPr fontId="4"/>
  </si>
  <si>
    <t>ミャンマー</t>
  </si>
  <si>
    <t>セントルシア</t>
  </si>
  <si>
    <t>JICA駒ヶ根</t>
    <rPh sb="4" eb="7">
      <t>コマガネ</t>
    </rPh>
    <phoneticPr fontId="4"/>
  </si>
  <si>
    <t>中華人民共和国</t>
  </si>
  <si>
    <t>アルゼンチン</t>
  </si>
  <si>
    <t>総計</t>
    <rPh sb="0" eb="2">
      <t>ソウケイ</t>
    </rPh>
    <phoneticPr fontId="3"/>
  </si>
  <si>
    <t>部数</t>
  </si>
  <si>
    <t>JICA東北</t>
    <rPh sb="4" eb="6">
      <t>トウホク</t>
    </rPh>
    <phoneticPr fontId="4"/>
  </si>
  <si>
    <t>モンゴル</t>
  </si>
  <si>
    <t>ボリビア</t>
  </si>
  <si>
    <t>国内（1部、ゆうメール）</t>
  </si>
  <si>
    <t>JICA北陸</t>
    <rPh sb="4" eb="6">
      <t>ホクリク</t>
    </rPh>
    <phoneticPr fontId="4"/>
  </si>
  <si>
    <t>ブータン</t>
  </si>
  <si>
    <t>ブラジル</t>
  </si>
  <si>
    <t>JICA四国</t>
    <rPh sb="4" eb="6">
      <t>シコク</t>
    </rPh>
    <phoneticPr fontId="4"/>
  </si>
  <si>
    <t>バングラデシュ</t>
  </si>
  <si>
    <t>ブラジリア</t>
    <phoneticPr fontId="3"/>
  </si>
  <si>
    <t>国内（3部以上、宅配便）</t>
    <rPh sb="0" eb="2">
      <t>コクナイ</t>
    </rPh>
    <phoneticPr fontId="3"/>
  </si>
  <si>
    <t>小計</t>
    <rPh sb="0" eb="2">
      <t>ショウケイ</t>
    </rPh>
    <phoneticPr fontId="4"/>
  </si>
  <si>
    <t>インド</t>
  </si>
  <si>
    <t>エクアドル</t>
  </si>
  <si>
    <t>海外</t>
    <rPh sb="0" eb="2">
      <t>カイガイ</t>
    </rPh>
    <phoneticPr fontId="3"/>
  </si>
  <si>
    <t>ネパール</t>
  </si>
  <si>
    <t>パラグアイ</t>
  </si>
  <si>
    <t>合計</t>
  </si>
  <si>
    <t>JICAプラザ</t>
    <phoneticPr fontId="4"/>
  </si>
  <si>
    <t>パキスタン</t>
  </si>
  <si>
    <t>ペルー</t>
  </si>
  <si>
    <t>JICA横浜（図書資料室）</t>
    <rPh sb="4" eb="6">
      <t>ヨコハマ</t>
    </rPh>
    <phoneticPr fontId="4"/>
  </si>
  <si>
    <t>スリランカ</t>
  </si>
  <si>
    <t>アメリカ合衆国</t>
  </si>
  <si>
    <t>アフガニスタン</t>
  </si>
  <si>
    <t>ジャマイカ</t>
    <phoneticPr fontId="11"/>
  </si>
  <si>
    <t>キルギス</t>
  </si>
  <si>
    <t>ベリーズ</t>
    <phoneticPr fontId="11"/>
  </si>
  <si>
    <t>タジキスタン</t>
  </si>
  <si>
    <t>コスタリカ</t>
    <phoneticPr fontId="11"/>
  </si>
  <si>
    <t>ウズベキスタン</t>
  </si>
  <si>
    <t>ウルグアイ</t>
    <phoneticPr fontId="11"/>
  </si>
  <si>
    <t>モルディブ</t>
    <phoneticPr fontId="11"/>
  </si>
  <si>
    <t>チリ</t>
    <phoneticPr fontId="11"/>
  </si>
  <si>
    <t>ジョージア</t>
    <phoneticPr fontId="11"/>
  </si>
  <si>
    <t>コロンビア</t>
    <phoneticPr fontId="11"/>
  </si>
  <si>
    <t>カザフスタン</t>
    <phoneticPr fontId="11"/>
  </si>
  <si>
    <t>ベネズエラ</t>
    <phoneticPr fontId="11"/>
  </si>
  <si>
    <t>アルメニア</t>
    <phoneticPr fontId="11"/>
  </si>
  <si>
    <t>小計</t>
    <rPh sb="0" eb="2">
      <t>ショウケイ</t>
    </rPh>
    <phoneticPr fontId="3"/>
  </si>
  <si>
    <t>大洋州</t>
    <rPh sb="0" eb="2">
      <t>タイヨウ</t>
    </rPh>
    <rPh sb="2" eb="3">
      <t>シュウ</t>
    </rPh>
    <phoneticPr fontId="11"/>
  </si>
  <si>
    <t>中近東</t>
    <rPh sb="0" eb="3">
      <t>チュウキントウ</t>
    </rPh>
    <phoneticPr fontId="11"/>
  </si>
  <si>
    <t>フィジー</t>
  </si>
  <si>
    <t>イラン</t>
  </si>
  <si>
    <t>ハイチ</t>
    <phoneticPr fontId="3"/>
  </si>
  <si>
    <t>イラク</t>
  </si>
  <si>
    <t>パプアニューギニア</t>
  </si>
  <si>
    <t>パレスチナ</t>
  </si>
  <si>
    <t>トンガ</t>
    <phoneticPr fontId="11"/>
  </si>
  <si>
    <t>ヨルダン</t>
  </si>
  <si>
    <t>バヌアツ</t>
    <phoneticPr fontId="11"/>
  </si>
  <si>
    <t>シリア</t>
  </si>
  <si>
    <t>サモア</t>
    <phoneticPr fontId="11"/>
  </si>
  <si>
    <t>エジプト</t>
  </si>
  <si>
    <t>ソロモン</t>
    <phoneticPr fontId="11"/>
  </si>
  <si>
    <t>モロッコ</t>
  </si>
  <si>
    <t>マーシャル</t>
    <phoneticPr fontId="11"/>
  </si>
  <si>
    <t>チュニジア</t>
  </si>
  <si>
    <t>ミクロネシア</t>
    <phoneticPr fontId="11"/>
  </si>
  <si>
    <t>レバノン</t>
    <phoneticPr fontId="11"/>
  </si>
  <si>
    <t>パラオ</t>
    <phoneticPr fontId="11"/>
  </si>
  <si>
    <t>イエメン</t>
    <phoneticPr fontId="11"/>
  </si>
  <si>
    <t>キリバス</t>
    <phoneticPr fontId="11"/>
  </si>
  <si>
    <t>サウジアラビア</t>
    <phoneticPr fontId="11"/>
  </si>
  <si>
    <t>アルジェリア</t>
    <phoneticPr fontId="11"/>
  </si>
  <si>
    <t>欧州･東欧</t>
    <rPh sb="0" eb="2">
      <t>オウシュウ</t>
    </rPh>
    <rPh sb="3" eb="5">
      <t>トウオウ</t>
    </rPh>
    <phoneticPr fontId="11"/>
  </si>
  <si>
    <t>トルコ</t>
  </si>
  <si>
    <t>アフリカ</t>
    <phoneticPr fontId="11"/>
  </si>
  <si>
    <t>バルカン</t>
  </si>
  <si>
    <t>スーダン</t>
  </si>
  <si>
    <t>フランス</t>
  </si>
  <si>
    <t>エチオピア</t>
  </si>
  <si>
    <t>ガーナ</t>
  </si>
  <si>
    <t>ケニア</t>
  </si>
  <si>
    <t>マラウイ</t>
  </si>
  <si>
    <t>ナイジェリア</t>
  </si>
  <si>
    <t>南アフリカ共和国</t>
  </si>
  <si>
    <t>ウガンダ</t>
  </si>
  <si>
    <t>タンザニア</t>
  </si>
  <si>
    <t>ザンビア</t>
  </si>
  <si>
    <t>アンゴラ</t>
  </si>
  <si>
    <t>ブルキナファソ</t>
  </si>
  <si>
    <t>カメルーン</t>
  </si>
  <si>
    <t>コートジボワール</t>
  </si>
  <si>
    <t>マダガスカル</t>
  </si>
  <si>
    <t>モザンビーク</t>
  </si>
  <si>
    <t>ルワンダ</t>
  </si>
  <si>
    <t>セネガル</t>
  </si>
  <si>
    <t>コンゴ民主共和国</t>
  </si>
  <si>
    <t>南スーダン</t>
  </si>
  <si>
    <t>ジブチ　</t>
    <phoneticPr fontId="11"/>
  </si>
  <si>
    <t>リベリア</t>
    <phoneticPr fontId="11"/>
  </si>
  <si>
    <t>シエラレオネ</t>
    <phoneticPr fontId="11"/>
  </si>
  <si>
    <t>ボツワナ</t>
    <phoneticPr fontId="11"/>
  </si>
  <si>
    <t>ナミビア</t>
    <phoneticPr fontId="11"/>
  </si>
  <si>
    <t>ジンバブエ</t>
    <phoneticPr fontId="11"/>
  </si>
  <si>
    <t>ニジェール　</t>
    <phoneticPr fontId="11"/>
  </si>
  <si>
    <t>ガボン</t>
    <phoneticPr fontId="11"/>
  </si>
  <si>
    <t>ベナン</t>
    <phoneticPr fontId="11"/>
  </si>
  <si>
    <t>ギニア</t>
    <phoneticPr fontId="11"/>
  </si>
  <si>
    <t>ブルンジ</t>
    <phoneticPr fontId="11"/>
  </si>
  <si>
    <t>②JICA Magazine（英）　内訳(概算/月)</t>
    <rPh sb="15" eb="16">
      <t>エイ</t>
    </rPh>
    <phoneticPr fontId="4"/>
  </si>
  <si>
    <t>アジア･太洋州</t>
    <rPh sb="4" eb="6">
      <t>タイヨウ</t>
    </rPh>
    <rPh sb="6" eb="7">
      <t>シュウ</t>
    </rPh>
    <phoneticPr fontId="11"/>
  </si>
  <si>
    <t>アルゼンチン</t>
    <phoneticPr fontId="3"/>
  </si>
  <si>
    <t>国内（1部、ゆうメール）</t>
    <rPh sb="0" eb="2">
      <t>コクナイ</t>
    </rPh>
    <rPh sb="4" eb="5">
      <t>ブ</t>
    </rPh>
    <phoneticPr fontId="3"/>
  </si>
  <si>
    <t>総計（国内（3部以上、宅配便）)</t>
    <rPh sb="0" eb="2">
      <t>ソウケイ</t>
    </rPh>
    <phoneticPr fontId="3"/>
  </si>
  <si>
    <t>総計（海外）</t>
    <rPh sb="0" eb="2">
      <t>ソウケイ</t>
    </rPh>
    <rPh sb="3" eb="5">
      <t>カイガイ</t>
    </rPh>
    <phoneticPr fontId="3"/>
  </si>
  <si>
    <t>イギリス</t>
    <phoneticPr fontId="4"/>
  </si>
  <si>
    <t>カメルーン</t>
    <phoneticPr fontId="3"/>
  </si>
  <si>
    <t>③国際協力機構統合報告書　和文　送付先別送付数一覧</t>
    <rPh sb="7" eb="12">
      <t>トウゴウホウコクショ</t>
    </rPh>
    <phoneticPr fontId="4"/>
  </si>
  <si>
    <t>JICA沖縄</t>
    <rPh sb="4" eb="6">
      <t>オキナワ</t>
    </rPh>
    <phoneticPr fontId="4"/>
  </si>
  <si>
    <t>国内（3部以上、宅配便）</t>
    <phoneticPr fontId="3"/>
  </si>
  <si>
    <t>ハイチ</t>
    <phoneticPr fontId="11"/>
  </si>
  <si>
    <t>イギリス</t>
    <phoneticPr fontId="3"/>
  </si>
  <si>
    <t>ウクライナ</t>
    <phoneticPr fontId="4"/>
  </si>
  <si>
    <t>④国際協力機構統合報告書　英文　送付先別送付数一覧</t>
    <rPh sb="7" eb="12">
      <t>トウゴウホウコクショ</t>
    </rPh>
    <rPh sb="13" eb="15">
      <t>エイブン</t>
    </rPh>
    <phoneticPr fontId="4"/>
  </si>
  <si>
    <t>在外事務所・支所等</t>
    <rPh sb="5" eb="8">
      <t>テンシショ</t>
    </rPh>
    <rPh sb="8" eb="9">
      <t>トウ</t>
    </rPh>
    <phoneticPr fontId="4"/>
  </si>
  <si>
    <t>国内（2部以上、宅配便）</t>
    <rPh sb="0" eb="2">
      <t>コクナイ</t>
    </rPh>
    <rPh sb="4" eb="5">
      <t>ブ</t>
    </rPh>
    <rPh sb="5" eb="7">
      <t>イジョウ</t>
    </rPh>
    <rPh sb="8" eb="11">
      <t>タクハイビン</t>
    </rPh>
    <phoneticPr fontId="3"/>
  </si>
  <si>
    <t>海外発送</t>
    <rPh sb="0" eb="4">
      <t>カイガイハッソウ</t>
    </rPh>
    <phoneticPr fontId="3"/>
  </si>
  <si>
    <t>国内（2部以上、宅配便）</t>
    <phoneticPr fontId="3"/>
  </si>
  <si>
    <t>⑤クロスロード通常号/毎月発行　（国内発送分）</t>
    <phoneticPr fontId="4"/>
  </si>
  <si>
    <t>件数</t>
  </si>
  <si>
    <t>部数/号</t>
  </si>
  <si>
    <t>推進員</t>
  </si>
  <si>
    <t>国会議員</t>
  </si>
  <si>
    <t>大学連携</t>
  </si>
  <si>
    <t>　</t>
  </si>
  <si>
    <t>民間連携・自治体連携</t>
  </si>
  <si>
    <t>小計</t>
  </si>
  <si>
    <t>※毎月変動あり</t>
    <rPh sb="1" eb="3">
      <t>マイツキ</t>
    </rPh>
    <rPh sb="3" eb="5">
      <t>ヘンドウ</t>
    </rPh>
    <phoneticPr fontId="4"/>
  </si>
  <si>
    <t>送付部数　内訳</t>
  </si>
  <si>
    <t>1部</t>
  </si>
  <si>
    <t>2部</t>
  </si>
  <si>
    <t>5部</t>
  </si>
  <si>
    <t>10部</t>
  </si>
  <si>
    <t>200部</t>
  </si>
  <si>
    <t>⑥クロスロード（在外発送分）内訳(概算/月)（年9回）</t>
  </si>
  <si>
    <t>在外事務所・支所等小計</t>
  </si>
  <si>
    <t>在外事務所・支所等</t>
  </si>
  <si>
    <t>アジア･太洋州</t>
  </si>
  <si>
    <t>北米･中南米</t>
  </si>
  <si>
    <t>ハイチ</t>
  </si>
  <si>
    <t>ジャマイカ</t>
  </si>
  <si>
    <t>ベリーズ</t>
  </si>
  <si>
    <t>コスタリカ</t>
  </si>
  <si>
    <t>ウルグアイ</t>
  </si>
  <si>
    <t>モルディブ</t>
  </si>
  <si>
    <t>チリ</t>
  </si>
  <si>
    <t>ジョージア</t>
  </si>
  <si>
    <t>コロンビア</t>
  </si>
  <si>
    <t>カザフスタン</t>
  </si>
  <si>
    <t>ベネズエラ</t>
  </si>
  <si>
    <t>アルメニア</t>
  </si>
  <si>
    <t>大洋州</t>
  </si>
  <si>
    <t>中近東</t>
  </si>
  <si>
    <t>トンガ</t>
  </si>
  <si>
    <t>バヌアツ</t>
  </si>
  <si>
    <t>サモア</t>
  </si>
  <si>
    <t>ソロモン</t>
  </si>
  <si>
    <t>マーシャル</t>
  </si>
  <si>
    <t>ミクロネシア</t>
  </si>
  <si>
    <t>パラオ</t>
  </si>
  <si>
    <t>レバノン</t>
  </si>
  <si>
    <t>キリバス</t>
  </si>
  <si>
    <t>イエメン</t>
  </si>
  <si>
    <t>サウジアラビア</t>
  </si>
  <si>
    <t>欧州･東欧</t>
  </si>
  <si>
    <t>アルジェリア</t>
  </si>
  <si>
    <t>アフリカ</t>
  </si>
  <si>
    <t>ウクライナ</t>
  </si>
  <si>
    <t>ジブチ　</t>
  </si>
  <si>
    <t>リベリア</t>
  </si>
  <si>
    <t>シエラレオネ</t>
  </si>
  <si>
    <t>ボツワナ</t>
  </si>
  <si>
    <t>ナミビア</t>
  </si>
  <si>
    <t>ジンバブエ</t>
  </si>
  <si>
    <t>ニジェール　</t>
  </si>
  <si>
    <t>ガボン</t>
  </si>
  <si>
    <t>ベナン</t>
  </si>
  <si>
    <t>ギニア</t>
  </si>
  <si>
    <t>ブルンジ</t>
  </si>
  <si>
    <t>⑦クロスロード増刊号　（国内発送分）</t>
  </si>
  <si>
    <t>①ＯＢＯＧ号（年1回）</t>
  </si>
  <si>
    <t>送付先</t>
  </si>
  <si>
    <t>帰国隊員</t>
  </si>
  <si>
    <t>技術専門委員</t>
  </si>
  <si>
    <t>進路相談ｶｳﾝｾﾗｰ</t>
  </si>
  <si>
    <t>②応募勧奨号（年2回）</t>
  </si>
  <si>
    <t>JICA札幌</t>
  </si>
  <si>
    <t>JICA帯広</t>
  </si>
  <si>
    <t>JICA東北</t>
  </si>
  <si>
    <t>JICA二本松</t>
  </si>
  <si>
    <t>JICA筑波</t>
  </si>
  <si>
    <t>JICA東京</t>
  </si>
  <si>
    <t>JICA東京 高崎分室</t>
  </si>
  <si>
    <t>JICA地球ひろば</t>
  </si>
  <si>
    <t>JICA横浜</t>
  </si>
  <si>
    <t>JICA駒ヶ根</t>
  </si>
  <si>
    <t>JICA北陸</t>
  </si>
  <si>
    <t>JICA中部</t>
  </si>
  <si>
    <t>JICA関西</t>
  </si>
  <si>
    <t>JICA中国</t>
  </si>
  <si>
    <t>JICA四国</t>
  </si>
  <si>
    <t>JICA九州</t>
  </si>
  <si>
    <t>JICA沖縄</t>
  </si>
  <si>
    <t>合計（①＋②×２）</t>
  </si>
  <si>
    <t>※応募勧奨号：国内機関は要望調査により変動。</t>
  </si>
  <si>
    <t>20部</t>
  </si>
  <si>
    <t>300部</t>
  </si>
  <si>
    <t>350部</t>
  </si>
  <si>
    <t>400部</t>
  </si>
  <si>
    <t>500部</t>
  </si>
  <si>
    <t>730部</t>
  </si>
  <si>
    <t>⑩国内機関研修員物品送付リスト</t>
    <phoneticPr fontId="4"/>
  </si>
  <si>
    <t>徽章
（バッジ）</t>
    <phoneticPr fontId="22"/>
  </si>
  <si>
    <t>修了証書
台紙(黄）</t>
    <rPh sb="0" eb="2">
      <t>シュウリョウ</t>
    </rPh>
    <rPh sb="2" eb="4">
      <t>ショウショ</t>
    </rPh>
    <rPh sb="5" eb="7">
      <t>ダイシ</t>
    </rPh>
    <rPh sb="8" eb="9">
      <t>キ</t>
    </rPh>
    <phoneticPr fontId="22"/>
  </si>
  <si>
    <t>メディカル
カード短期（黄）</t>
    <rPh sb="9" eb="11">
      <t>タンキ</t>
    </rPh>
    <rPh sb="12" eb="13">
      <t>キ</t>
    </rPh>
    <phoneticPr fontId="22"/>
  </si>
  <si>
    <t>メディカル
カード長期（青）</t>
    <rPh sb="9" eb="11">
      <t>チョウキ</t>
    </rPh>
    <rPh sb="12" eb="13">
      <t>アオ</t>
    </rPh>
    <phoneticPr fontId="3"/>
  </si>
  <si>
    <t>災害
マニュアル</t>
    <phoneticPr fontId="22"/>
  </si>
  <si>
    <t>修了証書
ケース（青）</t>
    <rPh sb="0" eb="2">
      <t>シュウリョウ</t>
    </rPh>
    <rPh sb="2" eb="4">
      <t>ショウショ</t>
    </rPh>
    <rPh sb="9" eb="10">
      <t>アオ</t>
    </rPh>
    <phoneticPr fontId="22"/>
  </si>
  <si>
    <t>重さ（グラム）</t>
    <rPh sb="0" eb="1">
      <t>オモ</t>
    </rPh>
    <phoneticPr fontId="11"/>
  </si>
  <si>
    <t>サイズ</t>
    <phoneticPr fontId="11"/>
  </si>
  <si>
    <t>30×43mm</t>
    <phoneticPr fontId="11"/>
  </si>
  <si>
    <t>A4</t>
    <phoneticPr fontId="11"/>
  </si>
  <si>
    <t>A4</t>
    <phoneticPr fontId="3"/>
  </si>
  <si>
    <t>80×105mm</t>
    <phoneticPr fontId="11"/>
  </si>
  <si>
    <t>札幌</t>
  </si>
  <si>
    <t>帯広</t>
  </si>
  <si>
    <t>筑波</t>
  </si>
  <si>
    <t>東京</t>
  </si>
  <si>
    <t>横浜</t>
  </si>
  <si>
    <t>中部</t>
  </si>
  <si>
    <t>関西</t>
    <rPh sb="0" eb="2">
      <t>カンサイ</t>
    </rPh>
    <phoneticPr fontId="22"/>
  </si>
  <si>
    <t>中国</t>
  </si>
  <si>
    <t>九州</t>
  </si>
  <si>
    <t>沖縄</t>
  </si>
  <si>
    <t>東北</t>
  </si>
  <si>
    <t>北陸</t>
  </si>
  <si>
    <t>四国</t>
  </si>
  <si>
    <t xml:space="preserve">社会基盤部 </t>
  </si>
  <si>
    <t>ガバナンス・平和構築部</t>
  </si>
  <si>
    <t>国内事業部</t>
    <rPh sb="0" eb="2">
      <t>コクナイ</t>
    </rPh>
    <rPh sb="2" eb="4">
      <t>ジギョウ</t>
    </rPh>
    <rPh sb="4" eb="5">
      <t>ブ</t>
    </rPh>
    <phoneticPr fontId="3"/>
  </si>
  <si>
    <t>合計</t>
    <rPh sb="0" eb="2">
      <t>ゴウケイ</t>
    </rPh>
    <phoneticPr fontId="22"/>
  </si>
  <si>
    <t>別添2</t>
    <rPh sb="0" eb="2">
      <t>ベッテン</t>
    </rPh>
    <phoneticPr fontId="2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</si>
</sst>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;[Red]\-#,##0\ "/>
    <numFmt numFmtId="177" formatCode="#,##0_ "/>
  </numFmts>
  <fonts count="53">
    <font>
      <sz val="12"/>
      <color theme="1"/>
      <name val="ＭＳ ゴシック"/>
      <family val="2"/>
      <charset val="128"/>
    </font>
    <font>
      <sz val="12"/>
      <name val="ＭＳ ゴシック"/>
      <family val="3"/>
      <charset val="128"/>
    </font>
    <font>
      <b/>
      <sz val="16"/>
      <color indexed="9"/>
      <name val="MS UI Gothic"/>
      <family val="3"/>
      <charset val="128"/>
    </font>
    <font>
      <sz val="6"/>
      <name val="ＭＳ ゴシック"/>
      <family val="2"/>
      <charset val="128"/>
    </font>
    <font>
      <sz val="6"/>
      <name val="Osaka"/>
      <family val="3"/>
      <charset val="128"/>
    </font>
    <font>
      <sz val="16"/>
      <color indexed="9"/>
      <name val="MS UI Gothic"/>
      <family val="3"/>
      <charset val="128"/>
    </font>
    <font>
      <sz val="10"/>
      <color indexed="9"/>
      <name val="MS UI Gothic"/>
      <family val="3"/>
      <charset val="128"/>
    </font>
    <font>
      <b/>
      <sz val="16"/>
      <name val="MS UI Gothic"/>
      <family val="3"/>
      <charset val="128"/>
    </font>
    <font>
      <sz val="11"/>
      <name val="ＭＳ Ｐゴシック"/>
      <family val="3"/>
      <charset val="128"/>
    </font>
    <font>
      <sz val="10"/>
      <name val="MS UI Gothic"/>
      <family val="3"/>
      <charset val="128"/>
    </font>
    <font>
      <sz val="12"/>
      <name val="細明朝体"/>
      <family val="3"/>
      <charset val="128"/>
    </font>
    <font>
      <sz val="6"/>
      <name val="ＭＳ Ｐゴシック"/>
      <family val="3"/>
      <charset val="128"/>
    </font>
    <font>
      <sz val="10"/>
      <color indexed="12"/>
      <name val="MS UI Gothic"/>
      <family val="3"/>
      <charset val="128"/>
    </font>
    <font>
      <sz val="10"/>
      <color indexed="8"/>
      <name val="MS UI Gothic"/>
      <family val="3"/>
      <charset val="128"/>
    </font>
    <font>
      <b/>
      <sz val="10"/>
      <name val="MS UI Gothic"/>
      <family val="3"/>
      <charset val="128"/>
    </font>
    <font>
      <sz val="10"/>
      <color theme="1"/>
      <name val="MS UI Gothic"/>
      <family val="3"/>
      <charset val="128"/>
    </font>
    <font>
      <sz val="10"/>
      <color rgb="FFFF0000"/>
      <name val="MS UI Gothic"/>
      <family val="3"/>
      <charset val="128"/>
    </font>
    <font>
      <sz val="12"/>
      <name val="Osaka"/>
      <family val="3"/>
      <charset val="128"/>
    </font>
    <font>
      <b/>
      <sz val="14"/>
      <name val="ＭＳ Ｐゴシック"/>
      <family val="3"/>
      <charset val="128"/>
    </font>
    <font>
      <sz val="12"/>
      <color theme="1"/>
      <name val="ＭＳ ゴシック"/>
      <family val="2"/>
      <charset val="128"/>
    </font>
    <font>
      <sz val="12"/>
      <color indexed="12"/>
      <name val="ＭＳ ゴシック"/>
      <family val="3"/>
      <charset val="128"/>
    </font>
    <font>
      <b/>
      <sz val="12"/>
      <name val="ＭＳ ゴシック"/>
      <family val="3"/>
      <charset val="128"/>
    </font>
    <font>
      <sz val="6"/>
      <name val="ＭＳ ゴシック"/>
      <family val="3"/>
      <charset val="128"/>
    </font>
    <font>
      <sz val="12"/>
      <color rgb="FF0070C0"/>
      <name val="Osaka"/>
      <family val="3"/>
      <charset val="128"/>
    </font>
    <font>
      <sz val="11"/>
      <name val="游ゴシック"/>
      <family val="3"/>
      <charset val="128"/>
      <scheme val="minor"/>
    </font>
    <font>
      <sz val="11"/>
      <color indexed="12"/>
      <name val="游ゴシック"/>
      <family val="3"/>
      <charset val="128"/>
      <scheme val="minor"/>
    </font>
    <font>
      <sz val="11"/>
      <name val="ＭＳ ゴシック"/>
      <family val="3"/>
      <charset val="128"/>
    </font>
    <font>
      <sz val="10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9"/>
      <name val="ＭＳ ゴシック"/>
      <family val="3"/>
      <charset val="128"/>
    </font>
    <font>
      <b/>
      <sz val="11"/>
      <name val="ＭＳ ゴシック"/>
      <family val="3"/>
      <charset val="128"/>
    </font>
    <font>
      <sz val="11"/>
      <color indexed="60"/>
      <name val="ＭＳ Ｐゴシック"/>
      <family val="3"/>
      <charset val="128"/>
    </font>
    <font>
      <sz val="12"/>
      <color rgb="FFFF0000"/>
      <name val="ＭＳ ゴシック"/>
      <family val="3"/>
      <charset val="128"/>
    </font>
    <font>
      <sz val="11"/>
      <color rgb="FF000000"/>
      <name val="游ゴシック"/>
      <family val="3"/>
      <charset val="128"/>
    </font>
    <font>
      <sz val="9"/>
      <color theme="1"/>
      <name val="ＭＳ ゴシック"/>
      <family val="2"/>
      <charset val="128"/>
    </font>
    <font>
      <sz val="10"/>
      <name val="MS UI Gothic"/>
      <family val="3"/>
    </font>
    <font>
      <sz val="11"/>
      <name val="ＭＳ Ｐゴシック"/>
      <family val="3"/>
    </font>
    <font>
      <b/>
      <sz val="16"/>
      <color rgb="FFFFFFFF"/>
      <name val="MS UI Gothic"/>
      <family val="3"/>
      <charset val="128"/>
    </font>
    <font>
      <sz val="11"/>
      <color rgb="FF0000FF"/>
      <name val="游ゴシック"/>
      <family val="3"/>
      <charset val="128"/>
    </font>
    <font>
      <sz val="12"/>
      <color rgb="FF0000FF"/>
      <name val="ＭＳ ゴシック"/>
      <family val="3"/>
      <charset val="128"/>
    </font>
    <font>
      <sz val="16"/>
      <color rgb="FFFFFFFF"/>
      <name val="MS UI Gothic"/>
      <family val="3"/>
      <charset val="128"/>
    </font>
    <font>
      <sz val="10"/>
      <color rgb="FFFFFFFF"/>
      <name val="MS UI Gothic"/>
      <family val="3"/>
      <charset val="128"/>
    </font>
    <font>
      <sz val="11"/>
      <name val="游ゴシック"/>
      <family val="3"/>
      <charset val="128"/>
    </font>
    <font>
      <sz val="10"/>
      <name val="游ゴシック"/>
      <family val="3"/>
      <charset val="128"/>
    </font>
    <font>
      <b/>
      <sz val="16"/>
      <color rgb="FFFFFFFF"/>
      <name val="MS UI Gothic"/>
      <family val="3"/>
    </font>
    <font>
      <sz val="12"/>
      <name val="Osaka"/>
      <family val="3"/>
    </font>
    <font>
      <sz val="10"/>
      <color rgb="FF0000FF"/>
      <name val="MS UI Gothic"/>
      <family val="3"/>
    </font>
    <font>
      <sz val="10"/>
      <color rgb="FF000000"/>
      <name val="MS UI Gothic"/>
      <family val="3"/>
    </font>
    <font>
      <sz val="12"/>
      <color rgb="FF0070C0"/>
      <name val="Osaka"/>
      <family val="3"/>
    </font>
    <font>
      <sz val="10"/>
      <color rgb="FFFF0000"/>
      <name val="MS UI Gothic"/>
      <family val="3"/>
    </font>
    <font>
      <b/>
      <sz val="16"/>
      <name val="MS UI Gothic"/>
      <family val="3"/>
    </font>
    <font>
      <sz val="11"/>
      <color rgb="FFFF0000"/>
      <name val="ＭＳ Ｐゴシック"/>
      <family val="3"/>
      <charset val="128"/>
    </font>
    <font>
      <sz val="11"/>
      <color rgb="FFFF0000"/>
      <name val="ＭＳ Ｐゴシック"/>
      <family val="3"/>
    </font>
  </fonts>
  <fills count="18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00FF"/>
        <bgColor rgb="FF000000"/>
      </patternFill>
    </fill>
    <fill>
      <patternFill patternType="solid">
        <fgColor rgb="FF9BC2E6"/>
        <bgColor rgb="FF000000"/>
      </patternFill>
    </fill>
    <fill>
      <patternFill patternType="solid">
        <fgColor rgb="FF99CCFF"/>
        <bgColor rgb="FF000000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2">
    <xf numFmtId="0" fontId="0" fillId="0" borderId="0">
      <alignment vertical="center"/>
    </xf>
    <xf numFmtId="0" fontId="1" fillId="0" borderId="0"/>
    <xf numFmtId="38" fontId="8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38" fontId="19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324">
    <xf numFmtId="0" fontId="0" fillId="0" borderId="0" xfId="0">
      <alignment vertical="center"/>
    </xf>
    <xf numFmtId="0" fontId="2" fillId="2" borderId="0" xfId="1" applyFont="1" applyFill="1" applyAlignment="1">
      <alignment vertical="center"/>
    </xf>
    <xf numFmtId="0" fontId="5" fillId="2" borderId="0" xfId="0" applyFont="1" applyFill="1">
      <alignment vertical="center"/>
    </xf>
    <xf numFmtId="14" fontId="6" fillId="2" borderId="0" xfId="0" applyNumberFormat="1" applyFont="1" applyFill="1">
      <alignment vertical="center"/>
    </xf>
    <xf numFmtId="0" fontId="2" fillId="2" borderId="0" xfId="0" applyFont="1" applyFill="1">
      <alignment vertical="center"/>
    </xf>
    <xf numFmtId="0" fontId="7" fillId="0" borderId="0" xfId="0" applyFont="1">
      <alignment vertical="center"/>
    </xf>
    <xf numFmtId="38" fontId="9" fillId="0" borderId="0" xfId="2" applyFont="1" applyAlignment="1">
      <alignment vertical="center"/>
    </xf>
    <xf numFmtId="0" fontId="9" fillId="0" borderId="0" xfId="3" applyFont="1" applyAlignment="1">
      <alignment vertical="center"/>
    </xf>
    <xf numFmtId="0" fontId="9" fillId="0" borderId="0" xfId="0" applyFont="1">
      <alignment vertical="center"/>
    </xf>
    <xf numFmtId="0" fontId="9" fillId="3" borderId="1" xfId="0" applyFont="1" applyFill="1" applyBorder="1">
      <alignment vertical="center"/>
    </xf>
    <xf numFmtId="0" fontId="9" fillId="3" borderId="1" xfId="4" applyFont="1" applyFill="1" applyBorder="1" applyAlignment="1">
      <alignment horizontal="center" vertical="center" wrapText="1"/>
    </xf>
    <xf numFmtId="38" fontId="9" fillId="3" borderId="1" xfId="2" applyFont="1" applyFill="1" applyBorder="1" applyAlignment="1">
      <alignment horizontal="center" vertical="center" wrapText="1"/>
    </xf>
    <xf numFmtId="0" fontId="9" fillId="3" borderId="2" xfId="4" applyFont="1" applyFill="1" applyBorder="1" applyAlignment="1">
      <alignment horizontal="center" vertical="center"/>
    </xf>
    <xf numFmtId="38" fontId="9" fillId="3" borderId="2" xfId="2" applyFont="1" applyFill="1" applyBorder="1" applyAlignment="1">
      <alignment horizontal="center" vertical="center" wrapText="1"/>
    </xf>
    <xf numFmtId="0" fontId="9" fillId="0" borderId="3" xfId="0" applyFont="1" applyBorder="1">
      <alignment vertical="center"/>
    </xf>
    <xf numFmtId="0" fontId="9" fillId="0" borderId="3" xfId="3" applyFont="1" applyBorder="1" applyAlignment="1">
      <alignment vertical="center"/>
    </xf>
    <xf numFmtId="38" fontId="9" fillId="0" borderId="3" xfId="2" applyFont="1" applyFill="1" applyBorder="1" applyAlignment="1">
      <alignment vertical="center"/>
    </xf>
    <xf numFmtId="0" fontId="12" fillId="0" borderId="4" xfId="0" applyFont="1" applyBorder="1">
      <alignment vertical="center"/>
    </xf>
    <xf numFmtId="38" fontId="9" fillId="0" borderId="4" xfId="2" applyFont="1" applyFill="1" applyBorder="1" applyAlignment="1">
      <alignment vertical="center" wrapText="1"/>
    </xf>
    <xf numFmtId="38" fontId="9" fillId="0" borderId="4" xfId="2" applyFont="1" applyFill="1" applyBorder="1" applyAlignment="1">
      <alignment vertical="center"/>
    </xf>
    <xf numFmtId="0" fontId="13" fillId="0" borderId="5" xfId="3" applyFont="1" applyBorder="1" applyAlignment="1">
      <alignment vertical="center"/>
    </xf>
    <xf numFmtId="38" fontId="13" fillId="0" borderId="5" xfId="2" applyFont="1" applyFill="1" applyBorder="1" applyAlignment="1">
      <alignment vertical="center"/>
    </xf>
    <xf numFmtId="0" fontId="9" fillId="0" borderId="5" xfId="3" applyFont="1" applyBorder="1" applyAlignment="1">
      <alignment vertical="center"/>
    </xf>
    <xf numFmtId="38" fontId="9" fillId="0" borderId="5" xfId="2" applyFont="1" applyFill="1" applyBorder="1" applyAlignment="1">
      <alignment vertical="center"/>
    </xf>
    <xf numFmtId="0" fontId="13" fillId="0" borderId="3" xfId="3" applyFont="1" applyBorder="1" applyAlignment="1">
      <alignment vertical="center"/>
    </xf>
    <xf numFmtId="38" fontId="13" fillId="0" borderId="3" xfId="2" applyFont="1" applyFill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13" fillId="0" borderId="6" xfId="3" applyFont="1" applyBorder="1" applyAlignment="1">
      <alignment vertical="center"/>
    </xf>
    <xf numFmtId="38" fontId="13" fillId="0" borderId="6" xfId="2" applyFont="1" applyFill="1" applyBorder="1" applyAlignment="1">
      <alignment vertical="center"/>
    </xf>
    <xf numFmtId="0" fontId="9" fillId="0" borderId="7" xfId="3" applyFont="1" applyBorder="1" applyAlignment="1">
      <alignment vertical="center"/>
    </xf>
    <xf numFmtId="38" fontId="9" fillId="0" borderId="7" xfId="2" applyFont="1" applyFill="1" applyBorder="1" applyAlignment="1">
      <alignment vertical="center"/>
    </xf>
    <xf numFmtId="38" fontId="14" fillId="0" borderId="0" xfId="2" applyFont="1" applyFill="1" applyBorder="1" applyAlignment="1">
      <alignment vertical="center"/>
    </xf>
    <xf numFmtId="0" fontId="9" fillId="0" borderId="6" xfId="3" applyFont="1" applyBorder="1" applyAlignment="1">
      <alignment vertical="center"/>
    </xf>
    <xf numFmtId="38" fontId="9" fillId="0" borderId="6" xfId="2" applyFont="1" applyFill="1" applyBorder="1" applyAlignment="1">
      <alignment vertical="center"/>
    </xf>
    <xf numFmtId="0" fontId="9" fillId="4" borderId="0" xfId="0" applyFont="1" applyFill="1">
      <alignment vertical="center"/>
    </xf>
    <xf numFmtId="0" fontId="14" fillId="0" borderId="0" xfId="0" applyFont="1">
      <alignment vertical="center"/>
    </xf>
    <xf numFmtId="0" fontId="12" fillId="0" borderId="9" xfId="3" applyFont="1" applyBorder="1" applyAlignment="1">
      <alignment vertical="center"/>
    </xf>
    <xf numFmtId="0" fontId="15" fillId="0" borderId="0" xfId="0" applyFont="1" applyAlignment="1">
      <alignment horizontal="center" vertical="center"/>
    </xf>
    <xf numFmtId="0" fontId="12" fillId="0" borderId="0" xfId="0" applyFont="1">
      <alignment vertical="center"/>
    </xf>
    <xf numFmtId="0" fontId="16" fillId="0" borderId="0" xfId="0" applyFont="1">
      <alignment vertical="center"/>
    </xf>
    <xf numFmtId="0" fontId="9" fillId="5" borderId="0" xfId="0" applyFont="1" applyFill="1">
      <alignment vertical="center"/>
    </xf>
    <xf numFmtId="0" fontId="15" fillId="0" borderId="3" xfId="3" applyFont="1" applyBorder="1" applyAlignment="1">
      <alignment vertical="center"/>
    </xf>
    <xf numFmtId="38" fontId="15" fillId="0" borderId="3" xfId="2" applyFont="1" applyFill="1" applyBorder="1" applyAlignment="1">
      <alignment vertical="center"/>
    </xf>
    <xf numFmtId="38" fontId="14" fillId="0" borderId="0" xfId="0" applyNumberFormat="1" applyFont="1">
      <alignment vertical="center"/>
    </xf>
    <xf numFmtId="0" fontId="9" fillId="0" borderId="3" xfId="1" applyFont="1" applyBorder="1" applyAlignment="1">
      <alignment vertical="center"/>
    </xf>
    <xf numFmtId="0" fontId="7" fillId="0" borderId="0" xfId="1" applyFont="1" applyAlignment="1">
      <alignment horizontal="left" vertical="center"/>
    </xf>
    <xf numFmtId="0" fontId="17" fillId="0" borderId="0" xfId="5">
      <alignment vertical="center"/>
    </xf>
    <xf numFmtId="0" fontId="9" fillId="3" borderId="2" xfId="4" applyFont="1" applyFill="1" applyBorder="1" applyAlignment="1">
      <alignment horizontal="center" vertical="center" wrapText="1"/>
    </xf>
    <xf numFmtId="38" fontId="7" fillId="0" borderId="0" xfId="2" applyFont="1" applyAlignment="1">
      <alignment vertical="center"/>
    </xf>
    <xf numFmtId="38" fontId="14" fillId="0" borderId="0" xfId="2" applyFont="1" applyAlignment="1">
      <alignment vertical="center"/>
    </xf>
    <xf numFmtId="38" fontId="18" fillId="0" borderId="0" xfId="2" applyFont="1" applyAlignment="1"/>
    <xf numFmtId="38" fontId="1" fillId="0" borderId="0" xfId="2" applyFont="1" applyAlignment="1"/>
    <xf numFmtId="38" fontId="8" fillId="0" borderId="0" xfId="2" applyAlignment="1"/>
    <xf numFmtId="38" fontId="9" fillId="0" borderId="0" xfId="2" applyFont="1" applyBorder="1" applyAlignment="1">
      <alignment vertical="center"/>
    </xf>
    <xf numFmtId="38" fontId="1" fillId="0" borderId="0" xfId="2" applyFont="1" applyBorder="1" applyAlignment="1">
      <alignment horizontal="center"/>
    </xf>
    <xf numFmtId="38" fontId="1" fillId="0" borderId="0" xfId="2" applyFont="1" applyAlignment="1">
      <alignment horizontal="center"/>
    </xf>
    <xf numFmtId="38" fontId="1" fillId="0" borderId="0" xfId="2" applyFont="1" applyBorder="1" applyAlignment="1"/>
    <xf numFmtId="38" fontId="1" fillId="0" borderId="0" xfId="2" applyFont="1" applyBorder="1" applyAlignment="1">
      <alignment horizontal="left"/>
    </xf>
    <xf numFmtId="38" fontId="14" fillId="0" borderId="0" xfId="2" applyFont="1" applyBorder="1" applyAlignment="1">
      <alignment vertical="center"/>
    </xf>
    <xf numFmtId="38" fontId="8" fillId="0" borderId="0" xfId="2" applyAlignment="1">
      <alignment horizontal="center"/>
    </xf>
    <xf numFmtId="38" fontId="9" fillId="0" borderId="3" xfId="6" applyFont="1" applyFill="1" applyBorder="1" applyAlignment="1">
      <alignment vertical="center"/>
    </xf>
    <xf numFmtId="38" fontId="9" fillId="0" borderId="5" xfId="2" applyFont="1" applyFill="1" applyBorder="1" applyAlignment="1">
      <alignment horizontal="right" vertical="center"/>
    </xf>
    <xf numFmtId="38" fontId="9" fillId="0" borderId="3" xfId="2" applyFont="1" applyFill="1" applyBorder="1" applyAlignment="1">
      <alignment horizontal="right" vertical="center"/>
    </xf>
    <xf numFmtId="38" fontId="15" fillId="0" borderId="3" xfId="2" applyFont="1" applyFill="1" applyBorder="1" applyAlignment="1">
      <alignment horizontal="right" vertical="center"/>
    </xf>
    <xf numFmtId="38" fontId="13" fillId="0" borderId="3" xfId="2" applyFont="1" applyFill="1" applyBorder="1" applyAlignment="1">
      <alignment horizontal="right" vertical="center"/>
    </xf>
    <xf numFmtId="38" fontId="9" fillId="0" borderId="6" xfId="2" applyFont="1" applyFill="1" applyBorder="1" applyAlignment="1">
      <alignment horizontal="right" vertical="center"/>
    </xf>
    <xf numFmtId="38" fontId="13" fillId="0" borderId="11" xfId="2" applyFont="1" applyFill="1" applyBorder="1" applyAlignment="1">
      <alignment vertical="center"/>
    </xf>
    <xf numFmtId="38" fontId="9" fillId="0" borderId="12" xfId="2" applyFont="1" applyFill="1" applyBorder="1" applyAlignment="1">
      <alignment vertical="center" wrapText="1"/>
    </xf>
    <xf numFmtId="0" fontId="20" fillId="0" borderId="0" xfId="8" applyFont="1">
      <alignment vertical="center"/>
    </xf>
    <xf numFmtId="0" fontId="2" fillId="0" borderId="0" xfId="1" applyFont="1" applyAlignment="1">
      <alignment vertical="center"/>
    </xf>
    <xf numFmtId="0" fontId="5" fillId="0" borderId="0" xfId="0" applyFont="1">
      <alignment vertical="center"/>
    </xf>
    <xf numFmtId="14" fontId="6" fillId="0" borderId="0" xfId="0" applyNumberFormat="1" applyFont="1">
      <alignment vertical="center"/>
    </xf>
    <xf numFmtId="0" fontId="2" fillId="0" borderId="0" xfId="0" applyFont="1">
      <alignment vertical="center"/>
    </xf>
    <xf numFmtId="0" fontId="1" fillId="0" borderId="0" xfId="8" applyFont="1">
      <alignment vertical="center"/>
    </xf>
    <xf numFmtId="0" fontId="1" fillId="0" borderId="0" xfId="8" applyFont="1" applyAlignment="1">
      <alignment horizontal="center" vertical="center"/>
    </xf>
    <xf numFmtId="0" fontId="0" fillId="0" borderId="0" xfId="0" applyAlignment="1"/>
    <xf numFmtId="0" fontId="23" fillId="0" borderId="0" xfId="5" applyFont="1">
      <alignment vertical="center"/>
    </xf>
    <xf numFmtId="38" fontId="24" fillId="0" borderId="0" xfId="7" applyFont="1" applyFill="1" applyBorder="1" applyAlignment="1">
      <alignment vertical="center"/>
    </xf>
    <xf numFmtId="38" fontId="25" fillId="0" borderId="0" xfId="7" applyFont="1" applyFill="1" applyBorder="1" applyAlignment="1">
      <alignment vertical="center"/>
    </xf>
    <xf numFmtId="38" fontId="24" fillId="0" borderId="0" xfId="7" applyFont="1" applyFill="1" applyBorder="1" applyAlignment="1">
      <alignment horizontal="center" vertical="center"/>
    </xf>
    <xf numFmtId="0" fontId="26" fillId="0" borderId="0" xfId="10" applyFont="1">
      <alignment vertical="center"/>
    </xf>
    <xf numFmtId="0" fontId="26" fillId="0" borderId="0" xfId="10" applyFont="1" applyAlignment="1">
      <alignment horizontal="center" vertical="center"/>
    </xf>
    <xf numFmtId="0" fontId="26" fillId="6" borderId="26" xfId="10" applyFont="1" applyFill="1" applyBorder="1" applyAlignment="1">
      <alignment horizontal="center" vertical="center"/>
    </xf>
    <xf numFmtId="38" fontId="29" fillId="6" borderId="1" xfId="9" applyFont="1" applyFill="1" applyBorder="1" applyAlignment="1">
      <alignment horizontal="center" vertical="center" wrapText="1"/>
    </xf>
    <xf numFmtId="0" fontId="26" fillId="0" borderId="29" xfId="10" applyFont="1" applyBorder="1" applyAlignment="1">
      <alignment horizontal="center" vertical="center"/>
    </xf>
    <xf numFmtId="38" fontId="26" fillId="0" borderId="0" xfId="9" applyFont="1" applyFill="1" applyBorder="1">
      <alignment vertical="center"/>
    </xf>
    <xf numFmtId="0" fontId="30" fillId="0" borderId="0" xfId="10" applyFont="1">
      <alignment vertical="center"/>
    </xf>
    <xf numFmtId="0" fontId="26" fillId="0" borderId="0" xfId="10" applyFont="1" applyAlignment="1">
      <alignment vertical="center" wrapText="1"/>
    </xf>
    <xf numFmtId="38" fontId="26" fillId="0" borderId="0" xfId="9" applyFont="1" applyFill="1">
      <alignment vertical="center"/>
    </xf>
    <xf numFmtId="38" fontId="26" fillId="0" borderId="0" xfId="9" applyFont="1" applyFill="1" applyAlignment="1">
      <alignment vertical="center" wrapText="1"/>
    </xf>
    <xf numFmtId="0" fontId="9" fillId="0" borderId="0" xfId="3" applyFont="1" applyAlignment="1">
      <alignment horizontal="right" vertical="center"/>
    </xf>
    <xf numFmtId="0" fontId="9" fillId="0" borderId="0" xfId="3" applyFont="1" applyAlignment="1">
      <alignment horizontal="center" vertical="center"/>
    </xf>
    <xf numFmtId="0" fontId="1" fillId="0" borderId="0" xfId="11">
      <alignment vertical="center"/>
    </xf>
    <xf numFmtId="0" fontId="1" fillId="0" borderId="0" xfId="11" applyAlignment="1">
      <alignment horizontal="right" vertical="center"/>
    </xf>
    <xf numFmtId="0" fontId="26" fillId="0" borderId="0" xfId="11" applyFont="1">
      <alignment vertical="center"/>
    </xf>
    <xf numFmtId="0" fontId="26" fillId="0" borderId="0" xfId="11" applyFont="1" applyAlignment="1">
      <alignment horizontal="right" vertical="center"/>
    </xf>
    <xf numFmtId="0" fontId="26" fillId="7" borderId="1" xfId="11" applyFont="1" applyFill="1" applyBorder="1" applyAlignment="1">
      <alignment horizontal="center" vertical="center"/>
    </xf>
    <xf numFmtId="0" fontId="26" fillId="7" borderId="1" xfId="11" applyFont="1" applyFill="1" applyBorder="1" applyAlignment="1">
      <alignment horizontal="center" vertical="center" wrapText="1"/>
    </xf>
    <xf numFmtId="0" fontId="26" fillId="7" borderId="1" xfId="11" applyFont="1" applyFill="1" applyBorder="1" applyAlignment="1">
      <alignment vertical="center" shrinkToFit="1"/>
    </xf>
    <xf numFmtId="0" fontId="8" fillId="8" borderId="1" xfId="11" applyFont="1" applyFill="1" applyBorder="1" applyAlignment="1">
      <alignment horizontal="center" vertical="center"/>
    </xf>
    <xf numFmtId="0" fontId="8" fillId="8" borderId="1" xfId="11" applyFont="1" applyFill="1" applyBorder="1">
      <alignment vertical="center"/>
    </xf>
    <xf numFmtId="176" fontId="8" fillId="8" borderId="1" xfId="11" applyNumberFormat="1" applyFont="1" applyFill="1" applyBorder="1">
      <alignment vertical="center"/>
    </xf>
    <xf numFmtId="38" fontId="8" fillId="8" borderId="1" xfId="11" applyNumberFormat="1" applyFont="1" applyFill="1" applyBorder="1">
      <alignment vertical="center"/>
    </xf>
    <xf numFmtId="0" fontId="26" fillId="8" borderId="1" xfId="11" applyFont="1" applyFill="1" applyBorder="1" applyAlignment="1">
      <alignment horizontal="center" vertical="center"/>
    </xf>
    <xf numFmtId="0" fontId="26" fillId="8" borderId="1" xfId="11" applyFont="1" applyFill="1" applyBorder="1">
      <alignment vertical="center"/>
    </xf>
    <xf numFmtId="0" fontId="8" fillId="8" borderId="1" xfId="11" applyFont="1" applyFill="1" applyBorder="1" applyAlignment="1">
      <alignment horizontal="center" vertical="center" wrapText="1"/>
    </xf>
    <xf numFmtId="0" fontId="8" fillId="8" borderId="1" xfId="11" applyFont="1" applyFill="1" applyBorder="1" applyAlignment="1">
      <alignment horizontal="right" vertical="center"/>
    </xf>
    <xf numFmtId="0" fontId="8" fillId="9" borderId="1" xfId="11" applyFont="1" applyFill="1" applyBorder="1" applyAlignment="1">
      <alignment horizontal="center" vertical="center"/>
    </xf>
    <xf numFmtId="0" fontId="8" fillId="9" borderId="1" xfId="11" applyFont="1" applyFill="1" applyBorder="1">
      <alignment vertical="center"/>
    </xf>
    <xf numFmtId="0" fontId="26" fillId="9" borderId="1" xfId="11" applyFont="1" applyFill="1" applyBorder="1" applyAlignment="1">
      <alignment horizontal="center" vertical="center"/>
    </xf>
    <xf numFmtId="0" fontId="26" fillId="9" borderId="1" xfId="11" applyFont="1" applyFill="1" applyBorder="1">
      <alignment vertical="center"/>
    </xf>
    <xf numFmtId="0" fontId="8" fillId="10" borderId="1" xfId="11" applyFont="1" applyFill="1" applyBorder="1">
      <alignment vertical="center"/>
    </xf>
    <xf numFmtId="0" fontId="26" fillId="10" borderId="1" xfId="11" applyFont="1" applyFill="1" applyBorder="1" applyAlignment="1">
      <alignment horizontal="center" vertical="center"/>
    </xf>
    <xf numFmtId="0" fontId="26" fillId="10" borderId="1" xfId="11" applyFont="1" applyFill="1" applyBorder="1">
      <alignment vertical="center"/>
    </xf>
    <xf numFmtId="0" fontId="8" fillId="10" borderId="1" xfId="11" applyFont="1" applyFill="1" applyBorder="1" applyAlignment="1">
      <alignment horizontal="right" vertical="center"/>
    </xf>
    <xf numFmtId="0" fontId="8" fillId="10" borderId="1" xfId="11" applyFont="1" applyFill="1" applyBorder="1" applyAlignment="1">
      <alignment horizontal="center" vertical="center"/>
    </xf>
    <xf numFmtId="0" fontId="8" fillId="9" borderId="1" xfId="11" applyFont="1" applyFill="1" applyBorder="1" applyAlignment="1">
      <alignment vertical="center" wrapText="1"/>
    </xf>
    <xf numFmtId="0" fontId="9" fillId="0" borderId="29" xfId="0" applyFont="1" applyBorder="1">
      <alignment vertical="center"/>
    </xf>
    <xf numFmtId="38" fontId="9" fillId="0" borderId="1" xfId="2" applyFont="1" applyFill="1" applyBorder="1" applyAlignment="1">
      <alignment vertical="center"/>
    </xf>
    <xf numFmtId="38" fontId="9" fillId="0" borderId="21" xfId="2" applyFont="1" applyFill="1" applyBorder="1" applyAlignment="1">
      <alignment horizontal="right" vertical="center" wrapText="1"/>
    </xf>
    <xf numFmtId="0" fontId="13" fillId="0" borderId="29" xfId="3" applyFont="1" applyBorder="1" applyAlignment="1">
      <alignment vertical="center"/>
    </xf>
    <xf numFmtId="0" fontId="9" fillId="0" borderId="29" xfId="3" applyFont="1" applyBorder="1" applyAlignment="1">
      <alignment vertical="center"/>
    </xf>
    <xf numFmtId="38" fontId="9" fillId="0" borderId="21" xfId="2" applyFont="1" applyFill="1" applyBorder="1" applyAlignment="1">
      <alignment vertical="center"/>
    </xf>
    <xf numFmtId="0" fontId="12" fillId="0" borderId="35" xfId="3" applyFont="1" applyBorder="1" applyAlignment="1">
      <alignment vertical="center"/>
    </xf>
    <xf numFmtId="0" fontId="9" fillId="0" borderId="35" xfId="0" applyFont="1" applyBorder="1">
      <alignment vertical="center"/>
    </xf>
    <xf numFmtId="0" fontId="9" fillId="0" borderId="9" xfId="0" applyFont="1" applyBorder="1">
      <alignment vertical="center"/>
    </xf>
    <xf numFmtId="38" fontId="9" fillId="0" borderId="21" xfId="2" applyFont="1" applyFill="1" applyBorder="1" applyAlignment="1">
      <alignment vertical="center" wrapText="1"/>
    </xf>
    <xf numFmtId="0" fontId="12" fillId="0" borderId="36" xfId="3" applyFont="1" applyBorder="1" applyAlignment="1">
      <alignment vertical="center"/>
    </xf>
    <xf numFmtId="0" fontId="9" fillId="0" borderId="29" xfId="3" applyFont="1" applyBorder="1" applyAlignment="1">
      <alignment horizontal="left" vertical="center"/>
    </xf>
    <xf numFmtId="38" fontId="2" fillId="0" borderId="0" xfId="2" applyFont="1" applyFill="1" applyBorder="1" applyAlignment="1">
      <alignment vertical="center"/>
    </xf>
    <xf numFmtId="0" fontId="9" fillId="3" borderId="1" xfId="0" applyFont="1" applyFill="1" applyBorder="1" applyAlignment="1">
      <alignment vertical="center" wrapText="1"/>
    </xf>
    <xf numFmtId="0" fontId="9" fillId="0" borderId="6" xfId="0" applyFont="1" applyBorder="1">
      <alignment vertical="center"/>
    </xf>
    <xf numFmtId="38" fontId="9" fillId="0" borderId="31" xfId="2" applyFont="1" applyFill="1" applyBorder="1" applyAlignment="1">
      <alignment vertical="center"/>
    </xf>
    <xf numFmtId="38" fontId="13" fillId="0" borderId="7" xfId="2" applyFont="1" applyFill="1" applyBorder="1" applyAlignment="1">
      <alignment vertical="center"/>
    </xf>
    <xf numFmtId="38" fontId="1" fillId="12" borderId="24" xfId="9" applyFont="1" applyFill="1" applyBorder="1" applyAlignment="1">
      <alignment horizontal="center" vertical="center" wrapText="1"/>
    </xf>
    <xf numFmtId="38" fontId="1" fillId="12" borderId="23" xfId="9" applyFont="1" applyFill="1" applyBorder="1" applyAlignment="1">
      <alignment horizontal="center" vertical="center" wrapText="1"/>
    </xf>
    <xf numFmtId="38" fontId="1" fillId="12" borderId="25" xfId="9" applyFont="1" applyFill="1" applyBorder="1" applyAlignment="1">
      <alignment horizontal="center" vertical="center" wrapText="1"/>
    </xf>
    <xf numFmtId="0" fontId="0" fillId="0" borderId="39" xfId="0" applyBorder="1">
      <alignment vertical="center"/>
    </xf>
    <xf numFmtId="0" fontId="0" fillId="0" borderId="40" xfId="0" applyBorder="1">
      <alignment vertical="center"/>
    </xf>
    <xf numFmtId="0" fontId="0" fillId="0" borderId="34" xfId="0" applyBorder="1">
      <alignment vertical="center"/>
    </xf>
    <xf numFmtId="38" fontId="29" fillId="6" borderId="28" xfId="9" applyFont="1" applyFill="1" applyBorder="1" applyAlignment="1">
      <alignment horizontal="center" vertical="center" wrapText="1"/>
    </xf>
    <xf numFmtId="38" fontId="9" fillId="0" borderId="6" xfId="6" applyFont="1" applyFill="1" applyBorder="1" applyAlignment="1">
      <alignment vertical="center"/>
    </xf>
    <xf numFmtId="0" fontId="9" fillId="3" borderId="1" xfId="4" applyFont="1" applyFill="1" applyBorder="1" applyAlignment="1">
      <alignment horizontal="center" vertical="center"/>
    </xf>
    <xf numFmtId="0" fontId="13" fillId="0" borderId="7" xfId="3" applyFont="1" applyBorder="1" applyAlignment="1">
      <alignment vertical="center"/>
    </xf>
    <xf numFmtId="0" fontId="9" fillId="0" borderId="20" xfId="3" applyFont="1" applyBorder="1" applyAlignment="1">
      <alignment horizontal="left" vertical="center"/>
    </xf>
    <xf numFmtId="0" fontId="9" fillId="3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right" vertical="center"/>
    </xf>
    <xf numFmtId="38" fontId="13" fillId="12" borderId="6" xfId="2" applyFont="1" applyFill="1" applyBorder="1" applyAlignment="1">
      <alignment horizontal="right" vertical="center"/>
    </xf>
    <xf numFmtId="38" fontId="9" fillId="12" borderId="3" xfId="2" applyFont="1" applyFill="1" applyBorder="1" applyAlignment="1">
      <alignment horizontal="right" vertical="center"/>
    </xf>
    <xf numFmtId="38" fontId="9" fillId="12" borderId="6" xfId="2" applyFont="1" applyFill="1" applyBorder="1" applyAlignment="1">
      <alignment horizontal="right" vertical="center"/>
    </xf>
    <xf numFmtId="38" fontId="9" fillId="12" borderId="5" xfId="2" applyFont="1" applyFill="1" applyBorder="1" applyAlignment="1">
      <alignment horizontal="right" vertical="center"/>
    </xf>
    <xf numFmtId="0" fontId="9" fillId="13" borderId="1" xfId="0" applyFont="1" applyFill="1" applyBorder="1">
      <alignment vertical="center"/>
    </xf>
    <xf numFmtId="0" fontId="9" fillId="13" borderId="1" xfId="0" applyFont="1" applyFill="1" applyBorder="1" applyAlignment="1">
      <alignment horizontal="right" vertical="center"/>
    </xf>
    <xf numFmtId="38" fontId="9" fillId="0" borderId="0" xfId="7" applyFont="1" applyFill="1" applyBorder="1" applyAlignment="1">
      <alignment horizontal="right" vertical="center"/>
    </xf>
    <xf numFmtId="38" fontId="9" fillId="5" borderId="6" xfId="2" applyFont="1" applyFill="1" applyBorder="1" applyAlignment="1">
      <alignment horizontal="right" vertical="center"/>
    </xf>
    <xf numFmtId="38" fontId="9" fillId="5" borderId="3" xfId="2" applyFont="1" applyFill="1" applyBorder="1" applyAlignment="1">
      <alignment horizontal="right" vertical="center"/>
    </xf>
    <xf numFmtId="0" fontId="26" fillId="10" borderId="1" xfId="11" applyFont="1" applyFill="1" applyBorder="1" applyAlignment="1">
      <alignment horizontal="left" vertical="center" wrapText="1"/>
    </xf>
    <xf numFmtId="38" fontId="8" fillId="10" borderId="1" xfId="7" applyFont="1" applyFill="1" applyBorder="1" applyAlignment="1">
      <alignment horizontal="left" vertical="center"/>
    </xf>
    <xf numFmtId="0" fontId="1" fillId="0" borderId="42" xfId="0" applyFont="1" applyBorder="1">
      <alignment vertical="center"/>
    </xf>
    <xf numFmtId="0" fontId="1" fillId="0" borderId="42" xfId="0" applyFont="1" applyBorder="1" applyAlignment="1">
      <alignment horizontal="right" vertical="center"/>
    </xf>
    <xf numFmtId="0" fontId="27" fillId="0" borderId="42" xfId="3" applyFont="1" applyBorder="1" applyAlignment="1">
      <alignment vertical="center"/>
    </xf>
    <xf numFmtId="38" fontId="27" fillId="0" borderId="42" xfId="2" applyFont="1" applyFill="1" applyBorder="1" applyAlignment="1">
      <alignment vertical="center"/>
    </xf>
    <xf numFmtId="38" fontId="8" fillId="8" borderId="1" xfId="11" applyNumberFormat="1" applyFont="1" applyFill="1" applyBorder="1" applyAlignment="1">
      <alignment horizontal="right" vertical="center" wrapText="1"/>
    </xf>
    <xf numFmtId="38" fontId="8" fillId="10" borderId="1" xfId="11" applyNumberFormat="1" applyFont="1" applyFill="1" applyBorder="1">
      <alignment vertical="center"/>
    </xf>
    <xf numFmtId="38" fontId="9" fillId="0" borderId="11" xfId="2" applyFont="1" applyFill="1" applyBorder="1" applyAlignment="1">
      <alignment vertical="center"/>
    </xf>
    <xf numFmtId="38" fontId="8" fillId="0" borderId="0" xfId="2" applyFont="1" applyAlignment="1"/>
    <xf numFmtId="38" fontId="8" fillId="0" borderId="1" xfId="2" applyFont="1" applyFill="1" applyBorder="1">
      <alignment vertical="center"/>
    </xf>
    <xf numFmtId="38" fontId="8" fillId="0" borderId="1" xfId="2" applyFont="1" applyFill="1" applyBorder="1" applyAlignment="1">
      <alignment vertical="center" wrapText="1"/>
    </xf>
    <xf numFmtId="38" fontId="8" fillId="0" borderId="2" xfId="2" applyFont="1" applyFill="1" applyBorder="1">
      <alignment vertical="center"/>
    </xf>
    <xf numFmtId="38" fontId="8" fillId="0" borderId="2" xfId="2" applyFont="1" applyFill="1" applyBorder="1" applyAlignment="1">
      <alignment vertical="center" wrapText="1"/>
    </xf>
    <xf numFmtId="38" fontId="26" fillId="0" borderId="32" xfId="9" applyFont="1" applyFill="1" applyBorder="1">
      <alignment vertical="center"/>
    </xf>
    <xf numFmtId="38" fontId="26" fillId="0" borderId="30" xfId="9" applyFont="1" applyFill="1" applyBorder="1">
      <alignment vertical="center"/>
    </xf>
    <xf numFmtId="38" fontId="26" fillId="0" borderId="31" xfId="9" applyFont="1" applyFill="1" applyBorder="1">
      <alignment vertical="center"/>
    </xf>
    <xf numFmtId="38" fontId="9" fillId="0" borderId="1" xfId="0" applyNumberFormat="1" applyFont="1" applyBorder="1">
      <alignment vertical="center"/>
    </xf>
    <xf numFmtId="0" fontId="9" fillId="11" borderId="1" xfId="3" applyFont="1" applyFill="1" applyBorder="1" applyAlignment="1">
      <alignment vertical="center"/>
    </xf>
    <xf numFmtId="0" fontId="9" fillId="11" borderId="1" xfId="0" applyFont="1" applyFill="1" applyBorder="1">
      <alignment vertical="center"/>
    </xf>
    <xf numFmtId="0" fontId="9" fillId="5" borderId="1" xfId="0" applyFont="1" applyFill="1" applyBorder="1">
      <alignment vertical="center"/>
    </xf>
    <xf numFmtId="3" fontId="9" fillId="13" borderId="1" xfId="0" applyNumberFormat="1" applyFont="1" applyFill="1" applyBorder="1" applyAlignment="1">
      <alignment horizontal="right" vertical="center"/>
    </xf>
    <xf numFmtId="0" fontId="9" fillId="5" borderId="1" xfId="3" applyFont="1" applyFill="1" applyBorder="1" applyAlignment="1">
      <alignment horizontal="right" vertical="center"/>
    </xf>
    <xf numFmtId="38" fontId="9" fillId="0" borderId="1" xfId="0" applyNumberFormat="1" applyFont="1" applyBorder="1" applyAlignment="1">
      <alignment horizontal="right" vertical="center"/>
    </xf>
    <xf numFmtId="0" fontId="9" fillId="5" borderId="1" xfId="0" applyFont="1" applyFill="1" applyBorder="1" applyAlignment="1">
      <alignment horizontal="right" vertical="center"/>
    </xf>
    <xf numFmtId="177" fontId="9" fillId="13" borderId="1" xfId="0" applyNumberFormat="1" applyFont="1" applyFill="1" applyBorder="1" applyAlignment="1">
      <alignment horizontal="right" vertical="center"/>
    </xf>
    <xf numFmtId="38" fontId="8" fillId="13" borderId="1" xfId="2" applyFill="1" applyBorder="1" applyAlignment="1">
      <alignment horizontal="right"/>
    </xf>
    <xf numFmtId="0" fontId="32" fillId="0" borderId="0" xfId="11" applyFont="1" applyAlignment="1">
      <alignment vertical="center" wrapText="1"/>
    </xf>
    <xf numFmtId="38" fontId="32" fillId="0" borderId="0" xfId="11" applyNumberFormat="1" applyFont="1">
      <alignment vertical="center"/>
    </xf>
    <xf numFmtId="0" fontId="32" fillId="0" borderId="0" xfId="11" applyFont="1">
      <alignment vertical="center"/>
    </xf>
    <xf numFmtId="38" fontId="8" fillId="0" borderId="1" xfId="2" applyFont="1" applyFill="1" applyBorder="1" applyAlignment="1">
      <alignment horizontal="right" vertical="center"/>
    </xf>
    <xf numFmtId="38" fontId="8" fillId="0" borderId="2" xfId="2" applyFont="1" applyFill="1" applyBorder="1" applyAlignment="1">
      <alignment horizontal="right" vertical="center"/>
    </xf>
    <xf numFmtId="0" fontId="33" fillId="0" borderId="1" xfId="0" applyFont="1" applyBorder="1">
      <alignment vertical="center"/>
    </xf>
    <xf numFmtId="0" fontId="33" fillId="0" borderId="17" xfId="0" applyFont="1" applyBorder="1">
      <alignment vertical="center"/>
    </xf>
    <xf numFmtId="3" fontId="33" fillId="0" borderId="17" xfId="0" applyNumberFormat="1" applyFont="1" applyBorder="1">
      <alignment vertical="center"/>
    </xf>
    <xf numFmtId="0" fontId="34" fillId="0" borderId="40" xfId="0" applyFont="1" applyBorder="1">
      <alignment vertical="center"/>
    </xf>
    <xf numFmtId="38" fontId="8" fillId="0" borderId="1" xfId="2" applyBorder="1" applyAlignment="1"/>
    <xf numFmtId="0" fontId="9" fillId="0" borderId="1" xfId="0" applyFont="1" applyBorder="1">
      <alignment vertical="center"/>
    </xf>
    <xf numFmtId="38" fontId="8" fillId="0" borderId="1" xfId="2" applyFill="1" applyBorder="1" applyAlignment="1"/>
    <xf numFmtId="177" fontId="9" fillId="0" borderId="1" xfId="0" applyNumberFormat="1" applyFont="1" applyBorder="1" applyAlignment="1">
      <alignment horizontal="right" vertical="center"/>
    </xf>
    <xf numFmtId="38" fontId="9" fillId="14" borderId="3" xfId="2" applyFont="1" applyFill="1" applyBorder="1" applyAlignment="1">
      <alignment vertical="center"/>
    </xf>
    <xf numFmtId="177" fontId="35" fillId="0" borderId="1" xfId="0" applyNumberFormat="1" applyFont="1" applyBorder="1" applyAlignment="1">
      <alignment horizontal="right" vertical="center"/>
    </xf>
    <xf numFmtId="38" fontId="36" fillId="0" borderId="1" xfId="2" applyFont="1" applyBorder="1" applyAlignment="1"/>
    <xf numFmtId="38" fontId="35" fillId="0" borderId="1" xfId="0" applyNumberFormat="1" applyFont="1" applyBorder="1">
      <alignment vertical="center"/>
    </xf>
    <xf numFmtId="177" fontId="9" fillId="0" borderId="0" xfId="0" applyNumberFormat="1" applyFont="1">
      <alignment vertical="center"/>
    </xf>
    <xf numFmtId="0" fontId="35" fillId="0" borderId="0" xfId="0" applyFont="1" applyAlignment="1">
      <alignment horizontal="right" vertical="center"/>
    </xf>
    <xf numFmtId="177" fontId="35" fillId="0" borderId="0" xfId="0" applyNumberFormat="1" applyFont="1">
      <alignment vertical="center"/>
    </xf>
    <xf numFmtId="38" fontId="8" fillId="0" borderId="8" xfId="2" applyBorder="1" applyAlignment="1"/>
    <xf numFmtId="0" fontId="9" fillId="0" borderId="8" xfId="0" applyFont="1" applyBorder="1">
      <alignment vertical="center"/>
    </xf>
    <xf numFmtId="177" fontId="9" fillId="0" borderId="42" xfId="0" applyNumberFormat="1" applyFont="1" applyBorder="1" applyAlignment="1">
      <alignment horizontal="right" vertical="center"/>
    </xf>
    <xf numFmtId="177" fontId="35" fillId="0" borderId="42" xfId="0" applyNumberFormat="1" applyFont="1" applyBorder="1" applyAlignment="1">
      <alignment horizontal="right" vertical="center"/>
    </xf>
    <xf numFmtId="0" fontId="9" fillId="0" borderId="42" xfId="0" applyFont="1" applyBorder="1">
      <alignment vertical="center"/>
    </xf>
    <xf numFmtId="0" fontId="37" fillId="15" borderId="0" xfId="0" applyFont="1" applyFill="1">
      <alignment vertical="center"/>
    </xf>
    <xf numFmtId="0" fontId="38" fillId="0" borderId="0" xfId="0" applyFont="1">
      <alignment vertical="center"/>
    </xf>
    <xf numFmtId="0" fontId="39" fillId="0" borderId="0" xfId="0" applyFont="1">
      <alignment vertical="center"/>
    </xf>
    <xf numFmtId="0" fontId="1" fillId="0" borderId="0" xfId="0" applyFont="1">
      <alignment vertical="center"/>
    </xf>
    <xf numFmtId="0" fontId="26" fillId="0" borderId="45" xfId="0" applyFont="1" applyBorder="1">
      <alignment vertical="center"/>
    </xf>
    <xf numFmtId="0" fontId="26" fillId="0" borderId="15" xfId="0" applyFont="1" applyBorder="1">
      <alignment vertical="center"/>
    </xf>
    <xf numFmtId="0" fontId="26" fillId="0" borderId="38" xfId="0" applyFont="1" applyBorder="1">
      <alignment vertical="center"/>
    </xf>
    <xf numFmtId="0" fontId="26" fillId="0" borderId="1" xfId="0" applyFont="1" applyBorder="1">
      <alignment vertical="center"/>
    </xf>
    <xf numFmtId="0" fontId="1" fillId="0" borderId="46" xfId="0" applyFont="1" applyBorder="1">
      <alignment vertical="center"/>
    </xf>
    <xf numFmtId="0" fontId="26" fillId="0" borderId="46" xfId="0" applyFont="1" applyBorder="1">
      <alignment vertical="center"/>
    </xf>
    <xf numFmtId="0" fontId="26" fillId="0" borderId="17" xfId="0" applyFont="1" applyBorder="1">
      <alignment vertical="center"/>
    </xf>
    <xf numFmtId="0" fontId="26" fillId="0" borderId="11" xfId="0" applyFont="1" applyBorder="1">
      <alignment vertical="center"/>
    </xf>
    <xf numFmtId="0" fontId="26" fillId="0" borderId="4" xfId="0" applyFont="1" applyBorder="1">
      <alignment vertical="center"/>
    </xf>
    <xf numFmtId="0" fontId="40" fillId="15" borderId="0" xfId="0" applyFont="1" applyFill="1">
      <alignment vertical="center"/>
    </xf>
    <xf numFmtId="0" fontId="41" fillId="15" borderId="0" xfId="0" applyFont="1" applyFill="1">
      <alignment vertical="center"/>
    </xf>
    <xf numFmtId="0" fontId="26" fillId="0" borderId="18" xfId="0" applyFont="1" applyBorder="1">
      <alignment vertical="center"/>
    </xf>
    <xf numFmtId="0" fontId="26" fillId="0" borderId="12" xfId="0" applyFont="1" applyBorder="1">
      <alignment vertical="center"/>
    </xf>
    <xf numFmtId="0" fontId="26" fillId="0" borderId="14" xfId="0" applyFont="1" applyBorder="1">
      <alignment vertical="center"/>
    </xf>
    <xf numFmtId="0" fontId="42" fillId="0" borderId="0" xfId="0" applyFont="1">
      <alignment vertical="center"/>
    </xf>
    <xf numFmtId="0" fontId="26" fillId="0" borderId="43" xfId="0" applyFont="1" applyBorder="1">
      <alignment vertical="center"/>
    </xf>
    <xf numFmtId="0" fontId="26" fillId="0" borderId="16" xfId="0" applyFont="1" applyBorder="1">
      <alignment vertical="center"/>
    </xf>
    <xf numFmtId="0" fontId="43" fillId="0" borderId="0" xfId="0" applyFont="1">
      <alignment vertical="center"/>
    </xf>
    <xf numFmtId="0" fontId="26" fillId="0" borderId="0" xfId="0" applyFont="1">
      <alignment vertical="center"/>
    </xf>
    <xf numFmtId="0" fontId="26" fillId="0" borderId="49" xfId="0" applyFont="1" applyBorder="1">
      <alignment vertical="center"/>
    </xf>
    <xf numFmtId="0" fontId="26" fillId="0" borderId="44" xfId="0" applyFont="1" applyBorder="1">
      <alignment vertical="center"/>
    </xf>
    <xf numFmtId="0" fontId="26" fillId="0" borderId="19" xfId="0" applyFont="1" applyBorder="1">
      <alignment vertical="center"/>
    </xf>
    <xf numFmtId="0" fontId="26" fillId="0" borderId="37" xfId="0" applyFont="1" applyBorder="1">
      <alignment vertical="center"/>
    </xf>
    <xf numFmtId="0" fontId="26" fillId="0" borderId="21" xfId="0" applyFont="1" applyBorder="1">
      <alignment vertical="center"/>
    </xf>
    <xf numFmtId="0" fontId="27" fillId="0" borderId="16" xfId="0" applyFont="1" applyBorder="1">
      <alignment vertical="center"/>
    </xf>
    <xf numFmtId="0" fontId="27" fillId="0" borderId="49" xfId="0" applyFont="1" applyBorder="1">
      <alignment vertical="center"/>
    </xf>
    <xf numFmtId="0" fontId="26" fillId="0" borderId="47" xfId="0" applyFont="1" applyBorder="1">
      <alignment vertical="center"/>
    </xf>
    <xf numFmtId="3" fontId="26" fillId="0" borderId="21" xfId="0" applyNumberFormat="1" applyFont="1" applyBorder="1">
      <alignment vertical="center"/>
    </xf>
    <xf numFmtId="0" fontId="27" fillId="0" borderId="0" xfId="0" applyFont="1">
      <alignment vertical="center"/>
    </xf>
    <xf numFmtId="0" fontId="42" fillId="0" borderId="0" xfId="0" applyFont="1" applyAlignment="1">
      <alignment vertical="center" wrapText="1"/>
    </xf>
    <xf numFmtId="3" fontId="26" fillId="0" borderId="47" xfId="0" applyNumberFormat="1" applyFont="1" applyBorder="1">
      <alignment vertical="center"/>
    </xf>
    <xf numFmtId="0" fontId="26" fillId="0" borderId="42" xfId="0" applyFont="1" applyBorder="1">
      <alignment vertical="center"/>
    </xf>
    <xf numFmtId="0" fontId="9" fillId="0" borderId="42" xfId="3" applyFont="1" applyBorder="1" applyAlignment="1">
      <alignment horizontal="center" vertical="center"/>
    </xf>
    <xf numFmtId="38" fontId="9" fillId="0" borderId="42" xfId="2" applyFont="1" applyFill="1" applyBorder="1" applyAlignment="1">
      <alignment vertical="center"/>
    </xf>
    <xf numFmtId="38" fontId="26" fillId="0" borderId="42" xfId="0" applyNumberFormat="1" applyFont="1" applyBorder="1">
      <alignment vertical="center"/>
    </xf>
    <xf numFmtId="0" fontId="45" fillId="0" borderId="0" xfId="0" applyFont="1">
      <alignment vertical="center"/>
    </xf>
    <xf numFmtId="0" fontId="35" fillId="16" borderId="22" xfId="0" applyFont="1" applyFill="1" applyBorder="1">
      <alignment vertical="center"/>
    </xf>
    <xf numFmtId="0" fontId="35" fillId="0" borderId="53" xfId="0" applyFont="1" applyBorder="1">
      <alignment vertical="center"/>
    </xf>
    <xf numFmtId="0" fontId="35" fillId="17" borderId="2" xfId="0" applyFont="1" applyFill="1" applyBorder="1" applyAlignment="1">
      <alignment vertical="center" wrapText="1"/>
    </xf>
    <xf numFmtId="0" fontId="35" fillId="17" borderId="54" xfId="0" applyFont="1" applyFill="1" applyBorder="1" applyAlignment="1">
      <alignment vertical="center" wrapText="1"/>
    </xf>
    <xf numFmtId="0" fontId="35" fillId="0" borderId="0" xfId="0" applyFont="1">
      <alignment vertical="center"/>
    </xf>
    <xf numFmtId="0" fontId="35" fillId="16" borderId="29" xfId="0" applyFont="1" applyFill="1" applyBorder="1">
      <alignment vertical="center"/>
    </xf>
    <xf numFmtId="0" fontId="35" fillId="0" borderId="21" xfId="0" applyFont="1" applyBorder="1">
      <alignment vertical="center"/>
    </xf>
    <xf numFmtId="0" fontId="46" fillId="0" borderId="4" xfId="0" applyFont="1" applyBorder="1">
      <alignment vertical="center"/>
    </xf>
    <xf numFmtId="0" fontId="35" fillId="0" borderId="4" xfId="0" applyFont="1" applyBorder="1" applyAlignment="1">
      <alignment vertical="center" wrapText="1"/>
    </xf>
    <xf numFmtId="0" fontId="35" fillId="0" borderId="4" xfId="0" applyFont="1" applyBorder="1">
      <alignment vertical="center"/>
    </xf>
    <xf numFmtId="0" fontId="47" fillId="0" borderId="5" xfId="0" applyFont="1" applyBorder="1">
      <alignment vertical="center"/>
    </xf>
    <xf numFmtId="0" fontId="35" fillId="0" borderId="55" xfId="0" applyFont="1" applyBorder="1">
      <alignment vertical="center"/>
    </xf>
    <xf numFmtId="0" fontId="35" fillId="0" borderId="5" xfId="0" applyFont="1" applyBorder="1">
      <alignment vertical="center"/>
    </xf>
    <xf numFmtId="0" fontId="35" fillId="0" borderId="7" xfId="0" applyFont="1" applyBorder="1">
      <alignment vertical="center"/>
    </xf>
    <xf numFmtId="0" fontId="35" fillId="0" borderId="56" xfId="0" applyFont="1" applyBorder="1">
      <alignment vertical="center"/>
    </xf>
    <xf numFmtId="0" fontId="47" fillId="0" borderId="7" xfId="0" applyFont="1" applyBorder="1">
      <alignment vertical="center"/>
    </xf>
    <xf numFmtId="0" fontId="47" fillId="0" borderId="11" xfId="0" applyFont="1" applyBorder="1">
      <alignment vertical="center"/>
    </xf>
    <xf numFmtId="0" fontId="35" fillId="0" borderId="48" xfId="0" applyFont="1" applyBorder="1">
      <alignment vertical="center"/>
    </xf>
    <xf numFmtId="0" fontId="47" fillId="0" borderId="3" xfId="0" applyFont="1" applyBorder="1">
      <alignment vertical="center"/>
    </xf>
    <xf numFmtId="0" fontId="35" fillId="0" borderId="57" xfId="0" applyFont="1" applyBorder="1">
      <alignment vertical="center"/>
    </xf>
    <xf numFmtId="0" fontId="48" fillId="0" borderId="0" xfId="0" applyFont="1">
      <alignment vertical="center"/>
    </xf>
    <xf numFmtId="0" fontId="47" fillId="0" borderId="6" xfId="0" applyFont="1" applyBorder="1">
      <alignment vertical="center"/>
    </xf>
    <xf numFmtId="0" fontId="35" fillId="0" borderId="58" xfId="0" applyFont="1" applyBorder="1">
      <alignment vertical="center"/>
    </xf>
    <xf numFmtId="0" fontId="35" fillId="0" borderId="11" xfId="0" applyFont="1" applyBorder="1">
      <alignment vertical="center"/>
    </xf>
    <xf numFmtId="0" fontId="35" fillId="0" borderId="6" xfId="0" applyFont="1" applyBorder="1">
      <alignment vertical="center"/>
    </xf>
    <xf numFmtId="0" fontId="35" fillId="0" borderId="29" xfId="0" applyFont="1" applyBorder="1">
      <alignment vertical="center"/>
    </xf>
    <xf numFmtId="0" fontId="47" fillId="0" borderId="29" xfId="0" applyFont="1" applyBorder="1">
      <alignment vertical="center"/>
    </xf>
    <xf numFmtId="0" fontId="35" fillId="0" borderId="21" xfId="0" applyFont="1" applyBorder="1" applyAlignment="1">
      <alignment vertical="center" wrapText="1"/>
    </xf>
    <xf numFmtId="0" fontId="46" fillId="0" borderId="35" xfId="0" applyFont="1" applyBorder="1">
      <alignment vertical="center"/>
    </xf>
    <xf numFmtId="0" fontId="46" fillId="0" borderId="0" xfId="0" applyFont="1">
      <alignment vertical="center"/>
    </xf>
    <xf numFmtId="0" fontId="35" fillId="0" borderId="9" xfId="0" applyFont="1" applyBorder="1">
      <alignment vertical="center"/>
    </xf>
    <xf numFmtId="0" fontId="47" fillId="0" borderId="20" xfId="0" applyFont="1" applyBorder="1">
      <alignment vertical="center"/>
    </xf>
    <xf numFmtId="0" fontId="35" fillId="0" borderId="31" xfId="0" applyFont="1" applyBorder="1">
      <alignment vertical="center"/>
    </xf>
    <xf numFmtId="0" fontId="49" fillId="0" borderId="0" xfId="0" applyFont="1">
      <alignment vertical="center"/>
    </xf>
    <xf numFmtId="0" fontId="50" fillId="0" borderId="0" xfId="0" applyFont="1">
      <alignment vertical="center"/>
    </xf>
    <xf numFmtId="0" fontId="9" fillId="0" borderId="42" xfId="3" applyFont="1" applyBorder="1" applyAlignment="1">
      <alignment horizontal="right" vertical="center"/>
    </xf>
    <xf numFmtId="56" fontId="21" fillId="0" borderId="59" xfId="8" applyNumberFormat="1" applyFont="1" applyBorder="1">
      <alignment vertical="center"/>
    </xf>
    <xf numFmtId="0" fontId="26" fillId="0" borderId="52" xfId="0" applyFont="1" applyBorder="1">
      <alignment vertical="center"/>
    </xf>
    <xf numFmtId="0" fontId="37" fillId="0" borderId="0" xfId="0" applyFont="1">
      <alignment vertical="center"/>
    </xf>
    <xf numFmtId="38" fontId="51" fillId="10" borderId="1" xfId="7" applyFont="1" applyFill="1" applyBorder="1" applyAlignment="1">
      <alignment horizontal="right" vertical="center"/>
    </xf>
    <xf numFmtId="0" fontId="51" fillId="8" borderId="1" xfId="11" applyFont="1" applyFill="1" applyBorder="1" applyAlignment="1">
      <alignment horizontal="right" vertical="center" wrapText="1"/>
    </xf>
    <xf numFmtId="0" fontId="51" fillId="8" borderId="1" xfId="11" applyFont="1" applyFill="1" applyBorder="1" applyAlignment="1">
      <alignment horizontal="right" vertical="center"/>
    </xf>
    <xf numFmtId="38" fontId="51" fillId="8" borderId="1" xfId="11" applyNumberFormat="1" applyFont="1" applyFill="1" applyBorder="1" applyAlignment="1">
      <alignment horizontal="right" vertical="center" wrapText="1"/>
    </xf>
    <xf numFmtId="177" fontId="49" fillId="0" borderId="42" xfId="0" applyNumberFormat="1" applyFont="1" applyBorder="1" applyAlignment="1">
      <alignment horizontal="right" vertical="center"/>
    </xf>
    <xf numFmtId="38" fontId="51" fillId="0" borderId="42" xfId="2" applyFont="1" applyBorder="1" applyAlignment="1"/>
    <xf numFmtId="177" fontId="49" fillId="0" borderId="1" xfId="0" applyNumberFormat="1" applyFont="1" applyBorder="1" applyAlignment="1">
      <alignment horizontal="right" vertical="center"/>
    </xf>
    <xf numFmtId="38" fontId="52" fillId="0" borderId="1" xfId="2" applyFont="1" applyBorder="1" applyAlignment="1"/>
    <xf numFmtId="38" fontId="52" fillId="0" borderId="0" xfId="2" applyFont="1" applyAlignment="1"/>
    <xf numFmtId="0" fontId="26" fillId="0" borderId="48" xfId="0" applyFont="1" applyBorder="1">
      <alignment vertical="center"/>
    </xf>
    <xf numFmtId="0" fontId="28" fillId="0" borderId="0" xfId="11" applyFont="1" applyAlignment="1">
      <alignment horizontal="center" vertical="center"/>
    </xf>
    <xf numFmtId="0" fontId="2" fillId="2" borderId="0" xfId="1" applyFont="1" applyFill="1" applyAlignment="1">
      <alignment horizontal="left" vertical="center"/>
    </xf>
    <xf numFmtId="0" fontId="9" fillId="0" borderId="20" xfId="3" applyFont="1" applyBorder="1" applyAlignment="1">
      <alignment horizontal="right" vertical="center"/>
    </xf>
    <xf numFmtId="0" fontId="9" fillId="0" borderId="32" xfId="3" applyFont="1" applyBorder="1" applyAlignment="1">
      <alignment horizontal="right" vertical="center"/>
    </xf>
    <xf numFmtId="0" fontId="14" fillId="0" borderId="0" xfId="3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38" fontId="2" fillId="2" borderId="0" xfId="2" applyFont="1" applyFill="1" applyBorder="1" applyAlignment="1">
      <alignment horizontal="left" vertical="center"/>
    </xf>
    <xf numFmtId="0" fontId="9" fillId="0" borderId="20" xfId="3" applyFont="1" applyBorder="1" applyAlignment="1">
      <alignment horizontal="left" vertical="center"/>
    </xf>
    <xf numFmtId="0" fontId="9" fillId="0" borderId="32" xfId="3" applyFont="1" applyBorder="1" applyAlignment="1">
      <alignment horizontal="left" vertical="center"/>
    </xf>
    <xf numFmtId="0" fontId="44" fillId="15" borderId="0" xfId="0" applyFont="1" applyFill="1" applyAlignment="1">
      <alignment vertical="center"/>
    </xf>
    <xf numFmtId="0" fontId="26" fillId="0" borderId="10" xfId="0" applyFont="1" applyBorder="1" applyAlignment="1">
      <alignment vertical="center"/>
    </xf>
    <xf numFmtId="0" fontId="26" fillId="0" borderId="47" xfId="0" applyFont="1" applyBorder="1" applyAlignment="1">
      <alignment vertical="center"/>
    </xf>
    <xf numFmtId="0" fontId="26" fillId="0" borderId="2" xfId="0" applyFont="1" applyBorder="1" applyAlignment="1">
      <alignment vertical="center"/>
    </xf>
    <xf numFmtId="0" fontId="26" fillId="0" borderId="11" xfId="0" applyFont="1" applyBorder="1" applyAlignment="1">
      <alignment vertical="center"/>
    </xf>
    <xf numFmtId="0" fontId="26" fillId="0" borderId="51" xfId="0" applyFont="1" applyBorder="1" applyAlignment="1">
      <alignment vertical="center"/>
    </xf>
    <xf numFmtId="0" fontId="26" fillId="0" borderId="35" xfId="0" applyFont="1" applyBorder="1" applyAlignment="1">
      <alignment vertical="center"/>
    </xf>
    <xf numFmtId="0" fontId="26" fillId="0" borderId="41" xfId="0" applyFont="1" applyBorder="1" applyAlignment="1">
      <alignment vertical="center"/>
    </xf>
    <xf numFmtId="0" fontId="26" fillId="0" borderId="20" xfId="0" applyFont="1" applyBorder="1" applyAlignment="1">
      <alignment vertical="center"/>
    </xf>
    <xf numFmtId="0" fontId="26" fillId="0" borderId="50" xfId="0" applyFont="1" applyBorder="1" applyAlignment="1">
      <alignment vertical="center"/>
    </xf>
    <xf numFmtId="0" fontId="28" fillId="0" borderId="13" xfId="10" applyFont="1" applyBorder="1" applyAlignment="1">
      <alignment horizontal="left" vertical="center" wrapText="1"/>
    </xf>
    <xf numFmtId="0" fontId="26" fillId="12" borderId="33" xfId="10" applyFont="1" applyFill="1" applyBorder="1" applyAlignment="1">
      <alignment horizontal="center" vertical="center"/>
    </xf>
    <xf numFmtId="0" fontId="26" fillId="12" borderId="34" xfId="10" applyFont="1" applyFill="1" applyBorder="1" applyAlignment="1">
      <alignment horizontal="center" vertical="center"/>
    </xf>
    <xf numFmtId="0" fontId="26" fillId="12" borderId="26" xfId="10" applyFont="1" applyFill="1" applyBorder="1" applyAlignment="1">
      <alignment horizontal="center" vertical="center"/>
    </xf>
    <xf numFmtId="38" fontId="29" fillId="12" borderId="1" xfId="9" applyFont="1" applyFill="1" applyBorder="1" applyAlignment="1">
      <alignment horizontal="center" vertical="center" wrapText="1"/>
    </xf>
    <xf numFmtId="38" fontId="29" fillId="12" borderId="2" xfId="9" applyFont="1" applyFill="1" applyBorder="1" applyAlignment="1">
      <alignment horizontal="center" vertical="center" wrapText="1"/>
    </xf>
    <xf numFmtId="38" fontId="29" fillId="12" borderId="17" xfId="9" applyFont="1" applyFill="1" applyBorder="1" applyAlignment="1">
      <alignment horizontal="center" vertical="center" wrapText="1"/>
    </xf>
    <xf numFmtId="38" fontId="29" fillId="12" borderId="27" xfId="9" applyFont="1" applyFill="1" applyBorder="1" applyAlignment="1">
      <alignment horizontal="center" vertical="center" wrapText="1"/>
    </xf>
  </cellXfs>
  <cellStyles count="12">
    <cellStyle name="桁区切り" xfId="7" builtinId="6"/>
    <cellStyle name="桁区切り 2" xfId="2" xr:uid="{00000000-0005-0000-0000-000001000000}"/>
    <cellStyle name="桁区切り 2 2" xfId="6" xr:uid="{00000000-0005-0000-0000-000002000000}"/>
    <cellStyle name="桁区切り 3" xfId="9" xr:uid="{00000000-0005-0000-0000-000003000000}"/>
    <cellStyle name="標準" xfId="0" builtinId="0"/>
    <cellStyle name="標準 3" xfId="10" xr:uid="{00000000-0005-0000-0000-000005000000}"/>
    <cellStyle name="標準_【共通】在外事務所・UNV10.01.15" xfId="5" xr:uid="{00000000-0005-0000-0000-000006000000}"/>
    <cellStyle name="標準_H20 執務参考資料要望調査結果" xfId="3" xr:uid="{00000000-0005-0000-0000-000007000000}"/>
    <cellStyle name="標準_Sheet1" xfId="1" xr:uid="{00000000-0005-0000-0000-000009000000}"/>
    <cellStyle name="標準_Sheet1_H20 執務参考資料要望調査結果" xfId="4" xr:uid="{00000000-0005-0000-0000-00000A000000}"/>
    <cellStyle name="標準_クロス・JOCVNEWS発送部数09.02.15" xfId="8" xr:uid="{00000000-0005-0000-0000-00000B000000}"/>
    <cellStyle name="標準_平成19年度定期刊行物等一覧" xfId="11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/>
  </sheetPr>
  <dimension ref="A1:K12"/>
  <sheetViews>
    <sheetView tabSelected="1" zoomScale="70" zoomScaleNormal="70" workbookViewId="0">
      <selection activeCell="B1" sqref="B1"/>
    </sheetView>
  </sheetViews>
  <sheetFormatPr defaultRowHeight="14.4"/>
  <cols>
    <col min="1" max="1" width="3.59765625" style="92" customWidth="1"/>
    <col min="2" max="2" width="52.5" style="92" customWidth="1"/>
    <col min="3" max="3" width="12.3984375" style="92" customWidth="1"/>
    <col min="4" max="4" width="10.09765625" style="92" customWidth="1"/>
    <col min="5" max="5" width="9" style="92"/>
    <col min="6" max="6" width="16.59765625" style="92" customWidth="1"/>
    <col min="7" max="7" width="21.19921875" style="92" customWidth="1"/>
    <col min="8" max="8" width="10.19921875" style="92" customWidth="1"/>
    <col min="9" max="9" width="16.69921875" style="92" customWidth="1"/>
    <col min="10" max="10" width="22.5" style="92" customWidth="1"/>
    <col min="11" max="256" width="9" style="92"/>
    <col min="257" max="257" width="3.59765625" style="92" customWidth="1"/>
    <col min="258" max="258" width="52.5" style="92" customWidth="1"/>
    <col min="259" max="259" width="12.3984375" style="92" customWidth="1"/>
    <col min="260" max="260" width="10.09765625" style="92" customWidth="1"/>
    <col min="261" max="261" width="9" style="92"/>
    <col min="262" max="262" width="16.59765625" style="92" customWidth="1"/>
    <col min="263" max="263" width="21.19921875" style="92" customWidth="1"/>
    <col min="264" max="264" width="10.19921875" style="92" customWidth="1"/>
    <col min="265" max="265" width="16.69921875" style="92" customWidth="1"/>
    <col min="266" max="512" width="9" style="92"/>
    <col min="513" max="513" width="3.59765625" style="92" customWidth="1"/>
    <col min="514" max="514" width="52.5" style="92" customWidth="1"/>
    <col min="515" max="515" width="12.3984375" style="92" customWidth="1"/>
    <col min="516" max="516" width="10.09765625" style="92" customWidth="1"/>
    <col min="517" max="517" width="9" style="92"/>
    <col min="518" max="518" width="16.59765625" style="92" customWidth="1"/>
    <col min="519" max="519" width="21.19921875" style="92" customWidth="1"/>
    <col min="520" max="520" width="10.19921875" style="92" customWidth="1"/>
    <col min="521" max="521" width="16.69921875" style="92" customWidth="1"/>
    <col min="522" max="768" width="9" style="92"/>
    <col min="769" max="769" width="3.59765625" style="92" customWidth="1"/>
    <col min="770" max="770" width="52.5" style="92" customWidth="1"/>
    <col min="771" max="771" width="12.3984375" style="92" customWidth="1"/>
    <col min="772" max="772" width="10.09765625" style="92" customWidth="1"/>
    <col min="773" max="773" width="9" style="92"/>
    <col min="774" max="774" width="16.59765625" style="92" customWidth="1"/>
    <col min="775" max="775" width="21.19921875" style="92" customWidth="1"/>
    <col min="776" max="776" width="10.19921875" style="92" customWidth="1"/>
    <col min="777" max="777" width="16.69921875" style="92" customWidth="1"/>
    <col min="778" max="1024" width="9" style="92"/>
    <col min="1025" max="1025" width="3.59765625" style="92" customWidth="1"/>
    <col min="1026" max="1026" width="52.5" style="92" customWidth="1"/>
    <col min="1027" max="1027" width="12.3984375" style="92" customWidth="1"/>
    <col min="1028" max="1028" width="10.09765625" style="92" customWidth="1"/>
    <col min="1029" max="1029" width="9" style="92"/>
    <col min="1030" max="1030" width="16.59765625" style="92" customWidth="1"/>
    <col min="1031" max="1031" width="21.19921875" style="92" customWidth="1"/>
    <col min="1032" max="1032" width="10.19921875" style="92" customWidth="1"/>
    <col min="1033" max="1033" width="16.69921875" style="92" customWidth="1"/>
    <col min="1034" max="1280" width="9" style="92"/>
    <col min="1281" max="1281" width="3.59765625" style="92" customWidth="1"/>
    <col min="1282" max="1282" width="52.5" style="92" customWidth="1"/>
    <col min="1283" max="1283" width="12.3984375" style="92" customWidth="1"/>
    <col min="1284" max="1284" width="10.09765625" style="92" customWidth="1"/>
    <col min="1285" max="1285" width="9" style="92"/>
    <col min="1286" max="1286" width="16.59765625" style="92" customWidth="1"/>
    <col min="1287" max="1287" width="21.19921875" style="92" customWidth="1"/>
    <col min="1288" max="1288" width="10.19921875" style="92" customWidth="1"/>
    <col min="1289" max="1289" width="16.69921875" style="92" customWidth="1"/>
    <col min="1290" max="1536" width="9" style="92"/>
    <col min="1537" max="1537" width="3.59765625" style="92" customWidth="1"/>
    <col min="1538" max="1538" width="52.5" style="92" customWidth="1"/>
    <col min="1539" max="1539" width="12.3984375" style="92" customWidth="1"/>
    <col min="1540" max="1540" width="10.09765625" style="92" customWidth="1"/>
    <col min="1541" max="1541" width="9" style="92"/>
    <col min="1542" max="1542" width="16.59765625" style="92" customWidth="1"/>
    <col min="1543" max="1543" width="21.19921875" style="92" customWidth="1"/>
    <col min="1544" max="1544" width="10.19921875" style="92" customWidth="1"/>
    <col min="1545" max="1545" width="16.69921875" style="92" customWidth="1"/>
    <col min="1546" max="1792" width="9" style="92"/>
    <col min="1793" max="1793" width="3.59765625" style="92" customWidth="1"/>
    <col min="1794" max="1794" width="52.5" style="92" customWidth="1"/>
    <col min="1795" max="1795" width="12.3984375" style="92" customWidth="1"/>
    <col min="1796" max="1796" width="10.09765625" style="92" customWidth="1"/>
    <col min="1797" max="1797" width="9" style="92"/>
    <col min="1798" max="1798" width="16.59765625" style="92" customWidth="1"/>
    <col min="1799" max="1799" width="21.19921875" style="92" customWidth="1"/>
    <col min="1800" max="1800" width="10.19921875" style="92" customWidth="1"/>
    <col min="1801" max="1801" width="16.69921875" style="92" customWidth="1"/>
    <col min="1802" max="2048" width="9" style="92"/>
    <col min="2049" max="2049" width="3.59765625" style="92" customWidth="1"/>
    <col min="2050" max="2050" width="52.5" style="92" customWidth="1"/>
    <col min="2051" max="2051" width="12.3984375" style="92" customWidth="1"/>
    <col min="2052" max="2052" width="10.09765625" style="92" customWidth="1"/>
    <col min="2053" max="2053" width="9" style="92"/>
    <col min="2054" max="2054" width="16.59765625" style="92" customWidth="1"/>
    <col min="2055" max="2055" width="21.19921875" style="92" customWidth="1"/>
    <col min="2056" max="2056" width="10.19921875" style="92" customWidth="1"/>
    <col min="2057" max="2057" width="16.69921875" style="92" customWidth="1"/>
    <col min="2058" max="2304" width="9" style="92"/>
    <col min="2305" max="2305" width="3.59765625" style="92" customWidth="1"/>
    <col min="2306" max="2306" width="52.5" style="92" customWidth="1"/>
    <col min="2307" max="2307" width="12.3984375" style="92" customWidth="1"/>
    <col min="2308" max="2308" width="10.09765625" style="92" customWidth="1"/>
    <col min="2309" max="2309" width="9" style="92"/>
    <col min="2310" max="2310" width="16.59765625" style="92" customWidth="1"/>
    <col min="2311" max="2311" width="21.19921875" style="92" customWidth="1"/>
    <col min="2312" max="2312" width="10.19921875" style="92" customWidth="1"/>
    <col min="2313" max="2313" width="16.69921875" style="92" customWidth="1"/>
    <col min="2314" max="2560" width="9" style="92"/>
    <col min="2561" max="2561" width="3.59765625" style="92" customWidth="1"/>
    <col min="2562" max="2562" width="52.5" style="92" customWidth="1"/>
    <col min="2563" max="2563" width="12.3984375" style="92" customWidth="1"/>
    <col min="2564" max="2564" width="10.09765625" style="92" customWidth="1"/>
    <col min="2565" max="2565" width="9" style="92"/>
    <col min="2566" max="2566" width="16.59765625" style="92" customWidth="1"/>
    <col min="2567" max="2567" width="21.19921875" style="92" customWidth="1"/>
    <col min="2568" max="2568" width="10.19921875" style="92" customWidth="1"/>
    <col min="2569" max="2569" width="16.69921875" style="92" customWidth="1"/>
    <col min="2570" max="2816" width="9" style="92"/>
    <col min="2817" max="2817" width="3.59765625" style="92" customWidth="1"/>
    <col min="2818" max="2818" width="52.5" style="92" customWidth="1"/>
    <col min="2819" max="2819" width="12.3984375" style="92" customWidth="1"/>
    <col min="2820" max="2820" width="10.09765625" style="92" customWidth="1"/>
    <col min="2821" max="2821" width="9" style="92"/>
    <col min="2822" max="2822" width="16.59765625" style="92" customWidth="1"/>
    <col min="2823" max="2823" width="21.19921875" style="92" customWidth="1"/>
    <col min="2824" max="2824" width="10.19921875" style="92" customWidth="1"/>
    <col min="2825" max="2825" width="16.69921875" style="92" customWidth="1"/>
    <col min="2826" max="3072" width="9" style="92"/>
    <col min="3073" max="3073" width="3.59765625" style="92" customWidth="1"/>
    <col min="3074" max="3074" width="52.5" style="92" customWidth="1"/>
    <col min="3075" max="3075" width="12.3984375" style="92" customWidth="1"/>
    <col min="3076" max="3076" width="10.09765625" style="92" customWidth="1"/>
    <col min="3077" max="3077" width="9" style="92"/>
    <col min="3078" max="3078" width="16.59765625" style="92" customWidth="1"/>
    <col min="3079" max="3079" width="21.19921875" style="92" customWidth="1"/>
    <col min="3080" max="3080" width="10.19921875" style="92" customWidth="1"/>
    <col min="3081" max="3081" width="16.69921875" style="92" customWidth="1"/>
    <col min="3082" max="3328" width="9" style="92"/>
    <col min="3329" max="3329" width="3.59765625" style="92" customWidth="1"/>
    <col min="3330" max="3330" width="52.5" style="92" customWidth="1"/>
    <col min="3331" max="3331" width="12.3984375" style="92" customWidth="1"/>
    <col min="3332" max="3332" width="10.09765625" style="92" customWidth="1"/>
    <col min="3333" max="3333" width="9" style="92"/>
    <col min="3334" max="3334" width="16.59765625" style="92" customWidth="1"/>
    <col min="3335" max="3335" width="21.19921875" style="92" customWidth="1"/>
    <col min="3336" max="3336" width="10.19921875" style="92" customWidth="1"/>
    <col min="3337" max="3337" width="16.69921875" style="92" customWidth="1"/>
    <col min="3338" max="3584" width="9" style="92"/>
    <col min="3585" max="3585" width="3.59765625" style="92" customWidth="1"/>
    <col min="3586" max="3586" width="52.5" style="92" customWidth="1"/>
    <col min="3587" max="3587" width="12.3984375" style="92" customWidth="1"/>
    <col min="3588" max="3588" width="10.09765625" style="92" customWidth="1"/>
    <col min="3589" max="3589" width="9" style="92"/>
    <col min="3590" max="3590" width="16.59765625" style="92" customWidth="1"/>
    <col min="3591" max="3591" width="21.19921875" style="92" customWidth="1"/>
    <col min="3592" max="3592" width="10.19921875" style="92" customWidth="1"/>
    <col min="3593" max="3593" width="16.69921875" style="92" customWidth="1"/>
    <col min="3594" max="3840" width="9" style="92"/>
    <col min="3841" max="3841" width="3.59765625" style="92" customWidth="1"/>
    <col min="3842" max="3842" width="52.5" style="92" customWidth="1"/>
    <col min="3843" max="3843" width="12.3984375" style="92" customWidth="1"/>
    <col min="3844" max="3844" width="10.09765625" style="92" customWidth="1"/>
    <col min="3845" max="3845" width="9" style="92"/>
    <col min="3846" max="3846" width="16.59765625" style="92" customWidth="1"/>
    <col min="3847" max="3847" width="21.19921875" style="92" customWidth="1"/>
    <col min="3848" max="3848" width="10.19921875" style="92" customWidth="1"/>
    <col min="3849" max="3849" width="16.69921875" style="92" customWidth="1"/>
    <col min="3850" max="4096" width="9" style="92"/>
    <col min="4097" max="4097" width="3.59765625" style="92" customWidth="1"/>
    <col min="4098" max="4098" width="52.5" style="92" customWidth="1"/>
    <col min="4099" max="4099" width="12.3984375" style="92" customWidth="1"/>
    <col min="4100" max="4100" width="10.09765625" style="92" customWidth="1"/>
    <col min="4101" max="4101" width="9" style="92"/>
    <col min="4102" max="4102" width="16.59765625" style="92" customWidth="1"/>
    <col min="4103" max="4103" width="21.19921875" style="92" customWidth="1"/>
    <col min="4104" max="4104" width="10.19921875" style="92" customWidth="1"/>
    <col min="4105" max="4105" width="16.69921875" style="92" customWidth="1"/>
    <col min="4106" max="4352" width="9" style="92"/>
    <col min="4353" max="4353" width="3.59765625" style="92" customWidth="1"/>
    <col min="4354" max="4354" width="52.5" style="92" customWidth="1"/>
    <col min="4355" max="4355" width="12.3984375" style="92" customWidth="1"/>
    <col min="4356" max="4356" width="10.09765625" style="92" customWidth="1"/>
    <col min="4357" max="4357" width="9" style="92"/>
    <col min="4358" max="4358" width="16.59765625" style="92" customWidth="1"/>
    <col min="4359" max="4359" width="21.19921875" style="92" customWidth="1"/>
    <col min="4360" max="4360" width="10.19921875" style="92" customWidth="1"/>
    <col min="4361" max="4361" width="16.69921875" style="92" customWidth="1"/>
    <col min="4362" max="4608" width="9" style="92"/>
    <col min="4609" max="4609" width="3.59765625" style="92" customWidth="1"/>
    <col min="4610" max="4610" width="52.5" style="92" customWidth="1"/>
    <col min="4611" max="4611" width="12.3984375" style="92" customWidth="1"/>
    <col min="4612" max="4612" width="10.09765625" style="92" customWidth="1"/>
    <col min="4613" max="4613" width="9" style="92"/>
    <col min="4614" max="4614" width="16.59765625" style="92" customWidth="1"/>
    <col min="4615" max="4615" width="21.19921875" style="92" customWidth="1"/>
    <col min="4616" max="4616" width="10.19921875" style="92" customWidth="1"/>
    <col min="4617" max="4617" width="16.69921875" style="92" customWidth="1"/>
    <col min="4618" max="4864" width="9" style="92"/>
    <col min="4865" max="4865" width="3.59765625" style="92" customWidth="1"/>
    <col min="4866" max="4866" width="52.5" style="92" customWidth="1"/>
    <col min="4867" max="4867" width="12.3984375" style="92" customWidth="1"/>
    <col min="4868" max="4868" width="10.09765625" style="92" customWidth="1"/>
    <col min="4869" max="4869" width="9" style="92"/>
    <col min="4870" max="4870" width="16.59765625" style="92" customWidth="1"/>
    <col min="4871" max="4871" width="21.19921875" style="92" customWidth="1"/>
    <col min="4872" max="4872" width="10.19921875" style="92" customWidth="1"/>
    <col min="4873" max="4873" width="16.69921875" style="92" customWidth="1"/>
    <col min="4874" max="5120" width="9" style="92"/>
    <col min="5121" max="5121" width="3.59765625" style="92" customWidth="1"/>
    <col min="5122" max="5122" width="52.5" style="92" customWidth="1"/>
    <col min="5123" max="5123" width="12.3984375" style="92" customWidth="1"/>
    <col min="5124" max="5124" width="10.09765625" style="92" customWidth="1"/>
    <col min="5125" max="5125" width="9" style="92"/>
    <col min="5126" max="5126" width="16.59765625" style="92" customWidth="1"/>
    <col min="5127" max="5127" width="21.19921875" style="92" customWidth="1"/>
    <col min="5128" max="5128" width="10.19921875" style="92" customWidth="1"/>
    <col min="5129" max="5129" width="16.69921875" style="92" customWidth="1"/>
    <col min="5130" max="5376" width="9" style="92"/>
    <col min="5377" max="5377" width="3.59765625" style="92" customWidth="1"/>
    <col min="5378" max="5378" width="52.5" style="92" customWidth="1"/>
    <col min="5379" max="5379" width="12.3984375" style="92" customWidth="1"/>
    <col min="5380" max="5380" width="10.09765625" style="92" customWidth="1"/>
    <col min="5381" max="5381" width="9" style="92"/>
    <col min="5382" max="5382" width="16.59765625" style="92" customWidth="1"/>
    <col min="5383" max="5383" width="21.19921875" style="92" customWidth="1"/>
    <col min="5384" max="5384" width="10.19921875" style="92" customWidth="1"/>
    <col min="5385" max="5385" width="16.69921875" style="92" customWidth="1"/>
    <col min="5386" max="5632" width="9" style="92"/>
    <col min="5633" max="5633" width="3.59765625" style="92" customWidth="1"/>
    <col min="5634" max="5634" width="52.5" style="92" customWidth="1"/>
    <col min="5635" max="5635" width="12.3984375" style="92" customWidth="1"/>
    <col min="5636" max="5636" width="10.09765625" style="92" customWidth="1"/>
    <col min="5637" max="5637" width="9" style="92"/>
    <col min="5638" max="5638" width="16.59765625" style="92" customWidth="1"/>
    <col min="5639" max="5639" width="21.19921875" style="92" customWidth="1"/>
    <col min="5640" max="5640" width="10.19921875" style="92" customWidth="1"/>
    <col min="5641" max="5641" width="16.69921875" style="92" customWidth="1"/>
    <col min="5642" max="5888" width="9" style="92"/>
    <col min="5889" max="5889" width="3.59765625" style="92" customWidth="1"/>
    <col min="5890" max="5890" width="52.5" style="92" customWidth="1"/>
    <col min="5891" max="5891" width="12.3984375" style="92" customWidth="1"/>
    <col min="5892" max="5892" width="10.09765625" style="92" customWidth="1"/>
    <col min="5893" max="5893" width="9" style="92"/>
    <col min="5894" max="5894" width="16.59765625" style="92" customWidth="1"/>
    <col min="5895" max="5895" width="21.19921875" style="92" customWidth="1"/>
    <col min="5896" max="5896" width="10.19921875" style="92" customWidth="1"/>
    <col min="5897" max="5897" width="16.69921875" style="92" customWidth="1"/>
    <col min="5898" max="6144" width="9" style="92"/>
    <col min="6145" max="6145" width="3.59765625" style="92" customWidth="1"/>
    <col min="6146" max="6146" width="52.5" style="92" customWidth="1"/>
    <col min="6147" max="6147" width="12.3984375" style="92" customWidth="1"/>
    <col min="6148" max="6148" width="10.09765625" style="92" customWidth="1"/>
    <col min="6149" max="6149" width="9" style="92"/>
    <col min="6150" max="6150" width="16.59765625" style="92" customWidth="1"/>
    <col min="6151" max="6151" width="21.19921875" style="92" customWidth="1"/>
    <col min="6152" max="6152" width="10.19921875" style="92" customWidth="1"/>
    <col min="6153" max="6153" width="16.69921875" style="92" customWidth="1"/>
    <col min="6154" max="6400" width="9" style="92"/>
    <col min="6401" max="6401" width="3.59765625" style="92" customWidth="1"/>
    <col min="6402" max="6402" width="52.5" style="92" customWidth="1"/>
    <col min="6403" max="6403" width="12.3984375" style="92" customWidth="1"/>
    <col min="6404" max="6404" width="10.09765625" style="92" customWidth="1"/>
    <col min="6405" max="6405" width="9" style="92"/>
    <col min="6406" max="6406" width="16.59765625" style="92" customWidth="1"/>
    <col min="6407" max="6407" width="21.19921875" style="92" customWidth="1"/>
    <col min="6408" max="6408" width="10.19921875" style="92" customWidth="1"/>
    <col min="6409" max="6409" width="16.69921875" style="92" customWidth="1"/>
    <col min="6410" max="6656" width="9" style="92"/>
    <col min="6657" max="6657" width="3.59765625" style="92" customWidth="1"/>
    <col min="6658" max="6658" width="52.5" style="92" customWidth="1"/>
    <col min="6659" max="6659" width="12.3984375" style="92" customWidth="1"/>
    <col min="6660" max="6660" width="10.09765625" style="92" customWidth="1"/>
    <col min="6661" max="6661" width="9" style="92"/>
    <col min="6662" max="6662" width="16.59765625" style="92" customWidth="1"/>
    <col min="6663" max="6663" width="21.19921875" style="92" customWidth="1"/>
    <col min="6664" max="6664" width="10.19921875" style="92" customWidth="1"/>
    <col min="6665" max="6665" width="16.69921875" style="92" customWidth="1"/>
    <col min="6666" max="6912" width="9" style="92"/>
    <col min="6913" max="6913" width="3.59765625" style="92" customWidth="1"/>
    <col min="6914" max="6914" width="52.5" style="92" customWidth="1"/>
    <col min="6915" max="6915" width="12.3984375" style="92" customWidth="1"/>
    <col min="6916" max="6916" width="10.09765625" style="92" customWidth="1"/>
    <col min="6917" max="6917" width="9" style="92"/>
    <col min="6918" max="6918" width="16.59765625" style="92" customWidth="1"/>
    <col min="6919" max="6919" width="21.19921875" style="92" customWidth="1"/>
    <col min="6920" max="6920" width="10.19921875" style="92" customWidth="1"/>
    <col min="6921" max="6921" width="16.69921875" style="92" customWidth="1"/>
    <col min="6922" max="7168" width="9" style="92"/>
    <col min="7169" max="7169" width="3.59765625" style="92" customWidth="1"/>
    <col min="7170" max="7170" width="52.5" style="92" customWidth="1"/>
    <col min="7171" max="7171" width="12.3984375" style="92" customWidth="1"/>
    <col min="7172" max="7172" width="10.09765625" style="92" customWidth="1"/>
    <col min="7173" max="7173" width="9" style="92"/>
    <col min="7174" max="7174" width="16.59765625" style="92" customWidth="1"/>
    <col min="7175" max="7175" width="21.19921875" style="92" customWidth="1"/>
    <col min="7176" max="7176" width="10.19921875" style="92" customWidth="1"/>
    <col min="7177" max="7177" width="16.69921875" style="92" customWidth="1"/>
    <col min="7178" max="7424" width="9" style="92"/>
    <col min="7425" max="7425" width="3.59765625" style="92" customWidth="1"/>
    <col min="7426" max="7426" width="52.5" style="92" customWidth="1"/>
    <col min="7427" max="7427" width="12.3984375" style="92" customWidth="1"/>
    <col min="7428" max="7428" width="10.09765625" style="92" customWidth="1"/>
    <col min="7429" max="7429" width="9" style="92"/>
    <col min="7430" max="7430" width="16.59765625" style="92" customWidth="1"/>
    <col min="7431" max="7431" width="21.19921875" style="92" customWidth="1"/>
    <col min="7432" max="7432" width="10.19921875" style="92" customWidth="1"/>
    <col min="7433" max="7433" width="16.69921875" style="92" customWidth="1"/>
    <col min="7434" max="7680" width="9" style="92"/>
    <col min="7681" max="7681" width="3.59765625" style="92" customWidth="1"/>
    <col min="7682" max="7682" width="52.5" style="92" customWidth="1"/>
    <col min="7683" max="7683" width="12.3984375" style="92" customWidth="1"/>
    <col min="7684" max="7684" width="10.09765625" style="92" customWidth="1"/>
    <col min="7685" max="7685" width="9" style="92"/>
    <col min="7686" max="7686" width="16.59765625" style="92" customWidth="1"/>
    <col min="7687" max="7687" width="21.19921875" style="92" customWidth="1"/>
    <col min="7688" max="7688" width="10.19921875" style="92" customWidth="1"/>
    <col min="7689" max="7689" width="16.69921875" style="92" customWidth="1"/>
    <col min="7690" max="7936" width="9" style="92"/>
    <col min="7937" max="7937" width="3.59765625" style="92" customWidth="1"/>
    <col min="7938" max="7938" width="52.5" style="92" customWidth="1"/>
    <col min="7939" max="7939" width="12.3984375" style="92" customWidth="1"/>
    <col min="7940" max="7940" width="10.09765625" style="92" customWidth="1"/>
    <col min="7941" max="7941" width="9" style="92"/>
    <col min="7942" max="7942" width="16.59765625" style="92" customWidth="1"/>
    <col min="7943" max="7943" width="21.19921875" style="92" customWidth="1"/>
    <col min="7944" max="7944" width="10.19921875" style="92" customWidth="1"/>
    <col min="7945" max="7945" width="16.69921875" style="92" customWidth="1"/>
    <col min="7946" max="8192" width="9" style="92"/>
    <col min="8193" max="8193" width="3.59765625" style="92" customWidth="1"/>
    <col min="8194" max="8194" width="52.5" style="92" customWidth="1"/>
    <col min="8195" max="8195" width="12.3984375" style="92" customWidth="1"/>
    <col min="8196" max="8196" width="10.09765625" style="92" customWidth="1"/>
    <col min="8197" max="8197" width="9" style="92"/>
    <col min="8198" max="8198" width="16.59765625" style="92" customWidth="1"/>
    <col min="8199" max="8199" width="21.19921875" style="92" customWidth="1"/>
    <col min="8200" max="8200" width="10.19921875" style="92" customWidth="1"/>
    <col min="8201" max="8201" width="16.69921875" style="92" customWidth="1"/>
    <col min="8202" max="8448" width="9" style="92"/>
    <col min="8449" max="8449" width="3.59765625" style="92" customWidth="1"/>
    <col min="8450" max="8450" width="52.5" style="92" customWidth="1"/>
    <col min="8451" max="8451" width="12.3984375" style="92" customWidth="1"/>
    <col min="8452" max="8452" width="10.09765625" style="92" customWidth="1"/>
    <col min="8453" max="8453" width="9" style="92"/>
    <col min="8454" max="8454" width="16.59765625" style="92" customWidth="1"/>
    <col min="8455" max="8455" width="21.19921875" style="92" customWidth="1"/>
    <col min="8456" max="8456" width="10.19921875" style="92" customWidth="1"/>
    <col min="8457" max="8457" width="16.69921875" style="92" customWidth="1"/>
    <col min="8458" max="8704" width="9" style="92"/>
    <col min="8705" max="8705" width="3.59765625" style="92" customWidth="1"/>
    <col min="8706" max="8706" width="52.5" style="92" customWidth="1"/>
    <col min="8707" max="8707" width="12.3984375" style="92" customWidth="1"/>
    <col min="8708" max="8708" width="10.09765625" style="92" customWidth="1"/>
    <col min="8709" max="8709" width="9" style="92"/>
    <col min="8710" max="8710" width="16.59765625" style="92" customWidth="1"/>
    <col min="8711" max="8711" width="21.19921875" style="92" customWidth="1"/>
    <col min="8712" max="8712" width="10.19921875" style="92" customWidth="1"/>
    <col min="8713" max="8713" width="16.69921875" style="92" customWidth="1"/>
    <col min="8714" max="8960" width="9" style="92"/>
    <col min="8961" max="8961" width="3.59765625" style="92" customWidth="1"/>
    <col min="8962" max="8962" width="52.5" style="92" customWidth="1"/>
    <col min="8963" max="8963" width="12.3984375" style="92" customWidth="1"/>
    <col min="8964" max="8964" width="10.09765625" style="92" customWidth="1"/>
    <col min="8965" max="8965" width="9" style="92"/>
    <col min="8966" max="8966" width="16.59765625" style="92" customWidth="1"/>
    <col min="8967" max="8967" width="21.19921875" style="92" customWidth="1"/>
    <col min="8968" max="8968" width="10.19921875" style="92" customWidth="1"/>
    <col min="8969" max="8969" width="16.69921875" style="92" customWidth="1"/>
    <col min="8970" max="9216" width="9" style="92"/>
    <col min="9217" max="9217" width="3.59765625" style="92" customWidth="1"/>
    <col min="9218" max="9218" width="52.5" style="92" customWidth="1"/>
    <col min="9219" max="9219" width="12.3984375" style="92" customWidth="1"/>
    <col min="9220" max="9220" width="10.09765625" style="92" customWidth="1"/>
    <col min="9221" max="9221" width="9" style="92"/>
    <col min="9222" max="9222" width="16.59765625" style="92" customWidth="1"/>
    <col min="9223" max="9223" width="21.19921875" style="92" customWidth="1"/>
    <col min="9224" max="9224" width="10.19921875" style="92" customWidth="1"/>
    <col min="9225" max="9225" width="16.69921875" style="92" customWidth="1"/>
    <col min="9226" max="9472" width="9" style="92"/>
    <col min="9473" max="9473" width="3.59765625" style="92" customWidth="1"/>
    <col min="9474" max="9474" width="52.5" style="92" customWidth="1"/>
    <col min="9475" max="9475" width="12.3984375" style="92" customWidth="1"/>
    <col min="9476" max="9476" width="10.09765625" style="92" customWidth="1"/>
    <col min="9477" max="9477" width="9" style="92"/>
    <col min="9478" max="9478" width="16.59765625" style="92" customWidth="1"/>
    <col min="9479" max="9479" width="21.19921875" style="92" customWidth="1"/>
    <col min="9480" max="9480" width="10.19921875" style="92" customWidth="1"/>
    <col min="9481" max="9481" width="16.69921875" style="92" customWidth="1"/>
    <col min="9482" max="9728" width="9" style="92"/>
    <col min="9729" max="9729" width="3.59765625" style="92" customWidth="1"/>
    <col min="9730" max="9730" width="52.5" style="92" customWidth="1"/>
    <col min="9731" max="9731" width="12.3984375" style="92" customWidth="1"/>
    <col min="9732" max="9732" width="10.09765625" style="92" customWidth="1"/>
    <col min="9733" max="9733" width="9" style="92"/>
    <col min="9734" max="9734" width="16.59765625" style="92" customWidth="1"/>
    <col min="9735" max="9735" width="21.19921875" style="92" customWidth="1"/>
    <col min="9736" max="9736" width="10.19921875" style="92" customWidth="1"/>
    <col min="9737" max="9737" width="16.69921875" style="92" customWidth="1"/>
    <col min="9738" max="9984" width="9" style="92"/>
    <col min="9985" max="9985" width="3.59765625" style="92" customWidth="1"/>
    <col min="9986" max="9986" width="52.5" style="92" customWidth="1"/>
    <col min="9987" max="9987" width="12.3984375" style="92" customWidth="1"/>
    <col min="9988" max="9988" width="10.09765625" style="92" customWidth="1"/>
    <col min="9989" max="9989" width="9" style="92"/>
    <col min="9990" max="9990" width="16.59765625" style="92" customWidth="1"/>
    <col min="9991" max="9991" width="21.19921875" style="92" customWidth="1"/>
    <col min="9992" max="9992" width="10.19921875" style="92" customWidth="1"/>
    <col min="9993" max="9993" width="16.69921875" style="92" customWidth="1"/>
    <col min="9994" max="10240" width="9" style="92"/>
    <col min="10241" max="10241" width="3.59765625" style="92" customWidth="1"/>
    <col min="10242" max="10242" width="52.5" style="92" customWidth="1"/>
    <col min="10243" max="10243" width="12.3984375" style="92" customWidth="1"/>
    <col min="10244" max="10244" width="10.09765625" style="92" customWidth="1"/>
    <col min="10245" max="10245" width="9" style="92"/>
    <col min="10246" max="10246" width="16.59765625" style="92" customWidth="1"/>
    <col min="10247" max="10247" width="21.19921875" style="92" customWidth="1"/>
    <col min="10248" max="10248" width="10.19921875" style="92" customWidth="1"/>
    <col min="10249" max="10249" width="16.69921875" style="92" customWidth="1"/>
    <col min="10250" max="10496" width="9" style="92"/>
    <col min="10497" max="10497" width="3.59765625" style="92" customWidth="1"/>
    <col min="10498" max="10498" width="52.5" style="92" customWidth="1"/>
    <col min="10499" max="10499" width="12.3984375" style="92" customWidth="1"/>
    <col min="10500" max="10500" width="10.09765625" style="92" customWidth="1"/>
    <col min="10501" max="10501" width="9" style="92"/>
    <col min="10502" max="10502" width="16.59765625" style="92" customWidth="1"/>
    <col min="10503" max="10503" width="21.19921875" style="92" customWidth="1"/>
    <col min="10504" max="10504" width="10.19921875" style="92" customWidth="1"/>
    <col min="10505" max="10505" width="16.69921875" style="92" customWidth="1"/>
    <col min="10506" max="10752" width="9" style="92"/>
    <col min="10753" max="10753" width="3.59765625" style="92" customWidth="1"/>
    <col min="10754" max="10754" width="52.5" style="92" customWidth="1"/>
    <col min="10755" max="10755" width="12.3984375" style="92" customWidth="1"/>
    <col min="10756" max="10756" width="10.09765625" style="92" customWidth="1"/>
    <col min="10757" max="10757" width="9" style="92"/>
    <col min="10758" max="10758" width="16.59765625" style="92" customWidth="1"/>
    <col min="10759" max="10759" width="21.19921875" style="92" customWidth="1"/>
    <col min="10760" max="10760" width="10.19921875" style="92" customWidth="1"/>
    <col min="10761" max="10761" width="16.69921875" style="92" customWidth="1"/>
    <col min="10762" max="11008" width="9" style="92"/>
    <col min="11009" max="11009" width="3.59765625" style="92" customWidth="1"/>
    <col min="11010" max="11010" width="52.5" style="92" customWidth="1"/>
    <col min="11011" max="11011" width="12.3984375" style="92" customWidth="1"/>
    <col min="11012" max="11012" width="10.09765625" style="92" customWidth="1"/>
    <col min="11013" max="11013" width="9" style="92"/>
    <col min="11014" max="11014" width="16.59765625" style="92" customWidth="1"/>
    <col min="11015" max="11015" width="21.19921875" style="92" customWidth="1"/>
    <col min="11016" max="11016" width="10.19921875" style="92" customWidth="1"/>
    <col min="11017" max="11017" width="16.69921875" style="92" customWidth="1"/>
    <col min="11018" max="11264" width="9" style="92"/>
    <col min="11265" max="11265" width="3.59765625" style="92" customWidth="1"/>
    <col min="11266" max="11266" width="52.5" style="92" customWidth="1"/>
    <col min="11267" max="11267" width="12.3984375" style="92" customWidth="1"/>
    <col min="11268" max="11268" width="10.09765625" style="92" customWidth="1"/>
    <col min="11269" max="11269" width="9" style="92"/>
    <col min="11270" max="11270" width="16.59765625" style="92" customWidth="1"/>
    <col min="11271" max="11271" width="21.19921875" style="92" customWidth="1"/>
    <col min="11272" max="11272" width="10.19921875" style="92" customWidth="1"/>
    <col min="11273" max="11273" width="16.69921875" style="92" customWidth="1"/>
    <col min="11274" max="11520" width="9" style="92"/>
    <col min="11521" max="11521" width="3.59765625" style="92" customWidth="1"/>
    <col min="11522" max="11522" width="52.5" style="92" customWidth="1"/>
    <col min="11523" max="11523" width="12.3984375" style="92" customWidth="1"/>
    <col min="11524" max="11524" width="10.09765625" style="92" customWidth="1"/>
    <col min="11525" max="11525" width="9" style="92"/>
    <col min="11526" max="11526" width="16.59765625" style="92" customWidth="1"/>
    <col min="11527" max="11527" width="21.19921875" style="92" customWidth="1"/>
    <col min="11528" max="11528" width="10.19921875" style="92" customWidth="1"/>
    <col min="11529" max="11529" width="16.69921875" style="92" customWidth="1"/>
    <col min="11530" max="11776" width="9" style="92"/>
    <col min="11777" max="11777" width="3.59765625" style="92" customWidth="1"/>
    <col min="11778" max="11778" width="52.5" style="92" customWidth="1"/>
    <col min="11779" max="11779" width="12.3984375" style="92" customWidth="1"/>
    <col min="11780" max="11780" width="10.09765625" style="92" customWidth="1"/>
    <col min="11781" max="11781" width="9" style="92"/>
    <col min="11782" max="11782" width="16.59765625" style="92" customWidth="1"/>
    <col min="11783" max="11783" width="21.19921875" style="92" customWidth="1"/>
    <col min="11784" max="11784" width="10.19921875" style="92" customWidth="1"/>
    <col min="11785" max="11785" width="16.69921875" style="92" customWidth="1"/>
    <col min="11786" max="12032" width="9" style="92"/>
    <col min="12033" max="12033" width="3.59765625" style="92" customWidth="1"/>
    <col min="12034" max="12034" width="52.5" style="92" customWidth="1"/>
    <col min="12035" max="12035" width="12.3984375" style="92" customWidth="1"/>
    <col min="12036" max="12036" width="10.09765625" style="92" customWidth="1"/>
    <col min="12037" max="12037" width="9" style="92"/>
    <col min="12038" max="12038" width="16.59765625" style="92" customWidth="1"/>
    <col min="12039" max="12039" width="21.19921875" style="92" customWidth="1"/>
    <col min="12040" max="12040" width="10.19921875" style="92" customWidth="1"/>
    <col min="12041" max="12041" width="16.69921875" style="92" customWidth="1"/>
    <col min="12042" max="12288" width="9" style="92"/>
    <col min="12289" max="12289" width="3.59765625" style="92" customWidth="1"/>
    <col min="12290" max="12290" width="52.5" style="92" customWidth="1"/>
    <col min="12291" max="12291" width="12.3984375" style="92" customWidth="1"/>
    <col min="12292" max="12292" width="10.09765625" style="92" customWidth="1"/>
    <col min="12293" max="12293" width="9" style="92"/>
    <col min="12294" max="12294" width="16.59765625" style="92" customWidth="1"/>
    <col min="12295" max="12295" width="21.19921875" style="92" customWidth="1"/>
    <col min="12296" max="12296" width="10.19921875" style="92" customWidth="1"/>
    <col min="12297" max="12297" width="16.69921875" style="92" customWidth="1"/>
    <col min="12298" max="12544" width="9" style="92"/>
    <col min="12545" max="12545" width="3.59765625" style="92" customWidth="1"/>
    <col min="12546" max="12546" width="52.5" style="92" customWidth="1"/>
    <col min="12547" max="12547" width="12.3984375" style="92" customWidth="1"/>
    <col min="12548" max="12548" width="10.09765625" style="92" customWidth="1"/>
    <col min="12549" max="12549" width="9" style="92"/>
    <col min="12550" max="12550" width="16.59765625" style="92" customWidth="1"/>
    <col min="12551" max="12551" width="21.19921875" style="92" customWidth="1"/>
    <col min="12552" max="12552" width="10.19921875" style="92" customWidth="1"/>
    <col min="12553" max="12553" width="16.69921875" style="92" customWidth="1"/>
    <col min="12554" max="12800" width="9" style="92"/>
    <col min="12801" max="12801" width="3.59765625" style="92" customWidth="1"/>
    <col min="12802" max="12802" width="52.5" style="92" customWidth="1"/>
    <col min="12803" max="12803" width="12.3984375" style="92" customWidth="1"/>
    <col min="12804" max="12804" width="10.09765625" style="92" customWidth="1"/>
    <col min="12805" max="12805" width="9" style="92"/>
    <col min="12806" max="12806" width="16.59765625" style="92" customWidth="1"/>
    <col min="12807" max="12807" width="21.19921875" style="92" customWidth="1"/>
    <col min="12808" max="12808" width="10.19921875" style="92" customWidth="1"/>
    <col min="12809" max="12809" width="16.69921875" style="92" customWidth="1"/>
    <col min="12810" max="13056" width="9" style="92"/>
    <col min="13057" max="13057" width="3.59765625" style="92" customWidth="1"/>
    <col min="13058" max="13058" width="52.5" style="92" customWidth="1"/>
    <col min="13059" max="13059" width="12.3984375" style="92" customWidth="1"/>
    <col min="13060" max="13060" width="10.09765625" style="92" customWidth="1"/>
    <col min="13061" max="13061" width="9" style="92"/>
    <col min="13062" max="13062" width="16.59765625" style="92" customWidth="1"/>
    <col min="13063" max="13063" width="21.19921875" style="92" customWidth="1"/>
    <col min="13064" max="13064" width="10.19921875" style="92" customWidth="1"/>
    <col min="13065" max="13065" width="16.69921875" style="92" customWidth="1"/>
    <col min="13066" max="13312" width="9" style="92"/>
    <col min="13313" max="13313" width="3.59765625" style="92" customWidth="1"/>
    <col min="13314" max="13314" width="52.5" style="92" customWidth="1"/>
    <col min="13315" max="13315" width="12.3984375" style="92" customWidth="1"/>
    <col min="13316" max="13316" width="10.09765625" style="92" customWidth="1"/>
    <col min="13317" max="13317" width="9" style="92"/>
    <col min="13318" max="13318" width="16.59765625" style="92" customWidth="1"/>
    <col min="13319" max="13319" width="21.19921875" style="92" customWidth="1"/>
    <col min="13320" max="13320" width="10.19921875" style="92" customWidth="1"/>
    <col min="13321" max="13321" width="16.69921875" style="92" customWidth="1"/>
    <col min="13322" max="13568" width="9" style="92"/>
    <col min="13569" max="13569" width="3.59765625" style="92" customWidth="1"/>
    <col min="13570" max="13570" width="52.5" style="92" customWidth="1"/>
    <col min="13571" max="13571" width="12.3984375" style="92" customWidth="1"/>
    <col min="13572" max="13572" width="10.09765625" style="92" customWidth="1"/>
    <col min="13573" max="13573" width="9" style="92"/>
    <col min="13574" max="13574" width="16.59765625" style="92" customWidth="1"/>
    <col min="13575" max="13575" width="21.19921875" style="92" customWidth="1"/>
    <col min="13576" max="13576" width="10.19921875" style="92" customWidth="1"/>
    <col min="13577" max="13577" width="16.69921875" style="92" customWidth="1"/>
    <col min="13578" max="13824" width="9" style="92"/>
    <col min="13825" max="13825" width="3.59765625" style="92" customWidth="1"/>
    <col min="13826" max="13826" width="52.5" style="92" customWidth="1"/>
    <col min="13827" max="13827" width="12.3984375" style="92" customWidth="1"/>
    <col min="13828" max="13828" width="10.09765625" style="92" customWidth="1"/>
    <col min="13829" max="13829" width="9" style="92"/>
    <col min="13830" max="13830" width="16.59765625" style="92" customWidth="1"/>
    <col min="13831" max="13831" width="21.19921875" style="92" customWidth="1"/>
    <col min="13832" max="13832" width="10.19921875" style="92" customWidth="1"/>
    <col min="13833" max="13833" width="16.69921875" style="92" customWidth="1"/>
    <col min="13834" max="14080" width="9" style="92"/>
    <col min="14081" max="14081" width="3.59765625" style="92" customWidth="1"/>
    <col min="14082" max="14082" width="52.5" style="92" customWidth="1"/>
    <col min="14083" max="14083" width="12.3984375" style="92" customWidth="1"/>
    <col min="14084" max="14084" width="10.09765625" style="92" customWidth="1"/>
    <col min="14085" max="14085" width="9" style="92"/>
    <col min="14086" max="14086" width="16.59765625" style="92" customWidth="1"/>
    <col min="14087" max="14087" width="21.19921875" style="92" customWidth="1"/>
    <col min="14088" max="14088" width="10.19921875" style="92" customWidth="1"/>
    <col min="14089" max="14089" width="16.69921875" style="92" customWidth="1"/>
    <col min="14090" max="14336" width="9" style="92"/>
    <col min="14337" max="14337" width="3.59765625" style="92" customWidth="1"/>
    <col min="14338" max="14338" width="52.5" style="92" customWidth="1"/>
    <col min="14339" max="14339" width="12.3984375" style="92" customWidth="1"/>
    <col min="14340" max="14340" width="10.09765625" style="92" customWidth="1"/>
    <col min="14341" max="14341" width="9" style="92"/>
    <col min="14342" max="14342" width="16.59765625" style="92" customWidth="1"/>
    <col min="14343" max="14343" width="21.19921875" style="92" customWidth="1"/>
    <col min="14344" max="14344" width="10.19921875" style="92" customWidth="1"/>
    <col min="14345" max="14345" width="16.69921875" style="92" customWidth="1"/>
    <col min="14346" max="14592" width="9" style="92"/>
    <col min="14593" max="14593" width="3.59765625" style="92" customWidth="1"/>
    <col min="14594" max="14594" width="52.5" style="92" customWidth="1"/>
    <col min="14595" max="14595" width="12.3984375" style="92" customWidth="1"/>
    <col min="14596" max="14596" width="10.09765625" style="92" customWidth="1"/>
    <col min="14597" max="14597" width="9" style="92"/>
    <col min="14598" max="14598" width="16.59765625" style="92" customWidth="1"/>
    <col min="14599" max="14599" width="21.19921875" style="92" customWidth="1"/>
    <col min="14600" max="14600" width="10.19921875" style="92" customWidth="1"/>
    <col min="14601" max="14601" width="16.69921875" style="92" customWidth="1"/>
    <col min="14602" max="14848" width="9" style="92"/>
    <col min="14849" max="14849" width="3.59765625" style="92" customWidth="1"/>
    <col min="14850" max="14850" width="52.5" style="92" customWidth="1"/>
    <col min="14851" max="14851" width="12.3984375" style="92" customWidth="1"/>
    <col min="14852" max="14852" width="10.09765625" style="92" customWidth="1"/>
    <col min="14853" max="14853" width="9" style="92"/>
    <col min="14854" max="14854" width="16.59765625" style="92" customWidth="1"/>
    <col min="14855" max="14855" width="21.19921875" style="92" customWidth="1"/>
    <col min="14856" max="14856" width="10.19921875" style="92" customWidth="1"/>
    <col min="14857" max="14857" width="16.69921875" style="92" customWidth="1"/>
    <col min="14858" max="15104" width="9" style="92"/>
    <col min="15105" max="15105" width="3.59765625" style="92" customWidth="1"/>
    <col min="15106" max="15106" width="52.5" style="92" customWidth="1"/>
    <col min="15107" max="15107" width="12.3984375" style="92" customWidth="1"/>
    <col min="15108" max="15108" width="10.09765625" style="92" customWidth="1"/>
    <col min="15109" max="15109" width="9" style="92"/>
    <col min="15110" max="15110" width="16.59765625" style="92" customWidth="1"/>
    <col min="15111" max="15111" width="21.19921875" style="92" customWidth="1"/>
    <col min="15112" max="15112" width="10.19921875" style="92" customWidth="1"/>
    <col min="15113" max="15113" width="16.69921875" style="92" customWidth="1"/>
    <col min="15114" max="15360" width="9" style="92"/>
    <col min="15361" max="15361" width="3.59765625" style="92" customWidth="1"/>
    <col min="15362" max="15362" width="52.5" style="92" customWidth="1"/>
    <col min="15363" max="15363" width="12.3984375" style="92" customWidth="1"/>
    <col min="15364" max="15364" width="10.09765625" style="92" customWidth="1"/>
    <col min="15365" max="15365" width="9" style="92"/>
    <col min="15366" max="15366" width="16.59765625" style="92" customWidth="1"/>
    <col min="15367" max="15367" width="21.19921875" style="92" customWidth="1"/>
    <col min="15368" max="15368" width="10.19921875" style="92" customWidth="1"/>
    <col min="15369" max="15369" width="16.69921875" style="92" customWidth="1"/>
    <col min="15370" max="15616" width="9" style="92"/>
    <col min="15617" max="15617" width="3.59765625" style="92" customWidth="1"/>
    <col min="15618" max="15618" width="52.5" style="92" customWidth="1"/>
    <col min="15619" max="15619" width="12.3984375" style="92" customWidth="1"/>
    <col min="15620" max="15620" width="10.09765625" style="92" customWidth="1"/>
    <col min="15621" max="15621" width="9" style="92"/>
    <col min="15622" max="15622" width="16.59765625" style="92" customWidth="1"/>
    <col min="15623" max="15623" width="21.19921875" style="92" customWidth="1"/>
    <col min="15624" max="15624" width="10.19921875" style="92" customWidth="1"/>
    <col min="15625" max="15625" width="16.69921875" style="92" customWidth="1"/>
    <col min="15626" max="15872" width="9" style="92"/>
    <col min="15873" max="15873" width="3.59765625" style="92" customWidth="1"/>
    <col min="15874" max="15874" width="52.5" style="92" customWidth="1"/>
    <col min="15875" max="15875" width="12.3984375" style="92" customWidth="1"/>
    <col min="15876" max="15876" width="10.09765625" style="92" customWidth="1"/>
    <col min="15877" max="15877" width="9" style="92"/>
    <col min="15878" max="15878" width="16.59765625" style="92" customWidth="1"/>
    <col min="15879" max="15879" width="21.19921875" style="92" customWidth="1"/>
    <col min="15880" max="15880" width="10.19921875" style="92" customWidth="1"/>
    <col min="15881" max="15881" width="16.69921875" style="92" customWidth="1"/>
    <col min="15882" max="16128" width="9" style="92"/>
    <col min="16129" max="16129" width="3.59765625" style="92" customWidth="1"/>
    <col min="16130" max="16130" width="52.5" style="92" customWidth="1"/>
    <col min="16131" max="16131" width="12.3984375" style="92" customWidth="1"/>
    <col min="16132" max="16132" width="10.09765625" style="92" customWidth="1"/>
    <col min="16133" max="16133" width="9" style="92"/>
    <col min="16134" max="16134" width="16.59765625" style="92" customWidth="1"/>
    <col min="16135" max="16135" width="21.19921875" style="92" customWidth="1"/>
    <col min="16136" max="16136" width="10.19921875" style="92" customWidth="1"/>
    <col min="16137" max="16137" width="16.69921875" style="92" customWidth="1"/>
    <col min="16138" max="16384" width="9" style="92"/>
  </cols>
  <sheetData>
    <row r="1" spans="1:11">
      <c r="I1" s="93" t="s">
        <v>332</v>
      </c>
    </row>
    <row r="2" spans="1:11" ht="16.2">
      <c r="A2" s="297" t="s">
        <v>0</v>
      </c>
      <c r="B2" s="297"/>
      <c r="C2" s="297"/>
      <c r="D2" s="297"/>
      <c r="E2" s="297"/>
      <c r="F2" s="297"/>
      <c r="G2" s="297"/>
      <c r="H2" s="297"/>
      <c r="I2" s="297"/>
    </row>
    <row r="3" spans="1:11">
      <c r="A3" s="94"/>
      <c r="B3" s="94"/>
      <c r="C3" s="94"/>
      <c r="D3" s="94"/>
      <c r="E3" s="94"/>
      <c r="F3" s="94"/>
      <c r="G3" s="94"/>
      <c r="H3" s="94"/>
      <c r="I3" s="95"/>
    </row>
    <row r="4" spans="1:11" ht="26.4">
      <c r="A4" s="96"/>
      <c r="B4" s="96" t="s">
        <v>1</v>
      </c>
      <c r="C4" s="97" t="s">
        <v>2</v>
      </c>
      <c r="D4" s="96" t="s">
        <v>3</v>
      </c>
      <c r="E4" s="97" t="s">
        <v>4</v>
      </c>
      <c r="F4" s="97" t="s">
        <v>5</v>
      </c>
      <c r="G4" s="97" t="s">
        <v>6</v>
      </c>
      <c r="H4" s="98" t="s">
        <v>7</v>
      </c>
      <c r="I4" s="96" t="s">
        <v>8</v>
      </c>
      <c r="J4" s="184"/>
      <c r="K4" s="185"/>
    </row>
    <row r="5" spans="1:11" ht="53.25" customHeight="1">
      <c r="A5" s="99">
        <v>1</v>
      </c>
      <c r="B5" s="100" t="s">
        <v>9</v>
      </c>
      <c r="C5" s="288" t="s">
        <v>10</v>
      </c>
      <c r="D5" s="99" t="s">
        <v>11</v>
      </c>
      <c r="E5" s="100">
        <v>6</v>
      </c>
      <c r="F5" s="101">
        <v>8201</v>
      </c>
      <c r="G5" s="102">
        <f>E5*F5</f>
        <v>49206</v>
      </c>
      <c r="H5" s="103" t="s">
        <v>12</v>
      </c>
      <c r="I5" s="104"/>
      <c r="J5" s="185"/>
      <c r="K5" s="185"/>
    </row>
    <row r="6" spans="1:11" ht="30.75" customHeight="1">
      <c r="A6" s="99">
        <v>2</v>
      </c>
      <c r="B6" s="100" t="s">
        <v>13</v>
      </c>
      <c r="C6" s="288" t="s">
        <v>10</v>
      </c>
      <c r="D6" s="99" t="s">
        <v>11</v>
      </c>
      <c r="E6" s="100">
        <v>4</v>
      </c>
      <c r="F6" s="102">
        <v>4060</v>
      </c>
      <c r="G6" s="102">
        <f>E6*F6</f>
        <v>16240</v>
      </c>
      <c r="H6" s="103" t="s">
        <v>14</v>
      </c>
      <c r="I6" s="104"/>
      <c r="J6" s="185"/>
      <c r="K6" s="185"/>
    </row>
    <row r="7" spans="1:11" ht="34.5" customHeight="1">
      <c r="A7" s="99">
        <v>3</v>
      </c>
      <c r="B7" s="100" t="s">
        <v>15</v>
      </c>
      <c r="C7" s="289" t="s">
        <v>16</v>
      </c>
      <c r="D7" s="99" t="s">
        <v>11</v>
      </c>
      <c r="E7" s="100">
        <v>1</v>
      </c>
      <c r="F7" s="290">
        <v>836</v>
      </c>
      <c r="G7" s="102">
        <f>E7*F7</f>
        <v>836</v>
      </c>
      <c r="H7" s="103" t="s">
        <v>17</v>
      </c>
      <c r="I7" s="105"/>
      <c r="J7" s="185"/>
      <c r="K7" s="185"/>
    </row>
    <row r="8" spans="1:11" ht="35.25" customHeight="1">
      <c r="A8" s="99">
        <v>4</v>
      </c>
      <c r="B8" s="100" t="s">
        <v>18</v>
      </c>
      <c r="C8" s="106" t="s">
        <v>19</v>
      </c>
      <c r="D8" s="99" t="s">
        <v>11</v>
      </c>
      <c r="E8" s="100">
        <v>1</v>
      </c>
      <c r="F8" s="162">
        <v>1279</v>
      </c>
      <c r="G8" s="102">
        <f t="shared" ref="G8" si="0">E8*F8</f>
        <v>1279</v>
      </c>
      <c r="H8" s="103" t="s">
        <v>20</v>
      </c>
      <c r="I8" s="105"/>
      <c r="J8" s="185"/>
      <c r="K8" s="185"/>
    </row>
    <row r="9" spans="1:11" ht="30.75" customHeight="1">
      <c r="A9" s="115">
        <v>5</v>
      </c>
      <c r="B9" s="111" t="s">
        <v>21</v>
      </c>
      <c r="C9" s="114" t="s">
        <v>22</v>
      </c>
      <c r="D9" s="115" t="s">
        <v>11</v>
      </c>
      <c r="E9" s="111">
        <v>9</v>
      </c>
      <c r="F9" s="287">
        <v>670</v>
      </c>
      <c r="G9" s="163">
        <f>E9*F9</f>
        <v>6030</v>
      </c>
      <c r="H9" s="112" t="s">
        <v>23</v>
      </c>
      <c r="I9" s="113"/>
      <c r="J9" s="185"/>
      <c r="K9" s="185"/>
    </row>
    <row r="10" spans="1:11" ht="32.25" customHeight="1">
      <c r="A10" s="115">
        <v>6</v>
      </c>
      <c r="B10" s="111" t="s">
        <v>24</v>
      </c>
      <c r="C10" s="114" t="s">
        <v>25</v>
      </c>
      <c r="D10" s="115" t="s">
        <v>11</v>
      </c>
      <c r="E10" s="111">
        <v>12</v>
      </c>
      <c r="F10" s="287">
        <v>85</v>
      </c>
      <c r="G10" s="163">
        <f>E10*F10</f>
        <v>1020</v>
      </c>
      <c r="H10" s="112" t="s">
        <v>26</v>
      </c>
      <c r="I10" s="156"/>
      <c r="J10" s="185"/>
      <c r="K10" s="185"/>
    </row>
    <row r="11" spans="1:11" ht="30.75" customHeight="1">
      <c r="A11" s="115">
        <v>7</v>
      </c>
      <c r="B11" s="111" t="s">
        <v>27</v>
      </c>
      <c r="C11" s="114" t="s">
        <v>28</v>
      </c>
      <c r="D11" s="115" t="s">
        <v>11</v>
      </c>
      <c r="E11" s="114">
        <v>3</v>
      </c>
      <c r="F11" s="157" t="s">
        <v>29</v>
      </c>
      <c r="G11" s="163">
        <v>40457</v>
      </c>
      <c r="H11" s="112" t="s">
        <v>30</v>
      </c>
      <c r="I11" s="113"/>
      <c r="J11" s="185"/>
      <c r="K11" s="185"/>
    </row>
    <row r="12" spans="1:11" ht="145.19999999999999">
      <c r="A12" s="107">
        <v>8</v>
      </c>
      <c r="B12" s="108" t="s">
        <v>31</v>
      </c>
      <c r="C12" s="116" t="s">
        <v>32</v>
      </c>
      <c r="D12" s="116" t="s">
        <v>33</v>
      </c>
      <c r="E12" s="108">
        <v>1</v>
      </c>
      <c r="F12" s="108" t="s">
        <v>34</v>
      </c>
      <c r="G12" s="108" t="s">
        <v>35</v>
      </c>
      <c r="H12" s="109" t="s">
        <v>36</v>
      </c>
      <c r="I12" s="110"/>
      <c r="J12" s="183"/>
    </row>
  </sheetData>
  <mergeCells count="1">
    <mergeCell ref="A2:I2"/>
  </mergeCells>
  <phoneticPr fontId="3"/>
  <pageMargins left="0.7" right="0.7" top="0.75" bottom="0.75" header="0.3" footer="0.3"/>
  <pageSetup paperSize="9" scale="52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/>
  </sheetPr>
  <dimension ref="A1:R91"/>
  <sheetViews>
    <sheetView topLeftCell="A25" zoomScaleNormal="100" zoomScaleSheetLayoutView="100" workbookViewId="0">
      <selection activeCell="C5" sqref="C5"/>
    </sheetView>
  </sheetViews>
  <sheetFormatPr defaultColWidth="8.19921875" defaultRowHeight="12"/>
  <cols>
    <col min="1" max="1" width="26" style="8" customWidth="1"/>
    <col min="2" max="2" width="11.69921875" style="8" customWidth="1"/>
    <col min="3" max="3" width="8.19921875" style="8"/>
    <col min="4" max="4" width="2.19921875" style="8" customWidth="1"/>
    <col min="5" max="5" width="7.09765625" style="8" customWidth="1"/>
    <col min="6" max="6" width="17.3984375" style="8" customWidth="1"/>
    <col min="7" max="7" width="6.5" style="8" bestFit="1" customWidth="1"/>
    <col min="8" max="8" width="3.3984375" style="6" customWidth="1"/>
    <col min="9" max="9" width="22.19921875" style="8" customWidth="1"/>
    <col min="10" max="10" width="7" style="8" customWidth="1"/>
    <col min="11" max="11" width="4" style="8" customWidth="1"/>
    <col min="12" max="12" width="21.59765625" style="8" customWidth="1"/>
    <col min="13" max="13" width="7.5" style="8" customWidth="1"/>
    <col min="14" max="14" width="25.69921875" style="8" bestFit="1" customWidth="1"/>
    <col min="15" max="15" width="9.09765625" style="8" bestFit="1" customWidth="1"/>
    <col min="16" max="260" width="8.19921875" style="8"/>
    <col min="261" max="261" width="3.19921875" style="8" customWidth="1"/>
    <col min="262" max="262" width="23.19921875" style="8" customWidth="1"/>
    <col min="263" max="263" width="6.5" style="8" bestFit="1" customWidth="1"/>
    <col min="264" max="264" width="4.69921875" style="8" customWidth="1"/>
    <col min="265" max="265" width="18.8984375" style="8" customWidth="1"/>
    <col min="266" max="266" width="7" style="8" customWidth="1"/>
    <col min="267" max="267" width="4.69921875" style="8" bestFit="1" customWidth="1"/>
    <col min="268" max="268" width="18.8984375" style="8" customWidth="1"/>
    <col min="269" max="269" width="7" style="8" customWidth="1"/>
    <col min="270" max="270" width="25.69921875" style="8" bestFit="1" customWidth="1"/>
    <col min="271" max="271" width="9.09765625" style="8" bestFit="1" customWidth="1"/>
    <col min="272" max="516" width="8.19921875" style="8"/>
    <col min="517" max="517" width="3.19921875" style="8" customWidth="1"/>
    <col min="518" max="518" width="23.19921875" style="8" customWidth="1"/>
    <col min="519" max="519" width="6.5" style="8" bestFit="1" customWidth="1"/>
    <col min="520" max="520" width="4.69921875" style="8" customWidth="1"/>
    <col min="521" max="521" width="18.8984375" style="8" customWidth="1"/>
    <col min="522" max="522" width="7" style="8" customWidth="1"/>
    <col min="523" max="523" width="4.69921875" style="8" bestFit="1" customWidth="1"/>
    <col min="524" max="524" width="18.8984375" style="8" customWidth="1"/>
    <col min="525" max="525" width="7" style="8" customWidth="1"/>
    <col min="526" max="526" width="25.69921875" style="8" bestFit="1" customWidth="1"/>
    <col min="527" max="527" width="9.09765625" style="8" bestFit="1" customWidth="1"/>
    <col min="528" max="772" width="8.19921875" style="8"/>
    <col min="773" max="773" width="3.19921875" style="8" customWidth="1"/>
    <col min="774" max="774" width="23.19921875" style="8" customWidth="1"/>
    <col min="775" max="775" width="6.5" style="8" bestFit="1" customWidth="1"/>
    <col min="776" max="776" width="4.69921875" style="8" customWidth="1"/>
    <col min="777" max="777" width="18.8984375" style="8" customWidth="1"/>
    <col min="778" max="778" width="7" style="8" customWidth="1"/>
    <col min="779" max="779" width="4.69921875" style="8" bestFit="1" customWidth="1"/>
    <col min="780" max="780" width="18.8984375" style="8" customWidth="1"/>
    <col min="781" max="781" width="7" style="8" customWidth="1"/>
    <col min="782" max="782" width="25.69921875" style="8" bestFit="1" customWidth="1"/>
    <col min="783" max="783" width="9.09765625" style="8" bestFit="1" customWidth="1"/>
    <col min="784" max="1028" width="8.19921875" style="8"/>
    <col min="1029" max="1029" width="3.19921875" style="8" customWidth="1"/>
    <col min="1030" max="1030" width="23.19921875" style="8" customWidth="1"/>
    <col min="1031" max="1031" width="6.5" style="8" bestFit="1" customWidth="1"/>
    <col min="1032" max="1032" width="4.69921875" style="8" customWidth="1"/>
    <col min="1033" max="1033" width="18.8984375" style="8" customWidth="1"/>
    <col min="1034" max="1034" width="7" style="8" customWidth="1"/>
    <col min="1035" max="1035" width="4.69921875" style="8" bestFit="1" customWidth="1"/>
    <col min="1036" max="1036" width="18.8984375" style="8" customWidth="1"/>
    <col min="1037" max="1037" width="7" style="8" customWidth="1"/>
    <col min="1038" max="1038" width="25.69921875" style="8" bestFit="1" customWidth="1"/>
    <col min="1039" max="1039" width="9.09765625" style="8" bestFit="1" customWidth="1"/>
    <col min="1040" max="1284" width="8.19921875" style="8"/>
    <col min="1285" max="1285" width="3.19921875" style="8" customWidth="1"/>
    <col min="1286" max="1286" width="23.19921875" style="8" customWidth="1"/>
    <col min="1287" max="1287" width="6.5" style="8" bestFit="1" customWidth="1"/>
    <col min="1288" max="1288" width="4.69921875" style="8" customWidth="1"/>
    <col min="1289" max="1289" width="18.8984375" style="8" customWidth="1"/>
    <col min="1290" max="1290" width="7" style="8" customWidth="1"/>
    <col min="1291" max="1291" width="4.69921875" style="8" bestFit="1" customWidth="1"/>
    <col min="1292" max="1292" width="18.8984375" style="8" customWidth="1"/>
    <col min="1293" max="1293" width="7" style="8" customWidth="1"/>
    <col min="1294" max="1294" width="25.69921875" style="8" bestFit="1" customWidth="1"/>
    <col min="1295" max="1295" width="9.09765625" style="8" bestFit="1" customWidth="1"/>
    <col min="1296" max="1540" width="8.19921875" style="8"/>
    <col min="1541" max="1541" width="3.19921875" style="8" customWidth="1"/>
    <col min="1542" max="1542" width="23.19921875" style="8" customWidth="1"/>
    <col min="1543" max="1543" width="6.5" style="8" bestFit="1" customWidth="1"/>
    <col min="1544" max="1544" width="4.69921875" style="8" customWidth="1"/>
    <col min="1545" max="1545" width="18.8984375" style="8" customWidth="1"/>
    <col min="1546" max="1546" width="7" style="8" customWidth="1"/>
    <col min="1547" max="1547" width="4.69921875" style="8" bestFit="1" customWidth="1"/>
    <col min="1548" max="1548" width="18.8984375" style="8" customWidth="1"/>
    <col min="1549" max="1549" width="7" style="8" customWidth="1"/>
    <col min="1550" max="1550" width="25.69921875" style="8" bestFit="1" customWidth="1"/>
    <col min="1551" max="1551" width="9.09765625" style="8" bestFit="1" customWidth="1"/>
    <col min="1552" max="1796" width="8.19921875" style="8"/>
    <col min="1797" max="1797" width="3.19921875" style="8" customWidth="1"/>
    <col min="1798" max="1798" width="23.19921875" style="8" customWidth="1"/>
    <col min="1799" max="1799" width="6.5" style="8" bestFit="1" customWidth="1"/>
    <col min="1800" max="1800" width="4.69921875" style="8" customWidth="1"/>
    <col min="1801" max="1801" width="18.8984375" style="8" customWidth="1"/>
    <col min="1802" max="1802" width="7" style="8" customWidth="1"/>
    <col min="1803" max="1803" width="4.69921875" style="8" bestFit="1" customWidth="1"/>
    <col min="1804" max="1804" width="18.8984375" style="8" customWidth="1"/>
    <col min="1805" max="1805" width="7" style="8" customWidth="1"/>
    <col min="1806" max="1806" width="25.69921875" style="8" bestFit="1" customWidth="1"/>
    <col min="1807" max="1807" width="9.09765625" style="8" bestFit="1" customWidth="1"/>
    <col min="1808" max="2052" width="8.19921875" style="8"/>
    <col min="2053" max="2053" width="3.19921875" style="8" customWidth="1"/>
    <col min="2054" max="2054" width="23.19921875" style="8" customWidth="1"/>
    <col min="2055" max="2055" width="6.5" style="8" bestFit="1" customWidth="1"/>
    <col min="2056" max="2056" width="4.69921875" style="8" customWidth="1"/>
    <col min="2057" max="2057" width="18.8984375" style="8" customWidth="1"/>
    <col min="2058" max="2058" width="7" style="8" customWidth="1"/>
    <col min="2059" max="2059" width="4.69921875" style="8" bestFit="1" customWidth="1"/>
    <col min="2060" max="2060" width="18.8984375" style="8" customWidth="1"/>
    <col min="2061" max="2061" width="7" style="8" customWidth="1"/>
    <col min="2062" max="2062" width="25.69921875" style="8" bestFit="1" customWidth="1"/>
    <col min="2063" max="2063" width="9.09765625" style="8" bestFit="1" customWidth="1"/>
    <col min="2064" max="2308" width="8.19921875" style="8"/>
    <col min="2309" max="2309" width="3.19921875" style="8" customWidth="1"/>
    <col min="2310" max="2310" width="23.19921875" style="8" customWidth="1"/>
    <col min="2311" max="2311" width="6.5" style="8" bestFit="1" customWidth="1"/>
    <col min="2312" max="2312" width="4.69921875" style="8" customWidth="1"/>
    <col min="2313" max="2313" width="18.8984375" style="8" customWidth="1"/>
    <col min="2314" max="2314" width="7" style="8" customWidth="1"/>
    <col min="2315" max="2315" width="4.69921875" style="8" bestFit="1" customWidth="1"/>
    <col min="2316" max="2316" width="18.8984375" style="8" customWidth="1"/>
    <col min="2317" max="2317" width="7" style="8" customWidth="1"/>
    <col min="2318" max="2318" width="25.69921875" style="8" bestFit="1" customWidth="1"/>
    <col min="2319" max="2319" width="9.09765625" style="8" bestFit="1" customWidth="1"/>
    <col min="2320" max="2564" width="8.19921875" style="8"/>
    <col min="2565" max="2565" width="3.19921875" style="8" customWidth="1"/>
    <col min="2566" max="2566" width="23.19921875" style="8" customWidth="1"/>
    <col min="2567" max="2567" width="6.5" style="8" bestFit="1" customWidth="1"/>
    <col min="2568" max="2568" width="4.69921875" style="8" customWidth="1"/>
    <col min="2569" max="2569" width="18.8984375" style="8" customWidth="1"/>
    <col min="2570" max="2570" width="7" style="8" customWidth="1"/>
    <col min="2571" max="2571" width="4.69921875" style="8" bestFit="1" customWidth="1"/>
    <col min="2572" max="2572" width="18.8984375" style="8" customWidth="1"/>
    <col min="2573" max="2573" width="7" style="8" customWidth="1"/>
    <col min="2574" max="2574" width="25.69921875" style="8" bestFit="1" customWidth="1"/>
    <col min="2575" max="2575" width="9.09765625" style="8" bestFit="1" customWidth="1"/>
    <col min="2576" max="2820" width="8.19921875" style="8"/>
    <col min="2821" max="2821" width="3.19921875" style="8" customWidth="1"/>
    <col min="2822" max="2822" width="23.19921875" style="8" customWidth="1"/>
    <col min="2823" max="2823" width="6.5" style="8" bestFit="1" customWidth="1"/>
    <col min="2824" max="2824" width="4.69921875" style="8" customWidth="1"/>
    <col min="2825" max="2825" width="18.8984375" style="8" customWidth="1"/>
    <col min="2826" max="2826" width="7" style="8" customWidth="1"/>
    <col min="2827" max="2827" width="4.69921875" style="8" bestFit="1" customWidth="1"/>
    <col min="2828" max="2828" width="18.8984375" style="8" customWidth="1"/>
    <col min="2829" max="2829" width="7" style="8" customWidth="1"/>
    <col min="2830" max="2830" width="25.69921875" style="8" bestFit="1" customWidth="1"/>
    <col min="2831" max="2831" width="9.09765625" style="8" bestFit="1" customWidth="1"/>
    <col min="2832" max="3076" width="8.19921875" style="8"/>
    <col min="3077" max="3077" width="3.19921875" style="8" customWidth="1"/>
    <col min="3078" max="3078" width="23.19921875" style="8" customWidth="1"/>
    <col min="3079" max="3079" width="6.5" style="8" bestFit="1" customWidth="1"/>
    <col min="3080" max="3080" width="4.69921875" style="8" customWidth="1"/>
    <col min="3081" max="3081" width="18.8984375" style="8" customWidth="1"/>
    <col min="3082" max="3082" width="7" style="8" customWidth="1"/>
    <col min="3083" max="3083" width="4.69921875" style="8" bestFit="1" customWidth="1"/>
    <col min="3084" max="3084" width="18.8984375" style="8" customWidth="1"/>
    <col min="3085" max="3085" width="7" style="8" customWidth="1"/>
    <col min="3086" max="3086" width="25.69921875" style="8" bestFit="1" customWidth="1"/>
    <col min="3087" max="3087" width="9.09765625" style="8" bestFit="1" customWidth="1"/>
    <col min="3088" max="3332" width="8.19921875" style="8"/>
    <col min="3333" max="3333" width="3.19921875" style="8" customWidth="1"/>
    <col min="3334" max="3334" width="23.19921875" style="8" customWidth="1"/>
    <col min="3335" max="3335" width="6.5" style="8" bestFit="1" customWidth="1"/>
    <col min="3336" max="3336" width="4.69921875" style="8" customWidth="1"/>
    <col min="3337" max="3337" width="18.8984375" style="8" customWidth="1"/>
    <col min="3338" max="3338" width="7" style="8" customWidth="1"/>
    <col min="3339" max="3339" width="4.69921875" style="8" bestFit="1" customWidth="1"/>
    <col min="3340" max="3340" width="18.8984375" style="8" customWidth="1"/>
    <col min="3341" max="3341" width="7" style="8" customWidth="1"/>
    <col min="3342" max="3342" width="25.69921875" style="8" bestFit="1" customWidth="1"/>
    <col min="3343" max="3343" width="9.09765625" style="8" bestFit="1" customWidth="1"/>
    <col min="3344" max="3588" width="8.19921875" style="8"/>
    <col min="3589" max="3589" width="3.19921875" style="8" customWidth="1"/>
    <col min="3590" max="3590" width="23.19921875" style="8" customWidth="1"/>
    <col min="3591" max="3591" width="6.5" style="8" bestFit="1" customWidth="1"/>
    <col min="3592" max="3592" width="4.69921875" style="8" customWidth="1"/>
    <col min="3593" max="3593" width="18.8984375" style="8" customWidth="1"/>
    <col min="3594" max="3594" width="7" style="8" customWidth="1"/>
    <col min="3595" max="3595" width="4.69921875" style="8" bestFit="1" customWidth="1"/>
    <col min="3596" max="3596" width="18.8984375" style="8" customWidth="1"/>
    <col min="3597" max="3597" width="7" style="8" customWidth="1"/>
    <col min="3598" max="3598" width="25.69921875" style="8" bestFit="1" customWidth="1"/>
    <col min="3599" max="3599" width="9.09765625" style="8" bestFit="1" customWidth="1"/>
    <col min="3600" max="3844" width="8.19921875" style="8"/>
    <col min="3845" max="3845" width="3.19921875" style="8" customWidth="1"/>
    <col min="3846" max="3846" width="23.19921875" style="8" customWidth="1"/>
    <col min="3847" max="3847" width="6.5" style="8" bestFit="1" customWidth="1"/>
    <col min="3848" max="3848" width="4.69921875" style="8" customWidth="1"/>
    <col min="3849" max="3849" width="18.8984375" style="8" customWidth="1"/>
    <col min="3850" max="3850" width="7" style="8" customWidth="1"/>
    <col min="3851" max="3851" width="4.69921875" style="8" bestFit="1" customWidth="1"/>
    <col min="3852" max="3852" width="18.8984375" style="8" customWidth="1"/>
    <col min="3853" max="3853" width="7" style="8" customWidth="1"/>
    <col min="3854" max="3854" width="25.69921875" style="8" bestFit="1" customWidth="1"/>
    <col min="3855" max="3855" width="9.09765625" style="8" bestFit="1" customWidth="1"/>
    <col min="3856" max="4100" width="8.19921875" style="8"/>
    <col min="4101" max="4101" width="3.19921875" style="8" customWidth="1"/>
    <col min="4102" max="4102" width="23.19921875" style="8" customWidth="1"/>
    <col min="4103" max="4103" width="6.5" style="8" bestFit="1" customWidth="1"/>
    <col min="4104" max="4104" width="4.69921875" style="8" customWidth="1"/>
    <col min="4105" max="4105" width="18.8984375" style="8" customWidth="1"/>
    <col min="4106" max="4106" width="7" style="8" customWidth="1"/>
    <col min="4107" max="4107" width="4.69921875" style="8" bestFit="1" customWidth="1"/>
    <col min="4108" max="4108" width="18.8984375" style="8" customWidth="1"/>
    <col min="4109" max="4109" width="7" style="8" customWidth="1"/>
    <col min="4110" max="4110" width="25.69921875" style="8" bestFit="1" customWidth="1"/>
    <col min="4111" max="4111" width="9.09765625" style="8" bestFit="1" customWidth="1"/>
    <col min="4112" max="4356" width="8.19921875" style="8"/>
    <col min="4357" max="4357" width="3.19921875" style="8" customWidth="1"/>
    <col min="4358" max="4358" width="23.19921875" style="8" customWidth="1"/>
    <col min="4359" max="4359" width="6.5" style="8" bestFit="1" customWidth="1"/>
    <col min="4360" max="4360" width="4.69921875" style="8" customWidth="1"/>
    <col min="4361" max="4361" width="18.8984375" style="8" customWidth="1"/>
    <col min="4362" max="4362" width="7" style="8" customWidth="1"/>
    <col min="4363" max="4363" width="4.69921875" style="8" bestFit="1" customWidth="1"/>
    <col min="4364" max="4364" width="18.8984375" style="8" customWidth="1"/>
    <col min="4365" max="4365" width="7" style="8" customWidth="1"/>
    <col min="4366" max="4366" width="25.69921875" style="8" bestFit="1" customWidth="1"/>
    <col min="4367" max="4367" width="9.09765625" style="8" bestFit="1" customWidth="1"/>
    <col min="4368" max="4612" width="8.19921875" style="8"/>
    <col min="4613" max="4613" width="3.19921875" style="8" customWidth="1"/>
    <col min="4614" max="4614" width="23.19921875" style="8" customWidth="1"/>
    <col min="4615" max="4615" width="6.5" style="8" bestFit="1" customWidth="1"/>
    <col min="4616" max="4616" width="4.69921875" style="8" customWidth="1"/>
    <col min="4617" max="4617" width="18.8984375" style="8" customWidth="1"/>
    <col min="4618" max="4618" width="7" style="8" customWidth="1"/>
    <col min="4619" max="4619" width="4.69921875" style="8" bestFit="1" customWidth="1"/>
    <col min="4620" max="4620" width="18.8984375" style="8" customWidth="1"/>
    <col min="4621" max="4621" width="7" style="8" customWidth="1"/>
    <col min="4622" max="4622" width="25.69921875" style="8" bestFit="1" customWidth="1"/>
    <col min="4623" max="4623" width="9.09765625" style="8" bestFit="1" customWidth="1"/>
    <col min="4624" max="4868" width="8.19921875" style="8"/>
    <col min="4869" max="4869" width="3.19921875" style="8" customWidth="1"/>
    <col min="4870" max="4870" width="23.19921875" style="8" customWidth="1"/>
    <col min="4871" max="4871" width="6.5" style="8" bestFit="1" customWidth="1"/>
    <col min="4872" max="4872" width="4.69921875" style="8" customWidth="1"/>
    <col min="4873" max="4873" width="18.8984375" style="8" customWidth="1"/>
    <col min="4874" max="4874" width="7" style="8" customWidth="1"/>
    <col min="4875" max="4875" width="4.69921875" style="8" bestFit="1" customWidth="1"/>
    <col min="4876" max="4876" width="18.8984375" style="8" customWidth="1"/>
    <col min="4877" max="4877" width="7" style="8" customWidth="1"/>
    <col min="4878" max="4878" width="25.69921875" style="8" bestFit="1" customWidth="1"/>
    <col min="4879" max="4879" width="9.09765625" style="8" bestFit="1" customWidth="1"/>
    <col min="4880" max="5124" width="8.19921875" style="8"/>
    <col min="5125" max="5125" width="3.19921875" style="8" customWidth="1"/>
    <col min="5126" max="5126" width="23.19921875" style="8" customWidth="1"/>
    <col min="5127" max="5127" width="6.5" style="8" bestFit="1" customWidth="1"/>
    <col min="5128" max="5128" width="4.69921875" style="8" customWidth="1"/>
    <col min="5129" max="5129" width="18.8984375" style="8" customWidth="1"/>
    <col min="5130" max="5130" width="7" style="8" customWidth="1"/>
    <col min="5131" max="5131" width="4.69921875" style="8" bestFit="1" customWidth="1"/>
    <col min="5132" max="5132" width="18.8984375" style="8" customWidth="1"/>
    <col min="5133" max="5133" width="7" style="8" customWidth="1"/>
    <col min="5134" max="5134" width="25.69921875" style="8" bestFit="1" customWidth="1"/>
    <col min="5135" max="5135" width="9.09765625" style="8" bestFit="1" customWidth="1"/>
    <col min="5136" max="5380" width="8.19921875" style="8"/>
    <col min="5381" max="5381" width="3.19921875" style="8" customWidth="1"/>
    <col min="5382" max="5382" width="23.19921875" style="8" customWidth="1"/>
    <col min="5383" max="5383" width="6.5" style="8" bestFit="1" customWidth="1"/>
    <col min="5384" max="5384" width="4.69921875" style="8" customWidth="1"/>
    <col min="5385" max="5385" width="18.8984375" style="8" customWidth="1"/>
    <col min="5386" max="5386" width="7" style="8" customWidth="1"/>
    <col min="5387" max="5387" width="4.69921875" style="8" bestFit="1" customWidth="1"/>
    <col min="5388" max="5388" width="18.8984375" style="8" customWidth="1"/>
    <col min="5389" max="5389" width="7" style="8" customWidth="1"/>
    <col min="5390" max="5390" width="25.69921875" style="8" bestFit="1" customWidth="1"/>
    <col min="5391" max="5391" width="9.09765625" style="8" bestFit="1" customWidth="1"/>
    <col min="5392" max="5636" width="8.19921875" style="8"/>
    <col min="5637" max="5637" width="3.19921875" style="8" customWidth="1"/>
    <col min="5638" max="5638" width="23.19921875" style="8" customWidth="1"/>
    <col min="5639" max="5639" width="6.5" style="8" bestFit="1" customWidth="1"/>
    <col min="5640" max="5640" width="4.69921875" style="8" customWidth="1"/>
    <col min="5641" max="5641" width="18.8984375" style="8" customWidth="1"/>
    <col min="5642" max="5642" width="7" style="8" customWidth="1"/>
    <col min="5643" max="5643" width="4.69921875" style="8" bestFit="1" customWidth="1"/>
    <col min="5644" max="5644" width="18.8984375" style="8" customWidth="1"/>
    <col min="5645" max="5645" width="7" style="8" customWidth="1"/>
    <col min="5646" max="5646" width="25.69921875" style="8" bestFit="1" customWidth="1"/>
    <col min="5647" max="5647" width="9.09765625" style="8" bestFit="1" customWidth="1"/>
    <col min="5648" max="5892" width="8.19921875" style="8"/>
    <col min="5893" max="5893" width="3.19921875" style="8" customWidth="1"/>
    <col min="5894" max="5894" width="23.19921875" style="8" customWidth="1"/>
    <col min="5895" max="5895" width="6.5" style="8" bestFit="1" customWidth="1"/>
    <col min="5896" max="5896" width="4.69921875" style="8" customWidth="1"/>
    <col min="5897" max="5897" width="18.8984375" style="8" customWidth="1"/>
    <col min="5898" max="5898" width="7" style="8" customWidth="1"/>
    <col min="5899" max="5899" width="4.69921875" style="8" bestFit="1" customWidth="1"/>
    <col min="5900" max="5900" width="18.8984375" style="8" customWidth="1"/>
    <col min="5901" max="5901" width="7" style="8" customWidth="1"/>
    <col min="5902" max="5902" width="25.69921875" style="8" bestFit="1" customWidth="1"/>
    <col min="5903" max="5903" width="9.09765625" style="8" bestFit="1" customWidth="1"/>
    <col min="5904" max="6148" width="8.19921875" style="8"/>
    <col min="6149" max="6149" width="3.19921875" style="8" customWidth="1"/>
    <col min="6150" max="6150" width="23.19921875" style="8" customWidth="1"/>
    <col min="6151" max="6151" width="6.5" style="8" bestFit="1" customWidth="1"/>
    <col min="6152" max="6152" width="4.69921875" style="8" customWidth="1"/>
    <col min="6153" max="6153" width="18.8984375" style="8" customWidth="1"/>
    <col min="6154" max="6154" width="7" style="8" customWidth="1"/>
    <col min="6155" max="6155" width="4.69921875" style="8" bestFit="1" customWidth="1"/>
    <col min="6156" max="6156" width="18.8984375" style="8" customWidth="1"/>
    <col min="6157" max="6157" width="7" style="8" customWidth="1"/>
    <col min="6158" max="6158" width="25.69921875" style="8" bestFit="1" customWidth="1"/>
    <col min="6159" max="6159" width="9.09765625" style="8" bestFit="1" customWidth="1"/>
    <col min="6160" max="6404" width="8.19921875" style="8"/>
    <col min="6405" max="6405" width="3.19921875" style="8" customWidth="1"/>
    <col min="6406" max="6406" width="23.19921875" style="8" customWidth="1"/>
    <col min="6407" max="6407" width="6.5" style="8" bestFit="1" customWidth="1"/>
    <col min="6408" max="6408" width="4.69921875" style="8" customWidth="1"/>
    <col min="6409" max="6409" width="18.8984375" style="8" customWidth="1"/>
    <col min="6410" max="6410" width="7" style="8" customWidth="1"/>
    <col min="6411" max="6411" width="4.69921875" style="8" bestFit="1" customWidth="1"/>
    <col min="6412" max="6412" width="18.8984375" style="8" customWidth="1"/>
    <col min="6413" max="6413" width="7" style="8" customWidth="1"/>
    <col min="6414" max="6414" width="25.69921875" style="8" bestFit="1" customWidth="1"/>
    <col min="6415" max="6415" width="9.09765625" style="8" bestFit="1" customWidth="1"/>
    <col min="6416" max="6660" width="8.19921875" style="8"/>
    <col min="6661" max="6661" width="3.19921875" style="8" customWidth="1"/>
    <col min="6662" max="6662" width="23.19921875" style="8" customWidth="1"/>
    <col min="6663" max="6663" width="6.5" style="8" bestFit="1" customWidth="1"/>
    <col min="6664" max="6664" width="4.69921875" style="8" customWidth="1"/>
    <col min="6665" max="6665" width="18.8984375" style="8" customWidth="1"/>
    <col min="6666" max="6666" width="7" style="8" customWidth="1"/>
    <col min="6667" max="6667" width="4.69921875" style="8" bestFit="1" customWidth="1"/>
    <col min="6668" max="6668" width="18.8984375" style="8" customWidth="1"/>
    <col min="6669" max="6669" width="7" style="8" customWidth="1"/>
    <col min="6670" max="6670" width="25.69921875" style="8" bestFit="1" customWidth="1"/>
    <col min="6671" max="6671" width="9.09765625" style="8" bestFit="1" customWidth="1"/>
    <col min="6672" max="6916" width="8.19921875" style="8"/>
    <col min="6917" max="6917" width="3.19921875" style="8" customWidth="1"/>
    <col min="6918" max="6918" width="23.19921875" style="8" customWidth="1"/>
    <col min="6919" max="6919" width="6.5" style="8" bestFit="1" customWidth="1"/>
    <col min="6920" max="6920" width="4.69921875" style="8" customWidth="1"/>
    <col min="6921" max="6921" width="18.8984375" style="8" customWidth="1"/>
    <col min="6922" max="6922" width="7" style="8" customWidth="1"/>
    <col min="6923" max="6923" width="4.69921875" style="8" bestFit="1" customWidth="1"/>
    <col min="6924" max="6924" width="18.8984375" style="8" customWidth="1"/>
    <col min="6925" max="6925" width="7" style="8" customWidth="1"/>
    <col min="6926" max="6926" width="25.69921875" style="8" bestFit="1" customWidth="1"/>
    <col min="6927" max="6927" width="9.09765625" style="8" bestFit="1" customWidth="1"/>
    <col min="6928" max="7172" width="8.19921875" style="8"/>
    <col min="7173" max="7173" width="3.19921875" style="8" customWidth="1"/>
    <col min="7174" max="7174" width="23.19921875" style="8" customWidth="1"/>
    <col min="7175" max="7175" width="6.5" style="8" bestFit="1" customWidth="1"/>
    <col min="7176" max="7176" width="4.69921875" style="8" customWidth="1"/>
    <col min="7177" max="7177" width="18.8984375" style="8" customWidth="1"/>
    <col min="7178" max="7178" width="7" style="8" customWidth="1"/>
    <col min="7179" max="7179" width="4.69921875" style="8" bestFit="1" customWidth="1"/>
    <col min="7180" max="7180" width="18.8984375" style="8" customWidth="1"/>
    <col min="7181" max="7181" width="7" style="8" customWidth="1"/>
    <col min="7182" max="7182" width="25.69921875" style="8" bestFit="1" customWidth="1"/>
    <col min="7183" max="7183" width="9.09765625" style="8" bestFit="1" customWidth="1"/>
    <col min="7184" max="7428" width="8.19921875" style="8"/>
    <col min="7429" max="7429" width="3.19921875" style="8" customWidth="1"/>
    <col min="7430" max="7430" width="23.19921875" style="8" customWidth="1"/>
    <col min="7431" max="7431" width="6.5" style="8" bestFit="1" customWidth="1"/>
    <col min="7432" max="7432" width="4.69921875" style="8" customWidth="1"/>
    <col min="7433" max="7433" width="18.8984375" style="8" customWidth="1"/>
    <col min="7434" max="7434" width="7" style="8" customWidth="1"/>
    <col min="7435" max="7435" width="4.69921875" style="8" bestFit="1" customWidth="1"/>
    <col min="7436" max="7436" width="18.8984375" style="8" customWidth="1"/>
    <col min="7437" max="7437" width="7" style="8" customWidth="1"/>
    <col min="7438" max="7438" width="25.69921875" style="8" bestFit="1" customWidth="1"/>
    <col min="7439" max="7439" width="9.09765625" style="8" bestFit="1" customWidth="1"/>
    <col min="7440" max="7684" width="8.19921875" style="8"/>
    <col min="7685" max="7685" width="3.19921875" style="8" customWidth="1"/>
    <col min="7686" max="7686" width="23.19921875" style="8" customWidth="1"/>
    <col min="7687" max="7687" width="6.5" style="8" bestFit="1" customWidth="1"/>
    <col min="7688" max="7688" width="4.69921875" style="8" customWidth="1"/>
    <col min="7689" max="7689" width="18.8984375" style="8" customWidth="1"/>
    <col min="7690" max="7690" width="7" style="8" customWidth="1"/>
    <col min="7691" max="7691" width="4.69921875" style="8" bestFit="1" customWidth="1"/>
    <col min="7692" max="7692" width="18.8984375" style="8" customWidth="1"/>
    <col min="7693" max="7693" width="7" style="8" customWidth="1"/>
    <col min="7694" max="7694" width="25.69921875" style="8" bestFit="1" customWidth="1"/>
    <col min="7695" max="7695" width="9.09765625" style="8" bestFit="1" customWidth="1"/>
    <col min="7696" max="7940" width="8.19921875" style="8"/>
    <col min="7941" max="7941" width="3.19921875" style="8" customWidth="1"/>
    <col min="7942" max="7942" width="23.19921875" style="8" customWidth="1"/>
    <col min="7943" max="7943" width="6.5" style="8" bestFit="1" customWidth="1"/>
    <col min="7944" max="7944" width="4.69921875" style="8" customWidth="1"/>
    <col min="7945" max="7945" width="18.8984375" style="8" customWidth="1"/>
    <col min="7946" max="7946" width="7" style="8" customWidth="1"/>
    <col min="7947" max="7947" width="4.69921875" style="8" bestFit="1" customWidth="1"/>
    <col min="7948" max="7948" width="18.8984375" style="8" customWidth="1"/>
    <col min="7949" max="7949" width="7" style="8" customWidth="1"/>
    <col min="7950" max="7950" width="25.69921875" style="8" bestFit="1" customWidth="1"/>
    <col min="7951" max="7951" width="9.09765625" style="8" bestFit="1" customWidth="1"/>
    <col min="7952" max="8196" width="8.19921875" style="8"/>
    <col min="8197" max="8197" width="3.19921875" style="8" customWidth="1"/>
    <col min="8198" max="8198" width="23.19921875" style="8" customWidth="1"/>
    <col min="8199" max="8199" width="6.5" style="8" bestFit="1" customWidth="1"/>
    <col min="8200" max="8200" width="4.69921875" style="8" customWidth="1"/>
    <col min="8201" max="8201" width="18.8984375" style="8" customWidth="1"/>
    <col min="8202" max="8202" width="7" style="8" customWidth="1"/>
    <col min="8203" max="8203" width="4.69921875" style="8" bestFit="1" customWidth="1"/>
    <col min="8204" max="8204" width="18.8984375" style="8" customWidth="1"/>
    <col min="8205" max="8205" width="7" style="8" customWidth="1"/>
    <col min="8206" max="8206" width="25.69921875" style="8" bestFit="1" customWidth="1"/>
    <col min="8207" max="8207" width="9.09765625" style="8" bestFit="1" customWidth="1"/>
    <col min="8208" max="8452" width="8.19921875" style="8"/>
    <col min="8453" max="8453" width="3.19921875" style="8" customWidth="1"/>
    <col min="8454" max="8454" width="23.19921875" style="8" customWidth="1"/>
    <col min="8455" max="8455" width="6.5" style="8" bestFit="1" customWidth="1"/>
    <col min="8456" max="8456" width="4.69921875" style="8" customWidth="1"/>
    <col min="8457" max="8457" width="18.8984375" style="8" customWidth="1"/>
    <col min="8458" max="8458" width="7" style="8" customWidth="1"/>
    <col min="8459" max="8459" width="4.69921875" style="8" bestFit="1" customWidth="1"/>
    <col min="8460" max="8460" width="18.8984375" style="8" customWidth="1"/>
    <col min="8461" max="8461" width="7" style="8" customWidth="1"/>
    <col min="8462" max="8462" width="25.69921875" style="8" bestFit="1" customWidth="1"/>
    <col min="8463" max="8463" width="9.09765625" style="8" bestFit="1" customWidth="1"/>
    <col min="8464" max="8708" width="8.19921875" style="8"/>
    <col min="8709" max="8709" width="3.19921875" style="8" customWidth="1"/>
    <col min="8710" max="8710" width="23.19921875" style="8" customWidth="1"/>
    <col min="8711" max="8711" width="6.5" style="8" bestFit="1" customWidth="1"/>
    <col min="8712" max="8712" width="4.69921875" style="8" customWidth="1"/>
    <col min="8713" max="8713" width="18.8984375" style="8" customWidth="1"/>
    <col min="8714" max="8714" width="7" style="8" customWidth="1"/>
    <col min="8715" max="8715" width="4.69921875" style="8" bestFit="1" customWidth="1"/>
    <col min="8716" max="8716" width="18.8984375" style="8" customWidth="1"/>
    <col min="8717" max="8717" width="7" style="8" customWidth="1"/>
    <col min="8718" max="8718" width="25.69921875" style="8" bestFit="1" customWidth="1"/>
    <col min="8719" max="8719" width="9.09765625" style="8" bestFit="1" customWidth="1"/>
    <col min="8720" max="8964" width="8.19921875" style="8"/>
    <col min="8965" max="8965" width="3.19921875" style="8" customWidth="1"/>
    <col min="8966" max="8966" width="23.19921875" style="8" customWidth="1"/>
    <col min="8967" max="8967" width="6.5" style="8" bestFit="1" customWidth="1"/>
    <col min="8968" max="8968" width="4.69921875" style="8" customWidth="1"/>
    <col min="8969" max="8969" width="18.8984375" style="8" customWidth="1"/>
    <col min="8970" max="8970" width="7" style="8" customWidth="1"/>
    <col min="8971" max="8971" width="4.69921875" style="8" bestFit="1" customWidth="1"/>
    <col min="8972" max="8972" width="18.8984375" style="8" customWidth="1"/>
    <col min="8973" max="8973" width="7" style="8" customWidth="1"/>
    <col min="8974" max="8974" width="25.69921875" style="8" bestFit="1" customWidth="1"/>
    <col min="8975" max="8975" width="9.09765625" style="8" bestFit="1" customWidth="1"/>
    <col min="8976" max="9220" width="8.19921875" style="8"/>
    <col min="9221" max="9221" width="3.19921875" style="8" customWidth="1"/>
    <col min="9222" max="9222" width="23.19921875" style="8" customWidth="1"/>
    <col min="9223" max="9223" width="6.5" style="8" bestFit="1" customWidth="1"/>
    <col min="9224" max="9224" width="4.69921875" style="8" customWidth="1"/>
    <col min="9225" max="9225" width="18.8984375" style="8" customWidth="1"/>
    <col min="9226" max="9226" width="7" style="8" customWidth="1"/>
    <col min="9227" max="9227" width="4.69921875" style="8" bestFit="1" customWidth="1"/>
    <col min="9228" max="9228" width="18.8984375" style="8" customWidth="1"/>
    <col min="9229" max="9229" width="7" style="8" customWidth="1"/>
    <col min="9230" max="9230" width="25.69921875" style="8" bestFit="1" customWidth="1"/>
    <col min="9231" max="9231" width="9.09765625" style="8" bestFit="1" customWidth="1"/>
    <col min="9232" max="9476" width="8.19921875" style="8"/>
    <col min="9477" max="9477" width="3.19921875" style="8" customWidth="1"/>
    <col min="9478" max="9478" width="23.19921875" style="8" customWidth="1"/>
    <col min="9479" max="9479" width="6.5" style="8" bestFit="1" customWidth="1"/>
    <col min="9480" max="9480" width="4.69921875" style="8" customWidth="1"/>
    <col min="9481" max="9481" width="18.8984375" style="8" customWidth="1"/>
    <col min="9482" max="9482" width="7" style="8" customWidth="1"/>
    <col min="9483" max="9483" width="4.69921875" style="8" bestFit="1" customWidth="1"/>
    <col min="9484" max="9484" width="18.8984375" style="8" customWidth="1"/>
    <col min="9485" max="9485" width="7" style="8" customWidth="1"/>
    <col min="9486" max="9486" width="25.69921875" style="8" bestFit="1" customWidth="1"/>
    <col min="9487" max="9487" width="9.09765625" style="8" bestFit="1" customWidth="1"/>
    <col min="9488" max="9732" width="8.19921875" style="8"/>
    <col min="9733" max="9733" width="3.19921875" style="8" customWidth="1"/>
    <col min="9734" max="9734" width="23.19921875" style="8" customWidth="1"/>
    <col min="9735" max="9735" width="6.5" style="8" bestFit="1" customWidth="1"/>
    <col min="9736" max="9736" width="4.69921875" style="8" customWidth="1"/>
    <col min="9737" max="9737" width="18.8984375" style="8" customWidth="1"/>
    <col min="9738" max="9738" width="7" style="8" customWidth="1"/>
    <col min="9739" max="9739" width="4.69921875" style="8" bestFit="1" customWidth="1"/>
    <col min="9740" max="9740" width="18.8984375" style="8" customWidth="1"/>
    <col min="9741" max="9741" width="7" style="8" customWidth="1"/>
    <col min="9742" max="9742" width="25.69921875" style="8" bestFit="1" customWidth="1"/>
    <col min="9743" max="9743" width="9.09765625" style="8" bestFit="1" customWidth="1"/>
    <col min="9744" max="9988" width="8.19921875" style="8"/>
    <col min="9989" max="9989" width="3.19921875" style="8" customWidth="1"/>
    <col min="9990" max="9990" width="23.19921875" style="8" customWidth="1"/>
    <col min="9991" max="9991" width="6.5" style="8" bestFit="1" customWidth="1"/>
    <col min="9992" max="9992" width="4.69921875" style="8" customWidth="1"/>
    <col min="9993" max="9993" width="18.8984375" style="8" customWidth="1"/>
    <col min="9994" max="9994" width="7" style="8" customWidth="1"/>
    <col min="9995" max="9995" width="4.69921875" style="8" bestFit="1" customWidth="1"/>
    <col min="9996" max="9996" width="18.8984375" style="8" customWidth="1"/>
    <col min="9997" max="9997" width="7" style="8" customWidth="1"/>
    <col min="9998" max="9998" width="25.69921875" style="8" bestFit="1" customWidth="1"/>
    <col min="9999" max="9999" width="9.09765625" style="8" bestFit="1" customWidth="1"/>
    <col min="10000" max="10244" width="8.19921875" style="8"/>
    <col min="10245" max="10245" width="3.19921875" style="8" customWidth="1"/>
    <col min="10246" max="10246" width="23.19921875" style="8" customWidth="1"/>
    <col min="10247" max="10247" width="6.5" style="8" bestFit="1" customWidth="1"/>
    <col min="10248" max="10248" width="4.69921875" style="8" customWidth="1"/>
    <col min="10249" max="10249" width="18.8984375" style="8" customWidth="1"/>
    <col min="10250" max="10250" width="7" style="8" customWidth="1"/>
    <col min="10251" max="10251" width="4.69921875" style="8" bestFit="1" customWidth="1"/>
    <col min="10252" max="10252" width="18.8984375" style="8" customWidth="1"/>
    <col min="10253" max="10253" width="7" style="8" customWidth="1"/>
    <col min="10254" max="10254" width="25.69921875" style="8" bestFit="1" customWidth="1"/>
    <col min="10255" max="10255" width="9.09765625" style="8" bestFit="1" customWidth="1"/>
    <col min="10256" max="10500" width="8.19921875" style="8"/>
    <col min="10501" max="10501" width="3.19921875" style="8" customWidth="1"/>
    <col min="10502" max="10502" width="23.19921875" style="8" customWidth="1"/>
    <col min="10503" max="10503" width="6.5" style="8" bestFit="1" customWidth="1"/>
    <col min="10504" max="10504" width="4.69921875" style="8" customWidth="1"/>
    <col min="10505" max="10505" width="18.8984375" style="8" customWidth="1"/>
    <col min="10506" max="10506" width="7" style="8" customWidth="1"/>
    <col min="10507" max="10507" width="4.69921875" style="8" bestFit="1" customWidth="1"/>
    <col min="10508" max="10508" width="18.8984375" style="8" customWidth="1"/>
    <col min="10509" max="10509" width="7" style="8" customWidth="1"/>
    <col min="10510" max="10510" width="25.69921875" style="8" bestFit="1" customWidth="1"/>
    <col min="10511" max="10511" width="9.09765625" style="8" bestFit="1" customWidth="1"/>
    <col min="10512" max="10756" width="8.19921875" style="8"/>
    <col min="10757" max="10757" width="3.19921875" style="8" customWidth="1"/>
    <col min="10758" max="10758" width="23.19921875" style="8" customWidth="1"/>
    <col min="10759" max="10759" width="6.5" style="8" bestFit="1" customWidth="1"/>
    <col min="10760" max="10760" width="4.69921875" style="8" customWidth="1"/>
    <col min="10761" max="10761" width="18.8984375" style="8" customWidth="1"/>
    <col min="10762" max="10762" width="7" style="8" customWidth="1"/>
    <col min="10763" max="10763" width="4.69921875" style="8" bestFit="1" customWidth="1"/>
    <col min="10764" max="10764" width="18.8984375" style="8" customWidth="1"/>
    <col min="10765" max="10765" width="7" style="8" customWidth="1"/>
    <col min="10766" max="10766" width="25.69921875" style="8" bestFit="1" customWidth="1"/>
    <col min="10767" max="10767" width="9.09765625" style="8" bestFit="1" customWidth="1"/>
    <col min="10768" max="11012" width="8.19921875" style="8"/>
    <col min="11013" max="11013" width="3.19921875" style="8" customWidth="1"/>
    <col min="11014" max="11014" width="23.19921875" style="8" customWidth="1"/>
    <col min="11015" max="11015" width="6.5" style="8" bestFit="1" customWidth="1"/>
    <col min="11016" max="11016" width="4.69921875" style="8" customWidth="1"/>
    <col min="11017" max="11017" width="18.8984375" style="8" customWidth="1"/>
    <col min="11018" max="11018" width="7" style="8" customWidth="1"/>
    <col min="11019" max="11019" width="4.69921875" style="8" bestFit="1" customWidth="1"/>
    <col min="11020" max="11020" width="18.8984375" style="8" customWidth="1"/>
    <col min="11021" max="11021" width="7" style="8" customWidth="1"/>
    <col min="11022" max="11022" width="25.69921875" style="8" bestFit="1" customWidth="1"/>
    <col min="11023" max="11023" width="9.09765625" style="8" bestFit="1" customWidth="1"/>
    <col min="11024" max="11268" width="8.19921875" style="8"/>
    <col min="11269" max="11269" width="3.19921875" style="8" customWidth="1"/>
    <col min="11270" max="11270" width="23.19921875" style="8" customWidth="1"/>
    <col min="11271" max="11271" width="6.5" style="8" bestFit="1" customWidth="1"/>
    <col min="11272" max="11272" width="4.69921875" style="8" customWidth="1"/>
    <col min="11273" max="11273" width="18.8984375" style="8" customWidth="1"/>
    <col min="11274" max="11274" width="7" style="8" customWidth="1"/>
    <col min="11275" max="11275" width="4.69921875" style="8" bestFit="1" customWidth="1"/>
    <col min="11276" max="11276" width="18.8984375" style="8" customWidth="1"/>
    <col min="11277" max="11277" width="7" style="8" customWidth="1"/>
    <col min="11278" max="11278" width="25.69921875" style="8" bestFit="1" customWidth="1"/>
    <col min="11279" max="11279" width="9.09765625" style="8" bestFit="1" customWidth="1"/>
    <col min="11280" max="11524" width="8.19921875" style="8"/>
    <col min="11525" max="11525" width="3.19921875" style="8" customWidth="1"/>
    <col min="11526" max="11526" width="23.19921875" style="8" customWidth="1"/>
    <col min="11527" max="11527" width="6.5" style="8" bestFit="1" customWidth="1"/>
    <col min="11528" max="11528" width="4.69921875" style="8" customWidth="1"/>
    <col min="11529" max="11529" width="18.8984375" style="8" customWidth="1"/>
    <col min="11530" max="11530" width="7" style="8" customWidth="1"/>
    <col min="11531" max="11531" width="4.69921875" style="8" bestFit="1" customWidth="1"/>
    <col min="11532" max="11532" width="18.8984375" style="8" customWidth="1"/>
    <col min="11533" max="11533" width="7" style="8" customWidth="1"/>
    <col min="11534" max="11534" width="25.69921875" style="8" bestFit="1" customWidth="1"/>
    <col min="11535" max="11535" width="9.09765625" style="8" bestFit="1" customWidth="1"/>
    <col min="11536" max="11780" width="8.19921875" style="8"/>
    <col min="11781" max="11781" width="3.19921875" style="8" customWidth="1"/>
    <col min="11782" max="11782" width="23.19921875" style="8" customWidth="1"/>
    <col min="11783" max="11783" width="6.5" style="8" bestFit="1" customWidth="1"/>
    <col min="11784" max="11784" width="4.69921875" style="8" customWidth="1"/>
    <col min="11785" max="11785" width="18.8984375" style="8" customWidth="1"/>
    <col min="11786" max="11786" width="7" style="8" customWidth="1"/>
    <col min="11787" max="11787" width="4.69921875" style="8" bestFit="1" customWidth="1"/>
    <col min="11788" max="11788" width="18.8984375" style="8" customWidth="1"/>
    <col min="11789" max="11789" width="7" style="8" customWidth="1"/>
    <col min="11790" max="11790" width="25.69921875" style="8" bestFit="1" customWidth="1"/>
    <col min="11791" max="11791" width="9.09765625" style="8" bestFit="1" customWidth="1"/>
    <col min="11792" max="12036" width="8.19921875" style="8"/>
    <col min="12037" max="12037" width="3.19921875" style="8" customWidth="1"/>
    <col min="12038" max="12038" width="23.19921875" style="8" customWidth="1"/>
    <col min="12039" max="12039" width="6.5" style="8" bestFit="1" customWidth="1"/>
    <col min="12040" max="12040" width="4.69921875" style="8" customWidth="1"/>
    <col min="12041" max="12041" width="18.8984375" style="8" customWidth="1"/>
    <col min="12042" max="12042" width="7" style="8" customWidth="1"/>
    <col min="12043" max="12043" width="4.69921875" style="8" bestFit="1" customWidth="1"/>
    <col min="12044" max="12044" width="18.8984375" style="8" customWidth="1"/>
    <col min="12045" max="12045" width="7" style="8" customWidth="1"/>
    <col min="12046" max="12046" width="25.69921875" style="8" bestFit="1" customWidth="1"/>
    <col min="12047" max="12047" width="9.09765625" style="8" bestFit="1" customWidth="1"/>
    <col min="12048" max="12292" width="8.19921875" style="8"/>
    <col min="12293" max="12293" width="3.19921875" style="8" customWidth="1"/>
    <col min="12294" max="12294" width="23.19921875" style="8" customWidth="1"/>
    <col min="12295" max="12295" width="6.5" style="8" bestFit="1" customWidth="1"/>
    <col min="12296" max="12296" width="4.69921875" style="8" customWidth="1"/>
    <col min="12297" max="12297" width="18.8984375" style="8" customWidth="1"/>
    <col min="12298" max="12298" width="7" style="8" customWidth="1"/>
    <col min="12299" max="12299" width="4.69921875" style="8" bestFit="1" customWidth="1"/>
    <col min="12300" max="12300" width="18.8984375" style="8" customWidth="1"/>
    <col min="12301" max="12301" width="7" style="8" customWidth="1"/>
    <col min="12302" max="12302" width="25.69921875" style="8" bestFit="1" customWidth="1"/>
    <col min="12303" max="12303" width="9.09765625" style="8" bestFit="1" customWidth="1"/>
    <col min="12304" max="12548" width="8.19921875" style="8"/>
    <col min="12549" max="12549" width="3.19921875" style="8" customWidth="1"/>
    <col min="12550" max="12550" width="23.19921875" style="8" customWidth="1"/>
    <col min="12551" max="12551" width="6.5" style="8" bestFit="1" customWidth="1"/>
    <col min="12552" max="12552" width="4.69921875" style="8" customWidth="1"/>
    <col min="12553" max="12553" width="18.8984375" style="8" customWidth="1"/>
    <col min="12554" max="12554" width="7" style="8" customWidth="1"/>
    <col min="12555" max="12555" width="4.69921875" style="8" bestFit="1" customWidth="1"/>
    <col min="12556" max="12556" width="18.8984375" style="8" customWidth="1"/>
    <col min="12557" max="12557" width="7" style="8" customWidth="1"/>
    <col min="12558" max="12558" width="25.69921875" style="8" bestFit="1" customWidth="1"/>
    <col min="12559" max="12559" width="9.09765625" style="8" bestFit="1" customWidth="1"/>
    <col min="12560" max="12804" width="8.19921875" style="8"/>
    <col min="12805" max="12805" width="3.19921875" style="8" customWidth="1"/>
    <col min="12806" max="12806" width="23.19921875" style="8" customWidth="1"/>
    <col min="12807" max="12807" width="6.5" style="8" bestFit="1" customWidth="1"/>
    <col min="12808" max="12808" width="4.69921875" style="8" customWidth="1"/>
    <col min="12809" max="12809" width="18.8984375" style="8" customWidth="1"/>
    <col min="12810" max="12810" width="7" style="8" customWidth="1"/>
    <col min="12811" max="12811" width="4.69921875" style="8" bestFit="1" customWidth="1"/>
    <col min="12812" max="12812" width="18.8984375" style="8" customWidth="1"/>
    <col min="12813" max="12813" width="7" style="8" customWidth="1"/>
    <col min="12814" max="12814" width="25.69921875" style="8" bestFit="1" customWidth="1"/>
    <col min="12815" max="12815" width="9.09765625" style="8" bestFit="1" customWidth="1"/>
    <col min="12816" max="13060" width="8.19921875" style="8"/>
    <col min="13061" max="13061" width="3.19921875" style="8" customWidth="1"/>
    <col min="13062" max="13062" width="23.19921875" style="8" customWidth="1"/>
    <col min="13063" max="13063" width="6.5" style="8" bestFit="1" customWidth="1"/>
    <col min="13064" max="13064" width="4.69921875" style="8" customWidth="1"/>
    <col min="13065" max="13065" width="18.8984375" style="8" customWidth="1"/>
    <col min="13066" max="13066" width="7" style="8" customWidth="1"/>
    <col min="13067" max="13067" width="4.69921875" style="8" bestFit="1" customWidth="1"/>
    <col min="13068" max="13068" width="18.8984375" style="8" customWidth="1"/>
    <col min="13069" max="13069" width="7" style="8" customWidth="1"/>
    <col min="13070" max="13070" width="25.69921875" style="8" bestFit="1" customWidth="1"/>
    <col min="13071" max="13071" width="9.09765625" style="8" bestFit="1" customWidth="1"/>
    <col min="13072" max="13316" width="8.19921875" style="8"/>
    <col min="13317" max="13317" width="3.19921875" style="8" customWidth="1"/>
    <col min="13318" max="13318" width="23.19921875" style="8" customWidth="1"/>
    <col min="13319" max="13319" width="6.5" style="8" bestFit="1" customWidth="1"/>
    <col min="13320" max="13320" width="4.69921875" style="8" customWidth="1"/>
    <col min="13321" max="13321" width="18.8984375" style="8" customWidth="1"/>
    <col min="13322" max="13322" width="7" style="8" customWidth="1"/>
    <col min="13323" max="13323" width="4.69921875" style="8" bestFit="1" customWidth="1"/>
    <col min="13324" max="13324" width="18.8984375" style="8" customWidth="1"/>
    <col min="13325" max="13325" width="7" style="8" customWidth="1"/>
    <col min="13326" max="13326" width="25.69921875" style="8" bestFit="1" customWidth="1"/>
    <col min="13327" max="13327" width="9.09765625" style="8" bestFit="1" customWidth="1"/>
    <col min="13328" max="13572" width="8.19921875" style="8"/>
    <col min="13573" max="13573" width="3.19921875" style="8" customWidth="1"/>
    <col min="13574" max="13574" width="23.19921875" style="8" customWidth="1"/>
    <col min="13575" max="13575" width="6.5" style="8" bestFit="1" customWidth="1"/>
    <col min="13576" max="13576" width="4.69921875" style="8" customWidth="1"/>
    <col min="13577" max="13577" width="18.8984375" style="8" customWidth="1"/>
    <col min="13578" max="13578" width="7" style="8" customWidth="1"/>
    <col min="13579" max="13579" width="4.69921875" style="8" bestFit="1" customWidth="1"/>
    <col min="13580" max="13580" width="18.8984375" style="8" customWidth="1"/>
    <col min="13581" max="13581" width="7" style="8" customWidth="1"/>
    <col min="13582" max="13582" width="25.69921875" style="8" bestFit="1" customWidth="1"/>
    <col min="13583" max="13583" width="9.09765625" style="8" bestFit="1" customWidth="1"/>
    <col min="13584" max="13828" width="8.19921875" style="8"/>
    <col min="13829" max="13829" width="3.19921875" style="8" customWidth="1"/>
    <col min="13830" max="13830" width="23.19921875" style="8" customWidth="1"/>
    <col min="13831" max="13831" width="6.5" style="8" bestFit="1" customWidth="1"/>
    <col min="13832" max="13832" width="4.69921875" style="8" customWidth="1"/>
    <col min="13833" max="13833" width="18.8984375" style="8" customWidth="1"/>
    <col min="13834" max="13834" width="7" style="8" customWidth="1"/>
    <col min="13835" max="13835" width="4.69921875" style="8" bestFit="1" customWidth="1"/>
    <col min="13836" max="13836" width="18.8984375" style="8" customWidth="1"/>
    <col min="13837" max="13837" width="7" style="8" customWidth="1"/>
    <col min="13838" max="13838" width="25.69921875" style="8" bestFit="1" customWidth="1"/>
    <col min="13839" max="13839" width="9.09765625" style="8" bestFit="1" customWidth="1"/>
    <col min="13840" max="14084" width="8.19921875" style="8"/>
    <col min="14085" max="14085" width="3.19921875" style="8" customWidth="1"/>
    <col min="14086" max="14086" width="23.19921875" style="8" customWidth="1"/>
    <col min="14087" max="14087" width="6.5" style="8" bestFit="1" customWidth="1"/>
    <col min="14088" max="14088" width="4.69921875" style="8" customWidth="1"/>
    <col min="14089" max="14089" width="18.8984375" style="8" customWidth="1"/>
    <col min="14090" max="14090" width="7" style="8" customWidth="1"/>
    <col min="14091" max="14091" width="4.69921875" style="8" bestFit="1" customWidth="1"/>
    <col min="14092" max="14092" width="18.8984375" style="8" customWidth="1"/>
    <col min="14093" max="14093" width="7" style="8" customWidth="1"/>
    <col min="14094" max="14094" width="25.69921875" style="8" bestFit="1" customWidth="1"/>
    <col min="14095" max="14095" width="9.09765625" style="8" bestFit="1" customWidth="1"/>
    <col min="14096" max="14340" width="8.19921875" style="8"/>
    <col min="14341" max="14341" width="3.19921875" style="8" customWidth="1"/>
    <col min="14342" max="14342" width="23.19921875" style="8" customWidth="1"/>
    <col min="14343" max="14343" width="6.5" style="8" bestFit="1" customWidth="1"/>
    <col min="14344" max="14344" width="4.69921875" style="8" customWidth="1"/>
    <col min="14345" max="14345" width="18.8984375" style="8" customWidth="1"/>
    <col min="14346" max="14346" width="7" style="8" customWidth="1"/>
    <col min="14347" max="14347" width="4.69921875" style="8" bestFit="1" customWidth="1"/>
    <col min="14348" max="14348" width="18.8984375" style="8" customWidth="1"/>
    <col min="14349" max="14349" width="7" style="8" customWidth="1"/>
    <col min="14350" max="14350" width="25.69921875" style="8" bestFit="1" customWidth="1"/>
    <col min="14351" max="14351" width="9.09765625" style="8" bestFit="1" customWidth="1"/>
    <col min="14352" max="14596" width="8.19921875" style="8"/>
    <col min="14597" max="14597" width="3.19921875" style="8" customWidth="1"/>
    <col min="14598" max="14598" width="23.19921875" style="8" customWidth="1"/>
    <col min="14599" max="14599" width="6.5" style="8" bestFit="1" customWidth="1"/>
    <col min="14600" max="14600" width="4.69921875" style="8" customWidth="1"/>
    <col min="14601" max="14601" width="18.8984375" style="8" customWidth="1"/>
    <col min="14602" max="14602" width="7" style="8" customWidth="1"/>
    <col min="14603" max="14603" width="4.69921875" style="8" bestFit="1" customWidth="1"/>
    <col min="14604" max="14604" width="18.8984375" style="8" customWidth="1"/>
    <col min="14605" max="14605" width="7" style="8" customWidth="1"/>
    <col min="14606" max="14606" width="25.69921875" style="8" bestFit="1" customWidth="1"/>
    <col min="14607" max="14607" width="9.09765625" style="8" bestFit="1" customWidth="1"/>
    <col min="14608" max="14852" width="8.19921875" style="8"/>
    <col min="14853" max="14853" width="3.19921875" style="8" customWidth="1"/>
    <col min="14854" max="14854" width="23.19921875" style="8" customWidth="1"/>
    <col min="14855" max="14855" width="6.5" style="8" bestFit="1" customWidth="1"/>
    <col min="14856" max="14856" width="4.69921875" style="8" customWidth="1"/>
    <col min="14857" max="14857" width="18.8984375" style="8" customWidth="1"/>
    <col min="14858" max="14858" width="7" style="8" customWidth="1"/>
    <col min="14859" max="14859" width="4.69921875" style="8" bestFit="1" customWidth="1"/>
    <col min="14860" max="14860" width="18.8984375" style="8" customWidth="1"/>
    <col min="14861" max="14861" width="7" style="8" customWidth="1"/>
    <col min="14862" max="14862" width="25.69921875" style="8" bestFit="1" customWidth="1"/>
    <col min="14863" max="14863" width="9.09765625" style="8" bestFit="1" customWidth="1"/>
    <col min="14864" max="15108" width="8.19921875" style="8"/>
    <col min="15109" max="15109" width="3.19921875" style="8" customWidth="1"/>
    <col min="15110" max="15110" width="23.19921875" style="8" customWidth="1"/>
    <col min="15111" max="15111" width="6.5" style="8" bestFit="1" customWidth="1"/>
    <col min="15112" max="15112" width="4.69921875" style="8" customWidth="1"/>
    <col min="15113" max="15113" width="18.8984375" style="8" customWidth="1"/>
    <col min="15114" max="15114" width="7" style="8" customWidth="1"/>
    <col min="15115" max="15115" width="4.69921875" style="8" bestFit="1" customWidth="1"/>
    <col min="15116" max="15116" width="18.8984375" style="8" customWidth="1"/>
    <col min="15117" max="15117" width="7" style="8" customWidth="1"/>
    <col min="15118" max="15118" width="25.69921875" style="8" bestFit="1" customWidth="1"/>
    <col min="15119" max="15119" width="9.09765625" style="8" bestFit="1" customWidth="1"/>
    <col min="15120" max="15364" width="8.19921875" style="8"/>
    <col min="15365" max="15365" width="3.19921875" style="8" customWidth="1"/>
    <col min="15366" max="15366" width="23.19921875" style="8" customWidth="1"/>
    <col min="15367" max="15367" width="6.5" style="8" bestFit="1" customWidth="1"/>
    <col min="15368" max="15368" width="4.69921875" style="8" customWidth="1"/>
    <col min="15369" max="15369" width="18.8984375" style="8" customWidth="1"/>
    <col min="15370" max="15370" width="7" style="8" customWidth="1"/>
    <col min="15371" max="15371" width="4.69921875" style="8" bestFit="1" customWidth="1"/>
    <col min="15372" max="15372" width="18.8984375" style="8" customWidth="1"/>
    <col min="15373" max="15373" width="7" style="8" customWidth="1"/>
    <col min="15374" max="15374" width="25.69921875" style="8" bestFit="1" customWidth="1"/>
    <col min="15375" max="15375" width="9.09765625" style="8" bestFit="1" customWidth="1"/>
    <col min="15376" max="15620" width="8.19921875" style="8"/>
    <col min="15621" max="15621" width="3.19921875" style="8" customWidth="1"/>
    <col min="15622" max="15622" width="23.19921875" style="8" customWidth="1"/>
    <col min="15623" max="15623" width="6.5" style="8" bestFit="1" customWidth="1"/>
    <col min="15624" max="15624" width="4.69921875" style="8" customWidth="1"/>
    <col min="15625" max="15625" width="18.8984375" style="8" customWidth="1"/>
    <col min="15626" max="15626" width="7" style="8" customWidth="1"/>
    <col min="15627" max="15627" width="4.69921875" style="8" bestFit="1" customWidth="1"/>
    <col min="15628" max="15628" width="18.8984375" style="8" customWidth="1"/>
    <col min="15629" max="15629" width="7" style="8" customWidth="1"/>
    <col min="15630" max="15630" width="25.69921875" style="8" bestFit="1" customWidth="1"/>
    <col min="15631" max="15631" width="9.09765625" style="8" bestFit="1" customWidth="1"/>
    <col min="15632" max="15876" width="8.19921875" style="8"/>
    <col min="15877" max="15877" width="3.19921875" style="8" customWidth="1"/>
    <col min="15878" max="15878" width="23.19921875" style="8" customWidth="1"/>
    <col min="15879" max="15879" width="6.5" style="8" bestFit="1" customWidth="1"/>
    <col min="15880" max="15880" width="4.69921875" style="8" customWidth="1"/>
    <col min="15881" max="15881" width="18.8984375" style="8" customWidth="1"/>
    <col min="15882" max="15882" width="7" style="8" customWidth="1"/>
    <col min="15883" max="15883" width="4.69921875" style="8" bestFit="1" customWidth="1"/>
    <col min="15884" max="15884" width="18.8984375" style="8" customWidth="1"/>
    <col min="15885" max="15885" width="7" style="8" customWidth="1"/>
    <col min="15886" max="15886" width="25.69921875" style="8" bestFit="1" customWidth="1"/>
    <col min="15887" max="15887" width="9.09765625" style="8" bestFit="1" customWidth="1"/>
    <col min="15888" max="16132" width="8.19921875" style="8"/>
    <col min="16133" max="16133" width="3.19921875" style="8" customWidth="1"/>
    <col min="16134" max="16134" width="23.19921875" style="8" customWidth="1"/>
    <col min="16135" max="16135" width="6.5" style="8" bestFit="1" customWidth="1"/>
    <col min="16136" max="16136" width="4.69921875" style="8" customWidth="1"/>
    <col min="16137" max="16137" width="18.8984375" style="8" customWidth="1"/>
    <col min="16138" max="16138" width="7" style="8" customWidth="1"/>
    <col min="16139" max="16139" width="4.69921875" style="8" bestFit="1" customWidth="1"/>
    <col min="16140" max="16140" width="18.8984375" style="8" customWidth="1"/>
    <col min="16141" max="16141" width="7" style="8" customWidth="1"/>
    <col min="16142" max="16142" width="25.69921875" style="8" bestFit="1" customWidth="1"/>
    <col min="16143" max="16143" width="9.09765625" style="8" bestFit="1" customWidth="1"/>
    <col min="16144" max="16384" width="8.19921875" style="8"/>
  </cols>
  <sheetData>
    <row r="1" spans="1:18" s="5" customFormat="1" ht="19.2">
      <c r="A1" s="298" t="s">
        <v>37</v>
      </c>
      <c r="B1" s="298"/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</row>
    <row r="2" spans="1:18" ht="10.199999999999999" customHeight="1">
      <c r="E2" s="6"/>
      <c r="F2" s="6"/>
      <c r="G2" s="6"/>
      <c r="H2" s="7"/>
    </row>
    <row r="3" spans="1:18" ht="10.199999999999999" customHeight="1">
      <c r="B3" s="146" t="s">
        <v>38</v>
      </c>
      <c r="C3" s="146" t="s">
        <v>39</v>
      </c>
      <c r="E3" s="6"/>
      <c r="F3" s="6"/>
      <c r="G3" s="6"/>
      <c r="H3" s="7"/>
    </row>
    <row r="4" spans="1:18" ht="36">
      <c r="A4" s="174" t="s">
        <v>40</v>
      </c>
      <c r="B4" s="178" cm="1">
        <f t="array" ref="B4">SUMPRODUCT((J6:J30&lt;&gt;"0")*(J6:J30&lt;&gt;"N/A"))+SUMPRODUCT((J33:J44&lt;&gt;"0")*(J33:J44&lt;&gt;"N/A"))+SUMPRODUCT((J47:J77&lt;&gt;"0")*(J47:J77&lt;&gt;"N/A"))+SUMPRODUCT((M6:M29&lt;&gt;"0")*(M6:M29&lt;&gt;"N/A"))+SUMPRODUCT((M32:M42&lt;&gt;"0")*(M32:M42&lt;&gt;"N/A"))+SUMPRODUCT((M45:M48&lt;&gt;"0")*(M45:M48&lt;&gt;"N/A"))</f>
        <v>91</v>
      </c>
      <c r="C4" s="179">
        <f>J31+J45+J78+M30+M43+M49</f>
        <v>1498</v>
      </c>
      <c r="E4" s="130" t="s">
        <v>41</v>
      </c>
      <c r="F4" s="10" t="s">
        <v>42</v>
      </c>
      <c r="G4" s="11" t="s">
        <v>43</v>
      </c>
      <c r="H4" s="8"/>
      <c r="I4" s="142" t="s">
        <v>44</v>
      </c>
      <c r="J4" s="13" t="s">
        <v>43</v>
      </c>
      <c r="L4" s="12" t="s">
        <v>45</v>
      </c>
      <c r="M4" s="11" t="s">
        <v>43</v>
      </c>
    </row>
    <row r="5" spans="1:18">
      <c r="A5" s="175" t="s">
        <v>46</v>
      </c>
      <c r="B5" s="180">
        <f>E18</f>
        <v>14</v>
      </c>
      <c r="C5" s="179">
        <f>G19</f>
        <v>935</v>
      </c>
      <c r="E5" s="14">
        <v>1</v>
      </c>
      <c r="F5" s="15" t="s">
        <v>47</v>
      </c>
      <c r="G5" s="60">
        <v>43</v>
      </c>
      <c r="I5" s="17" t="s">
        <v>48</v>
      </c>
      <c r="J5" s="18"/>
      <c r="L5" s="17" t="s">
        <v>49</v>
      </c>
      <c r="M5" s="19"/>
    </row>
    <row r="6" spans="1:18">
      <c r="A6" s="175" t="s">
        <v>50</v>
      </c>
      <c r="B6" s="180">
        <f>E23</f>
        <v>2</v>
      </c>
      <c r="C6" s="179">
        <f>G24</f>
        <v>130</v>
      </c>
      <c r="E6" s="14">
        <v>2</v>
      </c>
      <c r="F6" s="15" t="s">
        <v>51</v>
      </c>
      <c r="G6" s="60">
        <v>50</v>
      </c>
      <c r="H6" s="6">
        <v>1</v>
      </c>
      <c r="I6" s="20" t="s">
        <v>52</v>
      </c>
      <c r="J6" s="21">
        <v>118</v>
      </c>
      <c r="K6" s="8">
        <v>69</v>
      </c>
      <c r="L6" s="22" t="s">
        <v>53</v>
      </c>
      <c r="M6" s="150" t="s">
        <v>54</v>
      </c>
    </row>
    <row r="7" spans="1:18" ht="15" customHeight="1">
      <c r="A7" s="175" t="s">
        <v>55</v>
      </c>
      <c r="B7" s="180">
        <f>SUM(B4:B6)</f>
        <v>107</v>
      </c>
      <c r="C7" s="179">
        <f>C4+C5+C6</f>
        <v>2563</v>
      </c>
      <c r="E7" s="14">
        <v>3</v>
      </c>
      <c r="F7" s="15" t="s">
        <v>56</v>
      </c>
      <c r="G7" s="60">
        <v>50</v>
      </c>
      <c r="H7" s="6">
        <v>2</v>
      </c>
      <c r="I7" s="15" t="s">
        <v>57</v>
      </c>
      <c r="J7" s="16">
        <v>10</v>
      </c>
      <c r="K7" s="8">
        <v>70</v>
      </c>
      <c r="L7" s="24" t="s">
        <v>58</v>
      </c>
      <c r="M7" s="25">
        <v>19</v>
      </c>
    </row>
    <row r="8" spans="1:18">
      <c r="B8" s="146"/>
      <c r="C8" s="146"/>
      <c r="E8" s="14">
        <v>4</v>
      </c>
      <c r="F8" s="15" t="s">
        <v>59</v>
      </c>
      <c r="G8" s="60">
        <v>130</v>
      </c>
      <c r="H8" s="6">
        <v>3</v>
      </c>
      <c r="I8" s="15" t="s">
        <v>60</v>
      </c>
      <c r="J8" s="16">
        <v>10</v>
      </c>
      <c r="K8" s="8">
        <v>71</v>
      </c>
      <c r="L8" s="24" t="s">
        <v>61</v>
      </c>
      <c r="M8" s="25">
        <v>13</v>
      </c>
    </row>
    <row r="9" spans="1:18">
      <c r="A9" s="8" t="s">
        <v>62</v>
      </c>
      <c r="B9" s="146"/>
      <c r="C9" s="146"/>
      <c r="E9" s="14">
        <v>5</v>
      </c>
      <c r="F9" s="15" t="s">
        <v>63</v>
      </c>
      <c r="G9" s="60">
        <v>100</v>
      </c>
      <c r="H9" s="6">
        <v>4</v>
      </c>
      <c r="I9" s="24" t="s">
        <v>64</v>
      </c>
      <c r="J9" s="25">
        <v>76</v>
      </c>
      <c r="K9" s="8">
        <v>72</v>
      </c>
      <c r="L9" s="15" t="s">
        <v>65</v>
      </c>
      <c r="M9" s="16">
        <v>5</v>
      </c>
    </row>
    <row r="10" spans="1:18">
      <c r="B10" s="146" t="s">
        <v>38</v>
      </c>
      <c r="C10" s="146" t="s">
        <v>39</v>
      </c>
      <c r="E10" s="14">
        <v>6</v>
      </c>
      <c r="F10" s="15" t="s">
        <v>66</v>
      </c>
      <c r="G10" s="60">
        <v>200</v>
      </c>
      <c r="H10" s="6">
        <v>5</v>
      </c>
      <c r="I10" s="15" t="s">
        <v>67</v>
      </c>
      <c r="J10" s="16">
        <v>60</v>
      </c>
      <c r="K10" s="8">
        <v>73</v>
      </c>
      <c r="L10" s="15" t="s">
        <v>68</v>
      </c>
      <c r="M10" s="16">
        <v>21</v>
      </c>
    </row>
    <row r="11" spans="1:18">
      <c r="A11" s="151" t="s">
        <v>69</v>
      </c>
      <c r="B11" s="181">
        <v>5612</v>
      </c>
      <c r="C11" s="181">
        <v>5612</v>
      </c>
      <c r="E11" s="14">
        <v>7</v>
      </c>
      <c r="F11" s="15" t="s">
        <v>70</v>
      </c>
      <c r="G11" s="60">
        <v>157</v>
      </c>
      <c r="H11" s="6">
        <v>6</v>
      </c>
      <c r="I11" s="24" t="s">
        <v>71</v>
      </c>
      <c r="J11" s="25">
        <v>90</v>
      </c>
      <c r="K11" s="8">
        <v>74</v>
      </c>
      <c r="L11" s="15" t="s">
        <v>72</v>
      </c>
      <c r="M11" s="16">
        <v>30</v>
      </c>
    </row>
    <row r="12" spans="1:18">
      <c r="A12" s="151" t="s">
        <v>73</v>
      </c>
      <c r="B12" s="181">
        <v>11</v>
      </c>
      <c r="C12" s="181">
        <v>22</v>
      </c>
      <c r="E12" s="14">
        <v>8</v>
      </c>
      <c r="F12" s="15" t="s">
        <v>74</v>
      </c>
      <c r="G12" s="60">
        <v>40</v>
      </c>
      <c r="H12" s="6">
        <v>7</v>
      </c>
      <c r="I12" s="24" t="s">
        <v>75</v>
      </c>
      <c r="J12" s="25">
        <v>10</v>
      </c>
      <c r="K12" s="8">
        <v>75</v>
      </c>
      <c r="L12" s="15" t="s">
        <v>76</v>
      </c>
      <c r="M12" s="16">
        <v>2</v>
      </c>
    </row>
    <row r="13" spans="1:18">
      <c r="A13" s="151" t="s">
        <v>77</v>
      </c>
      <c r="B13" s="181">
        <v>1</v>
      </c>
      <c r="C13" s="181">
        <v>4</v>
      </c>
      <c r="E13" s="14">
        <v>9</v>
      </c>
      <c r="F13" s="15" t="s">
        <v>78</v>
      </c>
      <c r="G13" s="60">
        <v>40</v>
      </c>
      <c r="H13" s="6">
        <v>8</v>
      </c>
      <c r="I13" s="15" t="s">
        <v>79</v>
      </c>
      <c r="J13" s="16">
        <v>40</v>
      </c>
      <c r="K13" s="8">
        <v>76</v>
      </c>
      <c r="L13" s="15" t="s">
        <v>80</v>
      </c>
      <c r="M13" s="16">
        <v>4</v>
      </c>
    </row>
    <row r="14" spans="1:18">
      <c r="A14" s="151" t="s">
        <v>55</v>
      </c>
      <c r="B14" s="177">
        <v>5624</v>
      </c>
      <c r="C14" s="177">
        <v>5638</v>
      </c>
      <c r="E14" s="14">
        <v>10</v>
      </c>
      <c r="F14" s="15" t="s">
        <v>81</v>
      </c>
      <c r="G14" s="60">
        <v>30</v>
      </c>
      <c r="H14" s="6">
        <v>9</v>
      </c>
      <c r="I14" s="15" t="s">
        <v>82</v>
      </c>
      <c r="J14" s="16">
        <v>10</v>
      </c>
      <c r="K14" s="8">
        <v>77</v>
      </c>
      <c r="L14" s="24" t="s">
        <v>83</v>
      </c>
      <c r="M14" s="25">
        <v>8</v>
      </c>
    </row>
    <row r="15" spans="1:18">
      <c r="B15" s="146"/>
      <c r="C15" s="146"/>
      <c r="E15" s="14">
        <v>11</v>
      </c>
      <c r="F15" s="15" t="s">
        <v>84</v>
      </c>
      <c r="G15" s="60">
        <v>20</v>
      </c>
      <c r="H15" s="6">
        <v>10</v>
      </c>
      <c r="I15" s="24" t="s">
        <v>85</v>
      </c>
      <c r="J15" s="25">
        <v>10</v>
      </c>
      <c r="K15" s="8">
        <v>78</v>
      </c>
      <c r="L15" s="15" t="s">
        <v>86</v>
      </c>
      <c r="M15" s="16">
        <v>10</v>
      </c>
    </row>
    <row r="16" spans="1:18">
      <c r="A16" s="8" t="s">
        <v>87</v>
      </c>
      <c r="B16" s="146" t="s">
        <v>38</v>
      </c>
      <c r="C16" s="146" t="s">
        <v>88</v>
      </c>
      <c r="E16" s="14">
        <v>12</v>
      </c>
      <c r="F16" s="15" t="s">
        <v>89</v>
      </c>
      <c r="G16" s="60">
        <v>25</v>
      </c>
      <c r="H16" s="6">
        <v>11</v>
      </c>
      <c r="I16" s="15" t="s">
        <v>90</v>
      </c>
      <c r="J16" s="16">
        <v>15</v>
      </c>
      <c r="K16" s="8">
        <v>79</v>
      </c>
      <c r="L16" s="24" t="s">
        <v>91</v>
      </c>
      <c r="M16" s="25">
        <v>28</v>
      </c>
    </row>
    <row r="17" spans="1:17">
      <c r="A17" s="193" t="s">
        <v>92</v>
      </c>
      <c r="B17" s="195">
        <f>B11</f>
        <v>5612</v>
      </c>
      <c r="C17" s="197">
        <f>C11</f>
        <v>5612</v>
      </c>
      <c r="E17" s="14">
        <v>13</v>
      </c>
      <c r="F17" s="15" t="s">
        <v>93</v>
      </c>
      <c r="G17" s="60">
        <v>30</v>
      </c>
      <c r="H17" s="6">
        <v>12</v>
      </c>
      <c r="I17" s="15" t="s">
        <v>94</v>
      </c>
      <c r="J17" s="16">
        <v>8</v>
      </c>
      <c r="K17" s="8">
        <v>80</v>
      </c>
      <c r="L17" s="24" t="s">
        <v>95</v>
      </c>
      <c r="M17" s="25">
        <v>7</v>
      </c>
    </row>
    <row r="18" spans="1:17">
      <c r="A18" s="193" t="s">
        <v>73</v>
      </c>
      <c r="B18" s="195">
        <f>B12</f>
        <v>11</v>
      </c>
      <c r="C18" s="197">
        <f>C12</f>
        <v>22</v>
      </c>
      <c r="E18" s="131">
        <v>14</v>
      </c>
      <c r="F18" s="32" t="s">
        <v>96</v>
      </c>
      <c r="G18" s="141">
        <v>20</v>
      </c>
      <c r="H18" s="6">
        <v>13</v>
      </c>
      <c r="I18" s="15" t="s">
        <v>97</v>
      </c>
      <c r="J18" s="16">
        <v>30</v>
      </c>
      <c r="K18" s="8">
        <v>81</v>
      </c>
      <c r="L18" s="143" t="s">
        <v>98</v>
      </c>
      <c r="M18" s="133">
        <v>7</v>
      </c>
    </row>
    <row r="19" spans="1:17" ht="13.2">
      <c r="A19" s="194" t="s">
        <v>99</v>
      </c>
      <c r="B19" s="194">
        <f>B5+B6+B13</f>
        <v>17</v>
      </c>
      <c r="C19" s="198">
        <f>C5+C6+C13</f>
        <v>1069</v>
      </c>
      <c r="E19" s="299" t="s">
        <v>100</v>
      </c>
      <c r="F19" s="300"/>
      <c r="G19" s="132">
        <f>SUM(G5:G18)</f>
        <v>935</v>
      </c>
      <c r="H19" s="6">
        <v>14</v>
      </c>
      <c r="I19" s="24" t="s">
        <v>101</v>
      </c>
      <c r="J19" s="25">
        <v>30</v>
      </c>
      <c r="K19" s="8">
        <v>82</v>
      </c>
      <c r="L19" s="29" t="s">
        <v>102</v>
      </c>
      <c r="M19" s="30">
        <v>10</v>
      </c>
      <c r="P19" s="26"/>
    </row>
    <row r="20" spans="1:17" s="26" customFormat="1" ht="13.2">
      <c r="A20" s="194" t="s">
        <v>103</v>
      </c>
      <c r="B20" s="193">
        <f>B4</f>
        <v>91</v>
      </c>
      <c r="C20" s="199">
        <f>C4</f>
        <v>1498</v>
      </c>
      <c r="E20" s="8"/>
      <c r="F20" s="8"/>
      <c r="G20" s="8"/>
      <c r="H20" s="6">
        <v>15</v>
      </c>
      <c r="I20" s="15" t="s">
        <v>104</v>
      </c>
      <c r="J20" s="16">
        <v>5</v>
      </c>
      <c r="K20" s="8">
        <v>83</v>
      </c>
      <c r="L20" s="15" t="s">
        <v>105</v>
      </c>
      <c r="M20" s="16">
        <v>65</v>
      </c>
      <c r="N20" s="8"/>
      <c r="O20" s="8"/>
      <c r="P20" s="8"/>
    </row>
    <row r="21" spans="1:17">
      <c r="A21" s="8" t="s">
        <v>106</v>
      </c>
      <c r="B21" s="202">
        <f>SUM(B17:B20)</f>
        <v>5731</v>
      </c>
      <c r="C21" s="200">
        <f>SUM(C17:C20)</f>
        <v>8201</v>
      </c>
      <c r="E21" s="9"/>
      <c r="F21" s="10" t="s">
        <v>107</v>
      </c>
      <c r="G21" s="11" t="s">
        <v>43</v>
      </c>
      <c r="H21" s="6">
        <v>16</v>
      </c>
      <c r="I21" s="15" t="s">
        <v>108</v>
      </c>
      <c r="J21" s="16">
        <v>10</v>
      </c>
      <c r="K21" s="8">
        <v>84</v>
      </c>
      <c r="L21" s="15" t="s">
        <v>109</v>
      </c>
      <c r="M21" s="16">
        <v>21</v>
      </c>
    </row>
    <row r="22" spans="1:17">
      <c r="A22" s="26"/>
      <c r="B22" s="26"/>
      <c r="E22" s="24">
        <v>1</v>
      </c>
      <c r="F22" s="15" t="s">
        <v>110</v>
      </c>
      <c r="G22" s="16">
        <v>100</v>
      </c>
      <c r="H22" s="6">
        <v>17</v>
      </c>
      <c r="I22" s="15" t="s">
        <v>111</v>
      </c>
      <c r="J22" s="16">
        <v>3</v>
      </c>
      <c r="K22" s="8">
        <v>85</v>
      </c>
      <c r="L22" s="15" t="s">
        <v>112</v>
      </c>
      <c r="M22" s="16">
        <v>30</v>
      </c>
    </row>
    <row r="23" spans="1:17" ht="12.6" thickBot="1">
      <c r="E23" s="15">
        <v>2</v>
      </c>
      <c r="F23" s="15" t="s">
        <v>81</v>
      </c>
      <c r="G23" s="16">
        <v>30</v>
      </c>
      <c r="H23" s="6">
        <v>18</v>
      </c>
      <c r="I23" s="15" t="s">
        <v>113</v>
      </c>
      <c r="J23" s="147" t="s">
        <v>54</v>
      </c>
      <c r="K23" s="8">
        <v>86</v>
      </c>
      <c r="L23" s="15" t="s">
        <v>114</v>
      </c>
      <c r="M23" s="16">
        <v>12</v>
      </c>
    </row>
    <row r="24" spans="1:17" ht="12.6" thickBot="1">
      <c r="E24" s="299" t="s">
        <v>100</v>
      </c>
      <c r="F24" s="300"/>
      <c r="G24" s="132">
        <f>SUM(G22:G23)</f>
        <v>130</v>
      </c>
      <c r="H24" s="6">
        <v>19</v>
      </c>
      <c r="I24" s="15" t="s">
        <v>115</v>
      </c>
      <c r="J24" s="16">
        <v>9</v>
      </c>
      <c r="K24" s="8">
        <v>87</v>
      </c>
      <c r="L24" s="15" t="s">
        <v>116</v>
      </c>
      <c r="M24" s="16">
        <v>5</v>
      </c>
    </row>
    <row r="25" spans="1:17" ht="13.5" customHeight="1">
      <c r="E25" s="7"/>
      <c r="F25" s="90"/>
      <c r="G25" s="91"/>
      <c r="H25" s="6">
        <v>20</v>
      </c>
      <c r="I25" s="15" t="s">
        <v>117</v>
      </c>
      <c r="J25" s="16">
        <v>5</v>
      </c>
      <c r="K25" s="8">
        <v>88</v>
      </c>
      <c r="L25" s="15" t="s">
        <v>118</v>
      </c>
      <c r="M25" s="16">
        <v>10</v>
      </c>
    </row>
    <row r="26" spans="1:17">
      <c r="H26" s="6">
        <v>21</v>
      </c>
      <c r="I26" s="24" t="s">
        <v>119</v>
      </c>
      <c r="J26" s="25">
        <v>5</v>
      </c>
      <c r="K26" s="8">
        <v>89</v>
      </c>
      <c r="L26" s="15" t="s">
        <v>120</v>
      </c>
      <c r="M26" s="16">
        <v>1</v>
      </c>
    </row>
    <row r="27" spans="1:17">
      <c r="F27" s="153"/>
      <c r="G27" s="153"/>
      <c r="H27" s="6">
        <v>22</v>
      </c>
      <c r="I27" s="27" t="s">
        <v>121</v>
      </c>
      <c r="J27" s="28">
        <v>2</v>
      </c>
      <c r="K27" s="8">
        <v>90</v>
      </c>
      <c r="L27" s="15" t="s">
        <v>122</v>
      </c>
      <c r="M27" s="16">
        <v>13</v>
      </c>
    </row>
    <row r="28" spans="1:17">
      <c r="F28" s="153"/>
      <c r="G28" s="153"/>
      <c r="H28" s="6">
        <v>23</v>
      </c>
      <c r="I28" s="27" t="s">
        <v>123</v>
      </c>
      <c r="J28" s="28">
        <v>5</v>
      </c>
      <c r="K28" s="8">
        <v>91</v>
      </c>
      <c r="L28" s="32" t="s">
        <v>124</v>
      </c>
      <c r="M28" s="33">
        <v>11</v>
      </c>
    </row>
    <row r="29" spans="1:17" ht="12.6" thickBot="1">
      <c r="F29" s="153"/>
      <c r="G29" s="153"/>
      <c r="H29" s="6">
        <v>24</v>
      </c>
      <c r="I29" s="27" t="s">
        <v>125</v>
      </c>
      <c r="J29" s="147" t="s">
        <v>54</v>
      </c>
      <c r="K29" s="8">
        <v>92</v>
      </c>
      <c r="L29" s="32" t="s">
        <v>126</v>
      </c>
      <c r="M29" s="147" t="s">
        <v>54</v>
      </c>
      <c r="Q29" s="34"/>
    </row>
    <row r="30" spans="1:17" ht="12.6" thickBot="1">
      <c r="F30" s="39"/>
      <c r="H30" s="6">
        <v>25</v>
      </c>
      <c r="I30" s="27" t="s">
        <v>127</v>
      </c>
      <c r="J30" s="147" t="s">
        <v>54</v>
      </c>
      <c r="L30" s="121" t="s">
        <v>128</v>
      </c>
      <c r="M30" s="122">
        <f>SUM(M6:M29)</f>
        <v>332</v>
      </c>
    </row>
    <row r="31" spans="1:17" ht="12.6" thickBot="1">
      <c r="I31" s="120" t="s">
        <v>128</v>
      </c>
      <c r="J31" s="119">
        <f>SUM(J6:J30)</f>
        <v>561</v>
      </c>
      <c r="L31" s="123" t="s">
        <v>129</v>
      </c>
      <c r="M31" s="124"/>
    </row>
    <row r="32" spans="1:17">
      <c r="I32" s="38" t="s">
        <v>130</v>
      </c>
      <c r="K32" s="8">
        <v>93</v>
      </c>
      <c r="L32" s="22" t="s">
        <v>131</v>
      </c>
      <c r="M32" s="23">
        <v>24</v>
      </c>
    </row>
    <row r="33" spans="1:16">
      <c r="H33" s="6">
        <v>26</v>
      </c>
      <c r="I33" s="22" t="s">
        <v>132</v>
      </c>
      <c r="J33" s="61">
        <v>0</v>
      </c>
      <c r="K33" s="8">
        <v>94</v>
      </c>
      <c r="L33" s="29" t="s">
        <v>133</v>
      </c>
      <c r="M33" s="30">
        <v>5</v>
      </c>
    </row>
    <row r="34" spans="1:16">
      <c r="H34" s="146">
        <v>27</v>
      </c>
      <c r="I34" s="15" t="s">
        <v>134</v>
      </c>
      <c r="J34" s="62">
        <v>4</v>
      </c>
      <c r="K34" s="8">
        <v>95</v>
      </c>
      <c r="L34" s="24" t="s">
        <v>135</v>
      </c>
      <c r="M34" s="25">
        <v>45</v>
      </c>
    </row>
    <row r="35" spans="1:16">
      <c r="H35" s="6">
        <v>28</v>
      </c>
      <c r="I35" s="15" t="s">
        <v>136</v>
      </c>
      <c r="J35" s="62">
        <v>6</v>
      </c>
      <c r="K35" s="8">
        <v>96</v>
      </c>
      <c r="L35" s="15" t="s">
        <v>137</v>
      </c>
      <c r="M35" s="16">
        <v>6</v>
      </c>
    </row>
    <row r="36" spans="1:16">
      <c r="H36" s="146">
        <v>29</v>
      </c>
      <c r="I36" s="15" t="s">
        <v>138</v>
      </c>
      <c r="J36" s="62">
        <v>3</v>
      </c>
      <c r="K36" s="8">
        <v>97</v>
      </c>
      <c r="L36" s="24" t="s">
        <v>139</v>
      </c>
      <c r="M36" s="25">
        <v>7</v>
      </c>
    </row>
    <row r="37" spans="1:16">
      <c r="H37" s="6">
        <v>30</v>
      </c>
      <c r="I37" s="15" t="s">
        <v>140</v>
      </c>
      <c r="J37" s="148" t="s">
        <v>54</v>
      </c>
      <c r="K37" s="8">
        <v>98</v>
      </c>
      <c r="L37" s="15" t="s">
        <v>141</v>
      </c>
      <c r="M37" s="16">
        <v>35</v>
      </c>
    </row>
    <row r="38" spans="1:16">
      <c r="H38" s="146">
        <v>31</v>
      </c>
      <c r="I38" s="41" t="s">
        <v>142</v>
      </c>
      <c r="J38" s="63">
        <v>9</v>
      </c>
      <c r="K38" s="8">
        <v>99</v>
      </c>
      <c r="L38" s="15" t="s">
        <v>143</v>
      </c>
      <c r="M38" s="16">
        <v>30</v>
      </c>
    </row>
    <row r="39" spans="1:16">
      <c r="H39" s="6">
        <v>32</v>
      </c>
      <c r="I39" s="24" t="s">
        <v>144</v>
      </c>
      <c r="J39" s="64">
        <v>17</v>
      </c>
      <c r="K39" s="8">
        <v>100</v>
      </c>
      <c r="L39" s="15" t="s">
        <v>145</v>
      </c>
      <c r="M39" s="16">
        <v>10</v>
      </c>
    </row>
    <row r="40" spans="1:16" ht="13.5" customHeight="1">
      <c r="H40" s="146">
        <v>33</v>
      </c>
      <c r="I40" s="15" t="s">
        <v>146</v>
      </c>
      <c r="J40" s="62">
        <v>5</v>
      </c>
      <c r="K40" s="8">
        <v>101</v>
      </c>
      <c r="L40" s="15" t="s">
        <v>147</v>
      </c>
      <c r="M40" s="16">
        <v>6</v>
      </c>
    </row>
    <row r="41" spans="1:16" ht="13.5" customHeight="1">
      <c r="H41" s="6">
        <v>34</v>
      </c>
      <c r="I41" s="32" t="s">
        <v>148</v>
      </c>
      <c r="J41" s="149" t="s">
        <v>54</v>
      </c>
      <c r="K41" s="8">
        <v>102</v>
      </c>
      <c r="L41" s="32" t="s">
        <v>149</v>
      </c>
      <c r="M41" s="33">
        <v>5</v>
      </c>
      <c r="P41" s="26"/>
    </row>
    <row r="42" spans="1:16" s="26" customFormat="1" ht="12.75" customHeight="1" thickBot="1">
      <c r="A42" s="8"/>
      <c r="B42" s="8"/>
      <c r="E42" s="8"/>
      <c r="F42" s="8"/>
      <c r="G42" s="8"/>
      <c r="H42" s="146">
        <v>35</v>
      </c>
      <c r="I42" s="32" t="s">
        <v>150</v>
      </c>
      <c r="J42" s="65">
        <v>1</v>
      </c>
      <c r="K42" s="8">
        <v>103</v>
      </c>
      <c r="L42" s="125" t="s">
        <v>151</v>
      </c>
      <c r="M42" s="149" t="s">
        <v>54</v>
      </c>
      <c r="N42" s="8"/>
      <c r="O42" s="8"/>
      <c r="P42" s="8"/>
    </row>
    <row r="43" spans="1:16" ht="12.6" thickBot="1">
      <c r="H43" s="6">
        <v>36</v>
      </c>
      <c r="I43" s="32" t="s">
        <v>152</v>
      </c>
      <c r="J43" s="149" t="s">
        <v>54</v>
      </c>
      <c r="L43" s="117" t="s">
        <v>128</v>
      </c>
      <c r="M43" s="122">
        <f>SUM(M32:M42)</f>
        <v>173</v>
      </c>
    </row>
    <row r="44" spans="1:16" ht="12.6" thickBot="1">
      <c r="A44" s="26"/>
      <c r="B44" s="26"/>
      <c r="H44" s="146">
        <v>37</v>
      </c>
      <c r="I44" s="32" t="s">
        <v>153</v>
      </c>
      <c r="J44" s="149" t="s">
        <v>54</v>
      </c>
      <c r="K44" s="7"/>
      <c r="L44" s="38" t="s">
        <v>154</v>
      </c>
    </row>
    <row r="45" spans="1:16" ht="12.6" thickBot="1">
      <c r="H45" s="8"/>
      <c r="I45" s="121" t="s">
        <v>128</v>
      </c>
      <c r="J45" s="119">
        <f>SUM(J33:J44)</f>
        <v>45</v>
      </c>
      <c r="K45" s="8">
        <v>104</v>
      </c>
      <c r="L45" s="20" t="s">
        <v>155</v>
      </c>
      <c r="M45" s="21">
        <v>3</v>
      </c>
    </row>
    <row r="46" spans="1:16" ht="13.5" customHeight="1">
      <c r="H46" s="8"/>
      <c r="I46" s="38" t="s">
        <v>156</v>
      </c>
      <c r="K46" s="8">
        <v>105</v>
      </c>
      <c r="L46" s="15" t="s">
        <v>157</v>
      </c>
      <c r="M46" s="16">
        <v>10</v>
      </c>
    </row>
    <row r="47" spans="1:16">
      <c r="H47" s="8">
        <v>38</v>
      </c>
      <c r="I47" s="22" t="s">
        <v>158</v>
      </c>
      <c r="J47" s="150" t="s">
        <v>54</v>
      </c>
      <c r="K47" s="8">
        <v>106</v>
      </c>
      <c r="L47" s="15" t="s">
        <v>159</v>
      </c>
      <c r="M47" s="16">
        <v>10</v>
      </c>
    </row>
    <row r="48" spans="1:16" ht="12.6" thickBot="1">
      <c r="H48" s="8">
        <v>39</v>
      </c>
      <c r="I48" s="15" t="s">
        <v>160</v>
      </c>
      <c r="J48" s="62">
        <v>14</v>
      </c>
      <c r="K48" s="8">
        <v>107</v>
      </c>
      <c r="L48" s="32"/>
      <c r="M48" s="33"/>
    </row>
    <row r="49" spans="5:13" ht="12.6" thickBot="1">
      <c r="H49" s="8">
        <v>40</v>
      </c>
      <c r="I49" s="15" t="s">
        <v>161</v>
      </c>
      <c r="J49" s="62">
        <v>50</v>
      </c>
      <c r="L49" s="144" t="s">
        <v>128</v>
      </c>
      <c r="M49" s="132">
        <f>SUM(M45:M48)</f>
        <v>23</v>
      </c>
    </row>
    <row r="50" spans="5:13" ht="13.5" customHeight="1">
      <c r="H50" s="8">
        <v>41</v>
      </c>
      <c r="I50" s="15" t="s">
        <v>162</v>
      </c>
      <c r="J50" s="62">
        <v>20</v>
      </c>
    </row>
    <row r="51" spans="5:13">
      <c r="H51" s="8">
        <v>42</v>
      </c>
      <c r="I51" s="15" t="s">
        <v>163</v>
      </c>
      <c r="J51" s="62">
        <v>5</v>
      </c>
      <c r="K51" s="39"/>
    </row>
    <row r="52" spans="5:13" ht="13.5" customHeight="1">
      <c r="H52" s="8">
        <v>43</v>
      </c>
      <c r="I52" s="15" t="s">
        <v>164</v>
      </c>
      <c r="J52" s="62">
        <v>7</v>
      </c>
    </row>
    <row r="53" spans="5:13">
      <c r="H53" s="8">
        <v>44</v>
      </c>
      <c r="I53" s="15" t="s">
        <v>165</v>
      </c>
      <c r="J53" s="62">
        <v>8</v>
      </c>
    </row>
    <row r="54" spans="5:13" ht="12" customHeight="1">
      <c r="H54" s="8">
        <v>45</v>
      </c>
      <c r="I54" s="15" t="s">
        <v>166</v>
      </c>
      <c r="J54" s="62">
        <v>8</v>
      </c>
    </row>
    <row r="55" spans="5:13">
      <c r="H55" s="8">
        <v>46</v>
      </c>
      <c r="I55" s="15" t="s">
        <v>167</v>
      </c>
      <c r="J55" s="62">
        <v>8</v>
      </c>
    </row>
    <row r="56" spans="5:13">
      <c r="H56" s="8">
        <v>47</v>
      </c>
      <c r="I56" s="15" t="s">
        <v>168</v>
      </c>
      <c r="J56" s="62">
        <v>100</v>
      </c>
    </row>
    <row r="57" spans="5:13">
      <c r="H57" s="8">
        <v>48</v>
      </c>
      <c r="I57" s="15" t="s">
        <v>169</v>
      </c>
      <c r="J57" s="155">
        <v>2</v>
      </c>
    </row>
    <row r="58" spans="5:13">
      <c r="H58" s="8">
        <v>49</v>
      </c>
      <c r="I58" s="15" t="s">
        <v>170</v>
      </c>
      <c r="J58" s="62">
        <v>5</v>
      </c>
    </row>
    <row r="59" spans="5:13">
      <c r="H59" s="8">
        <v>50</v>
      </c>
      <c r="I59" s="15" t="s">
        <v>171</v>
      </c>
      <c r="J59" s="62">
        <v>3</v>
      </c>
    </row>
    <row r="60" spans="5:13">
      <c r="H60" s="8">
        <v>51</v>
      </c>
      <c r="I60" s="15" t="s">
        <v>172</v>
      </c>
      <c r="J60" s="62">
        <v>3</v>
      </c>
    </row>
    <row r="61" spans="5:13">
      <c r="H61" s="8">
        <v>52</v>
      </c>
      <c r="I61" s="15" t="s">
        <v>173</v>
      </c>
      <c r="J61" s="62">
        <v>15</v>
      </c>
    </row>
    <row r="62" spans="5:13">
      <c r="H62" s="8">
        <v>53</v>
      </c>
      <c r="I62" s="44" t="s">
        <v>174</v>
      </c>
      <c r="J62" s="148" t="s">
        <v>54</v>
      </c>
    </row>
    <row r="63" spans="5:13">
      <c r="H63" s="8">
        <v>54</v>
      </c>
      <c r="I63" s="15" t="s">
        <v>175</v>
      </c>
      <c r="J63" s="62">
        <v>20</v>
      </c>
    </row>
    <row r="64" spans="5:13" ht="19.2">
      <c r="E64" s="45"/>
      <c r="F64" s="45"/>
      <c r="G64" s="45"/>
      <c r="H64" s="8">
        <v>55</v>
      </c>
      <c r="I64" s="15" t="s">
        <v>176</v>
      </c>
      <c r="J64" s="62">
        <v>23</v>
      </c>
    </row>
    <row r="65" spans="5:13">
      <c r="H65" s="8">
        <v>56</v>
      </c>
      <c r="I65" s="15" t="s">
        <v>177</v>
      </c>
      <c r="J65" s="62">
        <v>1</v>
      </c>
    </row>
    <row r="66" spans="5:13" ht="19.2">
      <c r="H66" s="8">
        <v>57</v>
      </c>
      <c r="I66" s="15" t="s">
        <v>178</v>
      </c>
      <c r="J66" s="148" t="s">
        <v>54</v>
      </c>
      <c r="K66" s="45"/>
    </row>
    <row r="67" spans="5:13" ht="13.5" customHeight="1">
      <c r="H67" s="8">
        <v>58</v>
      </c>
      <c r="I67" s="15" t="s">
        <v>179</v>
      </c>
      <c r="J67" s="62">
        <v>15</v>
      </c>
    </row>
    <row r="68" spans="5:13">
      <c r="H68" s="8">
        <v>59</v>
      </c>
      <c r="I68" s="15" t="s">
        <v>180</v>
      </c>
      <c r="J68" s="148" t="s">
        <v>54</v>
      </c>
    </row>
    <row r="69" spans="5:13">
      <c r="H69" s="8">
        <v>60</v>
      </c>
      <c r="I69" s="15" t="s">
        <v>181</v>
      </c>
      <c r="J69" s="148" t="s">
        <v>54</v>
      </c>
    </row>
    <row r="70" spans="5:13">
      <c r="H70" s="8">
        <v>61</v>
      </c>
      <c r="I70" s="15" t="s">
        <v>182</v>
      </c>
      <c r="J70" s="62">
        <v>10</v>
      </c>
    </row>
    <row r="71" spans="5:13">
      <c r="H71" s="8">
        <v>62</v>
      </c>
      <c r="I71" s="15" t="s">
        <v>183</v>
      </c>
      <c r="J71" s="62">
        <v>18</v>
      </c>
    </row>
    <row r="72" spans="5:13">
      <c r="H72" s="8">
        <v>63</v>
      </c>
      <c r="I72" s="32" t="s">
        <v>184</v>
      </c>
      <c r="J72" s="65">
        <v>10</v>
      </c>
    </row>
    <row r="73" spans="5:13">
      <c r="H73" s="8">
        <v>64</v>
      </c>
      <c r="I73" s="32" t="s">
        <v>185</v>
      </c>
      <c r="J73" s="65">
        <v>10</v>
      </c>
    </row>
    <row r="74" spans="5:13">
      <c r="H74" s="8">
        <v>65</v>
      </c>
      <c r="I74" s="32" t="s">
        <v>186</v>
      </c>
      <c r="J74" s="65">
        <v>1</v>
      </c>
    </row>
    <row r="75" spans="5:13">
      <c r="H75" s="8">
        <v>66</v>
      </c>
      <c r="I75" s="32" t="s">
        <v>187</v>
      </c>
      <c r="J75" s="65">
        <v>3</v>
      </c>
    </row>
    <row r="76" spans="5:13" ht="14.4">
      <c r="E76" s="46"/>
      <c r="F76" s="46"/>
      <c r="G76" s="46"/>
      <c r="H76" s="8">
        <v>67</v>
      </c>
      <c r="I76" s="32" t="s">
        <v>188</v>
      </c>
      <c r="J76" s="154">
        <v>5</v>
      </c>
    </row>
    <row r="77" spans="5:13" ht="15" thickBot="1">
      <c r="E77" s="46"/>
      <c r="F77" s="46"/>
      <c r="G77" s="46"/>
      <c r="H77" s="8">
        <v>68</v>
      </c>
      <c r="I77" s="32" t="s">
        <v>189</v>
      </c>
      <c r="J77" s="149" t="s">
        <v>54</v>
      </c>
    </row>
    <row r="78" spans="5:13" ht="15" thickBot="1">
      <c r="E78" s="46"/>
      <c r="F78" s="46"/>
      <c r="G78" s="46"/>
      <c r="H78" s="46"/>
      <c r="I78" s="121" t="s">
        <v>128</v>
      </c>
      <c r="J78" s="122">
        <f>SUM(J47:J77)</f>
        <v>364</v>
      </c>
      <c r="K78" s="46"/>
    </row>
    <row r="79" spans="5:13" ht="14.4">
      <c r="E79" s="46"/>
      <c r="F79" s="46"/>
      <c r="G79" s="46"/>
      <c r="H79" s="46"/>
      <c r="I79" s="46"/>
      <c r="J79" s="46"/>
      <c r="K79" s="46"/>
    </row>
    <row r="80" spans="5:13" ht="14.4">
      <c r="E80" s="46"/>
      <c r="F80" s="46"/>
      <c r="G80" s="46"/>
      <c r="H80" s="46"/>
      <c r="I80" s="46"/>
      <c r="J80" s="46"/>
      <c r="K80" s="46"/>
      <c r="L80" s="46"/>
      <c r="M80" s="46"/>
    </row>
    <row r="81" spans="5:13" ht="14.4">
      <c r="E81" s="46"/>
      <c r="F81" s="46"/>
      <c r="G81" s="46"/>
      <c r="H81" s="46"/>
      <c r="I81" s="46"/>
      <c r="J81" s="46"/>
      <c r="K81" s="46"/>
      <c r="L81" s="46"/>
      <c r="M81" s="46"/>
    </row>
    <row r="82" spans="5:13" ht="14.4">
      <c r="E82" s="46"/>
      <c r="F82" s="46"/>
      <c r="G82" s="46"/>
      <c r="H82" s="46"/>
      <c r="I82" s="46"/>
      <c r="J82" s="46"/>
      <c r="K82" s="46"/>
      <c r="L82" s="46"/>
      <c r="M82" s="46"/>
    </row>
    <row r="83" spans="5:13" ht="14.4">
      <c r="E83" s="46"/>
      <c r="F83" s="46"/>
      <c r="G83" s="46"/>
      <c r="H83" s="46"/>
      <c r="I83" s="46"/>
      <c r="J83" s="46"/>
      <c r="K83" s="46"/>
      <c r="L83" s="46"/>
      <c r="M83" s="46"/>
    </row>
    <row r="84" spans="5:13" ht="14.4">
      <c r="E84" s="46"/>
      <c r="F84" s="46"/>
      <c r="G84" s="46"/>
      <c r="H84" s="46"/>
      <c r="I84" s="46"/>
      <c r="J84" s="46"/>
      <c r="K84" s="46"/>
      <c r="L84" s="46"/>
      <c r="M84" s="46"/>
    </row>
    <row r="85" spans="5:13" ht="14.4">
      <c r="E85" s="46"/>
      <c r="F85" s="46"/>
      <c r="G85" s="46"/>
      <c r="H85" s="46"/>
      <c r="I85" s="46"/>
      <c r="J85" s="46"/>
      <c r="K85" s="46"/>
      <c r="L85" s="46"/>
      <c r="M85" s="46"/>
    </row>
    <row r="86" spans="5:13" ht="14.4">
      <c r="E86" s="46"/>
      <c r="F86" s="46"/>
      <c r="G86" s="46"/>
      <c r="H86" s="46"/>
      <c r="I86" s="46"/>
      <c r="J86" s="46"/>
      <c r="K86" s="46"/>
      <c r="L86" s="46"/>
      <c r="M86" s="46"/>
    </row>
    <row r="87" spans="5:13" ht="14.4">
      <c r="E87" s="46"/>
      <c r="F87" s="46"/>
      <c r="G87" s="46"/>
      <c r="H87" s="46"/>
      <c r="I87" s="46"/>
      <c r="J87" s="46"/>
      <c r="K87" s="46"/>
      <c r="L87" s="46"/>
      <c r="M87" s="46"/>
    </row>
    <row r="88" spans="5:13" ht="14.4">
      <c r="H88" s="46"/>
      <c r="I88" s="46"/>
      <c r="J88" s="46"/>
      <c r="K88" s="46"/>
      <c r="L88" s="46"/>
      <c r="M88" s="46"/>
    </row>
    <row r="89" spans="5:13" ht="14.4">
      <c r="H89" s="46"/>
      <c r="I89" s="46"/>
      <c r="J89" s="46"/>
      <c r="K89" s="46"/>
      <c r="L89" s="46"/>
      <c r="M89" s="46"/>
    </row>
    <row r="90" spans="5:13" ht="14.4">
      <c r="I90" s="46"/>
      <c r="J90" s="46"/>
      <c r="L90" s="46"/>
      <c r="M90" s="46"/>
    </row>
    <row r="91" spans="5:13" ht="14.4">
      <c r="L91" s="46"/>
      <c r="M91" s="46"/>
    </row>
  </sheetData>
  <mergeCells count="4">
    <mergeCell ref="J1:R1"/>
    <mergeCell ref="E19:F19"/>
    <mergeCell ref="E24:F24"/>
    <mergeCell ref="A1:I1"/>
  </mergeCells>
  <phoneticPr fontId="3"/>
  <pageMargins left="0.7" right="0.7" top="0.75" bottom="0.75" header="0.3" footer="0.3"/>
  <pageSetup paperSize="9" scale="6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/>
  </sheetPr>
  <dimension ref="A1:P91"/>
  <sheetViews>
    <sheetView topLeftCell="A10" zoomScaleNormal="100" workbookViewId="0">
      <selection activeCell="B21" sqref="B21"/>
    </sheetView>
  </sheetViews>
  <sheetFormatPr defaultColWidth="8.19921875" defaultRowHeight="12"/>
  <cols>
    <col min="1" max="1" width="24.3984375" style="8" customWidth="1"/>
    <col min="2" max="2" width="7.8984375" style="8" customWidth="1"/>
    <col min="3" max="3" width="8.19921875" style="8"/>
    <col min="4" max="4" width="2.5" style="8" customWidth="1"/>
    <col min="5" max="5" width="8.5" style="8" customWidth="1"/>
    <col min="6" max="6" width="23.19921875" style="8" customWidth="1"/>
    <col min="7" max="7" width="5.19921875" style="8" bestFit="1" customWidth="1"/>
    <col min="8" max="8" width="2.69921875" style="6" customWidth="1"/>
    <col min="9" max="9" width="22" style="8" customWidth="1"/>
    <col min="10" max="10" width="7" style="8" customWidth="1"/>
    <col min="11" max="11" width="4.09765625" style="8" customWidth="1"/>
    <col min="12" max="12" width="21" style="8" customWidth="1"/>
    <col min="13" max="13" width="7" style="8" customWidth="1"/>
    <col min="14" max="14" width="25.69921875" style="8" bestFit="1" customWidth="1"/>
    <col min="15" max="15" width="7.8984375" style="8" bestFit="1" customWidth="1"/>
    <col min="16" max="16" width="9.59765625" style="8" bestFit="1" customWidth="1"/>
    <col min="17" max="259" width="8.19921875" style="8"/>
    <col min="260" max="260" width="3.19921875" style="8" customWidth="1"/>
    <col min="261" max="261" width="23.19921875" style="8" customWidth="1"/>
    <col min="262" max="262" width="5.19921875" style="8" bestFit="1" customWidth="1"/>
    <col min="263" max="263" width="5.5" style="8" customWidth="1"/>
    <col min="264" max="264" width="18.8984375" style="8" customWidth="1"/>
    <col min="265" max="265" width="7" style="8" customWidth="1"/>
    <col min="266" max="266" width="7.8984375" style="8" bestFit="1" customWidth="1"/>
    <col min="267" max="267" width="18.8984375" style="8" customWidth="1"/>
    <col min="268" max="268" width="7" style="8" customWidth="1"/>
    <col min="269" max="269" width="3.19921875" style="8" bestFit="1" customWidth="1"/>
    <col min="270" max="270" width="25.69921875" style="8" bestFit="1" customWidth="1"/>
    <col min="271" max="271" width="7.8984375" style="8" bestFit="1" customWidth="1"/>
    <col min="272" max="272" width="9.59765625" style="8" bestFit="1" customWidth="1"/>
    <col min="273" max="515" width="8.19921875" style="8"/>
    <col min="516" max="516" width="3.19921875" style="8" customWidth="1"/>
    <col min="517" max="517" width="23.19921875" style="8" customWidth="1"/>
    <col min="518" max="518" width="5.19921875" style="8" bestFit="1" customWidth="1"/>
    <col min="519" max="519" width="5.5" style="8" customWidth="1"/>
    <col min="520" max="520" width="18.8984375" style="8" customWidth="1"/>
    <col min="521" max="521" width="7" style="8" customWidth="1"/>
    <col min="522" max="522" width="7.8984375" style="8" bestFit="1" customWidth="1"/>
    <col min="523" max="523" width="18.8984375" style="8" customWidth="1"/>
    <col min="524" max="524" width="7" style="8" customWidth="1"/>
    <col min="525" max="525" width="3.19921875" style="8" bestFit="1" customWidth="1"/>
    <col min="526" max="526" width="25.69921875" style="8" bestFit="1" customWidth="1"/>
    <col min="527" max="527" width="7.8984375" style="8" bestFit="1" customWidth="1"/>
    <col min="528" max="528" width="9.59765625" style="8" bestFit="1" customWidth="1"/>
    <col min="529" max="771" width="8.19921875" style="8"/>
    <col min="772" max="772" width="3.19921875" style="8" customWidth="1"/>
    <col min="773" max="773" width="23.19921875" style="8" customWidth="1"/>
    <col min="774" max="774" width="5.19921875" style="8" bestFit="1" customWidth="1"/>
    <col min="775" max="775" width="5.5" style="8" customWidth="1"/>
    <col min="776" max="776" width="18.8984375" style="8" customWidth="1"/>
    <col min="777" max="777" width="7" style="8" customWidth="1"/>
    <col min="778" max="778" width="7.8984375" style="8" bestFit="1" customWidth="1"/>
    <col min="779" max="779" width="18.8984375" style="8" customWidth="1"/>
    <col min="780" max="780" width="7" style="8" customWidth="1"/>
    <col min="781" max="781" width="3.19921875" style="8" bestFit="1" customWidth="1"/>
    <col min="782" max="782" width="25.69921875" style="8" bestFit="1" customWidth="1"/>
    <col min="783" max="783" width="7.8984375" style="8" bestFit="1" customWidth="1"/>
    <col min="784" max="784" width="9.59765625" style="8" bestFit="1" customWidth="1"/>
    <col min="785" max="1027" width="8.19921875" style="8"/>
    <col min="1028" max="1028" width="3.19921875" style="8" customWidth="1"/>
    <col min="1029" max="1029" width="23.19921875" style="8" customWidth="1"/>
    <col min="1030" max="1030" width="5.19921875" style="8" bestFit="1" customWidth="1"/>
    <col min="1031" max="1031" width="5.5" style="8" customWidth="1"/>
    <col min="1032" max="1032" width="18.8984375" style="8" customWidth="1"/>
    <col min="1033" max="1033" width="7" style="8" customWidth="1"/>
    <col min="1034" max="1034" width="7.8984375" style="8" bestFit="1" customWidth="1"/>
    <col min="1035" max="1035" width="18.8984375" style="8" customWidth="1"/>
    <col min="1036" max="1036" width="7" style="8" customWidth="1"/>
    <col min="1037" max="1037" width="3.19921875" style="8" bestFit="1" customWidth="1"/>
    <col min="1038" max="1038" width="25.69921875" style="8" bestFit="1" customWidth="1"/>
    <col min="1039" max="1039" width="7.8984375" style="8" bestFit="1" customWidth="1"/>
    <col min="1040" max="1040" width="9.59765625" style="8" bestFit="1" customWidth="1"/>
    <col min="1041" max="1283" width="8.19921875" style="8"/>
    <col min="1284" max="1284" width="3.19921875" style="8" customWidth="1"/>
    <col min="1285" max="1285" width="23.19921875" style="8" customWidth="1"/>
    <col min="1286" max="1286" width="5.19921875" style="8" bestFit="1" customWidth="1"/>
    <col min="1287" max="1287" width="5.5" style="8" customWidth="1"/>
    <col min="1288" max="1288" width="18.8984375" style="8" customWidth="1"/>
    <col min="1289" max="1289" width="7" style="8" customWidth="1"/>
    <col min="1290" max="1290" width="7.8984375" style="8" bestFit="1" customWidth="1"/>
    <col min="1291" max="1291" width="18.8984375" style="8" customWidth="1"/>
    <col min="1292" max="1292" width="7" style="8" customWidth="1"/>
    <col min="1293" max="1293" width="3.19921875" style="8" bestFit="1" customWidth="1"/>
    <col min="1294" max="1294" width="25.69921875" style="8" bestFit="1" customWidth="1"/>
    <col min="1295" max="1295" width="7.8984375" style="8" bestFit="1" customWidth="1"/>
    <col min="1296" max="1296" width="9.59765625" style="8" bestFit="1" customWidth="1"/>
    <col min="1297" max="1539" width="8.19921875" style="8"/>
    <col min="1540" max="1540" width="3.19921875" style="8" customWidth="1"/>
    <col min="1541" max="1541" width="23.19921875" style="8" customWidth="1"/>
    <col min="1542" max="1542" width="5.19921875" style="8" bestFit="1" customWidth="1"/>
    <col min="1543" max="1543" width="5.5" style="8" customWidth="1"/>
    <col min="1544" max="1544" width="18.8984375" style="8" customWidth="1"/>
    <col min="1545" max="1545" width="7" style="8" customWidth="1"/>
    <col min="1546" max="1546" width="7.8984375" style="8" bestFit="1" customWidth="1"/>
    <col min="1547" max="1547" width="18.8984375" style="8" customWidth="1"/>
    <col min="1548" max="1548" width="7" style="8" customWidth="1"/>
    <col min="1549" max="1549" width="3.19921875" style="8" bestFit="1" customWidth="1"/>
    <col min="1550" max="1550" width="25.69921875" style="8" bestFit="1" customWidth="1"/>
    <col min="1551" max="1551" width="7.8984375" style="8" bestFit="1" customWidth="1"/>
    <col min="1552" max="1552" width="9.59765625" style="8" bestFit="1" customWidth="1"/>
    <col min="1553" max="1795" width="8.19921875" style="8"/>
    <col min="1796" max="1796" width="3.19921875" style="8" customWidth="1"/>
    <col min="1797" max="1797" width="23.19921875" style="8" customWidth="1"/>
    <col min="1798" max="1798" width="5.19921875" style="8" bestFit="1" customWidth="1"/>
    <col min="1799" max="1799" width="5.5" style="8" customWidth="1"/>
    <col min="1800" max="1800" width="18.8984375" style="8" customWidth="1"/>
    <col min="1801" max="1801" width="7" style="8" customWidth="1"/>
    <col min="1802" max="1802" width="7.8984375" style="8" bestFit="1" customWidth="1"/>
    <col min="1803" max="1803" width="18.8984375" style="8" customWidth="1"/>
    <col min="1804" max="1804" width="7" style="8" customWidth="1"/>
    <col min="1805" max="1805" width="3.19921875" style="8" bestFit="1" customWidth="1"/>
    <col min="1806" max="1806" width="25.69921875" style="8" bestFit="1" customWidth="1"/>
    <col min="1807" max="1807" width="7.8984375" style="8" bestFit="1" customWidth="1"/>
    <col min="1808" max="1808" width="9.59765625" style="8" bestFit="1" customWidth="1"/>
    <col min="1809" max="2051" width="8.19921875" style="8"/>
    <col min="2052" max="2052" width="3.19921875" style="8" customWidth="1"/>
    <col min="2053" max="2053" width="23.19921875" style="8" customWidth="1"/>
    <col min="2054" max="2054" width="5.19921875" style="8" bestFit="1" customWidth="1"/>
    <col min="2055" max="2055" width="5.5" style="8" customWidth="1"/>
    <col min="2056" max="2056" width="18.8984375" style="8" customWidth="1"/>
    <col min="2057" max="2057" width="7" style="8" customWidth="1"/>
    <col min="2058" max="2058" width="7.8984375" style="8" bestFit="1" customWidth="1"/>
    <col min="2059" max="2059" width="18.8984375" style="8" customWidth="1"/>
    <col min="2060" max="2060" width="7" style="8" customWidth="1"/>
    <col min="2061" max="2061" width="3.19921875" style="8" bestFit="1" customWidth="1"/>
    <col min="2062" max="2062" width="25.69921875" style="8" bestFit="1" customWidth="1"/>
    <col min="2063" max="2063" width="7.8984375" style="8" bestFit="1" customWidth="1"/>
    <col min="2064" max="2064" width="9.59765625" style="8" bestFit="1" customWidth="1"/>
    <col min="2065" max="2307" width="8.19921875" style="8"/>
    <col min="2308" max="2308" width="3.19921875" style="8" customWidth="1"/>
    <col min="2309" max="2309" width="23.19921875" style="8" customWidth="1"/>
    <col min="2310" max="2310" width="5.19921875" style="8" bestFit="1" customWidth="1"/>
    <col min="2311" max="2311" width="5.5" style="8" customWidth="1"/>
    <col min="2312" max="2312" width="18.8984375" style="8" customWidth="1"/>
    <col min="2313" max="2313" width="7" style="8" customWidth="1"/>
    <col min="2314" max="2314" width="7.8984375" style="8" bestFit="1" customWidth="1"/>
    <col min="2315" max="2315" width="18.8984375" style="8" customWidth="1"/>
    <col min="2316" max="2316" width="7" style="8" customWidth="1"/>
    <col min="2317" max="2317" width="3.19921875" style="8" bestFit="1" customWidth="1"/>
    <col min="2318" max="2318" width="25.69921875" style="8" bestFit="1" customWidth="1"/>
    <col min="2319" max="2319" width="7.8984375" style="8" bestFit="1" customWidth="1"/>
    <col min="2320" max="2320" width="9.59765625" style="8" bestFit="1" customWidth="1"/>
    <col min="2321" max="2563" width="8.19921875" style="8"/>
    <col min="2564" max="2564" width="3.19921875" style="8" customWidth="1"/>
    <col min="2565" max="2565" width="23.19921875" style="8" customWidth="1"/>
    <col min="2566" max="2566" width="5.19921875" style="8" bestFit="1" customWidth="1"/>
    <col min="2567" max="2567" width="5.5" style="8" customWidth="1"/>
    <col min="2568" max="2568" width="18.8984375" style="8" customWidth="1"/>
    <col min="2569" max="2569" width="7" style="8" customWidth="1"/>
    <col min="2570" max="2570" width="7.8984375" style="8" bestFit="1" customWidth="1"/>
    <col min="2571" max="2571" width="18.8984375" style="8" customWidth="1"/>
    <col min="2572" max="2572" width="7" style="8" customWidth="1"/>
    <col min="2573" max="2573" width="3.19921875" style="8" bestFit="1" customWidth="1"/>
    <col min="2574" max="2574" width="25.69921875" style="8" bestFit="1" customWidth="1"/>
    <col min="2575" max="2575" width="7.8984375" style="8" bestFit="1" customWidth="1"/>
    <col min="2576" max="2576" width="9.59765625" style="8" bestFit="1" customWidth="1"/>
    <col min="2577" max="2819" width="8.19921875" style="8"/>
    <col min="2820" max="2820" width="3.19921875" style="8" customWidth="1"/>
    <col min="2821" max="2821" width="23.19921875" style="8" customWidth="1"/>
    <col min="2822" max="2822" width="5.19921875" style="8" bestFit="1" customWidth="1"/>
    <col min="2823" max="2823" width="5.5" style="8" customWidth="1"/>
    <col min="2824" max="2824" width="18.8984375" style="8" customWidth="1"/>
    <col min="2825" max="2825" width="7" style="8" customWidth="1"/>
    <col min="2826" max="2826" width="7.8984375" style="8" bestFit="1" customWidth="1"/>
    <col min="2827" max="2827" width="18.8984375" style="8" customWidth="1"/>
    <col min="2828" max="2828" width="7" style="8" customWidth="1"/>
    <col min="2829" max="2829" width="3.19921875" style="8" bestFit="1" customWidth="1"/>
    <col min="2830" max="2830" width="25.69921875" style="8" bestFit="1" customWidth="1"/>
    <col min="2831" max="2831" width="7.8984375" style="8" bestFit="1" customWidth="1"/>
    <col min="2832" max="2832" width="9.59765625" style="8" bestFit="1" customWidth="1"/>
    <col min="2833" max="3075" width="8.19921875" style="8"/>
    <col min="3076" max="3076" width="3.19921875" style="8" customWidth="1"/>
    <col min="3077" max="3077" width="23.19921875" style="8" customWidth="1"/>
    <col min="3078" max="3078" width="5.19921875" style="8" bestFit="1" customWidth="1"/>
    <col min="3079" max="3079" width="5.5" style="8" customWidth="1"/>
    <col min="3080" max="3080" width="18.8984375" style="8" customWidth="1"/>
    <col min="3081" max="3081" width="7" style="8" customWidth="1"/>
    <col min="3082" max="3082" width="7.8984375" style="8" bestFit="1" customWidth="1"/>
    <col min="3083" max="3083" width="18.8984375" style="8" customWidth="1"/>
    <col min="3084" max="3084" width="7" style="8" customWidth="1"/>
    <col min="3085" max="3085" width="3.19921875" style="8" bestFit="1" customWidth="1"/>
    <col min="3086" max="3086" width="25.69921875" style="8" bestFit="1" customWidth="1"/>
    <col min="3087" max="3087" width="7.8984375" style="8" bestFit="1" customWidth="1"/>
    <col min="3088" max="3088" width="9.59765625" style="8" bestFit="1" customWidth="1"/>
    <col min="3089" max="3331" width="8.19921875" style="8"/>
    <col min="3332" max="3332" width="3.19921875" style="8" customWidth="1"/>
    <col min="3333" max="3333" width="23.19921875" style="8" customWidth="1"/>
    <col min="3334" max="3334" width="5.19921875" style="8" bestFit="1" customWidth="1"/>
    <col min="3335" max="3335" width="5.5" style="8" customWidth="1"/>
    <col min="3336" max="3336" width="18.8984375" style="8" customWidth="1"/>
    <col min="3337" max="3337" width="7" style="8" customWidth="1"/>
    <col min="3338" max="3338" width="7.8984375" style="8" bestFit="1" customWidth="1"/>
    <col min="3339" max="3339" width="18.8984375" style="8" customWidth="1"/>
    <col min="3340" max="3340" width="7" style="8" customWidth="1"/>
    <col min="3341" max="3341" width="3.19921875" style="8" bestFit="1" customWidth="1"/>
    <col min="3342" max="3342" width="25.69921875" style="8" bestFit="1" customWidth="1"/>
    <col min="3343" max="3343" width="7.8984375" style="8" bestFit="1" customWidth="1"/>
    <col min="3344" max="3344" width="9.59765625" style="8" bestFit="1" customWidth="1"/>
    <col min="3345" max="3587" width="8.19921875" style="8"/>
    <col min="3588" max="3588" width="3.19921875" style="8" customWidth="1"/>
    <col min="3589" max="3589" width="23.19921875" style="8" customWidth="1"/>
    <col min="3590" max="3590" width="5.19921875" style="8" bestFit="1" customWidth="1"/>
    <col min="3591" max="3591" width="5.5" style="8" customWidth="1"/>
    <col min="3592" max="3592" width="18.8984375" style="8" customWidth="1"/>
    <col min="3593" max="3593" width="7" style="8" customWidth="1"/>
    <col min="3594" max="3594" width="7.8984375" style="8" bestFit="1" customWidth="1"/>
    <col min="3595" max="3595" width="18.8984375" style="8" customWidth="1"/>
    <col min="3596" max="3596" width="7" style="8" customWidth="1"/>
    <col min="3597" max="3597" width="3.19921875" style="8" bestFit="1" customWidth="1"/>
    <col min="3598" max="3598" width="25.69921875" style="8" bestFit="1" customWidth="1"/>
    <col min="3599" max="3599" width="7.8984375" style="8" bestFit="1" customWidth="1"/>
    <col min="3600" max="3600" width="9.59765625" style="8" bestFit="1" customWidth="1"/>
    <col min="3601" max="3843" width="8.19921875" style="8"/>
    <col min="3844" max="3844" width="3.19921875" style="8" customWidth="1"/>
    <col min="3845" max="3845" width="23.19921875" style="8" customWidth="1"/>
    <col min="3846" max="3846" width="5.19921875" style="8" bestFit="1" customWidth="1"/>
    <col min="3847" max="3847" width="5.5" style="8" customWidth="1"/>
    <col min="3848" max="3848" width="18.8984375" style="8" customWidth="1"/>
    <col min="3849" max="3849" width="7" style="8" customWidth="1"/>
    <col min="3850" max="3850" width="7.8984375" style="8" bestFit="1" customWidth="1"/>
    <col min="3851" max="3851" width="18.8984375" style="8" customWidth="1"/>
    <col min="3852" max="3852" width="7" style="8" customWidth="1"/>
    <col min="3853" max="3853" width="3.19921875" style="8" bestFit="1" customWidth="1"/>
    <col min="3854" max="3854" width="25.69921875" style="8" bestFit="1" customWidth="1"/>
    <col min="3855" max="3855" width="7.8984375" style="8" bestFit="1" customWidth="1"/>
    <col min="3856" max="3856" width="9.59765625" style="8" bestFit="1" customWidth="1"/>
    <col min="3857" max="4099" width="8.19921875" style="8"/>
    <col min="4100" max="4100" width="3.19921875" style="8" customWidth="1"/>
    <col min="4101" max="4101" width="23.19921875" style="8" customWidth="1"/>
    <col min="4102" max="4102" width="5.19921875" style="8" bestFit="1" customWidth="1"/>
    <col min="4103" max="4103" width="5.5" style="8" customWidth="1"/>
    <col min="4104" max="4104" width="18.8984375" style="8" customWidth="1"/>
    <col min="4105" max="4105" width="7" style="8" customWidth="1"/>
    <col min="4106" max="4106" width="7.8984375" style="8" bestFit="1" customWidth="1"/>
    <col min="4107" max="4107" width="18.8984375" style="8" customWidth="1"/>
    <col min="4108" max="4108" width="7" style="8" customWidth="1"/>
    <col min="4109" max="4109" width="3.19921875" style="8" bestFit="1" customWidth="1"/>
    <col min="4110" max="4110" width="25.69921875" style="8" bestFit="1" customWidth="1"/>
    <col min="4111" max="4111" width="7.8984375" style="8" bestFit="1" customWidth="1"/>
    <col min="4112" max="4112" width="9.59765625" style="8" bestFit="1" customWidth="1"/>
    <col min="4113" max="4355" width="8.19921875" style="8"/>
    <col min="4356" max="4356" width="3.19921875" style="8" customWidth="1"/>
    <col min="4357" max="4357" width="23.19921875" style="8" customWidth="1"/>
    <col min="4358" max="4358" width="5.19921875" style="8" bestFit="1" customWidth="1"/>
    <col min="4359" max="4359" width="5.5" style="8" customWidth="1"/>
    <col min="4360" max="4360" width="18.8984375" style="8" customWidth="1"/>
    <col min="4361" max="4361" width="7" style="8" customWidth="1"/>
    <col min="4362" max="4362" width="7.8984375" style="8" bestFit="1" customWidth="1"/>
    <col min="4363" max="4363" width="18.8984375" style="8" customWidth="1"/>
    <col min="4364" max="4364" width="7" style="8" customWidth="1"/>
    <col min="4365" max="4365" width="3.19921875" style="8" bestFit="1" customWidth="1"/>
    <col min="4366" max="4366" width="25.69921875" style="8" bestFit="1" customWidth="1"/>
    <col min="4367" max="4367" width="7.8984375" style="8" bestFit="1" customWidth="1"/>
    <col min="4368" max="4368" width="9.59765625" style="8" bestFit="1" customWidth="1"/>
    <col min="4369" max="4611" width="8.19921875" style="8"/>
    <col min="4612" max="4612" width="3.19921875" style="8" customWidth="1"/>
    <col min="4613" max="4613" width="23.19921875" style="8" customWidth="1"/>
    <col min="4614" max="4614" width="5.19921875" style="8" bestFit="1" customWidth="1"/>
    <col min="4615" max="4615" width="5.5" style="8" customWidth="1"/>
    <col min="4616" max="4616" width="18.8984375" style="8" customWidth="1"/>
    <col min="4617" max="4617" width="7" style="8" customWidth="1"/>
    <col min="4618" max="4618" width="7.8984375" style="8" bestFit="1" customWidth="1"/>
    <col min="4619" max="4619" width="18.8984375" style="8" customWidth="1"/>
    <col min="4620" max="4620" width="7" style="8" customWidth="1"/>
    <col min="4621" max="4621" width="3.19921875" style="8" bestFit="1" customWidth="1"/>
    <col min="4622" max="4622" width="25.69921875" style="8" bestFit="1" customWidth="1"/>
    <col min="4623" max="4623" width="7.8984375" style="8" bestFit="1" customWidth="1"/>
    <col min="4624" max="4624" width="9.59765625" style="8" bestFit="1" customWidth="1"/>
    <col min="4625" max="4867" width="8.19921875" style="8"/>
    <col min="4868" max="4868" width="3.19921875" style="8" customWidth="1"/>
    <col min="4869" max="4869" width="23.19921875" style="8" customWidth="1"/>
    <col min="4870" max="4870" width="5.19921875" style="8" bestFit="1" customWidth="1"/>
    <col min="4871" max="4871" width="5.5" style="8" customWidth="1"/>
    <col min="4872" max="4872" width="18.8984375" style="8" customWidth="1"/>
    <col min="4873" max="4873" width="7" style="8" customWidth="1"/>
    <col min="4874" max="4874" width="7.8984375" style="8" bestFit="1" customWidth="1"/>
    <col min="4875" max="4875" width="18.8984375" style="8" customWidth="1"/>
    <col min="4876" max="4876" width="7" style="8" customWidth="1"/>
    <col min="4877" max="4877" width="3.19921875" style="8" bestFit="1" customWidth="1"/>
    <col min="4878" max="4878" width="25.69921875" style="8" bestFit="1" customWidth="1"/>
    <col min="4879" max="4879" width="7.8984375" style="8" bestFit="1" customWidth="1"/>
    <col min="4880" max="4880" width="9.59765625" style="8" bestFit="1" customWidth="1"/>
    <col min="4881" max="5123" width="8.19921875" style="8"/>
    <col min="5124" max="5124" width="3.19921875" style="8" customWidth="1"/>
    <col min="5125" max="5125" width="23.19921875" style="8" customWidth="1"/>
    <col min="5126" max="5126" width="5.19921875" style="8" bestFit="1" customWidth="1"/>
    <col min="5127" max="5127" width="5.5" style="8" customWidth="1"/>
    <col min="5128" max="5128" width="18.8984375" style="8" customWidth="1"/>
    <col min="5129" max="5129" width="7" style="8" customWidth="1"/>
    <col min="5130" max="5130" width="7.8984375" style="8" bestFit="1" customWidth="1"/>
    <col min="5131" max="5131" width="18.8984375" style="8" customWidth="1"/>
    <col min="5132" max="5132" width="7" style="8" customWidth="1"/>
    <col min="5133" max="5133" width="3.19921875" style="8" bestFit="1" customWidth="1"/>
    <col min="5134" max="5134" width="25.69921875" style="8" bestFit="1" customWidth="1"/>
    <col min="5135" max="5135" width="7.8984375" style="8" bestFit="1" customWidth="1"/>
    <col min="5136" max="5136" width="9.59765625" style="8" bestFit="1" customWidth="1"/>
    <col min="5137" max="5379" width="8.19921875" style="8"/>
    <col min="5380" max="5380" width="3.19921875" style="8" customWidth="1"/>
    <col min="5381" max="5381" width="23.19921875" style="8" customWidth="1"/>
    <col min="5382" max="5382" width="5.19921875" style="8" bestFit="1" customWidth="1"/>
    <col min="5383" max="5383" width="5.5" style="8" customWidth="1"/>
    <col min="5384" max="5384" width="18.8984375" style="8" customWidth="1"/>
    <col min="5385" max="5385" width="7" style="8" customWidth="1"/>
    <col min="5386" max="5386" width="7.8984375" style="8" bestFit="1" customWidth="1"/>
    <col min="5387" max="5387" width="18.8984375" style="8" customWidth="1"/>
    <col min="5388" max="5388" width="7" style="8" customWidth="1"/>
    <col min="5389" max="5389" width="3.19921875" style="8" bestFit="1" customWidth="1"/>
    <col min="5390" max="5390" width="25.69921875" style="8" bestFit="1" customWidth="1"/>
    <col min="5391" max="5391" width="7.8984375" style="8" bestFit="1" customWidth="1"/>
    <col min="5392" max="5392" width="9.59765625" style="8" bestFit="1" customWidth="1"/>
    <col min="5393" max="5635" width="8.19921875" style="8"/>
    <col min="5636" max="5636" width="3.19921875" style="8" customWidth="1"/>
    <col min="5637" max="5637" width="23.19921875" style="8" customWidth="1"/>
    <col min="5638" max="5638" width="5.19921875" style="8" bestFit="1" customWidth="1"/>
    <col min="5639" max="5639" width="5.5" style="8" customWidth="1"/>
    <col min="5640" max="5640" width="18.8984375" style="8" customWidth="1"/>
    <col min="5641" max="5641" width="7" style="8" customWidth="1"/>
    <col min="5642" max="5642" width="7.8984375" style="8" bestFit="1" customWidth="1"/>
    <col min="5643" max="5643" width="18.8984375" style="8" customWidth="1"/>
    <col min="5644" max="5644" width="7" style="8" customWidth="1"/>
    <col min="5645" max="5645" width="3.19921875" style="8" bestFit="1" customWidth="1"/>
    <col min="5646" max="5646" width="25.69921875" style="8" bestFit="1" customWidth="1"/>
    <col min="5647" max="5647" width="7.8984375" style="8" bestFit="1" customWidth="1"/>
    <col min="5648" max="5648" width="9.59765625" style="8" bestFit="1" customWidth="1"/>
    <col min="5649" max="5891" width="8.19921875" style="8"/>
    <col min="5892" max="5892" width="3.19921875" style="8" customWidth="1"/>
    <col min="5893" max="5893" width="23.19921875" style="8" customWidth="1"/>
    <col min="5894" max="5894" width="5.19921875" style="8" bestFit="1" customWidth="1"/>
    <col min="5895" max="5895" width="5.5" style="8" customWidth="1"/>
    <col min="5896" max="5896" width="18.8984375" style="8" customWidth="1"/>
    <col min="5897" max="5897" width="7" style="8" customWidth="1"/>
    <col min="5898" max="5898" width="7.8984375" style="8" bestFit="1" customWidth="1"/>
    <col min="5899" max="5899" width="18.8984375" style="8" customWidth="1"/>
    <col min="5900" max="5900" width="7" style="8" customWidth="1"/>
    <col min="5901" max="5901" width="3.19921875" style="8" bestFit="1" customWidth="1"/>
    <col min="5902" max="5902" width="25.69921875" style="8" bestFit="1" customWidth="1"/>
    <col min="5903" max="5903" width="7.8984375" style="8" bestFit="1" customWidth="1"/>
    <col min="5904" max="5904" width="9.59765625" style="8" bestFit="1" customWidth="1"/>
    <col min="5905" max="6147" width="8.19921875" style="8"/>
    <col min="6148" max="6148" width="3.19921875" style="8" customWidth="1"/>
    <col min="6149" max="6149" width="23.19921875" style="8" customWidth="1"/>
    <col min="6150" max="6150" width="5.19921875" style="8" bestFit="1" customWidth="1"/>
    <col min="6151" max="6151" width="5.5" style="8" customWidth="1"/>
    <col min="6152" max="6152" width="18.8984375" style="8" customWidth="1"/>
    <col min="6153" max="6153" width="7" style="8" customWidth="1"/>
    <col min="6154" max="6154" width="7.8984375" style="8" bestFit="1" customWidth="1"/>
    <col min="6155" max="6155" width="18.8984375" style="8" customWidth="1"/>
    <col min="6156" max="6156" width="7" style="8" customWidth="1"/>
    <col min="6157" max="6157" width="3.19921875" style="8" bestFit="1" customWidth="1"/>
    <col min="6158" max="6158" width="25.69921875" style="8" bestFit="1" customWidth="1"/>
    <col min="6159" max="6159" width="7.8984375" style="8" bestFit="1" customWidth="1"/>
    <col min="6160" max="6160" width="9.59765625" style="8" bestFit="1" customWidth="1"/>
    <col min="6161" max="6403" width="8.19921875" style="8"/>
    <col min="6404" max="6404" width="3.19921875" style="8" customWidth="1"/>
    <col min="6405" max="6405" width="23.19921875" style="8" customWidth="1"/>
    <col min="6406" max="6406" width="5.19921875" style="8" bestFit="1" customWidth="1"/>
    <col min="6407" max="6407" width="5.5" style="8" customWidth="1"/>
    <col min="6408" max="6408" width="18.8984375" style="8" customWidth="1"/>
    <col min="6409" max="6409" width="7" style="8" customWidth="1"/>
    <col min="6410" max="6410" width="7.8984375" style="8" bestFit="1" customWidth="1"/>
    <col min="6411" max="6411" width="18.8984375" style="8" customWidth="1"/>
    <col min="6412" max="6412" width="7" style="8" customWidth="1"/>
    <col min="6413" max="6413" width="3.19921875" style="8" bestFit="1" customWidth="1"/>
    <col min="6414" max="6414" width="25.69921875" style="8" bestFit="1" customWidth="1"/>
    <col min="6415" max="6415" width="7.8984375" style="8" bestFit="1" customWidth="1"/>
    <col min="6416" max="6416" width="9.59765625" style="8" bestFit="1" customWidth="1"/>
    <col min="6417" max="6659" width="8.19921875" style="8"/>
    <col min="6660" max="6660" width="3.19921875" style="8" customWidth="1"/>
    <col min="6661" max="6661" width="23.19921875" style="8" customWidth="1"/>
    <col min="6662" max="6662" width="5.19921875" style="8" bestFit="1" customWidth="1"/>
    <col min="6663" max="6663" width="5.5" style="8" customWidth="1"/>
    <col min="6664" max="6664" width="18.8984375" style="8" customWidth="1"/>
    <col min="6665" max="6665" width="7" style="8" customWidth="1"/>
    <col min="6666" max="6666" width="7.8984375" style="8" bestFit="1" customWidth="1"/>
    <col min="6667" max="6667" width="18.8984375" style="8" customWidth="1"/>
    <col min="6668" max="6668" width="7" style="8" customWidth="1"/>
    <col min="6669" max="6669" width="3.19921875" style="8" bestFit="1" customWidth="1"/>
    <col min="6670" max="6670" width="25.69921875" style="8" bestFit="1" customWidth="1"/>
    <col min="6671" max="6671" width="7.8984375" style="8" bestFit="1" customWidth="1"/>
    <col min="6672" max="6672" width="9.59765625" style="8" bestFit="1" customWidth="1"/>
    <col min="6673" max="6915" width="8.19921875" style="8"/>
    <col min="6916" max="6916" width="3.19921875" style="8" customWidth="1"/>
    <col min="6917" max="6917" width="23.19921875" style="8" customWidth="1"/>
    <col min="6918" max="6918" width="5.19921875" style="8" bestFit="1" customWidth="1"/>
    <col min="6919" max="6919" width="5.5" style="8" customWidth="1"/>
    <col min="6920" max="6920" width="18.8984375" style="8" customWidth="1"/>
    <col min="6921" max="6921" width="7" style="8" customWidth="1"/>
    <col min="6922" max="6922" width="7.8984375" style="8" bestFit="1" customWidth="1"/>
    <col min="6923" max="6923" width="18.8984375" style="8" customWidth="1"/>
    <col min="6924" max="6924" width="7" style="8" customWidth="1"/>
    <col min="6925" max="6925" width="3.19921875" style="8" bestFit="1" customWidth="1"/>
    <col min="6926" max="6926" width="25.69921875" style="8" bestFit="1" customWidth="1"/>
    <col min="6927" max="6927" width="7.8984375" style="8" bestFit="1" customWidth="1"/>
    <col min="6928" max="6928" width="9.59765625" style="8" bestFit="1" customWidth="1"/>
    <col min="6929" max="7171" width="8.19921875" style="8"/>
    <col min="7172" max="7172" width="3.19921875" style="8" customWidth="1"/>
    <col min="7173" max="7173" width="23.19921875" style="8" customWidth="1"/>
    <col min="7174" max="7174" width="5.19921875" style="8" bestFit="1" customWidth="1"/>
    <col min="7175" max="7175" width="5.5" style="8" customWidth="1"/>
    <col min="7176" max="7176" width="18.8984375" style="8" customWidth="1"/>
    <col min="7177" max="7177" width="7" style="8" customWidth="1"/>
    <col min="7178" max="7178" width="7.8984375" style="8" bestFit="1" customWidth="1"/>
    <col min="7179" max="7179" width="18.8984375" style="8" customWidth="1"/>
    <col min="7180" max="7180" width="7" style="8" customWidth="1"/>
    <col min="7181" max="7181" width="3.19921875" style="8" bestFit="1" customWidth="1"/>
    <col min="7182" max="7182" width="25.69921875" style="8" bestFit="1" customWidth="1"/>
    <col min="7183" max="7183" width="7.8984375" style="8" bestFit="1" customWidth="1"/>
    <col min="7184" max="7184" width="9.59765625" style="8" bestFit="1" customWidth="1"/>
    <col min="7185" max="7427" width="8.19921875" style="8"/>
    <col min="7428" max="7428" width="3.19921875" style="8" customWidth="1"/>
    <col min="7429" max="7429" width="23.19921875" style="8" customWidth="1"/>
    <col min="7430" max="7430" width="5.19921875" style="8" bestFit="1" customWidth="1"/>
    <col min="7431" max="7431" width="5.5" style="8" customWidth="1"/>
    <col min="7432" max="7432" width="18.8984375" style="8" customWidth="1"/>
    <col min="7433" max="7433" width="7" style="8" customWidth="1"/>
    <col min="7434" max="7434" width="7.8984375" style="8" bestFit="1" customWidth="1"/>
    <col min="7435" max="7435" width="18.8984375" style="8" customWidth="1"/>
    <col min="7436" max="7436" width="7" style="8" customWidth="1"/>
    <col min="7437" max="7437" width="3.19921875" style="8" bestFit="1" customWidth="1"/>
    <col min="7438" max="7438" width="25.69921875" style="8" bestFit="1" customWidth="1"/>
    <col min="7439" max="7439" width="7.8984375" style="8" bestFit="1" customWidth="1"/>
    <col min="7440" max="7440" width="9.59765625" style="8" bestFit="1" customWidth="1"/>
    <col min="7441" max="7683" width="8.19921875" style="8"/>
    <col min="7684" max="7684" width="3.19921875" style="8" customWidth="1"/>
    <col min="7685" max="7685" width="23.19921875" style="8" customWidth="1"/>
    <col min="7686" max="7686" width="5.19921875" style="8" bestFit="1" customWidth="1"/>
    <col min="7687" max="7687" width="5.5" style="8" customWidth="1"/>
    <col min="7688" max="7688" width="18.8984375" style="8" customWidth="1"/>
    <col min="7689" max="7689" width="7" style="8" customWidth="1"/>
    <col min="7690" max="7690" width="7.8984375" style="8" bestFit="1" customWidth="1"/>
    <col min="7691" max="7691" width="18.8984375" style="8" customWidth="1"/>
    <col min="7692" max="7692" width="7" style="8" customWidth="1"/>
    <col min="7693" max="7693" width="3.19921875" style="8" bestFit="1" customWidth="1"/>
    <col min="7694" max="7694" width="25.69921875" style="8" bestFit="1" customWidth="1"/>
    <col min="7695" max="7695" width="7.8984375" style="8" bestFit="1" customWidth="1"/>
    <col min="7696" max="7696" width="9.59765625" style="8" bestFit="1" customWidth="1"/>
    <col min="7697" max="7939" width="8.19921875" style="8"/>
    <col min="7940" max="7940" width="3.19921875" style="8" customWidth="1"/>
    <col min="7941" max="7941" width="23.19921875" style="8" customWidth="1"/>
    <col min="7942" max="7942" width="5.19921875" style="8" bestFit="1" customWidth="1"/>
    <col min="7943" max="7943" width="5.5" style="8" customWidth="1"/>
    <col min="7944" max="7944" width="18.8984375" style="8" customWidth="1"/>
    <col min="7945" max="7945" width="7" style="8" customWidth="1"/>
    <col min="7946" max="7946" width="7.8984375" style="8" bestFit="1" customWidth="1"/>
    <col min="7947" max="7947" width="18.8984375" style="8" customWidth="1"/>
    <col min="7948" max="7948" width="7" style="8" customWidth="1"/>
    <col min="7949" max="7949" width="3.19921875" style="8" bestFit="1" customWidth="1"/>
    <col min="7950" max="7950" width="25.69921875" style="8" bestFit="1" customWidth="1"/>
    <col min="7951" max="7951" width="7.8984375" style="8" bestFit="1" customWidth="1"/>
    <col min="7952" max="7952" width="9.59765625" style="8" bestFit="1" customWidth="1"/>
    <col min="7953" max="8195" width="8.19921875" style="8"/>
    <col min="8196" max="8196" width="3.19921875" style="8" customWidth="1"/>
    <col min="8197" max="8197" width="23.19921875" style="8" customWidth="1"/>
    <col min="8198" max="8198" width="5.19921875" style="8" bestFit="1" customWidth="1"/>
    <col min="8199" max="8199" width="5.5" style="8" customWidth="1"/>
    <col min="8200" max="8200" width="18.8984375" style="8" customWidth="1"/>
    <col min="8201" max="8201" width="7" style="8" customWidth="1"/>
    <col min="8202" max="8202" width="7.8984375" style="8" bestFit="1" customWidth="1"/>
    <col min="8203" max="8203" width="18.8984375" style="8" customWidth="1"/>
    <col min="8204" max="8204" width="7" style="8" customWidth="1"/>
    <col min="8205" max="8205" width="3.19921875" style="8" bestFit="1" customWidth="1"/>
    <col min="8206" max="8206" width="25.69921875" style="8" bestFit="1" customWidth="1"/>
    <col min="8207" max="8207" width="7.8984375" style="8" bestFit="1" customWidth="1"/>
    <col min="8208" max="8208" width="9.59765625" style="8" bestFit="1" customWidth="1"/>
    <col min="8209" max="8451" width="8.19921875" style="8"/>
    <col min="8452" max="8452" width="3.19921875" style="8" customWidth="1"/>
    <col min="8453" max="8453" width="23.19921875" style="8" customWidth="1"/>
    <col min="8454" max="8454" width="5.19921875" style="8" bestFit="1" customWidth="1"/>
    <col min="8455" max="8455" width="5.5" style="8" customWidth="1"/>
    <col min="8456" max="8456" width="18.8984375" style="8" customWidth="1"/>
    <col min="8457" max="8457" width="7" style="8" customWidth="1"/>
    <col min="8458" max="8458" width="7.8984375" style="8" bestFit="1" customWidth="1"/>
    <col min="8459" max="8459" width="18.8984375" style="8" customWidth="1"/>
    <col min="8460" max="8460" width="7" style="8" customWidth="1"/>
    <col min="8461" max="8461" width="3.19921875" style="8" bestFit="1" customWidth="1"/>
    <col min="8462" max="8462" width="25.69921875" style="8" bestFit="1" customWidth="1"/>
    <col min="8463" max="8463" width="7.8984375" style="8" bestFit="1" customWidth="1"/>
    <col min="8464" max="8464" width="9.59765625" style="8" bestFit="1" customWidth="1"/>
    <col min="8465" max="8707" width="8.19921875" style="8"/>
    <col min="8708" max="8708" width="3.19921875" style="8" customWidth="1"/>
    <col min="8709" max="8709" width="23.19921875" style="8" customWidth="1"/>
    <col min="8710" max="8710" width="5.19921875" style="8" bestFit="1" customWidth="1"/>
    <col min="8711" max="8711" width="5.5" style="8" customWidth="1"/>
    <col min="8712" max="8712" width="18.8984375" style="8" customWidth="1"/>
    <col min="8713" max="8713" width="7" style="8" customWidth="1"/>
    <col min="8714" max="8714" width="7.8984375" style="8" bestFit="1" customWidth="1"/>
    <col min="8715" max="8715" width="18.8984375" style="8" customWidth="1"/>
    <col min="8716" max="8716" width="7" style="8" customWidth="1"/>
    <col min="8717" max="8717" width="3.19921875" style="8" bestFit="1" customWidth="1"/>
    <col min="8718" max="8718" width="25.69921875" style="8" bestFit="1" customWidth="1"/>
    <col min="8719" max="8719" width="7.8984375" style="8" bestFit="1" customWidth="1"/>
    <col min="8720" max="8720" width="9.59765625" style="8" bestFit="1" customWidth="1"/>
    <col min="8721" max="8963" width="8.19921875" style="8"/>
    <col min="8964" max="8964" width="3.19921875" style="8" customWidth="1"/>
    <col min="8965" max="8965" width="23.19921875" style="8" customWidth="1"/>
    <col min="8966" max="8966" width="5.19921875" style="8" bestFit="1" customWidth="1"/>
    <col min="8967" max="8967" width="5.5" style="8" customWidth="1"/>
    <col min="8968" max="8968" width="18.8984375" style="8" customWidth="1"/>
    <col min="8969" max="8969" width="7" style="8" customWidth="1"/>
    <col min="8970" max="8970" width="7.8984375" style="8" bestFit="1" customWidth="1"/>
    <col min="8971" max="8971" width="18.8984375" style="8" customWidth="1"/>
    <col min="8972" max="8972" width="7" style="8" customWidth="1"/>
    <col min="8973" max="8973" width="3.19921875" style="8" bestFit="1" customWidth="1"/>
    <col min="8974" max="8974" width="25.69921875" style="8" bestFit="1" customWidth="1"/>
    <col min="8975" max="8975" width="7.8984375" style="8" bestFit="1" customWidth="1"/>
    <col min="8976" max="8976" width="9.59765625" style="8" bestFit="1" customWidth="1"/>
    <col min="8977" max="9219" width="8.19921875" style="8"/>
    <col min="9220" max="9220" width="3.19921875" style="8" customWidth="1"/>
    <col min="9221" max="9221" width="23.19921875" style="8" customWidth="1"/>
    <col min="9222" max="9222" width="5.19921875" style="8" bestFit="1" customWidth="1"/>
    <col min="9223" max="9223" width="5.5" style="8" customWidth="1"/>
    <col min="9224" max="9224" width="18.8984375" style="8" customWidth="1"/>
    <col min="9225" max="9225" width="7" style="8" customWidth="1"/>
    <col min="9226" max="9226" width="7.8984375" style="8" bestFit="1" customWidth="1"/>
    <col min="9227" max="9227" width="18.8984375" style="8" customWidth="1"/>
    <col min="9228" max="9228" width="7" style="8" customWidth="1"/>
    <col min="9229" max="9229" width="3.19921875" style="8" bestFit="1" customWidth="1"/>
    <col min="9230" max="9230" width="25.69921875" style="8" bestFit="1" customWidth="1"/>
    <col min="9231" max="9231" width="7.8984375" style="8" bestFit="1" customWidth="1"/>
    <col min="9232" max="9232" width="9.59765625" style="8" bestFit="1" customWidth="1"/>
    <col min="9233" max="9475" width="8.19921875" style="8"/>
    <col min="9476" max="9476" width="3.19921875" style="8" customWidth="1"/>
    <col min="9477" max="9477" width="23.19921875" style="8" customWidth="1"/>
    <col min="9478" max="9478" width="5.19921875" style="8" bestFit="1" customWidth="1"/>
    <col min="9479" max="9479" width="5.5" style="8" customWidth="1"/>
    <col min="9480" max="9480" width="18.8984375" style="8" customWidth="1"/>
    <col min="9481" max="9481" width="7" style="8" customWidth="1"/>
    <col min="9482" max="9482" width="7.8984375" style="8" bestFit="1" customWidth="1"/>
    <col min="9483" max="9483" width="18.8984375" style="8" customWidth="1"/>
    <col min="9484" max="9484" width="7" style="8" customWidth="1"/>
    <col min="9485" max="9485" width="3.19921875" style="8" bestFit="1" customWidth="1"/>
    <col min="9486" max="9486" width="25.69921875" style="8" bestFit="1" customWidth="1"/>
    <col min="9487" max="9487" width="7.8984375" style="8" bestFit="1" customWidth="1"/>
    <col min="9488" max="9488" width="9.59765625" style="8" bestFit="1" customWidth="1"/>
    <col min="9489" max="9731" width="8.19921875" style="8"/>
    <col min="9732" max="9732" width="3.19921875" style="8" customWidth="1"/>
    <col min="9733" max="9733" width="23.19921875" style="8" customWidth="1"/>
    <col min="9734" max="9734" width="5.19921875" style="8" bestFit="1" customWidth="1"/>
    <col min="9735" max="9735" width="5.5" style="8" customWidth="1"/>
    <col min="9736" max="9736" width="18.8984375" style="8" customWidth="1"/>
    <col min="9737" max="9737" width="7" style="8" customWidth="1"/>
    <col min="9738" max="9738" width="7.8984375" style="8" bestFit="1" customWidth="1"/>
    <col min="9739" max="9739" width="18.8984375" style="8" customWidth="1"/>
    <col min="9740" max="9740" width="7" style="8" customWidth="1"/>
    <col min="9741" max="9741" width="3.19921875" style="8" bestFit="1" customWidth="1"/>
    <col min="9742" max="9742" width="25.69921875" style="8" bestFit="1" customWidth="1"/>
    <col min="9743" max="9743" width="7.8984375" style="8" bestFit="1" customWidth="1"/>
    <col min="9744" max="9744" width="9.59765625" style="8" bestFit="1" customWidth="1"/>
    <col min="9745" max="9987" width="8.19921875" style="8"/>
    <col min="9988" max="9988" width="3.19921875" style="8" customWidth="1"/>
    <col min="9989" max="9989" width="23.19921875" style="8" customWidth="1"/>
    <col min="9990" max="9990" width="5.19921875" style="8" bestFit="1" customWidth="1"/>
    <col min="9991" max="9991" width="5.5" style="8" customWidth="1"/>
    <col min="9992" max="9992" width="18.8984375" style="8" customWidth="1"/>
    <col min="9993" max="9993" width="7" style="8" customWidth="1"/>
    <col min="9994" max="9994" width="7.8984375" style="8" bestFit="1" customWidth="1"/>
    <col min="9995" max="9995" width="18.8984375" style="8" customWidth="1"/>
    <col min="9996" max="9996" width="7" style="8" customWidth="1"/>
    <col min="9997" max="9997" width="3.19921875" style="8" bestFit="1" customWidth="1"/>
    <col min="9998" max="9998" width="25.69921875" style="8" bestFit="1" customWidth="1"/>
    <col min="9999" max="9999" width="7.8984375" style="8" bestFit="1" customWidth="1"/>
    <col min="10000" max="10000" width="9.59765625" style="8" bestFit="1" customWidth="1"/>
    <col min="10001" max="10243" width="8.19921875" style="8"/>
    <col min="10244" max="10244" width="3.19921875" style="8" customWidth="1"/>
    <col min="10245" max="10245" width="23.19921875" style="8" customWidth="1"/>
    <col min="10246" max="10246" width="5.19921875" style="8" bestFit="1" customWidth="1"/>
    <col min="10247" max="10247" width="5.5" style="8" customWidth="1"/>
    <col min="10248" max="10248" width="18.8984375" style="8" customWidth="1"/>
    <col min="10249" max="10249" width="7" style="8" customWidth="1"/>
    <col min="10250" max="10250" width="7.8984375" style="8" bestFit="1" customWidth="1"/>
    <col min="10251" max="10251" width="18.8984375" style="8" customWidth="1"/>
    <col min="10252" max="10252" width="7" style="8" customWidth="1"/>
    <col min="10253" max="10253" width="3.19921875" style="8" bestFit="1" customWidth="1"/>
    <col min="10254" max="10254" width="25.69921875" style="8" bestFit="1" customWidth="1"/>
    <col min="10255" max="10255" width="7.8984375" style="8" bestFit="1" customWidth="1"/>
    <col min="10256" max="10256" width="9.59765625" style="8" bestFit="1" customWidth="1"/>
    <col min="10257" max="10499" width="8.19921875" style="8"/>
    <col min="10500" max="10500" width="3.19921875" style="8" customWidth="1"/>
    <col min="10501" max="10501" width="23.19921875" style="8" customWidth="1"/>
    <col min="10502" max="10502" width="5.19921875" style="8" bestFit="1" customWidth="1"/>
    <col min="10503" max="10503" width="5.5" style="8" customWidth="1"/>
    <col min="10504" max="10504" width="18.8984375" style="8" customWidth="1"/>
    <col min="10505" max="10505" width="7" style="8" customWidth="1"/>
    <col min="10506" max="10506" width="7.8984375" style="8" bestFit="1" customWidth="1"/>
    <col min="10507" max="10507" width="18.8984375" style="8" customWidth="1"/>
    <col min="10508" max="10508" width="7" style="8" customWidth="1"/>
    <col min="10509" max="10509" width="3.19921875" style="8" bestFit="1" customWidth="1"/>
    <col min="10510" max="10510" width="25.69921875" style="8" bestFit="1" customWidth="1"/>
    <col min="10511" max="10511" width="7.8984375" style="8" bestFit="1" customWidth="1"/>
    <col min="10512" max="10512" width="9.59765625" style="8" bestFit="1" customWidth="1"/>
    <col min="10513" max="10755" width="8.19921875" style="8"/>
    <col min="10756" max="10756" width="3.19921875" style="8" customWidth="1"/>
    <col min="10757" max="10757" width="23.19921875" style="8" customWidth="1"/>
    <col min="10758" max="10758" width="5.19921875" style="8" bestFit="1" customWidth="1"/>
    <col min="10759" max="10759" width="5.5" style="8" customWidth="1"/>
    <col min="10760" max="10760" width="18.8984375" style="8" customWidth="1"/>
    <col min="10761" max="10761" width="7" style="8" customWidth="1"/>
    <col min="10762" max="10762" width="7.8984375" style="8" bestFit="1" customWidth="1"/>
    <col min="10763" max="10763" width="18.8984375" style="8" customWidth="1"/>
    <col min="10764" max="10764" width="7" style="8" customWidth="1"/>
    <col min="10765" max="10765" width="3.19921875" style="8" bestFit="1" customWidth="1"/>
    <col min="10766" max="10766" width="25.69921875" style="8" bestFit="1" customWidth="1"/>
    <col min="10767" max="10767" width="7.8984375" style="8" bestFit="1" customWidth="1"/>
    <col min="10768" max="10768" width="9.59765625" style="8" bestFit="1" customWidth="1"/>
    <col min="10769" max="11011" width="8.19921875" style="8"/>
    <col min="11012" max="11012" width="3.19921875" style="8" customWidth="1"/>
    <col min="11013" max="11013" width="23.19921875" style="8" customWidth="1"/>
    <col min="11014" max="11014" width="5.19921875" style="8" bestFit="1" customWidth="1"/>
    <col min="11015" max="11015" width="5.5" style="8" customWidth="1"/>
    <col min="11016" max="11016" width="18.8984375" style="8" customWidth="1"/>
    <col min="11017" max="11017" width="7" style="8" customWidth="1"/>
    <col min="11018" max="11018" width="7.8984375" style="8" bestFit="1" customWidth="1"/>
    <col min="11019" max="11019" width="18.8984375" style="8" customWidth="1"/>
    <col min="11020" max="11020" width="7" style="8" customWidth="1"/>
    <col min="11021" max="11021" width="3.19921875" style="8" bestFit="1" customWidth="1"/>
    <col min="11022" max="11022" width="25.69921875" style="8" bestFit="1" customWidth="1"/>
    <col min="11023" max="11023" width="7.8984375" style="8" bestFit="1" customWidth="1"/>
    <col min="11024" max="11024" width="9.59765625" style="8" bestFit="1" customWidth="1"/>
    <col min="11025" max="11267" width="8.19921875" style="8"/>
    <col min="11268" max="11268" width="3.19921875" style="8" customWidth="1"/>
    <col min="11269" max="11269" width="23.19921875" style="8" customWidth="1"/>
    <col min="11270" max="11270" width="5.19921875" style="8" bestFit="1" customWidth="1"/>
    <col min="11271" max="11271" width="5.5" style="8" customWidth="1"/>
    <col min="11272" max="11272" width="18.8984375" style="8" customWidth="1"/>
    <col min="11273" max="11273" width="7" style="8" customWidth="1"/>
    <col min="11274" max="11274" width="7.8984375" style="8" bestFit="1" customWidth="1"/>
    <col min="11275" max="11275" width="18.8984375" style="8" customWidth="1"/>
    <col min="11276" max="11276" width="7" style="8" customWidth="1"/>
    <col min="11277" max="11277" width="3.19921875" style="8" bestFit="1" customWidth="1"/>
    <col min="11278" max="11278" width="25.69921875" style="8" bestFit="1" customWidth="1"/>
    <col min="11279" max="11279" width="7.8984375" style="8" bestFit="1" customWidth="1"/>
    <col min="11280" max="11280" width="9.59765625" style="8" bestFit="1" customWidth="1"/>
    <col min="11281" max="11523" width="8.19921875" style="8"/>
    <col min="11524" max="11524" width="3.19921875" style="8" customWidth="1"/>
    <col min="11525" max="11525" width="23.19921875" style="8" customWidth="1"/>
    <col min="11526" max="11526" width="5.19921875" style="8" bestFit="1" customWidth="1"/>
    <col min="11527" max="11527" width="5.5" style="8" customWidth="1"/>
    <col min="11528" max="11528" width="18.8984375" style="8" customWidth="1"/>
    <col min="11529" max="11529" width="7" style="8" customWidth="1"/>
    <col min="11530" max="11530" width="7.8984375" style="8" bestFit="1" customWidth="1"/>
    <col min="11531" max="11531" width="18.8984375" style="8" customWidth="1"/>
    <col min="11532" max="11532" width="7" style="8" customWidth="1"/>
    <col min="11533" max="11533" width="3.19921875" style="8" bestFit="1" customWidth="1"/>
    <col min="11534" max="11534" width="25.69921875" style="8" bestFit="1" customWidth="1"/>
    <col min="11535" max="11535" width="7.8984375" style="8" bestFit="1" customWidth="1"/>
    <col min="11536" max="11536" width="9.59765625" style="8" bestFit="1" customWidth="1"/>
    <col min="11537" max="11779" width="8.19921875" style="8"/>
    <col min="11780" max="11780" width="3.19921875" style="8" customWidth="1"/>
    <col min="11781" max="11781" width="23.19921875" style="8" customWidth="1"/>
    <col min="11782" max="11782" width="5.19921875" style="8" bestFit="1" customWidth="1"/>
    <col min="11783" max="11783" width="5.5" style="8" customWidth="1"/>
    <col min="11784" max="11784" width="18.8984375" style="8" customWidth="1"/>
    <col min="11785" max="11785" width="7" style="8" customWidth="1"/>
    <col min="11786" max="11786" width="7.8984375" style="8" bestFit="1" customWidth="1"/>
    <col min="11787" max="11787" width="18.8984375" style="8" customWidth="1"/>
    <col min="11788" max="11788" width="7" style="8" customWidth="1"/>
    <col min="11789" max="11789" width="3.19921875" style="8" bestFit="1" customWidth="1"/>
    <col min="11790" max="11790" width="25.69921875" style="8" bestFit="1" customWidth="1"/>
    <col min="11791" max="11791" width="7.8984375" style="8" bestFit="1" customWidth="1"/>
    <col min="11792" max="11792" width="9.59765625" style="8" bestFit="1" customWidth="1"/>
    <col min="11793" max="12035" width="8.19921875" style="8"/>
    <col min="12036" max="12036" width="3.19921875" style="8" customWidth="1"/>
    <col min="12037" max="12037" width="23.19921875" style="8" customWidth="1"/>
    <col min="12038" max="12038" width="5.19921875" style="8" bestFit="1" customWidth="1"/>
    <col min="12039" max="12039" width="5.5" style="8" customWidth="1"/>
    <col min="12040" max="12040" width="18.8984375" style="8" customWidth="1"/>
    <col min="12041" max="12041" width="7" style="8" customWidth="1"/>
    <col min="12042" max="12042" width="7.8984375" style="8" bestFit="1" customWidth="1"/>
    <col min="12043" max="12043" width="18.8984375" style="8" customWidth="1"/>
    <col min="12044" max="12044" width="7" style="8" customWidth="1"/>
    <col min="12045" max="12045" width="3.19921875" style="8" bestFit="1" customWidth="1"/>
    <col min="12046" max="12046" width="25.69921875" style="8" bestFit="1" customWidth="1"/>
    <col min="12047" max="12047" width="7.8984375" style="8" bestFit="1" customWidth="1"/>
    <col min="12048" max="12048" width="9.59765625" style="8" bestFit="1" customWidth="1"/>
    <col min="12049" max="12291" width="8.19921875" style="8"/>
    <col min="12292" max="12292" width="3.19921875" style="8" customWidth="1"/>
    <col min="12293" max="12293" width="23.19921875" style="8" customWidth="1"/>
    <col min="12294" max="12294" width="5.19921875" style="8" bestFit="1" customWidth="1"/>
    <col min="12295" max="12295" width="5.5" style="8" customWidth="1"/>
    <col min="12296" max="12296" width="18.8984375" style="8" customWidth="1"/>
    <col min="12297" max="12297" width="7" style="8" customWidth="1"/>
    <col min="12298" max="12298" width="7.8984375" style="8" bestFit="1" customWidth="1"/>
    <col min="12299" max="12299" width="18.8984375" style="8" customWidth="1"/>
    <col min="12300" max="12300" width="7" style="8" customWidth="1"/>
    <col min="12301" max="12301" width="3.19921875" style="8" bestFit="1" customWidth="1"/>
    <col min="12302" max="12302" width="25.69921875" style="8" bestFit="1" customWidth="1"/>
    <col min="12303" max="12303" width="7.8984375" style="8" bestFit="1" customWidth="1"/>
    <col min="12304" max="12304" width="9.59765625" style="8" bestFit="1" customWidth="1"/>
    <col min="12305" max="12547" width="8.19921875" style="8"/>
    <col min="12548" max="12548" width="3.19921875" style="8" customWidth="1"/>
    <col min="12549" max="12549" width="23.19921875" style="8" customWidth="1"/>
    <col min="12550" max="12550" width="5.19921875" style="8" bestFit="1" customWidth="1"/>
    <col min="12551" max="12551" width="5.5" style="8" customWidth="1"/>
    <col min="12552" max="12552" width="18.8984375" style="8" customWidth="1"/>
    <col min="12553" max="12553" width="7" style="8" customWidth="1"/>
    <col min="12554" max="12554" width="7.8984375" style="8" bestFit="1" customWidth="1"/>
    <col min="12555" max="12555" width="18.8984375" style="8" customWidth="1"/>
    <col min="12556" max="12556" width="7" style="8" customWidth="1"/>
    <col min="12557" max="12557" width="3.19921875" style="8" bestFit="1" customWidth="1"/>
    <col min="12558" max="12558" width="25.69921875" style="8" bestFit="1" customWidth="1"/>
    <col min="12559" max="12559" width="7.8984375" style="8" bestFit="1" customWidth="1"/>
    <col min="12560" max="12560" width="9.59765625" style="8" bestFit="1" customWidth="1"/>
    <col min="12561" max="12803" width="8.19921875" style="8"/>
    <col min="12804" max="12804" width="3.19921875" style="8" customWidth="1"/>
    <col min="12805" max="12805" width="23.19921875" style="8" customWidth="1"/>
    <col min="12806" max="12806" width="5.19921875" style="8" bestFit="1" customWidth="1"/>
    <col min="12807" max="12807" width="5.5" style="8" customWidth="1"/>
    <col min="12808" max="12808" width="18.8984375" style="8" customWidth="1"/>
    <col min="12809" max="12809" width="7" style="8" customWidth="1"/>
    <col min="12810" max="12810" width="7.8984375" style="8" bestFit="1" customWidth="1"/>
    <col min="12811" max="12811" width="18.8984375" style="8" customWidth="1"/>
    <col min="12812" max="12812" width="7" style="8" customWidth="1"/>
    <col min="12813" max="12813" width="3.19921875" style="8" bestFit="1" customWidth="1"/>
    <col min="12814" max="12814" width="25.69921875" style="8" bestFit="1" customWidth="1"/>
    <col min="12815" max="12815" width="7.8984375" style="8" bestFit="1" customWidth="1"/>
    <col min="12816" max="12816" width="9.59765625" style="8" bestFit="1" customWidth="1"/>
    <col min="12817" max="13059" width="8.19921875" style="8"/>
    <col min="13060" max="13060" width="3.19921875" style="8" customWidth="1"/>
    <col min="13061" max="13061" width="23.19921875" style="8" customWidth="1"/>
    <col min="13062" max="13062" width="5.19921875" style="8" bestFit="1" customWidth="1"/>
    <col min="13063" max="13063" width="5.5" style="8" customWidth="1"/>
    <col min="13064" max="13064" width="18.8984375" style="8" customWidth="1"/>
    <col min="13065" max="13065" width="7" style="8" customWidth="1"/>
    <col min="13066" max="13066" width="7.8984375" style="8" bestFit="1" customWidth="1"/>
    <col min="13067" max="13067" width="18.8984375" style="8" customWidth="1"/>
    <col min="13068" max="13068" width="7" style="8" customWidth="1"/>
    <col min="13069" max="13069" width="3.19921875" style="8" bestFit="1" customWidth="1"/>
    <col min="13070" max="13070" width="25.69921875" style="8" bestFit="1" customWidth="1"/>
    <col min="13071" max="13071" width="7.8984375" style="8" bestFit="1" customWidth="1"/>
    <col min="13072" max="13072" width="9.59765625" style="8" bestFit="1" customWidth="1"/>
    <col min="13073" max="13315" width="8.19921875" style="8"/>
    <col min="13316" max="13316" width="3.19921875" style="8" customWidth="1"/>
    <col min="13317" max="13317" width="23.19921875" style="8" customWidth="1"/>
    <col min="13318" max="13318" width="5.19921875" style="8" bestFit="1" customWidth="1"/>
    <col min="13319" max="13319" width="5.5" style="8" customWidth="1"/>
    <col min="13320" max="13320" width="18.8984375" style="8" customWidth="1"/>
    <col min="13321" max="13321" width="7" style="8" customWidth="1"/>
    <col min="13322" max="13322" width="7.8984375" style="8" bestFit="1" customWidth="1"/>
    <col min="13323" max="13323" width="18.8984375" style="8" customWidth="1"/>
    <col min="13324" max="13324" width="7" style="8" customWidth="1"/>
    <col min="13325" max="13325" width="3.19921875" style="8" bestFit="1" customWidth="1"/>
    <col min="13326" max="13326" width="25.69921875" style="8" bestFit="1" customWidth="1"/>
    <col min="13327" max="13327" width="7.8984375" style="8" bestFit="1" customWidth="1"/>
    <col min="13328" max="13328" width="9.59765625" style="8" bestFit="1" customWidth="1"/>
    <col min="13329" max="13571" width="8.19921875" style="8"/>
    <col min="13572" max="13572" width="3.19921875" style="8" customWidth="1"/>
    <col min="13573" max="13573" width="23.19921875" style="8" customWidth="1"/>
    <col min="13574" max="13574" width="5.19921875" style="8" bestFit="1" customWidth="1"/>
    <col min="13575" max="13575" width="5.5" style="8" customWidth="1"/>
    <col min="13576" max="13576" width="18.8984375" style="8" customWidth="1"/>
    <col min="13577" max="13577" width="7" style="8" customWidth="1"/>
    <col min="13578" max="13578" width="7.8984375" style="8" bestFit="1" customWidth="1"/>
    <col min="13579" max="13579" width="18.8984375" style="8" customWidth="1"/>
    <col min="13580" max="13580" width="7" style="8" customWidth="1"/>
    <col min="13581" max="13581" width="3.19921875" style="8" bestFit="1" customWidth="1"/>
    <col min="13582" max="13582" width="25.69921875" style="8" bestFit="1" customWidth="1"/>
    <col min="13583" max="13583" width="7.8984375" style="8" bestFit="1" customWidth="1"/>
    <col min="13584" max="13584" width="9.59765625" style="8" bestFit="1" customWidth="1"/>
    <col min="13585" max="13827" width="8.19921875" style="8"/>
    <col min="13828" max="13828" width="3.19921875" style="8" customWidth="1"/>
    <col min="13829" max="13829" width="23.19921875" style="8" customWidth="1"/>
    <col min="13830" max="13830" width="5.19921875" style="8" bestFit="1" customWidth="1"/>
    <col min="13831" max="13831" width="5.5" style="8" customWidth="1"/>
    <col min="13832" max="13832" width="18.8984375" style="8" customWidth="1"/>
    <col min="13833" max="13833" width="7" style="8" customWidth="1"/>
    <col min="13834" max="13834" width="7.8984375" style="8" bestFit="1" customWidth="1"/>
    <col min="13835" max="13835" width="18.8984375" style="8" customWidth="1"/>
    <col min="13836" max="13836" width="7" style="8" customWidth="1"/>
    <col min="13837" max="13837" width="3.19921875" style="8" bestFit="1" customWidth="1"/>
    <col min="13838" max="13838" width="25.69921875" style="8" bestFit="1" customWidth="1"/>
    <col min="13839" max="13839" width="7.8984375" style="8" bestFit="1" customWidth="1"/>
    <col min="13840" max="13840" width="9.59765625" style="8" bestFit="1" customWidth="1"/>
    <col min="13841" max="14083" width="8.19921875" style="8"/>
    <col min="14084" max="14084" width="3.19921875" style="8" customWidth="1"/>
    <col min="14085" max="14085" width="23.19921875" style="8" customWidth="1"/>
    <col min="14086" max="14086" width="5.19921875" style="8" bestFit="1" customWidth="1"/>
    <col min="14087" max="14087" width="5.5" style="8" customWidth="1"/>
    <col min="14088" max="14088" width="18.8984375" style="8" customWidth="1"/>
    <col min="14089" max="14089" width="7" style="8" customWidth="1"/>
    <col min="14090" max="14090" width="7.8984375" style="8" bestFit="1" customWidth="1"/>
    <col min="14091" max="14091" width="18.8984375" style="8" customWidth="1"/>
    <col min="14092" max="14092" width="7" style="8" customWidth="1"/>
    <col min="14093" max="14093" width="3.19921875" style="8" bestFit="1" customWidth="1"/>
    <col min="14094" max="14094" width="25.69921875" style="8" bestFit="1" customWidth="1"/>
    <col min="14095" max="14095" width="7.8984375" style="8" bestFit="1" customWidth="1"/>
    <col min="14096" max="14096" width="9.59765625" style="8" bestFit="1" customWidth="1"/>
    <col min="14097" max="14339" width="8.19921875" style="8"/>
    <col min="14340" max="14340" width="3.19921875" style="8" customWidth="1"/>
    <col min="14341" max="14341" width="23.19921875" style="8" customWidth="1"/>
    <col min="14342" max="14342" width="5.19921875" style="8" bestFit="1" customWidth="1"/>
    <col min="14343" max="14343" width="5.5" style="8" customWidth="1"/>
    <col min="14344" max="14344" width="18.8984375" style="8" customWidth="1"/>
    <col min="14345" max="14345" width="7" style="8" customWidth="1"/>
    <col min="14346" max="14346" width="7.8984375" style="8" bestFit="1" customWidth="1"/>
    <col min="14347" max="14347" width="18.8984375" style="8" customWidth="1"/>
    <col min="14348" max="14348" width="7" style="8" customWidth="1"/>
    <col min="14349" max="14349" width="3.19921875" style="8" bestFit="1" customWidth="1"/>
    <col min="14350" max="14350" width="25.69921875" style="8" bestFit="1" customWidth="1"/>
    <col min="14351" max="14351" width="7.8984375" style="8" bestFit="1" customWidth="1"/>
    <col min="14352" max="14352" width="9.59765625" style="8" bestFit="1" customWidth="1"/>
    <col min="14353" max="14595" width="8.19921875" style="8"/>
    <col min="14596" max="14596" width="3.19921875" style="8" customWidth="1"/>
    <col min="14597" max="14597" width="23.19921875" style="8" customWidth="1"/>
    <col min="14598" max="14598" width="5.19921875" style="8" bestFit="1" customWidth="1"/>
    <col min="14599" max="14599" width="5.5" style="8" customWidth="1"/>
    <col min="14600" max="14600" width="18.8984375" style="8" customWidth="1"/>
    <col min="14601" max="14601" width="7" style="8" customWidth="1"/>
    <col min="14602" max="14602" width="7.8984375" style="8" bestFit="1" customWidth="1"/>
    <col min="14603" max="14603" width="18.8984375" style="8" customWidth="1"/>
    <col min="14604" max="14604" width="7" style="8" customWidth="1"/>
    <col min="14605" max="14605" width="3.19921875" style="8" bestFit="1" customWidth="1"/>
    <col min="14606" max="14606" width="25.69921875" style="8" bestFit="1" customWidth="1"/>
    <col min="14607" max="14607" width="7.8984375" style="8" bestFit="1" customWidth="1"/>
    <col min="14608" max="14608" width="9.59765625" style="8" bestFit="1" customWidth="1"/>
    <col min="14609" max="14851" width="8.19921875" style="8"/>
    <col min="14852" max="14852" width="3.19921875" style="8" customWidth="1"/>
    <col min="14853" max="14853" width="23.19921875" style="8" customWidth="1"/>
    <col min="14854" max="14854" width="5.19921875" style="8" bestFit="1" customWidth="1"/>
    <col min="14855" max="14855" width="5.5" style="8" customWidth="1"/>
    <col min="14856" max="14856" width="18.8984375" style="8" customWidth="1"/>
    <col min="14857" max="14857" width="7" style="8" customWidth="1"/>
    <col min="14858" max="14858" width="7.8984375" style="8" bestFit="1" customWidth="1"/>
    <col min="14859" max="14859" width="18.8984375" style="8" customWidth="1"/>
    <col min="14860" max="14860" width="7" style="8" customWidth="1"/>
    <col min="14861" max="14861" width="3.19921875" style="8" bestFit="1" customWidth="1"/>
    <col min="14862" max="14862" width="25.69921875" style="8" bestFit="1" customWidth="1"/>
    <col min="14863" max="14863" width="7.8984375" style="8" bestFit="1" customWidth="1"/>
    <col min="14864" max="14864" width="9.59765625" style="8" bestFit="1" customWidth="1"/>
    <col min="14865" max="15107" width="8.19921875" style="8"/>
    <col min="15108" max="15108" width="3.19921875" style="8" customWidth="1"/>
    <col min="15109" max="15109" width="23.19921875" style="8" customWidth="1"/>
    <col min="15110" max="15110" width="5.19921875" style="8" bestFit="1" customWidth="1"/>
    <col min="15111" max="15111" width="5.5" style="8" customWidth="1"/>
    <col min="15112" max="15112" width="18.8984375" style="8" customWidth="1"/>
    <col min="15113" max="15113" width="7" style="8" customWidth="1"/>
    <col min="15114" max="15114" width="7.8984375" style="8" bestFit="1" customWidth="1"/>
    <col min="15115" max="15115" width="18.8984375" style="8" customWidth="1"/>
    <col min="15116" max="15116" width="7" style="8" customWidth="1"/>
    <col min="15117" max="15117" width="3.19921875" style="8" bestFit="1" customWidth="1"/>
    <col min="15118" max="15118" width="25.69921875" style="8" bestFit="1" customWidth="1"/>
    <col min="15119" max="15119" width="7.8984375" style="8" bestFit="1" customWidth="1"/>
    <col min="15120" max="15120" width="9.59765625" style="8" bestFit="1" customWidth="1"/>
    <col min="15121" max="15363" width="8.19921875" style="8"/>
    <col min="15364" max="15364" width="3.19921875" style="8" customWidth="1"/>
    <col min="15365" max="15365" width="23.19921875" style="8" customWidth="1"/>
    <col min="15366" max="15366" width="5.19921875" style="8" bestFit="1" customWidth="1"/>
    <col min="15367" max="15367" width="5.5" style="8" customWidth="1"/>
    <col min="15368" max="15368" width="18.8984375" style="8" customWidth="1"/>
    <col min="15369" max="15369" width="7" style="8" customWidth="1"/>
    <col min="15370" max="15370" width="7.8984375" style="8" bestFit="1" customWidth="1"/>
    <col min="15371" max="15371" width="18.8984375" style="8" customWidth="1"/>
    <col min="15372" max="15372" width="7" style="8" customWidth="1"/>
    <col min="15373" max="15373" width="3.19921875" style="8" bestFit="1" customWidth="1"/>
    <col min="15374" max="15374" width="25.69921875" style="8" bestFit="1" customWidth="1"/>
    <col min="15375" max="15375" width="7.8984375" style="8" bestFit="1" customWidth="1"/>
    <col min="15376" max="15376" width="9.59765625" style="8" bestFit="1" customWidth="1"/>
    <col min="15377" max="15619" width="8.19921875" style="8"/>
    <col min="15620" max="15620" width="3.19921875" style="8" customWidth="1"/>
    <col min="15621" max="15621" width="23.19921875" style="8" customWidth="1"/>
    <col min="15622" max="15622" width="5.19921875" style="8" bestFit="1" customWidth="1"/>
    <col min="15623" max="15623" width="5.5" style="8" customWidth="1"/>
    <col min="15624" max="15624" width="18.8984375" style="8" customWidth="1"/>
    <col min="15625" max="15625" width="7" style="8" customWidth="1"/>
    <col min="15626" max="15626" width="7.8984375" style="8" bestFit="1" customWidth="1"/>
    <col min="15627" max="15627" width="18.8984375" style="8" customWidth="1"/>
    <col min="15628" max="15628" width="7" style="8" customWidth="1"/>
    <col min="15629" max="15629" width="3.19921875" style="8" bestFit="1" customWidth="1"/>
    <col min="15630" max="15630" width="25.69921875" style="8" bestFit="1" customWidth="1"/>
    <col min="15631" max="15631" width="7.8984375" style="8" bestFit="1" customWidth="1"/>
    <col min="15632" max="15632" width="9.59765625" style="8" bestFit="1" customWidth="1"/>
    <col min="15633" max="15875" width="8.19921875" style="8"/>
    <col min="15876" max="15876" width="3.19921875" style="8" customWidth="1"/>
    <col min="15877" max="15877" width="23.19921875" style="8" customWidth="1"/>
    <col min="15878" max="15878" width="5.19921875" style="8" bestFit="1" customWidth="1"/>
    <col min="15879" max="15879" width="5.5" style="8" customWidth="1"/>
    <col min="15880" max="15880" width="18.8984375" style="8" customWidth="1"/>
    <col min="15881" max="15881" width="7" style="8" customWidth="1"/>
    <col min="15882" max="15882" width="7.8984375" style="8" bestFit="1" customWidth="1"/>
    <col min="15883" max="15883" width="18.8984375" style="8" customWidth="1"/>
    <col min="15884" max="15884" width="7" style="8" customWidth="1"/>
    <col min="15885" max="15885" width="3.19921875" style="8" bestFit="1" customWidth="1"/>
    <col min="15886" max="15886" width="25.69921875" style="8" bestFit="1" customWidth="1"/>
    <col min="15887" max="15887" width="7.8984375" style="8" bestFit="1" customWidth="1"/>
    <col min="15888" max="15888" width="9.59765625" style="8" bestFit="1" customWidth="1"/>
    <col min="15889" max="16131" width="8.19921875" style="8"/>
    <col min="16132" max="16132" width="3.19921875" style="8" customWidth="1"/>
    <col min="16133" max="16133" width="23.19921875" style="8" customWidth="1"/>
    <col min="16134" max="16134" width="5.19921875" style="8" bestFit="1" customWidth="1"/>
    <col min="16135" max="16135" width="5.5" style="8" customWidth="1"/>
    <col min="16136" max="16136" width="18.8984375" style="8" customWidth="1"/>
    <col min="16137" max="16137" width="7" style="8" customWidth="1"/>
    <col min="16138" max="16138" width="7.8984375" style="8" bestFit="1" customWidth="1"/>
    <col min="16139" max="16139" width="18.8984375" style="8" customWidth="1"/>
    <col min="16140" max="16140" width="7" style="8" customWidth="1"/>
    <col min="16141" max="16141" width="3.19921875" style="8" bestFit="1" customWidth="1"/>
    <col min="16142" max="16142" width="25.69921875" style="8" bestFit="1" customWidth="1"/>
    <col min="16143" max="16143" width="7.8984375" style="8" bestFit="1" customWidth="1"/>
    <col min="16144" max="16144" width="9.59765625" style="8" bestFit="1" customWidth="1"/>
    <col min="16145" max="16384" width="8.19921875" style="8"/>
  </cols>
  <sheetData>
    <row r="1" spans="1:16" s="5" customFormat="1" ht="19.2">
      <c r="A1" s="298" t="s">
        <v>190</v>
      </c>
      <c r="B1" s="298"/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72"/>
      <c r="O1" s="72"/>
      <c r="P1" s="72"/>
    </row>
    <row r="2" spans="1:16" s="5" customFormat="1" ht="19.2">
      <c r="E2" s="6"/>
      <c r="F2" s="6"/>
      <c r="G2" s="6"/>
      <c r="H2" s="7"/>
      <c r="I2" s="8"/>
      <c r="J2" s="8"/>
      <c r="K2" s="8"/>
      <c r="L2" s="8"/>
      <c r="M2" s="8"/>
      <c r="N2" s="8"/>
      <c r="O2" s="8"/>
      <c r="P2" s="8"/>
    </row>
    <row r="3" spans="1:16" s="5" customFormat="1" ht="19.2">
      <c r="B3" s="146" t="s">
        <v>38</v>
      </c>
      <c r="C3" s="146" t="s">
        <v>39</v>
      </c>
      <c r="E3" s="6"/>
      <c r="F3" s="6"/>
      <c r="G3" s="6"/>
      <c r="H3" s="7"/>
      <c r="I3" s="8"/>
      <c r="J3" s="8"/>
      <c r="K3" s="8"/>
      <c r="L3" s="8"/>
      <c r="M3" s="8"/>
      <c r="N3" s="8"/>
      <c r="O3" s="8"/>
      <c r="P3" s="8"/>
    </row>
    <row r="4" spans="1:16" ht="22.5" customHeight="1">
      <c r="A4" s="175" t="s">
        <v>40</v>
      </c>
      <c r="B4" s="176" cm="1">
        <f t="array" ref="B4">SUMPRODUCT((J6:J29&lt;&gt;"0")*(J6:J29&lt;&gt;"N/A"))+SUMPRODUCT((J32:J43&lt;&gt;"0")*(J32:J43&lt;&gt;"N/A"))+SUMPRODUCT((J46:J76&lt;&gt;"0")*(J46:J76&lt;&gt;"N/A"))+SUMPRODUCT((M6:M30&lt;&gt;"0")*(M6:M30&lt;&gt;"N/A"))+SUMPRODUCT((M33:M43&lt;&gt;"0")*(M33:M43&lt;&gt;"N/A"))+SUMPRODUCT((M46:M49&lt;&gt;"0")*(M46:M49&lt;&gt;"N/A"))</f>
        <v>89</v>
      </c>
      <c r="C4" s="173">
        <f>J30+J44+J77+M31+M44+M50</f>
        <v>3081</v>
      </c>
      <c r="E4" s="145" t="s">
        <v>41</v>
      </c>
      <c r="F4" s="10" t="s">
        <v>42</v>
      </c>
      <c r="G4" s="11" t="s">
        <v>43</v>
      </c>
      <c r="H4" s="8"/>
      <c r="I4" s="47" t="s">
        <v>45</v>
      </c>
      <c r="J4" s="13" t="s">
        <v>43</v>
      </c>
      <c r="L4" s="47" t="s">
        <v>45</v>
      </c>
      <c r="M4" s="13" t="s">
        <v>43</v>
      </c>
    </row>
    <row r="5" spans="1:16">
      <c r="A5" s="175" t="s">
        <v>46</v>
      </c>
      <c r="B5" s="176">
        <f>E18</f>
        <v>14</v>
      </c>
      <c r="C5" s="173">
        <f>G19</f>
        <v>265</v>
      </c>
      <c r="E5" s="14">
        <v>1</v>
      </c>
      <c r="F5" s="15" t="s">
        <v>47</v>
      </c>
      <c r="G5" s="60">
        <v>30</v>
      </c>
      <c r="I5" s="17" t="s">
        <v>191</v>
      </c>
      <c r="J5" s="18"/>
      <c r="L5" s="17" t="s">
        <v>49</v>
      </c>
      <c r="M5" s="19"/>
    </row>
    <row r="6" spans="1:16" ht="15" customHeight="1">
      <c r="A6" s="175" t="s">
        <v>55</v>
      </c>
      <c r="B6" s="176">
        <f>SUM(B4:B5)</f>
        <v>103</v>
      </c>
      <c r="C6" s="173">
        <f>C4+C5</f>
        <v>3346</v>
      </c>
      <c r="E6" s="14">
        <v>2</v>
      </c>
      <c r="F6" s="15" t="s">
        <v>51</v>
      </c>
      <c r="G6" s="60">
        <v>50</v>
      </c>
      <c r="H6" s="6">
        <v>1</v>
      </c>
      <c r="I6" s="20" t="s">
        <v>52</v>
      </c>
      <c r="J6" s="21">
        <v>72</v>
      </c>
      <c r="K6" s="8">
        <v>68</v>
      </c>
      <c r="L6" s="22" t="s">
        <v>53</v>
      </c>
      <c r="M6" s="150" t="s">
        <v>54</v>
      </c>
    </row>
    <row r="7" spans="1:16">
      <c r="E7" s="14">
        <v>3</v>
      </c>
      <c r="F7" s="15" t="s">
        <v>56</v>
      </c>
      <c r="G7" s="60">
        <v>25</v>
      </c>
      <c r="H7" s="6">
        <v>2</v>
      </c>
      <c r="I7" s="15" t="s">
        <v>57</v>
      </c>
      <c r="J7" s="16">
        <v>85</v>
      </c>
      <c r="K7" s="8">
        <v>69</v>
      </c>
      <c r="L7" s="29" t="s">
        <v>192</v>
      </c>
      <c r="M7" s="30">
        <v>30</v>
      </c>
    </row>
    <row r="8" spans="1:16">
      <c r="A8" s="8" t="s">
        <v>62</v>
      </c>
      <c r="E8" s="14">
        <v>4</v>
      </c>
      <c r="F8" s="15" t="s">
        <v>59</v>
      </c>
      <c r="G8" s="60">
        <v>20</v>
      </c>
      <c r="H8" s="6">
        <v>3</v>
      </c>
      <c r="I8" s="15" t="s">
        <v>60</v>
      </c>
      <c r="J8" s="16">
        <v>10</v>
      </c>
      <c r="K8" s="8">
        <v>70</v>
      </c>
      <c r="L8" s="24" t="s">
        <v>58</v>
      </c>
      <c r="M8" s="25">
        <v>8</v>
      </c>
    </row>
    <row r="9" spans="1:16">
      <c r="B9" s="146" t="s">
        <v>38</v>
      </c>
      <c r="C9" s="146" t="s">
        <v>39</v>
      </c>
      <c r="E9" s="14">
        <v>5</v>
      </c>
      <c r="F9" s="15" t="s">
        <v>63</v>
      </c>
      <c r="G9" s="60">
        <v>5</v>
      </c>
      <c r="H9" s="6">
        <v>4</v>
      </c>
      <c r="I9" s="24" t="s">
        <v>64</v>
      </c>
      <c r="J9" s="25">
        <v>120</v>
      </c>
      <c r="K9" s="8">
        <v>71</v>
      </c>
      <c r="L9" s="24" t="s">
        <v>61</v>
      </c>
      <c r="M9" s="25">
        <v>15</v>
      </c>
    </row>
    <row r="10" spans="1:16">
      <c r="A10" s="151" t="s">
        <v>193</v>
      </c>
      <c r="B10" s="181">
        <v>714</v>
      </c>
      <c r="C10" s="181">
        <v>714</v>
      </c>
      <c r="E10" s="14">
        <v>6</v>
      </c>
      <c r="F10" s="15" t="s">
        <v>66</v>
      </c>
      <c r="G10" s="60">
        <v>20</v>
      </c>
      <c r="H10" s="6">
        <v>5</v>
      </c>
      <c r="I10" s="15" t="s">
        <v>67</v>
      </c>
      <c r="J10" s="16">
        <v>75</v>
      </c>
      <c r="K10" s="8">
        <v>72</v>
      </c>
      <c r="L10" s="15" t="s">
        <v>65</v>
      </c>
      <c r="M10" s="16">
        <v>5</v>
      </c>
    </row>
    <row r="11" spans="1:16">
      <c r="A11" s="151" t="s">
        <v>73</v>
      </c>
      <c r="B11" s="152">
        <v>0</v>
      </c>
      <c r="C11" s="152">
        <v>0</v>
      </c>
      <c r="E11" s="14">
        <v>7</v>
      </c>
      <c r="F11" s="15" t="s">
        <v>70</v>
      </c>
      <c r="G11" s="60">
        <v>5</v>
      </c>
      <c r="H11" s="6">
        <v>6</v>
      </c>
      <c r="I11" s="24" t="s">
        <v>71</v>
      </c>
      <c r="J11" s="25">
        <v>70</v>
      </c>
      <c r="K11" s="8">
        <v>73</v>
      </c>
      <c r="L11" s="15" t="s">
        <v>68</v>
      </c>
      <c r="M11" s="16">
        <v>10</v>
      </c>
    </row>
    <row r="12" spans="1:16">
      <c r="A12" s="151" t="s">
        <v>77</v>
      </c>
      <c r="B12" s="152">
        <v>0</v>
      </c>
      <c r="C12" s="152">
        <v>0</v>
      </c>
      <c r="E12" s="14">
        <v>8</v>
      </c>
      <c r="F12" s="15" t="s">
        <v>74</v>
      </c>
      <c r="G12" s="60">
        <v>30</v>
      </c>
      <c r="H12" s="6">
        <v>7</v>
      </c>
      <c r="I12" s="24" t="s">
        <v>75</v>
      </c>
      <c r="J12" s="25">
        <v>30</v>
      </c>
      <c r="K12" s="8">
        <v>74</v>
      </c>
      <c r="L12" s="15" t="s">
        <v>72</v>
      </c>
      <c r="M12" s="16">
        <v>10</v>
      </c>
    </row>
    <row r="13" spans="1:16">
      <c r="A13" s="151" t="s">
        <v>55</v>
      </c>
      <c r="B13" s="177">
        <v>714</v>
      </c>
      <c r="C13" s="177">
        <v>714</v>
      </c>
      <c r="E13" s="14">
        <v>9</v>
      </c>
      <c r="F13" s="15" t="s">
        <v>78</v>
      </c>
      <c r="G13" s="60">
        <v>3</v>
      </c>
      <c r="H13" s="6">
        <v>8</v>
      </c>
      <c r="I13" s="15" t="s">
        <v>79</v>
      </c>
      <c r="J13" s="16">
        <v>20</v>
      </c>
      <c r="K13" s="8">
        <v>75</v>
      </c>
      <c r="L13" s="15" t="s">
        <v>76</v>
      </c>
      <c r="M13" s="16">
        <v>2</v>
      </c>
    </row>
    <row r="14" spans="1:16">
      <c r="E14" s="14">
        <v>10</v>
      </c>
      <c r="F14" s="15" t="s">
        <v>81</v>
      </c>
      <c r="G14" s="60">
        <v>50</v>
      </c>
      <c r="H14" s="6">
        <v>9</v>
      </c>
      <c r="I14" s="15" t="s">
        <v>82</v>
      </c>
      <c r="J14" s="16">
        <v>30</v>
      </c>
      <c r="K14" s="8">
        <v>76</v>
      </c>
      <c r="L14" s="15" t="s">
        <v>80</v>
      </c>
      <c r="M14" s="16">
        <v>10</v>
      </c>
    </row>
    <row r="15" spans="1:16">
      <c r="A15" s="8" t="s">
        <v>87</v>
      </c>
      <c r="B15" s="146" t="s">
        <v>38</v>
      </c>
      <c r="C15" s="201" t="s">
        <v>88</v>
      </c>
      <c r="E15" s="14">
        <v>11</v>
      </c>
      <c r="F15" s="15" t="s">
        <v>84</v>
      </c>
      <c r="G15" s="60">
        <v>10</v>
      </c>
      <c r="H15" s="6">
        <v>10</v>
      </c>
      <c r="I15" s="24" t="s">
        <v>85</v>
      </c>
      <c r="J15" s="25">
        <v>40</v>
      </c>
      <c r="K15" s="8">
        <v>77</v>
      </c>
      <c r="L15" s="24" t="s">
        <v>83</v>
      </c>
      <c r="M15" s="25">
        <v>10</v>
      </c>
    </row>
    <row r="16" spans="1:16">
      <c r="A16" s="204" t="s">
        <v>92</v>
      </c>
      <c r="B16" s="291">
        <f>B10+2</f>
        <v>716</v>
      </c>
      <c r="C16" s="291">
        <f>C10+2</f>
        <v>716</v>
      </c>
      <c r="E16" s="14">
        <v>12</v>
      </c>
      <c r="F16" s="15" t="s">
        <v>89</v>
      </c>
      <c r="G16" s="60">
        <v>15</v>
      </c>
      <c r="H16" s="6">
        <v>11</v>
      </c>
      <c r="I16" s="15" t="s">
        <v>90</v>
      </c>
      <c r="J16" s="16">
        <v>30</v>
      </c>
      <c r="K16" s="8">
        <v>78</v>
      </c>
      <c r="L16" s="15" t="s">
        <v>86</v>
      </c>
      <c r="M16" s="148" t="s">
        <v>54</v>
      </c>
    </row>
    <row r="17" spans="1:14">
      <c r="A17" s="204" t="s">
        <v>73</v>
      </c>
      <c r="B17" s="205">
        <f>B11</f>
        <v>0</v>
      </c>
      <c r="C17" s="206">
        <f t="shared" ref="C17" si="0">C11</f>
        <v>0</v>
      </c>
      <c r="E17" s="14">
        <v>13</v>
      </c>
      <c r="F17" s="15" t="s">
        <v>93</v>
      </c>
      <c r="G17" s="60">
        <v>1</v>
      </c>
      <c r="H17" s="6">
        <v>12</v>
      </c>
      <c r="I17" s="15" t="s">
        <v>94</v>
      </c>
      <c r="J17" s="16">
        <v>5</v>
      </c>
      <c r="K17" s="8">
        <v>79</v>
      </c>
      <c r="L17" s="24" t="s">
        <v>91</v>
      </c>
      <c r="M17" s="25">
        <v>159</v>
      </c>
    </row>
    <row r="18" spans="1:14" ht="13.2">
      <c r="A18" s="203" t="s">
        <v>194</v>
      </c>
      <c r="B18" s="292">
        <f>B5+B12-2</f>
        <v>12</v>
      </c>
      <c r="C18" s="292">
        <f>C5+C12-2</f>
        <v>263</v>
      </c>
      <c r="E18" s="131">
        <v>14</v>
      </c>
      <c r="F18" s="32" t="s">
        <v>96</v>
      </c>
      <c r="G18" s="141">
        <v>1</v>
      </c>
      <c r="H18" s="6">
        <v>13</v>
      </c>
      <c r="I18" s="15" t="s">
        <v>97</v>
      </c>
      <c r="J18" s="16">
        <v>90</v>
      </c>
      <c r="K18" s="8">
        <v>80</v>
      </c>
      <c r="L18" s="24" t="s">
        <v>95</v>
      </c>
      <c r="M18" s="28">
        <v>60</v>
      </c>
    </row>
    <row r="19" spans="1:14" ht="13.2">
      <c r="A19" s="203" t="s">
        <v>195</v>
      </c>
      <c r="B19" s="207">
        <f>B4</f>
        <v>89</v>
      </c>
      <c r="C19" s="206">
        <f>C4</f>
        <v>3081</v>
      </c>
      <c r="E19" s="299" t="s">
        <v>100</v>
      </c>
      <c r="F19" s="300"/>
      <c r="G19" s="132">
        <f>SUM(G5:G18)</f>
        <v>265</v>
      </c>
      <c r="H19" s="6">
        <v>14</v>
      </c>
      <c r="I19" s="24" t="s">
        <v>101</v>
      </c>
      <c r="J19" s="25">
        <v>50</v>
      </c>
      <c r="K19" s="8">
        <v>81</v>
      </c>
      <c r="L19" s="24" t="s">
        <v>98</v>
      </c>
      <c r="M19" s="66">
        <v>3</v>
      </c>
    </row>
    <row r="20" spans="1:14">
      <c r="A20" s="8" t="s">
        <v>106</v>
      </c>
      <c r="B20" s="200">
        <f>SUM(B16:B19)</f>
        <v>817</v>
      </c>
      <c r="C20" s="202">
        <f>SUM(C16:C19)</f>
        <v>4060</v>
      </c>
      <c r="H20" s="6">
        <v>15</v>
      </c>
      <c r="I20" s="15" t="s">
        <v>104</v>
      </c>
      <c r="J20" s="16">
        <v>5</v>
      </c>
      <c r="K20" s="8">
        <v>82</v>
      </c>
      <c r="L20" s="29" t="s">
        <v>102</v>
      </c>
      <c r="M20" s="30">
        <v>20</v>
      </c>
      <c r="N20" s="26"/>
    </row>
    <row r="21" spans="1:14" s="26" customFormat="1">
      <c r="A21" s="8"/>
      <c r="B21" s="8"/>
      <c r="E21" s="7"/>
      <c r="F21" s="90"/>
      <c r="G21" s="91"/>
      <c r="H21" s="6">
        <v>16</v>
      </c>
      <c r="I21" s="15" t="s">
        <v>108</v>
      </c>
      <c r="J21" s="16">
        <v>250</v>
      </c>
      <c r="K21" s="8">
        <v>83</v>
      </c>
      <c r="L21" s="15" t="s">
        <v>105</v>
      </c>
      <c r="M21" s="16">
        <v>10</v>
      </c>
      <c r="N21" s="8"/>
    </row>
    <row r="22" spans="1:14">
      <c r="E22" s="301"/>
      <c r="F22" s="301"/>
      <c r="G22" s="31"/>
      <c r="H22" s="6">
        <v>17</v>
      </c>
      <c r="I22" s="15" t="s">
        <v>111</v>
      </c>
      <c r="J22" s="16">
        <v>3</v>
      </c>
      <c r="K22" s="8">
        <v>84</v>
      </c>
      <c r="L22" s="15" t="s">
        <v>109</v>
      </c>
      <c r="M22" s="16">
        <v>30</v>
      </c>
    </row>
    <row r="23" spans="1:14">
      <c r="A23" s="26"/>
      <c r="B23" s="26"/>
      <c r="E23" s="35"/>
      <c r="F23" s="35"/>
      <c r="G23" s="35"/>
      <c r="H23" s="6">
        <v>18</v>
      </c>
      <c r="I23" s="15" t="s">
        <v>113</v>
      </c>
      <c r="J23" s="148" t="s">
        <v>54</v>
      </c>
      <c r="K23" s="8">
        <v>85</v>
      </c>
      <c r="L23" s="15" t="s">
        <v>112</v>
      </c>
      <c r="M23" s="16">
        <v>30</v>
      </c>
    </row>
    <row r="24" spans="1:14">
      <c r="E24" s="302"/>
      <c r="F24" s="302"/>
      <c r="G24" s="31"/>
      <c r="H24" s="6">
        <v>19</v>
      </c>
      <c r="I24" s="15" t="s">
        <v>115</v>
      </c>
      <c r="J24" s="16">
        <v>9</v>
      </c>
      <c r="K24" s="8">
        <v>86</v>
      </c>
      <c r="L24" s="15" t="s">
        <v>114</v>
      </c>
      <c r="M24" s="16">
        <v>5</v>
      </c>
    </row>
    <row r="25" spans="1:14">
      <c r="F25" s="37"/>
      <c r="H25" s="6">
        <v>20</v>
      </c>
      <c r="I25" s="15" t="s">
        <v>117</v>
      </c>
      <c r="J25" s="16">
        <v>5</v>
      </c>
      <c r="K25" s="8">
        <v>87</v>
      </c>
      <c r="L25" s="15" t="s">
        <v>116</v>
      </c>
      <c r="M25" s="16">
        <v>25</v>
      </c>
    </row>
    <row r="26" spans="1:14" ht="13.5" customHeight="1">
      <c r="F26" s="39"/>
      <c r="H26" s="6">
        <v>21</v>
      </c>
      <c r="I26" s="24" t="s">
        <v>119</v>
      </c>
      <c r="J26" s="25">
        <v>5</v>
      </c>
      <c r="K26" s="8">
        <v>88</v>
      </c>
      <c r="L26" s="15" t="s">
        <v>118</v>
      </c>
      <c r="M26" s="16">
        <v>15</v>
      </c>
    </row>
    <row r="27" spans="1:14">
      <c r="F27" s="40"/>
      <c r="H27" s="6">
        <v>22</v>
      </c>
      <c r="I27" s="27" t="s">
        <v>121</v>
      </c>
      <c r="J27" s="28">
        <v>5</v>
      </c>
      <c r="K27" s="8">
        <v>89</v>
      </c>
      <c r="L27" s="15" t="s">
        <v>120</v>
      </c>
      <c r="M27" s="16">
        <v>20</v>
      </c>
    </row>
    <row r="28" spans="1:14">
      <c r="H28" s="6">
        <v>23</v>
      </c>
      <c r="I28" s="27" t="s">
        <v>123</v>
      </c>
      <c r="J28" s="28">
        <v>10</v>
      </c>
      <c r="K28" s="8">
        <v>90</v>
      </c>
      <c r="L28" s="15" t="s">
        <v>122</v>
      </c>
      <c r="M28" s="16">
        <v>5</v>
      </c>
    </row>
    <row r="29" spans="1:14" ht="12.6" thickBot="1">
      <c r="H29" s="6">
        <v>24</v>
      </c>
      <c r="I29" s="27" t="s">
        <v>127</v>
      </c>
      <c r="J29" s="147" t="s">
        <v>54</v>
      </c>
      <c r="K29" s="8">
        <v>91</v>
      </c>
      <c r="L29" s="32" t="s">
        <v>124</v>
      </c>
      <c r="M29" s="33">
        <v>1</v>
      </c>
    </row>
    <row r="30" spans="1:14" ht="12.6" thickBot="1">
      <c r="I30" s="120" t="s">
        <v>128</v>
      </c>
      <c r="J30" s="126">
        <f>SUM(J6:J29)</f>
        <v>1019</v>
      </c>
      <c r="K30" s="8">
        <v>92</v>
      </c>
      <c r="L30" s="32" t="s">
        <v>126</v>
      </c>
      <c r="M30" s="148" t="s">
        <v>54</v>
      </c>
    </row>
    <row r="31" spans="1:14" ht="12.6" thickBot="1">
      <c r="I31" s="38" t="s">
        <v>130</v>
      </c>
      <c r="L31" s="121" t="s">
        <v>128</v>
      </c>
      <c r="M31" s="122">
        <f>SUM(M6:M30)</f>
        <v>483</v>
      </c>
    </row>
    <row r="32" spans="1:14">
      <c r="H32" s="6">
        <v>25</v>
      </c>
      <c r="I32" s="22" t="s">
        <v>132</v>
      </c>
      <c r="J32" s="23">
        <v>0</v>
      </c>
      <c r="L32" s="127" t="s">
        <v>129</v>
      </c>
    </row>
    <row r="33" spans="1:14">
      <c r="H33" s="6">
        <v>26</v>
      </c>
      <c r="I33" s="15" t="s">
        <v>134</v>
      </c>
      <c r="J33" s="16">
        <v>10</v>
      </c>
      <c r="K33" s="8">
        <v>93</v>
      </c>
      <c r="L33" s="22" t="s">
        <v>131</v>
      </c>
      <c r="M33" s="23">
        <v>71</v>
      </c>
    </row>
    <row r="34" spans="1:14" ht="11.25" customHeight="1">
      <c r="H34" s="6">
        <v>27</v>
      </c>
      <c r="I34" s="15" t="s">
        <v>136</v>
      </c>
      <c r="J34" s="16">
        <v>5</v>
      </c>
      <c r="K34" s="8">
        <v>94</v>
      </c>
      <c r="L34" s="29" t="s">
        <v>133</v>
      </c>
      <c r="M34" s="30">
        <v>3</v>
      </c>
    </row>
    <row r="35" spans="1:14">
      <c r="H35" s="6">
        <v>28</v>
      </c>
      <c r="I35" s="15" t="s">
        <v>138</v>
      </c>
      <c r="J35" s="16">
        <v>15</v>
      </c>
      <c r="K35" s="8">
        <v>95</v>
      </c>
      <c r="L35" s="24" t="s">
        <v>135</v>
      </c>
      <c r="M35" s="25">
        <v>80</v>
      </c>
    </row>
    <row r="36" spans="1:14">
      <c r="H36" s="6">
        <v>29</v>
      </c>
      <c r="I36" s="15" t="s">
        <v>140</v>
      </c>
      <c r="J36" s="16">
        <v>5</v>
      </c>
      <c r="K36" s="8">
        <v>96</v>
      </c>
      <c r="L36" s="15" t="s">
        <v>137</v>
      </c>
      <c r="M36" s="16">
        <v>14</v>
      </c>
    </row>
    <row r="37" spans="1:14">
      <c r="H37" s="6">
        <v>30</v>
      </c>
      <c r="I37" s="41" t="s">
        <v>142</v>
      </c>
      <c r="J37" s="42">
        <v>9</v>
      </c>
      <c r="K37" s="8">
        <v>97</v>
      </c>
      <c r="L37" s="24" t="s">
        <v>139</v>
      </c>
      <c r="M37" s="25">
        <v>15</v>
      </c>
    </row>
    <row r="38" spans="1:14">
      <c r="H38" s="6">
        <v>31</v>
      </c>
      <c r="I38" s="24" t="s">
        <v>144</v>
      </c>
      <c r="J38" s="25">
        <v>30</v>
      </c>
      <c r="K38" s="8">
        <v>98</v>
      </c>
      <c r="L38" s="15" t="s">
        <v>141</v>
      </c>
      <c r="M38" s="16">
        <v>35</v>
      </c>
    </row>
    <row r="39" spans="1:14">
      <c r="H39" s="6">
        <v>32</v>
      </c>
      <c r="I39" s="15" t="s">
        <v>146</v>
      </c>
      <c r="J39" s="16">
        <v>5</v>
      </c>
      <c r="K39" s="8">
        <v>99</v>
      </c>
      <c r="L39" s="15" t="s">
        <v>143</v>
      </c>
      <c r="M39" s="16">
        <v>60</v>
      </c>
    </row>
    <row r="40" spans="1:14">
      <c r="H40" s="6">
        <v>33</v>
      </c>
      <c r="I40" s="32" t="s">
        <v>148</v>
      </c>
      <c r="J40" s="149" t="s">
        <v>54</v>
      </c>
      <c r="K40" s="8">
        <v>100</v>
      </c>
      <c r="L40" s="15" t="s">
        <v>145</v>
      </c>
      <c r="M40" s="16">
        <v>6</v>
      </c>
    </row>
    <row r="41" spans="1:14">
      <c r="H41" s="6">
        <v>34</v>
      </c>
      <c r="I41" s="32" t="s">
        <v>150</v>
      </c>
      <c r="J41" s="65">
        <v>30</v>
      </c>
      <c r="K41" s="8">
        <v>101</v>
      </c>
      <c r="L41" s="15" t="s">
        <v>147</v>
      </c>
      <c r="M41" s="16">
        <v>18</v>
      </c>
    </row>
    <row r="42" spans="1:14">
      <c r="H42" s="6">
        <v>35</v>
      </c>
      <c r="I42" s="32" t="s">
        <v>152</v>
      </c>
      <c r="J42" s="149" t="s">
        <v>54</v>
      </c>
      <c r="K42" s="8">
        <v>102</v>
      </c>
      <c r="L42" s="32" t="s">
        <v>149</v>
      </c>
      <c r="M42" s="33">
        <v>10</v>
      </c>
    </row>
    <row r="43" spans="1:14" ht="12.6" thickBot="1">
      <c r="H43" s="6">
        <v>36</v>
      </c>
      <c r="I43" s="32" t="s">
        <v>153</v>
      </c>
      <c r="J43" s="149" t="s">
        <v>54</v>
      </c>
      <c r="K43" s="8">
        <v>103</v>
      </c>
      <c r="L43" s="125" t="s">
        <v>151</v>
      </c>
      <c r="M43" s="149" t="s">
        <v>54</v>
      </c>
      <c r="N43" s="26"/>
    </row>
    <row r="44" spans="1:14" s="26" customFormat="1" ht="12.6" thickBot="1">
      <c r="A44" s="8"/>
      <c r="B44" s="8"/>
      <c r="E44" s="8"/>
      <c r="F44" s="8"/>
      <c r="G44" s="8"/>
      <c r="H44" s="8"/>
      <c r="I44" s="121" t="s">
        <v>128</v>
      </c>
      <c r="J44" s="126">
        <f>SUM(J32:J43)</f>
        <v>109</v>
      </c>
      <c r="K44" s="7"/>
      <c r="L44" s="117" t="s">
        <v>128</v>
      </c>
      <c r="M44" s="122">
        <f>SUM(M33:M43)</f>
        <v>312</v>
      </c>
      <c r="N44" s="8"/>
    </row>
    <row r="45" spans="1:14">
      <c r="H45" s="8"/>
      <c r="I45" s="38" t="s">
        <v>156</v>
      </c>
      <c r="L45" s="38" t="s">
        <v>154</v>
      </c>
    </row>
    <row r="46" spans="1:14">
      <c r="A46" s="26"/>
      <c r="B46" s="26"/>
      <c r="H46" s="8">
        <v>37</v>
      </c>
      <c r="I46" s="22" t="s">
        <v>158</v>
      </c>
      <c r="J46" s="149" t="s">
        <v>54</v>
      </c>
      <c r="K46" s="8">
        <v>104</v>
      </c>
      <c r="L46" s="20" t="s">
        <v>155</v>
      </c>
      <c r="M46" s="21">
        <v>20</v>
      </c>
    </row>
    <row r="47" spans="1:14">
      <c r="H47" s="8">
        <v>38</v>
      </c>
      <c r="I47" s="15" t="s">
        <v>160</v>
      </c>
      <c r="J47" s="16">
        <v>120</v>
      </c>
      <c r="K47" s="8">
        <v>105</v>
      </c>
      <c r="L47" s="15" t="s">
        <v>157</v>
      </c>
      <c r="M47" s="16">
        <v>30</v>
      </c>
    </row>
    <row r="48" spans="1:14" ht="13.5" customHeight="1">
      <c r="H48" s="8">
        <v>39</v>
      </c>
      <c r="I48" s="15" t="s">
        <v>161</v>
      </c>
      <c r="J48" s="16">
        <v>400</v>
      </c>
      <c r="K48" s="8">
        <v>106</v>
      </c>
      <c r="L48" s="15" t="s">
        <v>159</v>
      </c>
      <c r="M48" s="16">
        <v>10</v>
      </c>
    </row>
    <row r="49" spans="5:13" ht="12.6" thickBot="1">
      <c r="H49" s="8">
        <v>40</v>
      </c>
      <c r="I49" s="15" t="s">
        <v>162</v>
      </c>
      <c r="J49" s="16">
        <v>60</v>
      </c>
      <c r="K49" s="8">
        <v>107</v>
      </c>
      <c r="L49" s="32" t="s">
        <v>196</v>
      </c>
      <c r="M49" s="148" t="s">
        <v>54</v>
      </c>
    </row>
    <row r="50" spans="5:13" ht="12.6" thickBot="1">
      <c r="H50" s="8">
        <v>41</v>
      </c>
      <c r="I50" s="15" t="s">
        <v>163</v>
      </c>
      <c r="J50" s="16">
        <v>5</v>
      </c>
      <c r="L50" s="128" t="s">
        <v>128</v>
      </c>
      <c r="M50" s="122">
        <f>SUM(M46:M49)</f>
        <v>60</v>
      </c>
    </row>
    <row r="51" spans="5:13">
      <c r="H51" s="8">
        <v>42</v>
      </c>
      <c r="I51" s="15" t="s">
        <v>164</v>
      </c>
      <c r="J51" s="16">
        <v>100</v>
      </c>
      <c r="K51" s="39"/>
    </row>
    <row r="52" spans="5:13" ht="13.5" customHeight="1">
      <c r="H52" s="8">
        <v>43</v>
      </c>
      <c r="I52" s="15" t="s">
        <v>165</v>
      </c>
      <c r="J52" s="16">
        <v>50</v>
      </c>
      <c r="L52" s="7"/>
      <c r="M52" s="43"/>
    </row>
    <row r="53" spans="5:13">
      <c r="H53" s="8">
        <v>44</v>
      </c>
      <c r="I53" s="15" t="s">
        <v>166</v>
      </c>
      <c r="J53" s="16">
        <v>30</v>
      </c>
    </row>
    <row r="54" spans="5:13" ht="13.5" customHeight="1">
      <c r="H54" s="8">
        <v>45</v>
      </c>
      <c r="I54" s="15" t="s">
        <v>167</v>
      </c>
      <c r="J54" s="16">
        <v>10</v>
      </c>
    </row>
    <row r="55" spans="5:13">
      <c r="H55" s="8">
        <v>46</v>
      </c>
      <c r="I55" s="15" t="s">
        <v>168</v>
      </c>
      <c r="J55" s="16">
        <v>80</v>
      </c>
    </row>
    <row r="56" spans="5:13" ht="12" customHeight="1">
      <c r="H56" s="8">
        <v>47</v>
      </c>
      <c r="I56" s="15" t="s">
        <v>169</v>
      </c>
      <c r="J56" s="155">
        <v>2</v>
      </c>
    </row>
    <row r="57" spans="5:13">
      <c r="H57" s="8">
        <v>48</v>
      </c>
      <c r="I57" s="15" t="s">
        <v>170</v>
      </c>
      <c r="J57" s="16">
        <v>5</v>
      </c>
    </row>
    <row r="58" spans="5:13">
      <c r="H58" s="8">
        <v>49</v>
      </c>
      <c r="I58" s="15" t="s">
        <v>197</v>
      </c>
      <c r="J58" s="16">
        <v>3</v>
      </c>
    </row>
    <row r="59" spans="5:13">
      <c r="H59" s="8">
        <v>50</v>
      </c>
      <c r="I59" s="15" t="s">
        <v>172</v>
      </c>
      <c r="J59" s="16">
        <v>3</v>
      </c>
    </row>
    <row r="60" spans="5:13" ht="19.2">
      <c r="E60" s="45"/>
      <c r="F60" s="45"/>
      <c r="G60" s="45"/>
      <c r="H60" s="8">
        <v>51</v>
      </c>
      <c r="I60" s="15" t="s">
        <v>173</v>
      </c>
      <c r="J60" s="16">
        <v>50</v>
      </c>
    </row>
    <row r="61" spans="5:13">
      <c r="H61" s="8">
        <v>52</v>
      </c>
      <c r="I61" s="44" t="s">
        <v>174</v>
      </c>
      <c r="J61" s="148" t="s">
        <v>54</v>
      </c>
    </row>
    <row r="62" spans="5:13">
      <c r="H62" s="8">
        <v>53</v>
      </c>
      <c r="I62" s="15" t="s">
        <v>175</v>
      </c>
      <c r="J62" s="16">
        <v>10</v>
      </c>
    </row>
    <row r="63" spans="5:13">
      <c r="H63" s="8">
        <v>54</v>
      </c>
      <c r="I63" s="15" t="s">
        <v>176</v>
      </c>
      <c r="J63" s="16">
        <v>23</v>
      </c>
    </row>
    <row r="64" spans="5:13">
      <c r="H64" s="8">
        <v>55</v>
      </c>
      <c r="I64" s="15" t="s">
        <v>177</v>
      </c>
      <c r="J64" s="16">
        <v>1</v>
      </c>
    </row>
    <row r="65" spans="5:13" ht="12" customHeight="1">
      <c r="H65" s="8">
        <v>56</v>
      </c>
      <c r="I65" s="15" t="s">
        <v>178</v>
      </c>
      <c r="J65" s="16">
        <v>50</v>
      </c>
    </row>
    <row r="66" spans="5:13" ht="19.2">
      <c r="H66" s="8">
        <v>57</v>
      </c>
      <c r="I66" s="15" t="s">
        <v>179</v>
      </c>
      <c r="J66" s="16">
        <v>5</v>
      </c>
      <c r="K66" s="45"/>
    </row>
    <row r="67" spans="5:13">
      <c r="H67" s="8">
        <v>58</v>
      </c>
      <c r="I67" s="15" t="s">
        <v>180</v>
      </c>
      <c r="J67" s="148" t="s">
        <v>54</v>
      </c>
    </row>
    <row r="68" spans="5:13">
      <c r="H68" s="8">
        <v>59</v>
      </c>
      <c r="I68" s="15" t="s">
        <v>181</v>
      </c>
      <c r="J68" s="148" t="s">
        <v>54</v>
      </c>
    </row>
    <row r="69" spans="5:13" ht="19.2">
      <c r="H69" s="8">
        <v>60</v>
      </c>
      <c r="I69" s="15" t="s">
        <v>182</v>
      </c>
      <c r="J69" s="16">
        <v>25</v>
      </c>
      <c r="L69" s="45"/>
    </row>
    <row r="70" spans="5:13">
      <c r="H70" s="8">
        <v>61</v>
      </c>
      <c r="I70" s="15" t="s">
        <v>183</v>
      </c>
      <c r="J70" s="16">
        <v>50</v>
      </c>
    </row>
    <row r="71" spans="5:13">
      <c r="H71" s="8">
        <v>62</v>
      </c>
      <c r="I71" s="32" t="s">
        <v>184</v>
      </c>
      <c r="J71" s="33">
        <v>6</v>
      </c>
    </row>
    <row r="72" spans="5:13" ht="14.4">
      <c r="E72" s="46"/>
      <c r="F72" s="46"/>
      <c r="G72" s="46"/>
      <c r="H72" s="8">
        <v>63</v>
      </c>
      <c r="I72" s="32" t="s">
        <v>185</v>
      </c>
      <c r="J72" s="148" t="s">
        <v>54</v>
      </c>
    </row>
    <row r="73" spans="5:13" ht="14.4">
      <c r="E73" s="46"/>
      <c r="F73" s="46"/>
      <c r="G73" s="46"/>
      <c r="H73" s="8">
        <v>64</v>
      </c>
      <c r="I73" s="32" t="s">
        <v>186</v>
      </c>
      <c r="J73" s="33">
        <v>10</v>
      </c>
    </row>
    <row r="74" spans="5:13" ht="14.4">
      <c r="E74" s="46"/>
      <c r="F74" s="46"/>
      <c r="G74" s="46"/>
      <c r="H74" s="8">
        <v>65</v>
      </c>
      <c r="I74" s="32" t="s">
        <v>187</v>
      </c>
      <c r="J74" s="148" t="s">
        <v>54</v>
      </c>
    </row>
    <row r="75" spans="5:13" ht="14.4">
      <c r="E75" s="46"/>
      <c r="F75" s="46"/>
      <c r="G75" s="46"/>
      <c r="H75" s="8">
        <v>66</v>
      </c>
      <c r="I75" s="32" t="s">
        <v>188</v>
      </c>
      <c r="J75" s="149" t="s">
        <v>54</v>
      </c>
    </row>
    <row r="76" spans="5:13" ht="15" thickBot="1">
      <c r="E76" s="46"/>
      <c r="F76" s="46"/>
      <c r="G76" s="46"/>
      <c r="H76" s="8">
        <v>67</v>
      </c>
      <c r="I76" s="32" t="s">
        <v>189</v>
      </c>
      <c r="J76" s="149" t="s">
        <v>54</v>
      </c>
    </row>
    <row r="77" spans="5:13" ht="15" thickBot="1">
      <c r="E77" s="46"/>
      <c r="F77" s="46"/>
      <c r="G77" s="46"/>
      <c r="I77" s="121" t="s">
        <v>128</v>
      </c>
      <c r="J77" s="122">
        <f>SUM(J46:J76)</f>
        <v>1098</v>
      </c>
    </row>
    <row r="78" spans="5:13" ht="14.4">
      <c r="E78" s="46"/>
      <c r="F78" s="46"/>
      <c r="G78" s="46"/>
      <c r="H78" s="46"/>
      <c r="I78" s="46"/>
      <c r="J78" s="46"/>
      <c r="K78" s="46"/>
    </row>
    <row r="79" spans="5:13" ht="14.4">
      <c r="E79" s="46"/>
      <c r="F79" s="46"/>
      <c r="G79" s="46"/>
      <c r="H79" s="46"/>
      <c r="I79" s="46"/>
      <c r="J79" s="46"/>
      <c r="K79" s="46"/>
    </row>
    <row r="80" spans="5:13" ht="14.4">
      <c r="E80" s="46"/>
      <c r="F80" s="46"/>
      <c r="G80" s="46"/>
      <c r="H80" s="46"/>
      <c r="I80" s="46"/>
      <c r="J80" s="46"/>
      <c r="K80" s="46"/>
      <c r="L80" s="46"/>
      <c r="M80" s="46"/>
    </row>
    <row r="81" spans="5:13" ht="14.4">
      <c r="E81" s="46"/>
      <c r="F81" s="46"/>
      <c r="G81" s="46"/>
      <c r="H81" s="46"/>
      <c r="I81" s="46"/>
      <c r="J81" s="46"/>
      <c r="K81" s="46"/>
      <c r="L81" s="46"/>
      <c r="M81" s="46"/>
    </row>
    <row r="82" spans="5:13" ht="14.4">
      <c r="E82" s="46"/>
      <c r="F82" s="46"/>
      <c r="G82" s="46"/>
      <c r="H82" s="46"/>
      <c r="I82" s="46"/>
      <c r="J82" s="46"/>
      <c r="K82" s="46"/>
      <c r="L82" s="46"/>
      <c r="M82" s="46"/>
    </row>
    <row r="83" spans="5:13" ht="14.4">
      <c r="E83" s="46"/>
      <c r="F83" s="46"/>
      <c r="G83" s="46"/>
      <c r="H83" s="46"/>
      <c r="I83" s="46"/>
      <c r="J83" s="46"/>
      <c r="K83" s="46"/>
      <c r="L83" s="46"/>
      <c r="M83" s="46"/>
    </row>
    <row r="84" spans="5:13" ht="14.4">
      <c r="H84" s="46"/>
      <c r="I84" s="46"/>
      <c r="J84" s="46"/>
      <c r="K84" s="46"/>
      <c r="L84" s="46"/>
      <c r="M84" s="46"/>
    </row>
    <row r="85" spans="5:13" ht="14.4">
      <c r="H85" s="46"/>
      <c r="I85" s="46"/>
      <c r="J85" s="46"/>
      <c r="K85" s="46"/>
      <c r="L85" s="46"/>
      <c r="M85" s="46"/>
    </row>
    <row r="86" spans="5:13" ht="14.4">
      <c r="H86" s="46"/>
      <c r="I86" s="46"/>
      <c r="J86" s="46"/>
      <c r="K86" s="46"/>
      <c r="L86" s="46"/>
      <c r="M86" s="46"/>
    </row>
    <row r="87" spans="5:13" ht="14.4">
      <c r="H87" s="46"/>
      <c r="I87" s="46"/>
      <c r="J87" s="46"/>
      <c r="K87" s="46"/>
      <c r="L87" s="46"/>
      <c r="M87" s="46"/>
    </row>
    <row r="88" spans="5:13" ht="14.4">
      <c r="H88" s="46"/>
      <c r="I88" s="46"/>
      <c r="J88" s="46"/>
      <c r="K88" s="46"/>
      <c r="L88" s="46"/>
      <c r="M88" s="46"/>
    </row>
    <row r="89" spans="5:13" ht="14.4">
      <c r="H89" s="46"/>
      <c r="I89" s="46"/>
      <c r="J89" s="46"/>
      <c r="K89" s="46"/>
      <c r="L89" s="46"/>
      <c r="M89" s="46"/>
    </row>
    <row r="90" spans="5:13" ht="14.4">
      <c r="L90" s="46"/>
      <c r="M90" s="46"/>
    </row>
    <row r="91" spans="5:13" ht="14.4">
      <c r="L91" s="46"/>
      <c r="M91" s="46"/>
    </row>
  </sheetData>
  <mergeCells count="4">
    <mergeCell ref="A1:M1"/>
    <mergeCell ref="E19:F19"/>
    <mergeCell ref="E22:F22"/>
    <mergeCell ref="E24:F24"/>
  </mergeCells>
  <phoneticPr fontId="3"/>
  <pageMargins left="0.7" right="0.7" top="0.75" bottom="0.75" header="0.3" footer="0.3"/>
  <pageSetup paperSize="9" scale="56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/>
  </sheetPr>
  <dimension ref="A1:M151"/>
  <sheetViews>
    <sheetView topLeftCell="A11" zoomScaleNormal="100" workbookViewId="0">
      <selection activeCell="C7" sqref="C7"/>
    </sheetView>
  </sheetViews>
  <sheetFormatPr defaultColWidth="8.19921875" defaultRowHeight="13.2"/>
  <cols>
    <col min="1" max="1" width="25.09765625" style="52" customWidth="1"/>
    <col min="2" max="2" width="7.3984375" style="52" customWidth="1"/>
    <col min="3" max="3" width="7.19921875" style="52" customWidth="1"/>
    <col min="4" max="4" width="2.5" style="52" customWidth="1"/>
    <col min="5" max="5" width="7.59765625" style="52" customWidth="1"/>
    <col min="6" max="6" width="18.8984375" style="52" customWidth="1"/>
    <col min="7" max="7" width="7" style="52" customWidth="1"/>
    <col min="8" max="8" width="3.69921875" style="52" customWidth="1"/>
    <col min="9" max="9" width="21.69921875" style="52" customWidth="1"/>
    <col min="10" max="10" width="7" style="52" customWidth="1"/>
    <col min="11" max="11" width="3.69921875" style="52" customWidth="1"/>
    <col min="12" max="12" width="21.3984375" style="52" customWidth="1"/>
    <col min="13" max="13" width="7" style="52" customWidth="1"/>
    <col min="14" max="260" width="8.19921875" style="52"/>
    <col min="261" max="261" width="3.19921875" style="52" customWidth="1"/>
    <col min="262" max="262" width="18.8984375" style="52" customWidth="1"/>
    <col min="263" max="263" width="7" style="52" customWidth="1"/>
    <col min="264" max="264" width="17.5" style="52" customWidth="1"/>
    <col min="265" max="265" width="18.8984375" style="52" customWidth="1"/>
    <col min="266" max="266" width="7" style="52" customWidth="1"/>
    <col min="267" max="267" width="8.19921875" style="52"/>
    <col min="268" max="268" width="18.8984375" style="52" customWidth="1"/>
    <col min="269" max="269" width="7" style="52" customWidth="1"/>
    <col min="270" max="516" width="8.19921875" style="52"/>
    <col min="517" max="517" width="3.19921875" style="52" customWidth="1"/>
    <col min="518" max="518" width="18.8984375" style="52" customWidth="1"/>
    <col min="519" max="519" width="7" style="52" customWidth="1"/>
    <col min="520" max="520" width="17.5" style="52" customWidth="1"/>
    <col min="521" max="521" width="18.8984375" style="52" customWidth="1"/>
    <col min="522" max="522" width="7" style="52" customWidth="1"/>
    <col min="523" max="523" width="8.19921875" style="52"/>
    <col min="524" max="524" width="18.8984375" style="52" customWidth="1"/>
    <col min="525" max="525" width="7" style="52" customWidth="1"/>
    <col min="526" max="772" width="8.19921875" style="52"/>
    <col min="773" max="773" width="3.19921875" style="52" customWidth="1"/>
    <col min="774" max="774" width="18.8984375" style="52" customWidth="1"/>
    <col min="775" max="775" width="7" style="52" customWidth="1"/>
    <col min="776" max="776" width="17.5" style="52" customWidth="1"/>
    <col min="777" max="777" width="18.8984375" style="52" customWidth="1"/>
    <col min="778" max="778" width="7" style="52" customWidth="1"/>
    <col min="779" max="779" width="8.19921875" style="52"/>
    <col min="780" max="780" width="18.8984375" style="52" customWidth="1"/>
    <col min="781" max="781" width="7" style="52" customWidth="1"/>
    <col min="782" max="1028" width="8.19921875" style="52"/>
    <col min="1029" max="1029" width="3.19921875" style="52" customWidth="1"/>
    <col min="1030" max="1030" width="18.8984375" style="52" customWidth="1"/>
    <col min="1031" max="1031" width="7" style="52" customWidth="1"/>
    <col min="1032" max="1032" width="17.5" style="52" customWidth="1"/>
    <col min="1033" max="1033" width="18.8984375" style="52" customWidth="1"/>
    <col min="1034" max="1034" width="7" style="52" customWidth="1"/>
    <col min="1035" max="1035" width="8.19921875" style="52"/>
    <col min="1036" max="1036" width="18.8984375" style="52" customWidth="1"/>
    <col min="1037" max="1037" width="7" style="52" customWidth="1"/>
    <col min="1038" max="1284" width="8.19921875" style="52"/>
    <col min="1285" max="1285" width="3.19921875" style="52" customWidth="1"/>
    <col min="1286" max="1286" width="18.8984375" style="52" customWidth="1"/>
    <col min="1287" max="1287" width="7" style="52" customWidth="1"/>
    <col min="1288" max="1288" width="17.5" style="52" customWidth="1"/>
    <col min="1289" max="1289" width="18.8984375" style="52" customWidth="1"/>
    <col min="1290" max="1290" width="7" style="52" customWidth="1"/>
    <col min="1291" max="1291" width="8.19921875" style="52"/>
    <col min="1292" max="1292" width="18.8984375" style="52" customWidth="1"/>
    <col min="1293" max="1293" width="7" style="52" customWidth="1"/>
    <col min="1294" max="1540" width="8.19921875" style="52"/>
    <col min="1541" max="1541" width="3.19921875" style="52" customWidth="1"/>
    <col min="1542" max="1542" width="18.8984375" style="52" customWidth="1"/>
    <col min="1543" max="1543" width="7" style="52" customWidth="1"/>
    <col min="1544" max="1544" width="17.5" style="52" customWidth="1"/>
    <col min="1545" max="1545" width="18.8984375" style="52" customWidth="1"/>
    <col min="1546" max="1546" width="7" style="52" customWidth="1"/>
    <col min="1547" max="1547" width="8.19921875" style="52"/>
    <col min="1548" max="1548" width="18.8984375" style="52" customWidth="1"/>
    <col min="1549" max="1549" width="7" style="52" customWidth="1"/>
    <col min="1550" max="1796" width="8.19921875" style="52"/>
    <col min="1797" max="1797" width="3.19921875" style="52" customWidth="1"/>
    <col min="1798" max="1798" width="18.8984375" style="52" customWidth="1"/>
    <col min="1799" max="1799" width="7" style="52" customWidth="1"/>
    <col min="1800" max="1800" width="17.5" style="52" customWidth="1"/>
    <col min="1801" max="1801" width="18.8984375" style="52" customWidth="1"/>
    <col min="1802" max="1802" width="7" style="52" customWidth="1"/>
    <col min="1803" max="1803" width="8.19921875" style="52"/>
    <col min="1804" max="1804" width="18.8984375" style="52" customWidth="1"/>
    <col min="1805" max="1805" width="7" style="52" customWidth="1"/>
    <col min="1806" max="2052" width="8.19921875" style="52"/>
    <col min="2053" max="2053" width="3.19921875" style="52" customWidth="1"/>
    <col min="2054" max="2054" width="18.8984375" style="52" customWidth="1"/>
    <col min="2055" max="2055" width="7" style="52" customWidth="1"/>
    <col min="2056" max="2056" width="17.5" style="52" customWidth="1"/>
    <col min="2057" max="2057" width="18.8984375" style="52" customWidth="1"/>
    <col min="2058" max="2058" width="7" style="52" customWidth="1"/>
    <col min="2059" max="2059" width="8.19921875" style="52"/>
    <col min="2060" max="2060" width="18.8984375" style="52" customWidth="1"/>
    <col min="2061" max="2061" width="7" style="52" customWidth="1"/>
    <col min="2062" max="2308" width="8.19921875" style="52"/>
    <col min="2309" max="2309" width="3.19921875" style="52" customWidth="1"/>
    <col min="2310" max="2310" width="18.8984375" style="52" customWidth="1"/>
    <col min="2311" max="2311" width="7" style="52" customWidth="1"/>
    <col min="2312" max="2312" width="17.5" style="52" customWidth="1"/>
    <col min="2313" max="2313" width="18.8984375" style="52" customWidth="1"/>
    <col min="2314" max="2314" width="7" style="52" customWidth="1"/>
    <col min="2315" max="2315" width="8.19921875" style="52"/>
    <col min="2316" max="2316" width="18.8984375" style="52" customWidth="1"/>
    <col min="2317" max="2317" width="7" style="52" customWidth="1"/>
    <col min="2318" max="2564" width="8.19921875" style="52"/>
    <col min="2565" max="2565" width="3.19921875" style="52" customWidth="1"/>
    <col min="2566" max="2566" width="18.8984375" style="52" customWidth="1"/>
    <col min="2567" max="2567" width="7" style="52" customWidth="1"/>
    <col min="2568" max="2568" width="17.5" style="52" customWidth="1"/>
    <col min="2569" max="2569" width="18.8984375" style="52" customWidth="1"/>
    <col min="2570" max="2570" width="7" style="52" customWidth="1"/>
    <col min="2571" max="2571" width="8.19921875" style="52"/>
    <col min="2572" max="2572" width="18.8984375" style="52" customWidth="1"/>
    <col min="2573" max="2573" width="7" style="52" customWidth="1"/>
    <col min="2574" max="2820" width="8.19921875" style="52"/>
    <col min="2821" max="2821" width="3.19921875" style="52" customWidth="1"/>
    <col min="2822" max="2822" width="18.8984375" style="52" customWidth="1"/>
    <col min="2823" max="2823" width="7" style="52" customWidth="1"/>
    <col min="2824" max="2824" width="17.5" style="52" customWidth="1"/>
    <col min="2825" max="2825" width="18.8984375" style="52" customWidth="1"/>
    <col min="2826" max="2826" width="7" style="52" customWidth="1"/>
    <col min="2827" max="2827" width="8.19921875" style="52"/>
    <col min="2828" max="2828" width="18.8984375" style="52" customWidth="1"/>
    <col min="2829" max="2829" width="7" style="52" customWidth="1"/>
    <col min="2830" max="3076" width="8.19921875" style="52"/>
    <col min="3077" max="3077" width="3.19921875" style="52" customWidth="1"/>
    <col min="3078" max="3078" width="18.8984375" style="52" customWidth="1"/>
    <col min="3079" max="3079" width="7" style="52" customWidth="1"/>
    <col min="3080" max="3080" width="17.5" style="52" customWidth="1"/>
    <col min="3081" max="3081" width="18.8984375" style="52" customWidth="1"/>
    <col min="3082" max="3082" width="7" style="52" customWidth="1"/>
    <col min="3083" max="3083" width="8.19921875" style="52"/>
    <col min="3084" max="3084" width="18.8984375" style="52" customWidth="1"/>
    <col min="3085" max="3085" width="7" style="52" customWidth="1"/>
    <col min="3086" max="3332" width="8.19921875" style="52"/>
    <col min="3333" max="3333" width="3.19921875" style="52" customWidth="1"/>
    <col min="3334" max="3334" width="18.8984375" style="52" customWidth="1"/>
    <col min="3335" max="3335" width="7" style="52" customWidth="1"/>
    <col min="3336" max="3336" width="17.5" style="52" customWidth="1"/>
    <col min="3337" max="3337" width="18.8984375" style="52" customWidth="1"/>
    <col min="3338" max="3338" width="7" style="52" customWidth="1"/>
    <col min="3339" max="3339" width="8.19921875" style="52"/>
    <col min="3340" max="3340" width="18.8984375" style="52" customWidth="1"/>
    <col min="3341" max="3341" width="7" style="52" customWidth="1"/>
    <col min="3342" max="3588" width="8.19921875" style="52"/>
    <col min="3589" max="3589" width="3.19921875" style="52" customWidth="1"/>
    <col min="3590" max="3590" width="18.8984375" style="52" customWidth="1"/>
    <col min="3591" max="3591" width="7" style="52" customWidth="1"/>
    <col min="3592" max="3592" width="17.5" style="52" customWidth="1"/>
    <col min="3593" max="3593" width="18.8984375" style="52" customWidth="1"/>
    <col min="3594" max="3594" width="7" style="52" customWidth="1"/>
    <col min="3595" max="3595" width="8.19921875" style="52"/>
    <col min="3596" max="3596" width="18.8984375" style="52" customWidth="1"/>
    <col min="3597" max="3597" width="7" style="52" customWidth="1"/>
    <col min="3598" max="3844" width="8.19921875" style="52"/>
    <col min="3845" max="3845" width="3.19921875" style="52" customWidth="1"/>
    <col min="3846" max="3846" width="18.8984375" style="52" customWidth="1"/>
    <col min="3847" max="3847" width="7" style="52" customWidth="1"/>
    <col min="3848" max="3848" width="17.5" style="52" customWidth="1"/>
    <col min="3849" max="3849" width="18.8984375" style="52" customWidth="1"/>
    <col min="3850" max="3850" width="7" style="52" customWidth="1"/>
    <col min="3851" max="3851" width="8.19921875" style="52"/>
    <col min="3852" max="3852" width="18.8984375" style="52" customWidth="1"/>
    <col min="3853" max="3853" width="7" style="52" customWidth="1"/>
    <col min="3854" max="4100" width="8.19921875" style="52"/>
    <col min="4101" max="4101" width="3.19921875" style="52" customWidth="1"/>
    <col min="4102" max="4102" width="18.8984375" style="52" customWidth="1"/>
    <col min="4103" max="4103" width="7" style="52" customWidth="1"/>
    <col min="4104" max="4104" width="17.5" style="52" customWidth="1"/>
    <col min="4105" max="4105" width="18.8984375" style="52" customWidth="1"/>
    <col min="4106" max="4106" width="7" style="52" customWidth="1"/>
    <col min="4107" max="4107" width="8.19921875" style="52"/>
    <col min="4108" max="4108" width="18.8984375" style="52" customWidth="1"/>
    <col min="4109" max="4109" width="7" style="52" customWidth="1"/>
    <col min="4110" max="4356" width="8.19921875" style="52"/>
    <col min="4357" max="4357" width="3.19921875" style="52" customWidth="1"/>
    <col min="4358" max="4358" width="18.8984375" style="52" customWidth="1"/>
    <col min="4359" max="4359" width="7" style="52" customWidth="1"/>
    <col min="4360" max="4360" width="17.5" style="52" customWidth="1"/>
    <col min="4361" max="4361" width="18.8984375" style="52" customWidth="1"/>
    <col min="4362" max="4362" width="7" style="52" customWidth="1"/>
    <col min="4363" max="4363" width="8.19921875" style="52"/>
    <col min="4364" max="4364" width="18.8984375" style="52" customWidth="1"/>
    <col min="4365" max="4365" width="7" style="52" customWidth="1"/>
    <col min="4366" max="4612" width="8.19921875" style="52"/>
    <col min="4613" max="4613" width="3.19921875" style="52" customWidth="1"/>
    <col min="4614" max="4614" width="18.8984375" style="52" customWidth="1"/>
    <col min="4615" max="4615" width="7" style="52" customWidth="1"/>
    <col min="4616" max="4616" width="17.5" style="52" customWidth="1"/>
    <col min="4617" max="4617" width="18.8984375" style="52" customWidth="1"/>
    <col min="4618" max="4618" width="7" style="52" customWidth="1"/>
    <col min="4619" max="4619" width="8.19921875" style="52"/>
    <col min="4620" max="4620" width="18.8984375" style="52" customWidth="1"/>
    <col min="4621" max="4621" width="7" style="52" customWidth="1"/>
    <col min="4622" max="4868" width="8.19921875" style="52"/>
    <col min="4869" max="4869" width="3.19921875" style="52" customWidth="1"/>
    <col min="4870" max="4870" width="18.8984375" style="52" customWidth="1"/>
    <col min="4871" max="4871" width="7" style="52" customWidth="1"/>
    <col min="4872" max="4872" width="17.5" style="52" customWidth="1"/>
    <col min="4873" max="4873" width="18.8984375" style="52" customWidth="1"/>
    <col min="4874" max="4874" width="7" style="52" customWidth="1"/>
    <col min="4875" max="4875" width="8.19921875" style="52"/>
    <col min="4876" max="4876" width="18.8984375" style="52" customWidth="1"/>
    <col min="4877" max="4877" width="7" style="52" customWidth="1"/>
    <col min="4878" max="5124" width="8.19921875" style="52"/>
    <col min="5125" max="5125" width="3.19921875" style="52" customWidth="1"/>
    <col min="5126" max="5126" width="18.8984375" style="52" customWidth="1"/>
    <col min="5127" max="5127" width="7" style="52" customWidth="1"/>
    <col min="5128" max="5128" width="17.5" style="52" customWidth="1"/>
    <col min="5129" max="5129" width="18.8984375" style="52" customWidth="1"/>
    <col min="5130" max="5130" width="7" style="52" customWidth="1"/>
    <col min="5131" max="5131" width="8.19921875" style="52"/>
    <col min="5132" max="5132" width="18.8984375" style="52" customWidth="1"/>
    <col min="5133" max="5133" width="7" style="52" customWidth="1"/>
    <col min="5134" max="5380" width="8.19921875" style="52"/>
    <col min="5381" max="5381" width="3.19921875" style="52" customWidth="1"/>
    <col min="5382" max="5382" width="18.8984375" style="52" customWidth="1"/>
    <col min="5383" max="5383" width="7" style="52" customWidth="1"/>
    <col min="5384" max="5384" width="17.5" style="52" customWidth="1"/>
    <col min="5385" max="5385" width="18.8984375" style="52" customWidth="1"/>
    <col min="5386" max="5386" width="7" style="52" customWidth="1"/>
    <col min="5387" max="5387" width="8.19921875" style="52"/>
    <col min="5388" max="5388" width="18.8984375" style="52" customWidth="1"/>
    <col min="5389" max="5389" width="7" style="52" customWidth="1"/>
    <col min="5390" max="5636" width="8.19921875" style="52"/>
    <col min="5637" max="5637" width="3.19921875" style="52" customWidth="1"/>
    <col min="5638" max="5638" width="18.8984375" style="52" customWidth="1"/>
    <col min="5639" max="5639" width="7" style="52" customWidth="1"/>
    <col min="5640" max="5640" width="17.5" style="52" customWidth="1"/>
    <col min="5641" max="5641" width="18.8984375" style="52" customWidth="1"/>
    <col min="5642" max="5642" width="7" style="52" customWidth="1"/>
    <col min="5643" max="5643" width="8.19921875" style="52"/>
    <col min="5644" max="5644" width="18.8984375" style="52" customWidth="1"/>
    <col min="5645" max="5645" width="7" style="52" customWidth="1"/>
    <col min="5646" max="5892" width="8.19921875" style="52"/>
    <col min="5893" max="5893" width="3.19921875" style="52" customWidth="1"/>
    <col min="5894" max="5894" width="18.8984375" style="52" customWidth="1"/>
    <col min="5895" max="5895" width="7" style="52" customWidth="1"/>
    <col min="5896" max="5896" width="17.5" style="52" customWidth="1"/>
    <col min="5897" max="5897" width="18.8984375" style="52" customWidth="1"/>
    <col min="5898" max="5898" width="7" style="52" customWidth="1"/>
    <col min="5899" max="5899" width="8.19921875" style="52"/>
    <col min="5900" max="5900" width="18.8984375" style="52" customWidth="1"/>
    <col min="5901" max="5901" width="7" style="52" customWidth="1"/>
    <col min="5902" max="6148" width="8.19921875" style="52"/>
    <col min="6149" max="6149" width="3.19921875" style="52" customWidth="1"/>
    <col min="6150" max="6150" width="18.8984375" style="52" customWidth="1"/>
    <col min="6151" max="6151" width="7" style="52" customWidth="1"/>
    <col min="6152" max="6152" width="17.5" style="52" customWidth="1"/>
    <col min="6153" max="6153" width="18.8984375" style="52" customWidth="1"/>
    <col min="6154" max="6154" width="7" style="52" customWidth="1"/>
    <col min="6155" max="6155" width="8.19921875" style="52"/>
    <col min="6156" max="6156" width="18.8984375" style="52" customWidth="1"/>
    <col min="6157" max="6157" width="7" style="52" customWidth="1"/>
    <col min="6158" max="6404" width="8.19921875" style="52"/>
    <col min="6405" max="6405" width="3.19921875" style="52" customWidth="1"/>
    <col min="6406" max="6406" width="18.8984375" style="52" customWidth="1"/>
    <col min="6407" max="6407" width="7" style="52" customWidth="1"/>
    <col min="6408" max="6408" width="17.5" style="52" customWidth="1"/>
    <col min="6409" max="6409" width="18.8984375" style="52" customWidth="1"/>
    <col min="6410" max="6410" width="7" style="52" customWidth="1"/>
    <col min="6411" max="6411" width="8.19921875" style="52"/>
    <col min="6412" max="6412" width="18.8984375" style="52" customWidth="1"/>
    <col min="6413" max="6413" width="7" style="52" customWidth="1"/>
    <col min="6414" max="6660" width="8.19921875" style="52"/>
    <col min="6661" max="6661" width="3.19921875" style="52" customWidth="1"/>
    <col min="6662" max="6662" width="18.8984375" style="52" customWidth="1"/>
    <col min="6663" max="6663" width="7" style="52" customWidth="1"/>
    <col min="6664" max="6664" width="17.5" style="52" customWidth="1"/>
    <col min="6665" max="6665" width="18.8984375" style="52" customWidth="1"/>
    <col min="6666" max="6666" width="7" style="52" customWidth="1"/>
    <col min="6667" max="6667" width="8.19921875" style="52"/>
    <col min="6668" max="6668" width="18.8984375" style="52" customWidth="1"/>
    <col min="6669" max="6669" width="7" style="52" customWidth="1"/>
    <col min="6670" max="6916" width="8.19921875" style="52"/>
    <col min="6917" max="6917" width="3.19921875" style="52" customWidth="1"/>
    <col min="6918" max="6918" width="18.8984375" style="52" customWidth="1"/>
    <col min="6919" max="6919" width="7" style="52" customWidth="1"/>
    <col min="6920" max="6920" width="17.5" style="52" customWidth="1"/>
    <col min="6921" max="6921" width="18.8984375" style="52" customWidth="1"/>
    <col min="6922" max="6922" width="7" style="52" customWidth="1"/>
    <col min="6923" max="6923" width="8.19921875" style="52"/>
    <col min="6924" max="6924" width="18.8984375" style="52" customWidth="1"/>
    <col min="6925" max="6925" width="7" style="52" customWidth="1"/>
    <col min="6926" max="7172" width="8.19921875" style="52"/>
    <col min="7173" max="7173" width="3.19921875" style="52" customWidth="1"/>
    <col min="7174" max="7174" width="18.8984375" style="52" customWidth="1"/>
    <col min="7175" max="7175" width="7" style="52" customWidth="1"/>
    <col min="7176" max="7176" width="17.5" style="52" customWidth="1"/>
    <col min="7177" max="7177" width="18.8984375" style="52" customWidth="1"/>
    <col min="7178" max="7178" width="7" style="52" customWidth="1"/>
    <col min="7179" max="7179" width="8.19921875" style="52"/>
    <col min="7180" max="7180" width="18.8984375" style="52" customWidth="1"/>
    <col min="7181" max="7181" width="7" style="52" customWidth="1"/>
    <col min="7182" max="7428" width="8.19921875" style="52"/>
    <col min="7429" max="7429" width="3.19921875" style="52" customWidth="1"/>
    <col min="7430" max="7430" width="18.8984375" style="52" customWidth="1"/>
    <col min="7431" max="7431" width="7" style="52" customWidth="1"/>
    <col min="7432" max="7432" width="17.5" style="52" customWidth="1"/>
    <col min="7433" max="7433" width="18.8984375" style="52" customWidth="1"/>
    <col min="7434" max="7434" width="7" style="52" customWidth="1"/>
    <col min="7435" max="7435" width="8.19921875" style="52"/>
    <col min="7436" max="7436" width="18.8984375" style="52" customWidth="1"/>
    <col min="7437" max="7437" width="7" style="52" customWidth="1"/>
    <col min="7438" max="7684" width="8.19921875" style="52"/>
    <col min="7685" max="7685" width="3.19921875" style="52" customWidth="1"/>
    <col min="7686" max="7686" width="18.8984375" style="52" customWidth="1"/>
    <col min="7687" max="7687" width="7" style="52" customWidth="1"/>
    <col min="7688" max="7688" width="17.5" style="52" customWidth="1"/>
    <col min="7689" max="7689" width="18.8984375" style="52" customWidth="1"/>
    <col min="7690" max="7690" width="7" style="52" customWidth="1"/>
    <col min="7691" max="7691" width="8.19921875" style="52"/>
    <col min="7692" max="7692" width="18.8984375" style="52" customWidth="1"/>
    <col min="7693" max="7693" width="7" style="52" customWidth="1"/>
    <col min="7694" max="7940" width="8.19921875" style="52"/>
    <col min="7941" max="7941" width="3.19921875" style="52" customWidth="1"/>
    <col min="7942" max="7942" width="18.8984375" style="52" customWidth="1"/>
    <col min="7943" max="7943" width="7" style="52" customWidth="1"/>
    <col min="7944" max="7944" width="17.5" style="52" customWidth="1"/>
    <col min="7945" max="7945" width="18.8984375" style="52" customWidth="1"/>
    <col min="7946" max="7946" width="7" style="52" customWidth="1"/>
    <col min="7947" max="7947" width="8.19921875" style="52"/>
    <col min="7948" max="7948" width="18.8984375" style="52" customWidth="1"/>
    <col min="7949" max="7949" width="7" style="52" customWidth="1"/>
    <col min="7950" max="8196" width="8.19921875" style="52"/>
    <col min="8197" max="8197" width="3.19921875" style="52" customWidth="1"/>
    <col min="8198" max="8198" width="18.8984375" style="52" customWidth="1"/>
    <col min="8199" max="8199" width="7" style="52" customWidth="1"/>
    <col min="8200" max="8200" width="17.5" style="52" customWidth="1"/>
    <col min="8201" max="8201" width="18.8984375" style="52" customWidth="1"/>
    <col min="8202" max="8202" width="7" style="52" customWidth="1"/>
    <col min="8203" max="8203" width="8.19921875" style="52"/>
    <col min="8204" max="8204" width="18.8984375" style="52" customWidth="1"/>
    <col min="8205" max="8205" width="7" style="52" customWidth="1"/>
    <col min="8206" max="8452" width="8.19921875" style="52"/>
    <col min="8453" max="8453" width="3.19921875" style="52" customWidth="1"/>
    <col min="8454" max="8454" width="18.8984375" style="52" customWidth="1"/>
    <col min="8455" max="8455" width="7" style="52" customWidth="1"/>
    <col min="8456" max="8456" width="17.5" style="52" customWidth="1"/>
    <col min="8457" max="8457" width="18.8984375" style="52" customWidth="1"/>
    <col min="8458" max="8458" width="7" style="52" customWidth="1"/>
    <col min="8459" max="8459" width="8.19921875" style="52"/>
    <col min="8460" max="8460" width="18.8984375" style="52" customWidth="1"/>
    <col min="8461" max="8461" width="7" style="52" customWidth="1"/>
    <col min="8462" max="8708" width="8.19921875" style="52"/>
    <col min="8709" max="8709" width="3.19921875" style="52" customWidth="1"/>
    <col min="8710" max="8710" width="18.8984375" style="52" customWidth="1"/>
    <col min="8711" max="8711" width="7" style="52" customWidth="1"/>
    <col min="8712" max="8712" width="17.5" style="52" customWidth="1"/>
    <col min="8713" max="8713" width="18.8984375" style="52" customWidth="1"/>
    <col min="8714" max="8714" width="7" style="52" customWidth="1"/>
    <col min="8715" max="8715" width="8.19921875" style="52"/>
    <col min="8716" max="8716" width="18.8984375" style="52" customWidth="1"/>
    <col min="8717" max="8717" width="7" style="52" customWidth="1"/>
    <col min="8718" max="8964" width="8.19921875" style="52"/>
    <col min="8965" max="8965" width="3.19921875" style="52" customWidth="1"/>
    <col min="8966" max="8966" width="18.8984375" style="52" customWidth="1"/>
    <col min="8967" max="8967" width="7" style="52" customWidth="1"/>
    <col min="8968" max="8968" width="17.5" style="52" customWidth="1"/>
    <col min="8969" max="8969" width="18.8984375" style="52" customWidth="1"/>
    <col min="8970" max="8970" width="7" style="52" customWidth="1"/>
    <col min="8971" max="8971" width="8.19921875" style="52"/>
    <col min="8972" max="8972" width="18.8984375" style="52" customWidth="1"/>
    <col min="8973" max="8973" width="7" style="52" customWidth="1"/>
    <col min="8974" max="9220" width="8.19921875" style="52"/>
    <col min="9221" max="9221" width="3.19921875" style="52" customWidth="1"/>
    <col min="9222" max="9222" width="18.8984375" style="52" customWidth="1"/>
    <col min="9223" max="9223" width="7" style="52" customWidth="1"/>
    <col min="9224" max="9224" width="17.5" style="52" customWidth="1"/>
    <col min="9225" max="9225" width="18.8984375" style="52" customWidth="1"/>
    <col min="9226" max="9226" width="7" style="52" customWidth="1"/>
    <col min="9227" max="9227" width="8.19921875" style="52"/>
    <col min="9228" max="9228" width="18.8984375" style="52" customWidth="1"/>
    <col min="9229" max="9229" width="7" style="52" customWidth="1"/>
    <col min="9230" max="9476" width="8.19921875" style="52"/>
    <col min="9477" max="9477" width="3.19921875" style="52" customWidth="1"/>
    <col min="9478" max="9478" width="18.8984375" style="52" customWidth="1"/>
    <col min="9479" max="9479" width="7" style="52" customWidth="1"/>
    <col min="9480" max="9480" width="17.5" style="52" customWidth="1"/>
    <col min="9481" max="9481" width="18.8984375" style="52" customWidth="1"/>
    <col min="9482" max="9482" width="7" style="52" customWidth="1"/>
    <col min="9483" max="9483" width="8.19921875" style="52"/>
    <col min="9484" max="9484" width="18.8984375" style="52" customWidth="1"/>
    <col min="9485" max="9485" width="7" style="52" customWidth="1"/>
    <col min="9486" max="9732" width="8.19921875" style="52"/>
    <col min="9733" max="9733" width="3.19921875" style="52" customWidth="1"/>
    <col min="9734" max="9734" width="18.8984375" style="52" customWidth="1"/>
    <col min="9735" max="9735" width="7" style="52" customWidth="1"/>
    <col min="9736" max="9736" width="17.5" style="52" customWidth="1"/>
    <col min="9737" max="9737" width="18.8984375" style="52" customWidth="1"/>
    <col min="9738" max="9738" width="7" style="52" customWidth="1"/>
    <col min="9739" max="9739" width="8.19921875" style="52"/>
    <col min="9740" max="9740" width="18.8984375" style="52" customWidth="1"/>
    <col min="9741" max="9741" width="7" style="52" customWidth="1"/>
    <col min="9742" max="9988" width="8.19921875" style="52"/>
    <col min="9989" max="9989" width="3.19921875" style="52" customWidth="1"/>
    <col min="9990" max="9990" width="18.8984375" style="52" customWidth="1"/>
    <col min="9991" max="9991" width="7" style="52" customWidth="1"/>
    <col min="9992" max="9992" width="17.5" style="52" customWidth="1"/>
    <col min="9993" max="9993" width="18.8984375" style="52" customWidth="1"/>
    <col min="9994" max="9994" width="7" style="52" customWidth="1"/>
    <col min="9995" max="9995" width="8.19921875" style="52"/>
    <col min="9996" max="9996" width="18.8984375" style="52" customWidth="1"/>
    <col min="9997" max="9997" width="7" style="52" customWidth="1"/>
    <col min="9998" max="10244" width="8.19921875" style="52"/>
    <col min="10245" max="10245" width="3.19921875" style="52" customWidth="1"/>
    <col min="10246" max="10246" width="18.8984375" style="52" customWidth="1"/>
    <col min="10247" max="10247" width="7" style="52" customWidth="1"/>
    <col min="10248" max="10248" width="17.5" style="52" customWidth="1"/>
    <col min="10249" max="10249" width="18.8984375" style="52" customWidth="1"/>
    <col min="10250" max="10250" width="7" style="52" customWidth="1"/>
    <col min="10251" max="10251" width="8.19921875" style="52"/>
    <col min="10252" max="10252" width="18.8984375" style="52" customWidth="1"/>
    <col min="10253" max="10253" width="7" style="52" customWidth="1"/>
    <col min="10254" max="10500" width="8.19921875" style="52"/>
    <col min="10501" max="10501" width="3.19921875" style="52" customWidth="1"/>
    <col min="10502" max="10502" width="18.8984375" style="52" customWidth="1"/>
    <col min="10503" max="10503" width="7" style="52" customWidth="1"/>
    <col min="10504" max="10504" width="17.5" style="52" customWidth="1"/>
    <col min="10505" max="10505" width="18.8984375" style="52" customWidth="1"/>
    <col min="10506" max="10506" width="7" style="52" customWidth="1"/>
    <col min="10507" max="10507" width="8.19921875" style="52"/>
    <col min="10508" max="10508" width="18.8984375" style="52" customWidth="1"/>
    <col min="10509" max="10509" width="7" style="52" customWidth="1"/>
    <col min="10510" max="10756" width="8.19921875" style="52"/>
    <col min="10757" max="10757" width="3.19921875" style="52" customWidth="1"/>
    <col min="10758" max="10758" width="18.8984375" style="52" customWidth="1"/>
    <col min="10759" max="10759" width="7" style="52" customWidth="1"/>
    <col min="10760" max="10760" width="17.5" style="52" customWidth="1"/>
    <col min="10761" max="10761" width="18.8984375" style="52" customWidth="1"/>
    <col min="10762" max="10762" width="7" style="52" customWidth="1"/>
    <col min="10763" max="10763" width="8.19921875" style="52"/>
    <col min="10764" max="10764" width="18.8984375" style="52" customWidth="1"/>
    <col min="10765" max="10765" width="7" style="52" customWidth="1"/>
    <col min="10766" max="11012" width="8.19921875" style="52"/>
    <col min="11013" max="11013" width="3.19921875" style="52" customWidth="1"/>
    <col min="11014" max="11014" width="18.8984375" style="52" customWidth="1"/>
    <col min="11015" max="11015" width="7" style="52" customWidth="1"/>
    <col min="11016" max="11016" width="17.5" style="52" customWidth="1"/>
    <col min="11017" max="11017" width="18.8984375" style="52" customWidth="1"/>
    <col min="11018" max="11018" width="7" style="52" customWidth="1"/>
    <col min="11019" max="11019" width="8.19921875" style="52"/>
    <col min="11020" max="11020" width="18.8984375" style="52" customWidth="1"/>
    <col min="11021" max="11021" width="7" style="52" customWidth="1"/>
    <col min="11022" max="11268" width="8.19921875" style="52"/>
    <col min="11269" max="11269" width="3.19921875" style="52" customWidth="1"/>
    <col min="11270" max="11270" width="18.8984375" style="52" customWidth="1"/>
    <col min="11271" max="11271" width="7" style="52" customWidth="1"/>
    <col min="11272" max="11272" width="17.5" style="52" customWidth="1"/>
    <col min="11273" max="11273" width="18.8984375" style="52" customWidth="1"/>
    <col min="11274" max="11274" width="7" style="52" customWidth="1"/>
    <col min="11275" max="11275" width="8.19921875" style="52"/>
    <col min="11276" max="11276" width="18.8984375" style="52" customWidth="1"/>
    <col min="11277" max="11277" width="7" style="52" customWidth="1"/>
    <col min="11278" max="11524" width="8.19921875" style="52"/>
    <col min="11525" max="11525" width="3.19921875" style="52" customWidth="1"/>
    <col min="11526" max="11526" width="18.8984375" style="52" customWidth="1"/>
    <col min="11527" max="11527" width="7" style="52" customWidth="1"/>
    <col min="11528" max="11528" width="17.5" style="52" customWidth="1"/>
    <col min="11529" max="11529" width="18.8984375" style="52" customWidth="1"/>
    <col min="11530" max="11530" width="7" style="52" customWidth="1"/>
    <col min="11531" max="11531" width="8.19921875" style="52"/>
    <col min="11532" max="11532" width="18.8984375" style="52" customWidth="1"/>
    <col min="11533" max="11533" width="7" style="52" customWidth="1"/>
    <col min="11534" max="11780" width="8.19921875" style="52"/>
    <col min="11781" max="11781" width="3.19921875" style="52" customWidth="1"/>
    <col min="11782" max="11782" width="18.8984375" style="52" customWidth="1"/>
    <col min="11783" max="11783" width="7" style="52" customWidth="1"/>
    <col min="11784" max="11784" width="17.5" style="52" customWidth="1"/>
    <col min="11785" max="11785" width="18.8984375" style="52" customWidth="1"/>
    <col min="11786" max="11786" width="7" style="52" customWidth="1"/>
    <col min="11787" max="11787" width="8.19921875" style="52"/>
    <col min="11788" max="11788" width="18.8984375" style="52" customWidth="1"/>
    <col min="11789" max="11789" width="7" style="52" customWidth="1"/>
    <col min="11790" max="12036" width="8.19921875" style="52"/>
    <col min="12037" max="12037" width="3.19921875" style="52" customWidth="1"/>
    <col min="12038" max="12038" width="18.8984375" style="52" customWidth="1"/>
    <col min="12039" max="12039" width="7" style="52" customWidth="1"/>
    <col min="12040" max="12040" width="17.5" style="52" customWidth="1"/>
    <col min="12041" max="12041" width="18.8984375" style="52" customWidth="1"/>
    <col min="12042" max="12042" width="7" style="52" customWidth="1"/>
    <col min="12043" max="12043" width="8.19921875" style="52"/>
    <col min="12044" max="12044" width="18.8984375" style="52" customWidth="1"/>
    <col min="12045" max="12045" width="7" style="52" customWidth="1"/>
    <col min="12046" max="12292" width="8.19921875" style="52"/>
    <col min="12293" max="12293" width="3.19921875" style="52" customWidth="1"/>
    <col min="12294" max="12294" width="18.8984375" style="52" customWidth="1"/>
    <col min="12295" max="12295" width="7" style="52" customWidth="1"/>
    <col min="12296" max="12296" width="17.5" style="52" customWidth="1"/>
    <col min="12297" max="12297" width="18.8984375" style="52" customWidth="1"/>
    <col min="12298" max="12298" width="7" style="52" customWidth="1"/>
    <col min="12299" max="12299" width="8.19921875" style="52"/>
    <col min="12300" max="12300" width="18.8984375" style="52" customWidth="1"/>
    <col min="12301" max="12301" width="7" style="52" customWidth="1"/>
    <col min="12302" max="12548" width="8.19921875" style="52"/>
    <col min="12549" max="12549" width="3.19921875" style="52" customWidth="1"/>
    <col min="12550" max="12550" width="18.8984375" style="52" customWidth="1"/>
    <col min="12551" max="12551" width="7" style="52" customWidth="1"/>
    <col min="12552" max="12552" width="17.5" style="52" customWidth="1"/>
    <col min="12553" max="12553" width="18.8984375" style="52" customWidth="1"/>
    <col min="12554" max="12554" width="7" style="52" customWidth="1"/>
    <col min="12555" max="12555" width="8.19921875" style="52"/>
    <col min="12556" max="12556" width="18.8984375" style="52" customWidth="1"/>
    <col min="12557" max="12557" width="7" style="52" customWidth="1"/>
    <col min="12558" max="12804" width="8.19921875" style="52"/>
    <col min="12805" max="12805" width="3.19921875" style="52" customWidth="1"/>
    <col min="12806" max="12806" width="18.8984375" style="52" customWidth="1"/>
    <col min="12807" max="12807" width="7" style="52" customWidth="1"/>
    <col min="12808" max="12808" width="17.5" style="52" customWidth="1"/>
    <col min="12809" max="12809" width="18.8984375" style="52" customWidth="1"/>
    <col min="12810" max="12810" width="7" style="52" customWidth="1"/>
    <col min="12811" max="12811" width="8.19921875" style="52"/>
    <col min="12812" max="12812" width="18.8984375" style="52" customWidth="1"/>
    <col min="12813" max="12813" width="7" style="52" customWidth="1"/>
    <col min="12814" max="13060" width="8.19921875" style="52"/>
    <col min="13061" max="13061" width="3.19921875" style="52" customWidth="1"/>
    <col min="13062" max="13062" width="18.8984375" style="52" customWidth="1"/>
    <col min="13063" max="13063" width="7" style="52" customWidth="1"/>
    <col min="13064" max="13064" width="17.5" style="52" customWidth="1"/>
    <col min="13065" max="13065" width="18.8984375" style="52" customWidth="1"/>
    <col min="13066" max="13066" width="7" style="52" customWidth="1"/>
    <col min="13067" max="13067" width="8.19921875" style="52"/>
    <col min="13068" max="13068" width="18.8984375" style="52" customWidth="1"/>
    <col min="13069" max="13069" width="7" style="52" customWidth="1"/>
    <col min="13070" max="13316" width="8.19921875" style="52"/>
    <col min="13317" max="13317" width="3.19921875" style="52" customWidth="1"/>
    <col min="13318" max="13318" width="18.8984375" style="52" customWidth="1"/>
    <col min="13319" max="13319" width="7" style="52" customWidth="1"/>
    <col min="13320" max="13320" width="17.5" style="52" customWidth="1"/>
    <col min="13321" max="13321" width="18.8984375" style="52" customWidth="1"/>
    <col min="13322" max="13322" width="7" style="52" customWidth="1"/>
    <col min="13323" max="13323" width="8.19921875" style="52"/>
    <col min="13324" max="13324" width="18.8984375" style="52" customWidth="1"/>
    <col min="13325" max="13325" width="7" style="52" customWidth="1"/>
    <col min="13326" max="13572" width="8.19921875" style="52"/>
    <col min="13573" max="13573" width="3.19921875" style="52" customWidth="1"/>
    <col min="13574" max="13574" width="18.8984375" style="52" customWidth="1"/>
    <col min="13575" max="13575" width="7" style="52" customWidth="1"/>
    <col min="13576" max="13576" width="17.5" style="52" customWidth="1"/>
    <col min="13577" max="13577" width="18.8984375" style="52" customWidth="1"/>
    <col min="13578" max="13578" width="7" style="52" customWidth="1"/>
    <col min="13579" max="13579" width="8.19921875" style="52"/>
    <col min="13580" max="13580" width="18.8984375" style="52" customWidth="1"/>
    <col min="13581" max="13581" width="7" style="52" customWidth="1"/>
    <col min="13582" max="13828" width="8.19921875" style="52"/>
    <col min="13829" max="13829" width="3.19921875" style="52" customWidth="1"/>
    <col min="13830" max="13830" width="18.8984375" style="52" customWidth="1"/>
    <col min="13831" max="13831" width="7" style="52" customWidth="1"/>
    <col min="13832" max="13832" width="17.5" style="52" customWidth="1"/>
    <col min="13833" max="13833" width="18.8984375" style="52" customWidth="1"/>
    <col min="13834" max="13834" width="7" style="52" customWidth="1"/>
    <col min="13835" max="13835" width="8.19921875" style="52"/>
    <col min="13836" max="13836" width="18.8984375" style="52" customWidth="1"/>
    <col min="13837" max="13837" width="7" style="52" customWidth="1"/>
    <col min="13838" max="14084" width="8.19921875" style="52"/>
    <col min="14085" max="14085" width="3.19921875" style="52" customWidth="1"/>
    <col min="14086" max="14086" width="18.8984375" style="52" customWidth="1"/>
    <col min="14087" max="14087" width="7" style="52" customWidth="1"/>
    <col min="14088" max="14088" width="17.5" style="52" customWidth="1"/>
    <col min="14089" max="14089" width="18.8984375" style="52" customWidth="1"/>
    <col min="14090" max="14090" width="7" style="52" customWidth="1"/>
    <col min="14091" max="14091" width="8.19921875" style="52"/>
    <col min="14092" max="14092" width="18.8984375" style="52" customWidth="1"/>
    <col min="14093" max="14093" width="7" style="52" customWidth="1"/>
    <col min="14094" max="14340" width="8.19921875" style="52"/>
    <col min="14341" max="14341" width="3.19921875" style="52" customWidth="1"/>
    <col min="14342" max="14342" width="18.8984375" style="52" customWidth="1"/>
    <col min="14343" max="14343" width="7" style="52" customWidth="1"/>
    <col min="14344" max="14344" width="17.5" style="52" customWidth="1"/>
    <col min="14345" max="14345" width="18.8984375" style="52" customWidth="1"/>
    <col min="14346" max="14346" width="7" style="52" customWidth="1"/>
    <col min="14347" max="14347" width="8.19921875" style="52"/>
    <col min="14348" max="14348" width="18.8984375" style="52" customWidth="1"/>
    <col min="14349" max="14349" width="7" style="52" customWidth="1"/>
    <col min="14350" max="14596" width="8.19921875" style="52"/>
    <col min="14597" max="14597" width="3.19921875" style="52" customWidth="1"/>
    <col min="14598" max="14598" width="18.8984375" style="52" customWidth="1"/>
    <col min="14599" max="14599" width="7" style="52" customWidth="1"/>
    <col min="14600" max="14600" width="17.5" style="52" customWidth="1"/>
    <col min="14601" max="14601" width="18.8984375" style="52" customWidth="1"/>
    <col min="14602" max="14602" width="7" style="52" customWidth="1"/>
    <col min="14603" max="14603" width="8.19921875" style="52"/>
    <col min="14604" max="14604" width="18.8984375" style="52" customWidth="1"/>
    <col min="14605" max="14605" width="7" style="52" customWidth="1"/>
    <col min="14606" max="14852" width="8.19921875" style="52"/>
    <col min="14853" max="14853" width="3.19921875" style="52" customWidth="1"/>
    <col min="14854" max="14854" width="18.8984375" style="52" customWidth="1"/>
    <col min="14855" max="14855" width="7" style="52" customWidth="1"/>
    <col min="14856" max="14856" width="17.5" style="52" customWidth="1"/>
    <col min="14857" max="14857" width="18.8984375" style="52" customWidth="1"/>
    <col min="14858" max="14858" width="7" style="52" customWidth="1"/>
    <col min="14859" max="14859" width="8.19921875" style="52"/>
    <col min="14860" max="14860" width="18.8984375" style="52" customWidth="1"/>
    <col min="14861" max="14861" width="7" style="52" customWidth="1"/>
    <col min="14862" max="15108" width="8.19921875" style="52"/>
    <col min="15109" max="15109" width="3.19921875" style="52" customWidth="1"/>
    <col min="15110" max="15110" width="18.8984375" style="52" customWidth="1"/>
    <col min="15111" max="15111" width="7" style="52" customWidth="1"/>
    <col min="15112" max="15112" width="17.5" style="52" customWidth="1"/>
    <col min="15113" max="15113" width="18.8984375" style="52" customWidth="1"/>
    <col min="15114" max="15114" width="7" style="52" customWidth="1"/>
    <col min="15115" max="15115" width="8.19921875" style="52"/>
    <col min="15116" max="15116" width="18.8984375" style="52" customWidth="1"/>
    <col min="15117" max="15117" width="7" style="52" customWidth="1"/>
    <col min="15118" max="15364" width="8.19921875" style="52"/>
    <col min="15365" max="15365" width="3.19921875" style="52" customWidth="1"/>
    <col min="15366" max="15366" width="18.8984375" style="52" customWidth="1"/>
    <col min="15367" max="15367" width="7" style="52" customWidth="1"/>
    <col min="15368" max="15368" width="17.5" style="52" customWidth="1"/>
    <col min="15369" max="15369" width="18.8984375" style="52" customWidth="1"/>
    <col min="15370" max="15370" width="7" style="52" customWidth="1"/>
    <col min="15371" max="15371" width="8.19921875" style="52"/>
    <col min="15372" max="15372" width="18.8984375" style="52" customWidth="1"/>
    <col min="15373" max="15373" width="7" style="52" customWidth="1"/>
    <col min="15374" max="15620" width="8.19921875" style="52"/>
    <col min="15621" max="15621" width="3.19921875" style="52" customWidth="1"/>
    <col min="15622" max="15622" width="18.8984375" style="52" customWidth="1"/>
    <col min="15623" max="15623" width="7" style="52" customWidth="1"/>
    <col min="15624" max="15624" width="17.5" style="52" customWidth="1"/>
    <col min="15625" max="15625" width="18.8984375" style="52" customWidth="1"/>
    <col min="15626" max="15626" width="7" style="52" customWidth="1"/>
    <col min="15627" max="15627" width="8.19921875" style="52"/>
    <col min="15628" max="15628" width="18.8984375" style="52" customWidth="1"/>
    <col min="15629" max="15629" width="7" style="52" customWidth="1"/>
    <col min="15630" max="15876" width="8.19921875" style="52"/>
    <col min="15877" max="15877" width="3.19921875" style="52" customWidth="1"/>
    <col min="15878" max="15878" width="18.8984375" style="52" customWidth="1"/>
    <col min="15879" max="15879" width="7" style="52" customWidth="1"/>
    <col min="15880" max="15880" width="17.5" style="52" customWidth="1"/>
    <col min="15881" max="15881" width="18.8984375" style="52" customWidth="1"/>
    <col min="15882" max="15882" width="7" style="52" customWidth="1"/>
    <col min="15883" max="15883" width="8.19921875" style="52"/>
    <col min="15884" max="15884" width="18.8984375" style="52" customWidth="1"/>
    <col min="15885" max="15885" width="7" style="52" customWidth="1"/>
    <col min="15886" max="16132" width="8.19921875" style="52"/>
    <col min="16133" max="16133" width="3.19921875" style="52" customWidth="1"/>
    <col min="16134" max="16134" width="18.8984375" style="52" customWidth="1"/>
    <col min="16135" max="16135" width="7" style="52" customWidth="1"/>
    <col min="16136" max="16136" width="17.5" style="52" customWidth="1"/>
    <col min="16137" max="16137" width="18.8984375" style="52" customWidth="1"/>
    <col min="16138" max="16138" width="7" style="52" customWidth="1"/>
    <col min="16139" max="16139" width="8.19921875" style="52"/>
    <col min="16140" max="16140" width="18.8984375" style="52" customWidth="1"/>
    <col min="16141" max="16141" width="7" style="52" customWidth="1"/>
    <col min="16142" max="16384" width="8.19921875" style="52"/>
  </cols>
  <sheetData>
    <row r="1" spans="1:13" s="48" customFormat="1" ht="19.2">
      <c r="A1" s="303" t="s">
        <v>198</v>
      </c>
      <c r="B1" s="303"/>
      <c r="C1" s="303"/>
      <c r="D1" s="303"/>
      <c r="E1" s="303"/>
      <c r="F1" s="303"/>
      <c r="G1" s="303"/>
      <c r="H1" s="303"/>
      <c r="I1" s="303"/>
      <c r="J1" s="303"/>
      <c r="K1" s="303"/>
      <c r="L1" s="303"/>
      <c r="M1" s="303"/>
    </row>
    <row r="2" spans="1:13" s="49" customFormat="1" ht="12">
      <c r="A2" s="303"/>
      <c r="B2" s="303"/>
      <c r="C2" s="303"/>
      <c r="D2" s="303"/>
      <c r="E2" s="303"/>
      <c r="F2" s="303"/>
      <c r="G2" s="303"/>
      <c r="H2" s="303"/>
      <c r="I2" s="303"/>
      <c r="J2" s="303"/>
      <c r="K2" s="303"/>
      <c r="L2" s="303"/>
      <c r="M2" s="303"/>
    </row>
    <row r="3" spans="1:13" ht="19.2">
      <c r="A3" s="5"/>
      <c r="B3" s="146" t="s">
        <v>38</v>
      </c>
      <c r="C3" s="146" t="s">
        <v>39</v>
      </c>
      <c r="E3" s="50"/>
      <c r="F3" s="51"/>
      <c r="G3" s="51"/>
      <c r="H3" s="50"/>
      <c r="I3" s="51"/>
      <c r="J3" s="51"/>
      <c r="K3" s="51"/>
      <c r="L3" s="51"/>
      <c r="M3" s="51"/>
    </row>
    <row r="4" spans="1:13" ht="25.5" customHeight="1">
      <c r="A4" s="175" t="s">
        <v>40</v>
      </c>
      <c r="B4" s="176" cm="1">
        <f t="array" ref="B4">SUMPRODUCT((J6:J30&lt;&gt;"0")*(J6:J30&lt;&gt;"N/A"))+SUMPRODUCT((J33:J44&lt;&gt;"0")*(J33:J44&lt;&gt;"N/A"))+SUMPRODUCT((J47:J77&lt;&gt;"0")*(J47:J77&lt;&gt;"N/A"))+SUMPRODUCT((M6:M30&lt;&gt;"0")*(M6:M30&lt;&gt;"N/A"))+SUMPRODUCT((M33:M42&lt;&gt;"0")*(M33:M42&lt;&gt;"N/A"))+SUMPRODUCT((M45:M49&lt;&gt;"0")*(M45:M49&lt;&gt;"N/A"))</f>
        <v>100</v>
      </c>
      <c r="C4" s="173">
        <f>J12+J26+M12+M24+M31+J59</f>
        <v>175</v>
      </c>
      <c r="E4" s="130" t="s">
        <v>41</v>
      </c>
      <c r="F4" s="10" t="s">
        <v>42</v>
      </c>
      <c r="G4" s="11" t="s">
        <v>43</v>
      </c>
      <c r="H4" s="8"/>
      <c r="I4" s="47" t="s">
        <v>45</v>
      </c>
      <c r="J4" s="13" t="s">
        <v>43</v>
      </c>
      <c r="K4" s="8"/>
      <c r="L4" s="47" t="s">
        <v>45</v>
      </c>
      <c r="M4" s="13" t="s">
        <v>43</v>
      </c>
    </row>
    <row r="5" spans="1:13">
      <c r="A5" s="175" t="s">
        <v>46</v>
      </c>
      <c r="B5" s="176">
        <v>15</v>
      </c>
      <c r="C5" s="173">
        <v>217</v>
      </c>
      <c r="E5" s="14">
        <v>1</v>
      </c>
      <c r="F5" s="15" t="s">
        <v>47</v>
      </c>
      <c r="G5" s="16">
        <v>5</v>
      </c>
      <c r="H5" s="6"/>
      <c r="I5" s="17" t="s">
        <v>191</v>
      </c>
      <c r="J5" s="67"/>
      <c r="K5" s="8"/>
      <c r="L5" s="17" t="s">
        <v>49</v>
      </c>
      <c r="M5" s="19"/>
    </row>
    <row r="6" spans="1:13" ht="15" customHeight="1">
      <c r="A6" s="175" t="s">
        <v>55</v>
      </c>
      <c r="B6" s="176">
        <f>SUM(B4:B5)</f>
        <v>115</v>
      </c>
      <c r="C6" s="173">
        <f>C4+C5</f>
        <v>392</v>
      </c>
      <c r="E6" s="14">
        <v>2</v>
      </c>
      <c r="F6" s="15" t="s">
        <v>51</v>
      </c>
      <c r="G6" s="16">
        <v>30</v>
      </c>
      <c r="H6" s="6">
        <v>1</v>
      </c>
      <c r="I6" s="20" t="s">
        <v>52</v>
      </c>
      <c r="J6" s="30">
        <v>7</v>
      </c>
      <c r="K6" s="8">
        <v>69</v>
      </c>
      <c r="L6" s="22" t="s">
        <v>53</v>
      </c>
      <c r="M6" s="23">
        <v>3</v>
      </c>
    </row>
    <row r="7" spans="1:13">
      <c r="A7" s="8"/>
      <c r="B7" s="8"/>
      <c r="C7" s="8"/>
      <c r="E7" s="14">
        <v>3</v>
      </c>
      <c r="F7" s="15" t="s">
        <v>56</v>
      </c>
      <c r="G7" s="16">
        <v>5</v>
      </c>
      <c r="H7" s="6">
        <v>2</v>
      </c>
      <c r="I7" s="15" t="s">
        <v>57</v>
      </c>
      <c r="J7" s="16">
        <v>4</v>
      </c>
      <c r="K7" s="8">
        <v>70</v>
      </c>
      <c r="L7" s="15" t="s">
        <v>58</v>
      </c>
      <c r="M7" s="16">
        <v>2</v>
      </c>
    </row>
    <row r="8" spans="1:13">
      <c r="A8" s="8" t="s">
        <v>62</v>
      </c>
      <c r="B8" s="8"/>
      <c r="C8" s="8"/>
      <c r="E8" s="14">
        <v>4</v>
      </c>
      <c r="F8" s="15" t="s">
        <v>59</v>
      </c>
      <c r="G8" s="196">
        <v>2</v>
      </c>
      <c r="H8" s="6">
        <v>3</v>
      </c>
      <c r="I8" s="15" t="s">
        <v>60</v>
      </c>
      <c r="J8" s="16">
        <v>3</v>
      </c>
      <c r="K8" s="8">
        <v>71</v>
      </c>
      <c r="L8" s="15" t="s">
        <v>61</v>
      </c>
      <c r="M8" s="16">
        <v>3</v>
      </c>
    </row>
    <row r="9" spans="1:13">
      <c r="A9" s="8"/>
      <c r="B9" s="146" t="s">
        <v>38</v>
      </c>
      <c r="C9" s="146" t="s">
        <v>39</v>
      </c>
      <c r="E9" s="14">
        <v>5</v>
      </c>
      <c r="F9" s="15" t="s">
        <v>63</v>
      </c>
      <c r="G9" s="16">
        <v>15</v>
      </c>
      <c r="H9" s="6">
        <v>4</v>
      </c>
      <c r="I9" s="24" t="s">
        <v>64</v>
      </c>
      <c r="J9" s="16">
        <v>5</v>
      </c>
      <c r="K9" s="8">
        <v>72</v>
      </c>
      <c r="L9" s="15" t="s">
        <v>65</v>
      </c>
      <c r="M9" s="16">
        <v>3</v>
      </c>
    </row>
    <row r="10" spans="1:13">
      <c r="A10" s="151" t="s">
        <v>193</v>
      </c>
      <c r="B10" s="152">
        <v>391</v>
      </c>
      <c r="C10" s="152">
        <v>391</v>
      </c>
      <c r="E10" s="14">
        <v>6</v>
      </c>
      <c r="F10" s="15" t="s">
        <v>66</v>
      </c>
      <c r="G10" s="16">
        <v>30</v>
      </c>
      <c r="H10" s="6">
        <v>5</v>
      </c>
      <c r="I10" s="15" t="s">
        <v>67</v>
      </c>
      <c r="J10" s="16">
        <v>5</v>
      </c>
      <c r="K10" s="8">
        <v>73</v>
      </c>
      <c r="L10" s="15" t="s">
        <v>68</v>
      </c>
      <c r="M10" s="16">
        <v>4</v>
      </c>
    </row>
    <row r="11" spans="1:13">
      <c r="A11" s="151" t="s">
        <v>73</v>
      </c>
      <c r="B11" s="152">
        <v>0</v>
      </c>
      <c r="C11" s="152">
        <v>0</v>
      </c>
      <c r="E11" s="14">
        <v>7</v>
      </c>
      <c r="F11" s="15" t="s">
        <v>70</v>
      </c>
      <c r="G11" s="16">
        <v>32</v>
      </c>
      <c r="H11" s="6">
        <v>6</v>
      </c>
      <c r="I11" s="24" t="s">
        <v>71</v>
      </c>
      <c r="J11" s="16">
        <v>8</v>
      </c>
      <c r="K11" s="8">
        <v>74</v>
      </c>
      <c r="L11" s="15" t="s">
        <v>72</v>
      </c>
      <c r="M11" s="16">
        <v>10</v>
      </c>
    </row>
    <row r="12" spans="1:13">
      <c r="A12" s="151" t="s">
        <v>77</v>
      </c>
      <c r="B12" s="152">
        <v>2</v>
      </c>
      <c r="C12" s="152">
        <v>53</v>
      </c>
      <c r="E12" s="14">
        <v>8</v>
      </c>
      <c r="F12" s="15" t="s">
        <v>74</v>
      </c>
      <c r="G12" s="16">
        <v>20</v>
      </c>
      <c r="H12" s="6">
        <v>7</v>
      </c>
      <c r="I12" s="24" t="s">
        <v>75</v>
      </c>
      <c r="J12" s="16">
        <v>4</v>
      </c>
      <c r="K12" s="8">
        <v>75</v>
      </c>
      <c r="L12" s="15" t="s">
        <v>76</v>
      </c>
      <c r="M12" s="16">
        <v>8</v>
      </c>
    </row>
    <row r="13" spans="1:13">
      <c r="A13" s="151" t="s">
        <v>55</v>
      </c>
      <c r="B13" s="152">
        <f>SUM(B10:B12)</f>
        <v>393</v>
      </c>
      <c r="C13" s="152">
        <f>SUM(C10:C12)</f>
        <v>444</v>
      </c>
      <c r="E13" s="14">
        <v>9</v>
      </c>
      <c r="F13" s="15" t="s">
        <v>78</v>
      </c>
      <c r="G13" s="16">
        <v>31</v>
      </c>
      <c r="H13" s="6">
        <v>8</v>
      </c>
      <c r="I13" s="15" t="s">
        <v>79</v>
      </c>
      <c r="J13" s="16">
        <v>5</v>
      </c>
      <c r="K13" s="8">
        <v>76</v>
      </c>
      <c r="L13" s="15" t="s">
        <v>80</v>
      </c>
      <c r="M13" s="16">
        <v>2</v>
      </c>
    </row>
    <row r="14" spans="1:13">
      <c r="A14" s="8"/>
      <c r="B14" s="8"/>
      <c r="C14" s="8"/>
      <c r="E14" s="14">
        <v>10</v>
      </c>
      <c r="F14" s="15" t="s">
        <v>199</v>
      </c>
      <c r="G14" s="196">
        <v>1</v>
      </c>
      <c r="H14" s="6">
        <v>9</v>
      </c>
      <c r="I14" s="15" t="s">
        <v>82</v>
      </c>
      <c r="J14" s="16">
        <v>5</v>
      </c>
      <c r="K14" s="8">
        <v>77</v>
      </c>
      <c r="L14" s="15" t="s">
        <v>83</v>
      </c>
      <c r="M14" s="16">
        <v>6</v>
      </c>
    </row>
    <row r="15" spans="1:13">
      <c r="A15" s="8" t="s">
        <v>87</v>
      </c>
      <c r="B15" s="146" t="s">
        <v>38</v>
      </c>
      <c r="C15" s="201" t="s">
        <v>39</v>
      </c>
      <c r="E15" s="14">
        <v>11</v>
      </c>
      <c r="F15" s="15" t="s">
        <v>81</v>
      </c>
      <c r="G15" s="16">
        <v>10</v>
      </c>
      <c r="H15" s="6">
        <v>10</v>
      </c>
      <c r="I15" s="24" t="s">
        <v>85</v>
      </c>
      <c r="J15" s="16">
        <v>10</v>
      </c>
      <c r="K15" s="8">
        <v>78</v>
      </c>
      <c r="L15" s="15" t="s">
        <v>86</v>
      </c>
      <c r="M15" s="16">
        <v>5</v>
      </c>
    </row>
    <row r="16" spans="1:13">
      <c r="A16" s="193" t="s">
        <v>92</v>
      </c>
      <c r="B16" s="195">
        <f>B10+G14</f>
        <v>392</v>
      </c>
      <c r="C16" s="293">
        <f>C10+G14</f>
        <v>392</v>
      </c>
      <c r="E16" s="14">
        <v>12</v>
      </c>
      <c r="F16" s="15" t="s">
        <v>84</v>
      </c>
      <c r="G16" s="196">
        <v>2</v>
      </c>
      <c r="H16" s="6">
        <v>11</v>
      </c>
      <c r="I16" s="15" t="s">
        <v>90</v>
      </c>
      <c r="J16" s="16">
        <v>2</v>
      </c>
      <c r="K16" s="8">
        <v>79</v>
      </c>
      <c r="L16" s="15" t="s">
        <v>91</v>
      </c>
      <c r="M16" s="16">
        <v>9</v>
      </c>
    </row>
    <row r="17" spans="1:13">
      <c r="A17" s="193" t="s">
        <v>73</v>
      </c>
      <c r="B17" s="195">
        <f>B11+2</f>
        <v>2</v>
      </c>
      <c r="C17" s="293">
        <f>C11+4</f>
        <v>4</v>
      </c>
      <c r="E17" s="14">
        <v>13</v>
      </c>
      <c r="F17" s="15" t="s">
        <v>89</v>
      </c>
      <c r="G17" s="16">
        <v>9</v>
      </c>
      <c r="H17" s="6">
        <v>12</v>
      </c>
      <c r="I17" s="15" t="s">
        <v>94</v>
      </c>
      <c r="J17" s="16">
        <v>5</v>
      </c>
      <c r="K17" s="8">
        <v>80</v>
      </c>
      <c r="L17" s="32" t="s">
        <v>95</v>
      </c>
      <c r="M17" s="33">
        <v>5</v>
      </c>
    </row>
    <row r="18" spans="1:13">
      <c r="A18" s="192" t="s">
        <v>200</v>
      </c>
      <c r="B18" s="192">
        <f>B5+B12-3</f>
        <v>14</v>
      </c>
      <c r="C18" s="294">
        <f>C5+C12-5</f>
        <v>265</v>
      </c>
      <c r="E18" s="14">
        <v>14</v>
      </c>
      <c r="F18" s="15" t="s">
        <v>93</v>
      </c>
      <c r="G18" s="16">
        <v>10</v>
      </c>
      <c r="H18" s="6">
        <v>13</v>
      </c>
      <c r="I18" s="15" t="s">
        <v>97</v>
      </c>
      <c r="J18" s="16">
        <v>5</v>
      </c>
      <c r="K18" s="8">
        <v>81</v>
      </c>
      <c r="L18" s="15" t="s">
        <v>98</v>
      </c>
      <c r="M18" s="164">
        <v>5</v>
      </c>
    </row>
    <row r="19" spans="1:13">
      <c r="A19" s="192" t="s">
        <v>103</v>
      </c>
      <c r="B19" s="193">
        <f>B4</f>
        <v>100</v>
      </c>
      <c r="C19" s="199">
        <f>C4</f>
        <v>175</v>
      </c>
      <c r="E19" s="131">
        <v>15</v>
      </c>
      <c r="F19" s="32" t="s">
        <v>96</v>
      </c>
      <c r="G19" s="33">
        <v>15</v>
      </c>
      <c r="H19" s="6">
        <v>14</v>
      </c>
      <c r="I19" s="24" t="s">
        <v>101</v>
      </c>
      <c r="J19" s="16">
        <v>5</v>
      </c>
      <c r="K19" s="8">
        <v>82</v>
      </c>
      <c r="L19" s="29" t="s">
        <v>102</v>
      </c>
      <c r="M19" s="30">
        <v>5</v>
      </c>
    </row>
    <row r="20" spans="1:13">
      <c r="A20" s="52" t="s">
        <v>106</v>
      </c>
      <c r="B20" s="52">
        <f>SUM(B16:B19)</f>
        <v>508</v>
      </c>
      <c r="C20" s="295">
        <f>SUM(C16:C19)</f>
        <v>836</v>
      </c>
      <c r="E20" s="299" t="s">
        <v>100</v>
      </c>
      <c r="F20" s="300"/>
      <c r="G20" s="132">
        <f>SUM(G5:G19)</f>
        <v>217</v>
      </c>
      <c r="H20" s="6">
        <v>15</v>
      </c>
      <c r="I20" s="15" t="s">
        <v>104</v>
      </c>
      <c r="J20" s="16">
        <v>4</v>
      </c>
      <c r="K20" s="8">
        <v>83</v>
      </c>
      <c r="L20" s="15" t="s">
        <v>105</v>
      </c>
      <c r="M20" s="16">
        <v>5</v>
      </c>
    </row>
    <row r="21" spans="1:13">
      <c r="E21" s="8"/>
      <c r="F21" s="8"/>
      <c r="G21" s="8"/>
      <c r="H21" s="6">
        <v>16</v>
      </c>
      <c r="I21" s="15" t="s">
        <v>108</v>
      </c>
      <c r="J21" s="16">
        <v>5</v>
      </c>
      <c r="K21" s="8">
        <v>84</v>
      </c>
      <c r="L21" s="15" t="s">
        <v>109</v>
      </c>
      <c r="M21" s="16">
        <v>10</v>
      </c>
    </row>
    <row r="22" spans="1:13">
      <c r="A22" s="8"/>
      <c r="B22" s="8"/>
      <c r="E22" s="301"/>
      <c r="F22" s="301"/>
      <c r="G22" s="31"/>
      <c r="H22" s="6">
        <v>17</v>
      </c>
      <c r="I22" s="15" t="s">
        <v>111</v>
      </c>
      <c r="J22" s="16">
        <v>5</v>
      </c>
      <c r="K22" s="8">
        <v>85</v>
      </c>
      <c r="L22" s="15" t="s">
        <v>112</v>
      </c>
      <c r="M22" s="16">
        <v>30</v>
      </c>
    </row>
    <row r="23" spans="1:13">
      <c r="E23" s="35"/>
      <c r="F23" s="35"/>
      <c r="G23" s="35"/>
      <c r="H23" s="6">
        <v>18</v>
      </c>
      <c r="I23" s="15" t="s">
        <v>113</v>
      </c>
      <c r="J23" s="16">
        <v>0</v>
      </c>
      <c r="K23" s="8">
        <v>86</v>
      </c>
      <c r="L23" s="15" t="s">
        <v>201</v>
      </c>
      <c r="M23" s="16">
        <v>5</v>
      </c>
    </row>
    <row r="24" spans="1:13">
      <c r="E24" s="302"/>
      <c r="F24" s="302"/>
      <c r="G24" s="31"/>
      <c r="H24" s="6">
        <v>19</v>
      </c>
      <c r="I24" s="15" t="s">
        <v>115</v>
      </c>
      <c r="J24" s="16">
        <v>6</v>
      </c>
      <c r="K24" s="8">
        <v>87</v>
      </c>
      <c r="L24" s="15" t="s">
        <v>114</v>
      </c>
      <c r="M24" s="16">
        <v>5</v>
      </c>
    </row>
    <row r="25" spans="1:13">
      <c r="E25" s="8"/>
      <c r="F25" s="37"/>
      <c r="G25" s="8"/>
      <c r="H25" s="6">
        <v>20</v>
      </c>
      <c r="I25" s="15" t="s">
        <v>117</v>
      </c>
      <c r="J25" s="16">
        <v>3</v>
      </c>
      <c r="K25" s="8">
        <v>88</v>
      </c>
      <c r="L25" s="15" t="s">
        <v>116</v>
      </c>
      <c r="M25" s="16">
        <v>3</v>
      </c>
    </row>
    <row r="26" spans="1:13">
      <c r="E26" s="8"/>
      <c r="F26" s="39"/>
      <c r="G26" s="8"/>
      <c r="H26" s="6">
        <v>21</v>
      </c>
      <c r="I26" s="24" t="s">
        <v>119</v>
      </c>
      <c r="J26" s="16">
        <v>3</v>
      </c>
      <c r="K26" s="8">
        <v>89</v>
      </c>
      <c r="L26" s="15" t="s">
        <v>118</v>
      </c>
      <c r="M26" s="16">
        <v>6</v>
      </c>
    </row>
    <row r="27" spans="1:13">
      <c r="E27" s="8"/>
      <c r="F27" s="8"/>
      <c r="G27" s="8"/>
      <c r="H27" s="6">
        <v>22</v>
      </c>
      <c r="I27" s="27" t="s">
        <v>121</v>
      </c>
      <c r="J27" s="16">
        <v>5</v>
      </c>
      <c r="K27" s="8">
        <v>90</v>
      </c>
      <c r="L27" s="15" t="s">
        <v>120</v>
      </c>
      <c r="M27" s="16">
        <v>3</v>
      </c>
    </row>
    <row r="28" spans="1:13">
      <c r="E28" s="8"/>
      <c r="F28" s="8"/>
      <c r="G28" s="8"/>
      <c r="H28" s="6">
        <v>23</v>
      </c>
      <c r="I28" s="27" t="s">
        <v>123</v>
      </c>
      <c r="J28" s="16">
        <v>5</v>
      </c>
      <c r="K28" s="8">
        <v>91</v>
      </c>
      <c r="L28" s="15" t="s">
        <v>122</v>
      </c>
      <c r="M28" s="16">
        <v>3</v>
      </c>
    </row>
    <row r="29" spans="1:13">
      <c r="E29" s="8"/>
      <c r="F29" s="8"/>
      <c r="G29" s="8"/>
      <c r="H29" s="6">
        <v>24</v>
      </c>
      <c r="I29" s="27" t="s">
        <v>125</v>
      </c>
      <c r="J29" s="148" t="s">
        <v>54</v>
      </c>
      <c r="K29" s="8">
        <v>92</v>
      </c>
      <c r="L29" s="32" t="s">
        <v>124</v>
      </c>
      <c r="M29" s="33">
        <v>5</v>
      </c>
    </row>
    <row r="30" spans="1:13" ht="13.8" thickBot="1">
      <c r="E30" s="8"/>
      <c r="F30" s="8"/>
      <c r="G30" s="8"/>
      <c r="H30" s="6">
        <v>25</v>
      </c>
      <c r="I30" s="27" t="s">
        <v>127</v>
      </c>
      <c r="J30" s="149" t="s">
        <v>54</v>
      </c>
      <c r="K30" s="8">
        <v>93</v>
      </c>
      <c r="L30" s="32" t="s">
        <v>126</v>
      </c>
      <c r="M30" s="33">
        <v>5</v>
      </c>
    </row>
    <row r="31" spans="1:13" ht="13.8" thickBot="1">
      <c r="E31" s="8"/>
      <c r="F31" s="8"/>
      <c r="G31" s="8"/>
      <c r="H31" s="6"/>
      <c r="I31" s="120" t="s">
        <v>128</v>
      </c>
      <c r="J31" s="126">
        <f>SUM(J6:J30)</f>
        <v>109</v>
      </c>
      <c r="K31" s="8"/>
      <c r="L31" s="121" t="s">
        <v>128</v>
      </c>
      <c r="M31" s="122">
        <f>SUM(M6:M30)</f>
        <v>150</v>
      </c>
    </row>
    <row r="32" spans="1:13">
      <c r="E32" s="8"/>
      <c r="F32" s="8"/>
      <c r="G32" s="8"/>
      <c r="H32" s="6"/>
      <c r="I32" s="38" t="s">
        <v>130</v>
      </c>
      <c r="K32" s="8"/>
      <c r="L32" s="123" t="s">
        <v>129</v>
      </c>
    </row>
    <row r="33" spans="1:13">
      <c r="E33" s="8"/>
      <c r="F33" s="8"/>
      <c r="G33" s="8"/>
      <c r="H33" s="6">
        <v>26</v>
      </c>
      <c r="I33" s="22" t="s">
        <v>132</v>
      </c>
      <c r="J33" s="23">
        <v>0</v>
      </c>
      <c r="K33" s="8">
        <v>94</v>
      </c>
      <c r="L33" s="22" t="s">
        <v>131</v>
      </c>
      <c r="M33" s="23">
        <v>5</v>
      </c>
    </row>
    <row r="34" spans="1:13">
      <c r="C34" s="53"/>
      <c r="E34" s="8"/>
      <c r="F34" s="8"/>
      <c r="G34" s="8"/>
      <c r="H34" s="146">
        <v>27</v>
      </c>
      <c r="I34" s="15" t="s">
        <v>134</v>
      </c>
      <c r="J34" s="16">
        <v>5</v>
      </c>
      <c r="K34" s="8">
        <v>95</v>
      </c>
      <c r="L34" s="24" t="s">
        <v>135</v>
      </c>
      <c r="M34" s="25">
        <v>5</v>
      </c>
    </row>
    <row r="35" spans="1:13">
      <c r="E35" s="8"/>
      <c r="F35" s="8"/>
      <c r="G35" s="8"/>
      <c r="H35" s="6">
        <v>28</v>
      </c>
      <c r="I35" s="15" t="s">
        <v>136</v>
      </c>
      <c r="J35" s="16">
        <v>10</v>
      </c>
      <c r="K35" s="8">
        <v>96</v>
      </c>
      <c r="L35" s="15" t="s">
        <v>137</v>
      </c>
      <c r="M35" s="16">
        <v>3</v>
      </c>
    </row>
    <row r="36" spans="1:13">
      <c r="A36" s="53"/>
      <c r="B36" s="53"/>
      <c r="E36" s="8"/>
      <c r="F36" s="8"/>
      <c r="G36" s="8"/>
      <c r="H36" s="146">
        <v>29</v>
      </c>
      <c r="I36" s="15" t="s">
        <v>138</v>
      </c>
      <c r="J36" s="16">
        <v>6</v>
      </c>
      <c r="K36" s="8">
        <v>97</v>
      </c>
      <c r="L36" s="24" t="s">
        <v>139</v>
      </c>
      <c r="M36" s="25">
        <v>3</v>
      </c>
    </row>
    <row r="37" spans="1:13">
      <c r="E37" s="8"/>
      <c r="F37" s="8"/>
      <c r="G37" s="8"/>
      <c r="H37" s="6">
        <v>30</v>
      </c>
      <c r="I37" s="15" t="s">
        <v>140</v>
      </c>
      <c r="J37" s="16">
        <v>2</v>
      </c>
      <c r="K37" s="8">
        <v>98</v>
      </c>
      <c r="L37" s="15" t="s">
        <v>141</v>
      </c>
      <c r="M37" s="16">
        <v>5</v>
      </c>
    </row>
    <row r="38" spans="1:13">
      <c r="E38" s="8"/>
      <c r="F38" s="8"/>
      <c r="G38" s="8"/>
      <c r="H38" s="146">
        <v>31</v>
      </c>
      <c r="I38" s="41" t="s">
        <v>142</v>
      </c>
      <c r="J38" s="16">
        <v>10</v>
      </c>
      <c r="K38" s="8">
        <v>99</v>
      </c>
      <c r="L38" s="15" t="s">
        <v>143</v>
      </c>
      <c r="M38" s="16">
        <v>5</v>
      </c>
    </row>
    <row r="39" spans="1:13">
      <c r="E39" s="8"/>
      <c r="F39" s="8"/>
      <c r="G39" s="8"/>
      <c r="H39" s="6">
        <v>32</v>
      </c>
      <c r="I39" s="24" t="s">
        <v>144</v>
      </c>
      <c r="J39" s="16">
        <v>5</v>
      </c>
      <c r="K39" s="8">
        <v>100</v>
      </c>
      <c r="L39" s="15" t="s">
        <v>145</v>
      </c>
      <c r="M39" s="16">
        <v>3</v>
      </c>
    </row>
    <row r="40" spans="1:13">
      <c r="E40" s="8"/>
      <c r="F40" s="8"/>
      <c r="G40" s="8"/>
      <c r="H40" s="146">
        <v>33</v>
      </c>
      <c r="I40" s="15" t="s">
        <v>146</v>
      </c>
      <c r="J40" s="16">
        <v>2</v>
      </c>
      <c r="K40" s="8">
        <v>101</v>
      </c>
      <c r="L40" s="15" t="s">
        <v>147</v>
      </c>
      <c r="M40" s="16">
        <v>5</v>
      </c>
    </row>
    <row r="41" spans="1:13">
      <c r="E41" s="8"/>
      <c r="F41" s="8"/>
      <c r="G41" s="8"/>
      <c r="H41" s="6">
        <v>34</v>
      </c>
      <c r="I41" s="32" t="s">
        <v>148</v>
      </c>
      <c r="J41" s="149" t="s">
        <v>54</v>
      </c>
      <c r="K41" s="8">
        <v>102</v>
      </c>
      <c r="L41" s="15" t="s">
        <v>149</v>
      </c>
      <c r="M41" s="33">
        <v>3</v>
      </c>
    </row>
    <row r="42" spans="1:13" ht="13.8" thickBot="1">
      <c r="E42" s="8"/>
      <c r="F42" s="8"/>
      <c r="G42" s="8"/>
      <c r="H42" s="146">
        <v>35</v>
      </c>
      <c r="I42" s="32" t="s">
        <v>150</v>
      </c>
      <c r="J42" s="33">
        <v>5</v>
      </c>
      <c r="K42" s="8">
        <v>103</v>
      </c>
      <c r="L42" s="125" t="s">
        <v>151</v>
      </c>
      <c r="M42" s="149" t="s">
        <v>54</v>
      </c>
    </row>
    <row r="43" spans="1:13" ht="13.8" thickBot="1">
      <c r="E43" s="8"/>
      <c r="F43" s="8"/>
      <c r="G43" s="8"/>
      <c r="H43" s="6">
        <v>36</v>
      </c>
      <c r="I43" s="32" t="s">
        <v>152</v>
      </c>
      <c r="J43" s="149" t="s">
        <v>54</v>
      </c>
      <c r="K43" s="8"/>
      <c r="L43" s="117" t="s">
        <v>128</v>
      </c>
      <c r="M43" s="122">
        <f>SUM(M33:M42)</f>
        <v>37</v>
      </c>
    </row>
    <row r="44" spans="1:13" ht="13.8" thickBot="1">
      <c r="E44" s="8"/>
      <c r="F44" s="8"/>
      <c r="G44" s="8"/>
      <c r="H44" s="146">
        <v>37</v>
      </c>
      <c r="I44" s="32" t="s">
        <v>153</v>
      </c>
      <c r="J44" s="149" t="s">
        <v>54</v>
      </c>
      <c r="K44" s="7"/>
      <c r="L44" s="38" t="s">
        <v>154</v>
      </c>
    </row>
    <row r="45" spans="1:13" ht="13.8" thickBot="1">
      <c r="E45" s="8"/>
      <c r="F45" s="8"/>
      <c r="G45" s="8"/>
      <c r="H45" s="8"/>
      <c r="I45" s="121" t="s">
        <v>128</v>
      </c>
      <c r="J45" s="126">
        <f>SUM(J33:J44)</f>
        <v>45</v>
      </c>
      <c r="K45" s="8">
        <v>104</v>
      </c>
      <c r="L45" s="20" t="s">
        <v>155</v>
      </c>
      <c r="M45" s="21">
        <v>5</v>
      </c>
    </row>
    <row r="46" spans="1:13">
      <c r="E46" s="8"/>
      <c r="F46" s="8"/>
      <c r="G46" s="8"/>
      <c r="H46" s="8"/>
      <c r="I46" s="38" t="s">
        <v>156</v>
      </c>
      <c r="K46" s="8">
        <v>105</v>
      </c>
      <c r="L46" s="15" t="s">
        <v>157</v>
      </c>
      <c r="M46" s="16">
        <v>5</v>
      </c>
    </row>
    <row r="47" spans="1:13">
      <c r="E47" s="8"/>
      <c r="F47" s="8"/>
      <c r="G47" s="8"/>
      <c r="H47" s="8">
        <v>38</v>
      </c>
      <c r="I47" s="22" t="s">
        <v>158</v>
      </c>
      <c r="J47" s="118">
        <v>0</v>
      </c>
      <c r="K47" s="8">
        <v>106</v>
      </c>
      <c r="L47" s="15" t="s">
        <v>202</v>
      </c>
      <c r="M47" s="16">
        <v>0</v>
      </c>
    </row>
    <row r="48" spans="1:13">
      <c r="E48" s="8"/>
      <c r="F48" s="8"/>
      <c r="G48" s="8"/>
      <c r="H48" s="8">
        <v>39</v>
      </c>
      <c r="I48" s="15" t="s">
        <v>160</v>
      </c>
      <c r="J48" s="30">
        <v>5</v>
      </c>
      <c r="K48" s="8">
        <v>107</v>
      </c>
      <c r="L48" s="15" t="s">
        <v>159</v>
      </c>
      <c r="M48" s="16">
        <v>5</v>
      </c>
    </row>
    <row r="49" spans="1:13" ht="13.8" thickBot="1">
      <c r="E49" s="8"/>
      <c r="F49" s="8"/>
      <c r="G49" s="8"/>
      <c r="H49" s="8">
        <v>40</v>
      </c>
      <c r="I49" s="15" t="s">
        <v>161</v>
      </c>
      <c r="J49" s="16">
        <v>2</v>
      </c>
      <c r="K49" s="8">
        <v>108</v>
      </c>
      <c r="L49" s="32" t="s">
        <v>203</v>
      </c>
      <c r="M49" s="65">
        <v>4</v>
      </c>
    </row>
    <row r="50" spans="1:13" s="53" customFormat="1" ht="13.8" thickBot="1">
      <c r="A50" s="52"/>
      <c r="B50" s="52"/>
      <c r="C50" s="52"/>
      <c r="E50" s="8"/>
      <c r="F50" s="8"/>
      <c r="G50" s="8"/>
      <c r="H50" s="8">
        <v>41</v>
      </c>
      <c r="I50" s="15" t="s">
        <v>162</v>
      </c>
      <c r="J50" s="16">
        <v>2</v>
      </c>
      <c r="K50" s="8"/>
      <c r="L50" s="128" t="s">
        <v>128</v>
      </c>
      <c r="M50" s="122">
        <f>SUM(M45:M49)</f>
        <v>19</v>
      </c>
    </row>
    <row r="51" spans="1:13">
      <c r="E51" s="8"/>
      <c r="F51" s="8"/>
      <c r="G51" s="8"/>
      <c r="H51" s="8">
        <v>42</v>
      </c>
      <c r="I51" s="15" t="s">
        <v>163</v>
      </c>
      <c r="J51" s="16">
        <v>5</v>
      </c>
      <c r="K51" s="39"/>
      <c r="L51" s="8"/>
      <c r="M51" s="8"/>
    </row>
    <row r="52" spans="1:13">
      <c r="E52" s="8"/>
      <c r="F52" s="8"/>
      <c r="G52" s="8"/>
      <c r="H52" s="8">
        <v>43</v>
      </c>
      <c r="I52" s="15" t="s">
        <v>164</v>
      </c>
      <c r="J52" s="16">
        <v>1</v>
      </c>
      <c r="K52" s="8"/>
      <c r="L52" s="53"/>
      <c r="M52" s="53"/>
    </row>
    <row r="53" spans="1:13">
      <c r="E53" s="8"/>
      <c r="F53" s="8"/>
      <c r="G53" s="8"/>
      <c r="H53" s="8">
        <v>44</v>
      </c>
      <c r="I53" s="15" t="s">
        <v>165</v>
      </c>
      <c r="J53" s="16">
        <v>5</v>
      </c>
      <c r="K53" s="8"/>
    </row>
    <row r="54" spans="1:13">
      <c r="E54" s="8"/>
      <c r="F54" s="8"/>
      <c r="G54" s="8"/>
      <c r="H54" s="8">
        <v>45</v>
      </c>
      <c r="I54" s="15" t="s">
        <v>166</v>
      </c>
      <c r="J54" s="16">
        <v>5</v>
      </c>
      <c r="K54" s="8"/>
    </row>
    <row r="55" spans="1:13">
      <c r="E55" s="8"/>
      <c r="F55" s="8"/>
      <c r="G55" s="8"/>
      <c r="H55" s="8">
        <v>46</v>
      </c>
      <c r="I55" s="15" t="s">
        <v>167</v>
      </c>
      <c r="J55" s="16">
        <v>5</v>
      </c>
      <c r="K55" s="8"/>
      <c r="L55" s="8"/>
      <c r="M55" s="8"/>
    </row>
    <row r="56" spans="1:13">
      <c r="E56" s="8"/>
      <c r="F56" s="8"/>
      <c r="G56" s="8"/>
      <c r="H56" s="8">
        <v>47</v>
      </c>
      <c r="I56" s="15" t="s">
        <v>168</v>
      </c>
      <c r="J56" s="16">
        <v>7</v>
      </c>
      <c r="K56" s="8"/>
      <c r="L56" s="8"/>
      <c r="M56" s="8"/>
    </row>
    <row r="57" spans="1:13">
      <c r="E57" s="8"/>
      <c r="F57" s="8"/>
      <c r="G57" s="8"/>
      <c r="H57" s="8">
        <v>48</v>
      </c>
      <c r="I57" s="15" t="s">
        <v>169</v>
      </c>
      <c r="J57" s="16">
        <v>3</v>
      </c>
      <c r="K57" s="8"/>
      <c r="L57" s="8"/>
      <c r="M57" s="8"/>
    </row>
    <row r="58" spans="1:13">
      <c r="E58" s="8"/>
      <c r="F58" s="8"/>
      <c r="G58" s="8"/>
      <c r="H58" s="8">
        <v>49</v>
      </c>
      <c r="I58" s="15" t="s">
        <v>170</v>
      </c>
      <c r="J58" s="16">
        <v>5</v>
      </c>
      <c r="K58" s="8"/>
      <c r="L58" s="8"/>
      <c r="M58" s="8"/>
    </row>
    <row r="59" spans="1:13">
      <c r="E59" s="8"/>
      <c r="F59" s="8"/>
      <c r="G59" s="8"/>
      <c r="H59" s="8">
        <v>50</v>
      </c>
      <c r="I59" s="15" t="s">
        <v>171</v>
      </c>
      <c r="J59" s="16">
        <v>5</v>
      </c>
      <c r="K59" s="8"/>
      <c r="L59" s="8"/>
      <c r="M59" s="8"/>
    </row>
    <row r="60" spans="1:13" ht="19.2">
      <c r="E60" s="45"/>
      <c r="F60" s="45"/>
      <c r="G60" s="45"/>
      <c r="H60" s="8">
        <v>51</v>
      </c>
      <c r="I60" s="15" t="s">
        <v>172</v>
      </c>
      <c r="J60" s="16">
        <v>1</v>
      </c>
      <c r="K60" s="8"/>
      <c r="L60" s="8"/>
      <c r="M60" s="8"/>
    </row>
    <row r="61" spans="1:13">
      <c r="E61" s="8"/>
      <c r="F61" s="8"/>
      <c r="G61" s="8"/>
      <c r="H61" s="8">
        <v>52</v>
      </c>
      <c r="I61" s="15" t="s">
        <v>173</v>
      </c>
      <c r="J61" s="16">
        <v>5</v>
      </c>
      <c r="K61" s="8"/>
      <c r="L61" s="8"/>
      <c r="M61" s="8"/>
    </row>
    <row r="62" spans="1:13">
      <c r="E62" s="8"/>
      <c r="F62" s="8"/>
      <c r="G62" s="8"/>
      <c r="H62" s="8">
        <v>53</v>
      </c>
      <c r="I62" s="44" t="s">
        <v>174</v>
      </c>
      <c r="J62" s="16">
        <v>3</v>
      </c>
      <c r="K62" s="8"/>
      <c r="L62" s="8"/>
      <c r="M62" s="8"/>
    </row>
    <row r="63" spans="1:13">
      <c r="E63" s="8"/>
      <c r="F63" s="8"/>
      <c r="G63" s="8"/>
      <c r="H63" s="8">
        <v>54</v>
      </c>
      <c r="I63" s="15" t="s">
        <v>175</v>
      </c>
      <c r="J63" s="16">
        <v>8</v>
      </c>
      <c r="K63" s="8"/>
      <c r="L63" s="8"/>
      <c r="M63" s="8"/>
    </row>
    <row r="64" spans="1:13">
      <c r="E64" s="8"/>
      <c r="F64" s="8"/>
      <c r="G64" s="8"/>
      <c r="H64" s="8">
        <v>55</v>
      </c>
      <c r="I64" s="15" t="s">
        <v>176</v>
      </c>
      <c r="J64" s="16">
        <v>5</v>
      </c>
      <c r="K64" s="8"/>
      <c r="L64" s="8"/>
      <c r="M64" s="8"/>
    </row>
    <row r="65" spans="5:13">
      <c r="E65" s="8"/>
      <c r="F65" s="8"/>
      <c r="G65" s="8"/>
      <c r="H65" s="8">
        <v>56</v>
      </c>
      <c r="I65" s="15" t="s">
        <v>177</v>
      </c>
      <c r="J65" s="16">
        <v>5</v>
      </c>
      <c r="K65" s="8"/>
      <c r="L65" s="8"/>
      <c r="M65" s="8"/>
    </row>
    <row r="66" spans="5:13" ht="19.2">
      <c r="E66" s="8"/>
      <c r="F66" s="8"/>
      <c r="G66" s="8"/>
      <c r="H66" s="8">
        <v>57</v>
      </c>
      <c r="I66" s="15" t="s">
        <v>178</v>
      </c>
      <c r="J66" s="16">
        <v>5</v>
      </c>
      <c r="K66" s="45"/>
      <c r="L66" s="8"/>
      <c r="M66" s="8"/>
    </row>
    <row r="67" spans="5:13">
      <c r="E67" s="8"/>
      <c r="F67" s="8"/>
      <c r="G67" s="8"/>
      <c r="H67" s="8">
        <v>58</v>
      </c>
      <c r="I67" s="15" t="s">
        <v>179</v>
      </c>
      <c r="J67" s="16">
        <v>3</v>
      </c>
      <c r="K67" s="8"/>
      <c r="L67" s="8"/>
      <c r="M67" s="8"/>
    </row>
    <row r="68" spans="5:13">
      <c r="E68" s="8"/>
      <c r="F68" s="8"/>
      <c r="G68" s="8"/>
      <c r="H68" s="8">
        <v>59</v>
      </c>
      <c r="I68" s="15" t="s">
        <v>180</v>
      </c>
      <c r="J68" s="148" t="s">
        <v>54</v>
      </c>
      <c r="K68" s="8"/>
      <c r="L68" s="8"/>
      <c r="M68" s="8"/>
    </row>
    <row r="69" spans="5:13">
      <c r="E69" s="8"/>
      <c r="F69" s="8"/>
      <c r="G69" s="8"/>
      <c r="H69" s="8">
        <v>60</v>
      </c>
      <c r="I69" s="15" t="s">
        <v>181</v>
      </c>
      <c r="J69" s="16">
        <v>3</v>
      </c>
      <c r="K69" s="8"/>
      <c r="L69" s="8"/>
      <c r="M69" s="8"/>
    </row>
    <row r="70" spans="5:13" ht="19.2">
      <c r="E70" s="8"/>
      <c r="F70" s="8"/>
      <c r="G70" s="8"/>
      <c r="H70" s="8">
        <v>61</v>
      </c>
      <c r="I70" s="15" t="s">
        <v>182</v>
      </c>
      <c r="J70" s="62">
        <v>5</v>
      </c>
      <c r="K70" s="8"/>
      <c r="L70" s="45"/>
      <c r="M70" s="8"/>
    </row>
    <row r="71" spans="5:13">
      <c r="E71" s="8"/>
      <c r="F71" s="8"/>
      <c r="G71" s="8"/>
      <c r="H71" s="8">
        <v>62</v>
      </c>
      <c r="I71" s="15" t="s">
        <v>183</v>
      </c>
      <c r="J71" s="62">
        <v>3</v>
      </c>
      <c r="K71" s="8"/>
      <c r="L71" s="8"/>
      <c r="M71" s="8"/>
    </row>
    <row r="72" spans="5:13" ht="14.4">
      <c r="E72" s="46"/>
      <c r="F72" s="46"/>
      <c r="G72" s="46"/>
      <c r="H72" s="8">
        <v>63</v>
      </c>
      <c r="I72" s="32" t="s">
        <v>184</v>
      </c>
      <c r="J72" s="65">
        <v>4</v>
      </c>
      <c r="K72" s="8"/>
      <c r="L72" s="8"/>
      <c r="M72" s="8"/>
    </row>
    <row r="73" spans="5:13" ht="14.4">
      <c r="E73" s="46"/>
      <c r="F73" s="46"/>
      <c r="G73" s="46"/>
      <c r="H73" s="8">
        <v>64</v>
      </c>
      <c r="I73" s="32" t="s">
        <v>185</v>
      </c>
      <c r="J73" s="65">
        <v>2</v>
      </c>
      <c r="K73" s="8"/>
      <c r="L73" s="8"/>
      <c r="M73" s="8"/>
    </row>
    <row r="74" spans="5:13" ht="14.4">
      <c r="E74" s="46"/>
      <c r="F74" s="46"/>
      <c r="G74" s="46"/>
      <c r="H74" s="8">
        <v>65</v>
      </c>
      <c r="I74" s="32" t="s">
        <v>186</v>
      </c>
      <c r="J74" s="65">
        <v>2</v>
      </c>
      <c r="K74" s="8"/>
      <c r="L74" s="8"/>
      <c r="M74" s="8"/>
    </row>
    <row r="75" spans="5:13" ht="14.4">
      <c r="E75" s="46"/>
      <c r="F75" s="46"/>
      <c r="G75" s="46"/>
      <c r="H75" s="8">
        <v>66</v>
      </c>
      <c r="I75" s="32" t="s">
        <v>187</v>
      </c>
      <c r="J75" s="65">
        <v>2</v>
      </c>
      <c r="K75" s="8"/>
      <c r="L75" s="8"/>
      <c r="M75" s="8"/>
    </row>
    <row r="76" spans="5:13" ht="14.4">
      <c r="E76" s="46"/>
      <c r="F76" s="46"/>
      <c r="G76" s="46"/>
      <c r="H76" s="8">
        <v>67</v>
      </c>
      <c r="I76" s="32" t="s">
        <v>188</v>
      </c>
      <c r="J76" s="154">
        <v>3</v>
      </c>
      <c r="K76" s="8"/>
      <c r="L76" s="8"/>
      <c r="M76" s="8"/>
    </row>
    <row r="77" spans="5:13" ht="15" thickBot="1">
      <c r="E77" s="46"/>
      <c r="F77" s="46"/>
      <c r="G77" s="46"/>
      <c r="H77" s="8">
        <v>68</v>
      </c>
      <c r="I77" s="32" t="s">
        <v>189</v>
      </c>
      <c r="J77" s="149" t="s">
        <v>54</v>
      </c>
      <c r="K77" s="8"/>
      <c r="L77" s="8"/>
      <c r="M77" s="8"/>
    </row>
    <row r="78" spans="5:13" ht="15" thickBot="1">
      <c r="E78" s="46"/>
      <c r="F78" s="46"/>
      <c r="G78" s="46"/>
      <c r="H78" s="46"/>
      <c r="I78" s="121" t="s">
        <v>128</v>
      </c>
      <c r="J78" s="122">
        <f>SUM(J47:J77)</f>
        <v>109</v>
      </c>
      <c r="K78" s="46"/>
      <c r="L78" s="8"/>
      <c r="M78" s="8"/>
    </row>
    <row r="79" spans="5:13" ht="14.4">
      <c r="E79" s="46"/>
      <c r="F79" s="46"/>
      <c r="G79" s="46"/>
      <c r="H79" s="46"/>
      <c r="I79" s="46"/>
      <c r="J79" s="46"/>
      <c r="K79" s="46"/>
      <c r="L79" s="8"/>
      <c r="M79" s="8"/>
    </row>
    <row r="80" spans="5:13" ht="14.4">
      <c r="E80" s="46"/>
      <c r="F80" s="46"/>
      <c r="G80" s="46"/>
      <c r="H80" s="46"/>
      <c r="I80" s="46"/>
      <c r="J80" s="46"/>
      <c r="K80" s="46"/>
      <c r="L80" s="8"/>
      <c r="M80" s="8"/>
    </row>
    <row r="81" spans="5:13" ht="14.4">
      <c r="E81" s="46"/>
      <c r="F81" s="46"/>
      <c r="G81" s="46"/>
      <c r="H81" s="46"/>
      <c r="I81" s="46"/>
      <c r="J81" s="46"/>
      <c r="K81" s="46"/>
      <c r="L81" s="46"/>
      <c r="M81" s="46"/>
    </row>
    <row r="82" spans="5:13" ht="14.4">
      <c r="E82" s="46"/>
      <c r="F82" s="46"/>
      <c r="G82" s="46"/>
      <c r="H82" s="46"/>
      <c r="I82" s="46"/>
      <c r="J82" s="46"/>
      <c r="K82" s="46"/>
      <c r="L82" s="46"/>
      <c r="M82" s="46"/>
    </row>
    <row r="83" spans="5:13" ht="14.4">
      <c r="E83" s="46"/>
      <c r="F83" s="46"/>
      <c r="G83" s="46"/>
      <c r="H83" s="46"/>
      <c r="I83" s="46"/>
      <c r="J83" s="46"/>
      <c r="K83" s="46"/>
      <c r="L83" s="46"/>
      <c r="M83" s="46"/>
    </row>
    <row r="84" spans="5:13" ht="14.4">
      <c r="E84" s="51"/>
      <c r="F84" s="54"/>
      <c r="G84" s="54"/>
      <c r="H84" s="46"/>
      <c r="I84" s="46"/>
      <c r="J84" s="46"/>
      <c r="K84" s="46"/>
      <c r="L84" s="46"/>
      <c r="M84" s="46"/>
    </row>
    <row r="85" spans="5:13" ht="14.4">
      <c r="E85" s="51"/>
      <c r="F85" s="54"/>
      <c r="G85" s="54"/>
      <c r="H85" s="46"/>
      <c r="I85" s="46"/>
      <c r="J85" s="46"/>
      <c r="K85" s="46"/>
      <c r="L85" s="46"/>
      <c r="M85" s="46"/>
    </row>
    <row r="86" spans="5:13" ht="14.4">
      <c r="E86" s="51"/>
      <c r="F86" s="54"/>
      <c r="G86" s="54"/>
      <c r="H86" s="46"/>
      <c r="I86" s="46"/>
      <c r="J86" s="46"/>
      <c r="K86" s="46"/>
      <c r="L86" s="46"/>
      <c r="M86" s="46"/>
    </row>
    <row r="87" spans="5:13" ht="14.4">
      <c r="E87" s="51"/>
      <c r="F87" s="54"/>
      <c r="G87" s="54"/>
      <c r="H87" s="46"/>
      <c r="I87" s="46"/>
      <c r="J87" s="46"/>
      <c r="K87" s="46"/>
      <c r="L87" s="46"/>
      <c r="M87" s="46"/>
    </row>
    <row r="88" spans="5:13" ht="14.4">
      <c r="E88" s="51"/>
      <c r="F88" s="54"/>
      <c r="G88" s="54"/>
      <c r="H88" s="46"/>
      <c r="I88" s="46"/>
      <c r="J88" s="46"/>
      <c r="K88" s="46"/>
      <c r="L88" s="46"/>
      <c r="M88" s="46"/>
    </row>
    <row r="89" spans="5:13" ht="14.4">
      <c r="E89" s="51"/>
      <c r="F89" s="57"/>
      <c r="G89" s="54"/>
      <c r="H89" s="46"/>
      <c r="I89" s="46"/>
      <c r="J89" s="46"/>
      <c r="K89" s="46"/>
      <c r="L89" s="46"/>
      <c r="M89" s="46"/>
    </row>
    <row r="90" spans="5:13" ht="14.4">
      <c r="E90" s="51"/>
      <c r="F90" s="54"/>
      <c r="G90" s="54"/>
      <c r="H90" s="55"/>
      <c r="I90" s="46"/>
      <c r="J90" s="46"/>
      <c r="K90" s="56"/>
      <c r="L90" s="46"/>
      <c r="M90" s="46"/>
    </row>
    <row r="91" spans="5:13" ht="14.4">
      <c r="E91" s="51"/>
      <c r="F91" s="54"/>
      <c r="G91" s="54"/>
      <c r="H91" s="55"/>
      <c r="I91" s="51"/>
      <c r="J91" s="56"/>
      <c r="K91" s="56"/>
      <c r="L91" s="46"/>
      <c r="M91" s="46"/>
    </row>
    <row r="92" spans="5:13" ht="14.4">
      <c r="E92" s="51"/>
      <c r="F92" s="54"/>
      <c r="G92" s="54"/>
      <c r="H92" s="55"/>
      <c r="I92" s="51"/>
      <c r="J92" s="56"/>
      <c r="K92" s="56"/>
      <c r="L92" s="46"/>
      <c r="M92" s="46"/>
    </row>
    <row r="93" spans="5:13" ht="14.4">
      <c r="E93" s="51"/>
      <c r="F93" s="54"/>
      <c r="G93" s="54"/>
      <c r="H93" s="55"/>
      <c r="I93" s="51"/>
      <c r="J93" s="56"/>
      <c r="K93" s="56"/>
      <c r="L93" s="56"/>
      <c r="M93" s="56"/>
    </row>
    <row r="94" spans="5:13" ht="14.4">
      <c r="E94" s="51"/>
      <c r="F94" s="54"/>
      <c r="G94" s="54"/>
      <c r="H94" s="55"/>
      <c r="I94" s="51"/>
      <c r="J94" s="56"/>
      <c r="K94" s="56"/>
      <c r="L94" s="56"/>
      <c r="M94" s="56"/>
    </row>
    <row r="95" spans="5:13" ht="14.4">
      <c r="E95" s="51"/>
      <c r="F95" s="54"/>
      <c r="G95" s="54"/>
      <c r="H95" s="55"/>
      <c r="I95" s="51"/>
      <c r="J95" s="56"/>
      <c r="K95" s="56"/>
      <c r="L95" s="56"/>
      <c r="M95" s="56"/>
    </row>
    <row r="96" spans="5:13" ht="14.4">
      <c r="E96" s="51"/>
      <c r="F96" s="54"/>
      <c r="G96" s="54"/>
      <c r="H96" s="55"/>
      <c r="I96" s="51"/>
      <c r="J96" s="56"/>
      <c r="K96" s="56"/>
      <c r="L96" s="56"/>
      <c r="M96" s="56"/>
    </row>
    <row r="97" spans="5:13" ht="14.4">
      <c r="E97" s="51"/>
      <c r="F97" s="54"/>
      <c r="G97" s="54"/>
      <c r="H97" s="55"/>
      <c r="I97" s="51"/>
      <c r="J97" s="56"/>
      <c r="K97" s="56"/>
      <c r="L97" s="56"/>
      <c r="M97" s="56"/>
    </row>
    <row r="98" spans="5:13" ht="14.4">
      <c r="E98" s="51"/>
      <c r="F98" s="54"/>
      <c r="G98" s="54"/>
      <c r="H98" s="55"/>
      <c r="I98" s="51"/>
      <c r="J98" s="56"/>
      <c r="K98" s="56"/>
      <c r="L98" s="56"/>
      <c r="M98" s="56"/>
    </row>
    <row r="99" spans="5:13" ht="14.4">
      <c r="E99" s="51"/>
      <c r="F99" s="54"/>
      <c r="G99" s="54"/>
      <c r="H99" s="55"/>
      <c r="I99" s="51"/>
      <c r="J99" s="56"/>
      <c r="K99" s="56"/>
      <c r="L99" s="56"/>
      <c r="M99" s="56"/>
    </row>
    <row r="100" spans="5:13" ht="14.4">
      <c r="E100" s="51"/>
      <c r="F100" s="54"/>
      <c r="G100" s="54"/>
      <c r="H100" s="55"/>
      <c r="I100" s="51"/>
      <c r="J100" s="56"/>
      <c r="K100" s="56"/>
      <c r="L100" s="56"/>
      <c r="M100" s="56"/>
    </row>
    <row r="101" spans="5:13" ht="14.4">
      <c r="E101" s="51"/>
      <c r="F101" s="54"/>
      <c r="G101" s="54"/>
      <c r="H101" s="55"/>
      <c r="I101" s="51"/>
      <c r="J101" s="56"/>
      <c r="K101" s="56"/>
      <c r="L101" s="56"/>
      <c r="M101" s="56"/>
    </row>
    <row r="102" spans="5:13" ht="14.4">
      <c r="E102" s="51"/>
      <c r="F102" s="54"/>
      <c r="G102" s="54"/>
      <c r="H102" s="55"/>
      <c r="I102" s="51"/>
      <c r="J102" s="56"/>
      <c r="K102" s="56"/>
      <c r="L102" s="56"/>
      <c r="M102" s="56"/>
    </row>
    <row r="103" spans="5:13" ht="14.4">
      <c r="E103" s="51"/>
      <c r="F103" s="54"/>
      <c r="G103" s="54"/>
      <c r="H103" s="51"/>
      <c r="I103" s="51"/>
      <c r="J103" s="56"/>
      <c r="K103" s="56"/>
      <c r="L103" s="56"/>
      <c r="M103" s="56"/>
    </row>
    <row r="104" spans="5:13" ht="14.4">
      <c r="E104" s="51"/>
      <c r="F104" s="54"/>
      <c r="G104" s="54"/>
      <c r="H104" s="51"/>
      <c r="I104" s="51"/>
      <c r="J104" s="56"/>
      <c r="K104" s="56"/>
      <c r="L104" s="56"/>
      <c r="M104" s="56"/>
    </row>
    <row r="105" spans="5:13" ht="14.4">
      <c r="E105" s="51"/>
      <c r="F105" s="54"/>
      <c r="G105" s="57"/>
      <c r="H105" s="51"/>
      <c r="I105" s="51"/>
      <c r="J105" s="54"/>
      <c r="K105" s="54"/>
      <c r="L105" s="56"/>
      <c r="M105" s="56"/>
    </row>
    <row r="106" spans="5:13" ht="16.2">
      <c r="E106" s="51"/>
      <c r="F106" s="54"/>
      <c r="G106" s="54"/>
      <c r="H106" s="50"/>
      <c r="I106" s="51"/>
      <c r="J106" s="56"/>
      <c r="K106" s="56"/>
      <c r="L106" s="56"/>
      <c r="M106" s="56"/>
    </row>
    <row r="107" spans="5:13" ht="14.4">
      <c r="E107" s="51"/>
      <c r="F107" s="54"/>
      <c r="G107" s="54"/>
      <c r="H107" s="51"/>
      <c r="I107" s="51"/>
      <c r="J107" s="56"/>
      <c r="K107" s="56"/>
      <c r="L107" s="56"/>
      <c r="M107" s="56"/>
    </row>
    <row r="108" spans="5:13" ht="14.4">
      <c r="E108" s="51"/>
      <c r="F108" s="54"/>
      <c r="G108" s="54"/>
      <c r="H108" s="55"/>
      <c r="I108" s="51"/>
      <c r="J108" s="56"/>
      <c r="K108" s="56"/>
      <c r="L108" s="54"/>
      <c r="M108" s="54"/>
    </row>
    <row r="109" spans="5:13" ht="14.4">
      <c r="E109" s="51"/>
      <c r="F109" s="54"/>
      <c r="G109" s="54"/>
      <c r="H109" s="55"/>
      <c r="I109" s="51"/>
      <c r="J109" s="56"/>
      <c r="K109" s="56"/>
      <c r="L109" s="56"/>
      <c r="M109" s="56"/>
    </row>
    <row r="110" spans="5:13" ht="14.4">
      <c r="E110" s="51"/>
      <c r="F110" s="54"/>
      <c r="G110" s="54"/>
      <c r="H110" s="55"/>
      <c r="I110" s="51"/>
      <c r="J110" s="56"/>
      <c r="K110" s="56"/>
      <c r="L110" s="56"/>
      <c r="M110" s="56"/>
    </row>
    <row r="111" spans="5:13" ht="14.4">
      <c r="E111" s="51"/>
      <c r="F111" s="54"/>
      <c r="G111" s="54"/>
      <c r="H111" s="55"/>
      <c r="I111" s="51"/>
      <c r="J111" s="56"/>
      <c r="K111" s="56"/>
      <c r="L111" s="56"/>
      <c r="M111" s="56"/>
    </row>
    <row r="112" spans="5:13" ht="14.4">
      <c r="E112" s="51"/>
      <c r="F112" s="54"/>
      <c r="G112" s="54"/>
      <c r="H112" s="55"/>
      <c r="I112" s="51"/>
      <c r="J112" s="56"/>
      <c r="K112" s="56"/>
      <c r="L112" s="56"/>
      <c r="M112" s="56"/>
    </row>
    <row r="113" spans="5:13" ht="14.4">
      <c r="E113" s="51"/>
      <c r="F113" s="56"/>
      <c r="G113" s="54"/>
      <c r="H113" s="55"/>
      <c r="I113" s="51"/>
      <c r="J113" s="56"/>
      <c r="K113" s="56"/>
      <c r="L113" s="56"/>
      <c r="M113" s="56"/>
    </row>
    <row r="114" spans="5:13" ht="14.4">
      <c r="E114" s="51"/>
      <c r="F114" s="56"/>
      <c r="G114" s="54"/>
      <c r="H114" s="55"/>
      <c r="I114" s="51"/>
      <c r="J114" s="56"/>
      <c r="K114" s="56"/>
      <c r="L114" s="56"/>
      <c r="M114" s="56"/>
    </row>
    <row r="115" spans="5:13" ht="14.4">
      <c r="E115" s="51"/>
      <c r="F115" s="54"/>
      <c r="G115" s="54"/>
      <c r="H115" s="55"/>
      <c r="I115" s="51"/>
      <c r="J115" s="56"/>
      <c r="K115" s="56"/>
      <c r="L115" s="56"/>
      <c r="M115" s="56"/>
    </row>
    <row r="116" spans="5:13" ht="14.4">
      <c r="E116" s="51"/>
      <c r="F116" s="54"/>
      <c r="G116" s="54"/>
      <c r="H116" s="55"/>
      <c r="I116" s="51"/>
      <c r="J116" s="56"/>
      <c r="K116" s="56"/>
      <c r="L116" s="56"/>
      <c r="M116" s="56"/>
    </row>
    <row r="117" spans="5:13" ht="14.4">
      <c r="E117" s="51"/>
      <c r="F117" s="54"/>
      <c r="G117" s="54"/>
      <c r="H117" s="55"/>
      <c r="I117" s="51"/>
      <c r="J117" s="56"/>
      <c r="K117" s="56"/>
      <c r="L117" s="56"/>
      <c r="M117" s="56"/>
    </row>
    <row r="118" spans="5:13" ht="14.4">
      <c r="E118" s="51"/>
      <c r="F118" s="54"/>
      <c r="G118" s="54"/>
      <c r="H118" s="55"/>
      <c r="I118" s="51"/>
      <c r="J118" s="56"/>
      <c r="K118" s="56"/>
      <c r="L118" s="56"/>
      <c r="M118" s="56"/>
    </row>
    <row r="119" spans="5:13" ht="14.4">
      <c r="E119" s="51"/>
      <c r="F119" s="54"/>
      <c r="G119" s="54"/>
      <c r="H119" s="55"/>
      <c r="I119" s="51"/>
      <c r="J119" s="56"/>
      <c r="K119" s="56"/>
      <c r="L119" s="56"/>
      <c r="M119" s="56"/>
    </row>
    <row r="120" spans="5:13" ht="14.4">
      <c r="E120" s="51"/>
      <c r="F120" s="54"/>
      <c r="G120" s="54"/>
      <c r="H120" s="55"/>
      <c r="I120" s="51"/>
      <c r="J120" s="56"/>
      <c r="K120" s="56"/>
      <c r="L120" s="56"/>
      <c r="M120" s="56"/>
    </row>
    <row r="121" spans="5:13" ht="14.4">
      <c r="E121" s="51"/>
      <c r="F121" s="54"/>
      <c r="G121" s="54"/>
      <c r="H121" s="55"/>
      <c r="I121" s="51"/>
      <c r="J121" s="56"/>
      <c r="K121" s="56"/>
      <c r="L121" s="56"/>
      <c r="M121" s="56"/>
    </row>
    <row r="122" spans="5:13" ht="14.4">
      <c r="E122" s="51"/>
      <c r="F122" s="54"/>
      <c r="G122" s="54"/>
      <c r="H122" s="55"/>
      <c r="I122" s="51"/>
      <c r="J122" s="56"/>
      <c r="K122" s="56"/>
      <c r="L122" s="56"/>
      <c r="M122" s="56"/>
    </row>
    <row r="123" spans="5:13" ht="14.4">
      <c r="E123" s="51"/>
      <c r="F123" s="54"/>
      <c r="G123" s="54"/>
      <c r="H123" s="56"/>
      <c r="I123" s="51"/>
      <c r="J123" s="56"/>
      <c r="K123" s="56"/>
      <c r="L123" s="56"/>
      <c r="M123" s="56"/>
    </row>
    <row r="124" spans="5:13" ht="14.4">
      <c r="E124" s="51"/>
      <c r="F124" s="54"/>
      <c r="G124" s="54"/>
      <c r="H124" s="56"/>
      <c r="I124" s="56"/>
      <c r="J124" s="56"/>
      <c r="K124" s="56"/>
      <c r="L124" s="56"/>
      <c r="M124" s="56"/>
    </row>
    <row r="125" spans="5:13" ht="14.4">
      <c r="E125" s="51"/>
      <c r="F125" s="54"/>
      <c r="G125" s="54"/>
      <c r="H125" s="56"/>
      <c r="I125" s="56"/>
      <c r="J125" s="56"/>
      <c r="K125" s="56"/>
      <c r="L125" s="56"/>
      <c r="M125" s="56"/>
    </row>
    <row r="126" spans="5:13" ht="14.4">
      <c r="F126" s="54"/>
      <c r="G126" s="54"/>
      <c r="H126" s="56"/>
      <c r="I126" s="56"/>
      <c r="J126" s="56"/>
      <c r="K126" s="56"/>
      <c r="L126" s="56"/>
      <c r="M126" s="56"/>
    </row>
    <row r="127" spans="5:13" ht="14.4">
      <c r="G127" s="54"/>
      <c r="H127" s="56"/>
      <c r="I127" s="56"/>
      <c r="J127" s="56"/>
      <c r="K127" s="56"/>
      <c r="L127" s="56"/>
      <c r="M127" s="56"/>
    </row>
    <row r="128" spans="5:13" ht="14.4">
      <c r="G128" s="54"/>
      <c r="H128" s="56"/>
      <c r="I128" s="56"/>
      <c r="J128" s="56"/>
      <c r="K128" s="56"/>
      <c r="L128" s="56"/>
      <c r="M128" s="56"/>
    </row>
    <row r="129" spans="7:13" ht="14.4">
      <c r="G129" s="56"/>
      <c r="H129" s="56"/>
      <c r="I129" s="56"/>
      <c r="J129" s="56"/>
      <c r="K129" s="56"/>
      <c r="L129" s="56"/>
      <c r="M129" s="56"/>
    </row>
    <row r="130" spans="7:13" ht="14.4">
      <c r="G130" s="56"/>
      <c r="H130" s="56"/>
      <c r="I130" s="56"/>
      <c r="J130" s="56"/>
      <c r="K130" s="56"/>
      <c r="L130" s="56"/>
      <c r="M130" s="56"/>
    </row>
    <row r="131" spans="7:13" ht="14.4">
      <c r="G131" s="54"/>
      <c r="H131" s="56"/>
      <c r="I131" s="56"/>
      <c r="J131" s="56"/>
      <c r="K131" s="56"/>
      <c r="L131" s="56"/>
      <c r="M131" s="56"/>
    </row>
    <row r="132" spans="7:13" ht="14.4">
      <c r="G132" s="54"/>
      <c r="H132" s="56"/>
      <c r="I132" s="56"/>
      <c r="J132" s="56"/>
      <c r="K132" s="56"/>
      <c r="L132" s="56"/>
      <c r="M132" s="56"/>
    </row>
    <row r="133" spans="7:13" ht="14.4">
      <c r="G133" s="54"/>
      <c r="H133" s="56"/>
      <c r="I133" s="56"/>
      <c r="J133" s="56"/>
      <c r="K133" s="56"/>
      <c r="L133" s="56"/>
      <c r="M133" s="56"/>
    </row>
    <row r="134" spans="7:13" ht="14.4">
      <c r="G134" s="54"/>
      <c r="H134" s="56"/>
      <c r="I134" s="56"/>
      <c r="J134" s="56"/>
      <c r="K134" s="56"/>
      <c r="L134" s="56"/>
      <c r="M134" s="56"/>
    </row>
    <row r="135" spans="7:13" ht="14.4">
      <c r="G135" s="54"/>
      <c r="H135" s="54"/>
      <c r="I135" s="56"/>
      <c r="J135" s="56"/>
      <c r="K135" s="56"/>
      <c r="L135" s="56"/>
      <c r="M135" s="56"/>
    </row>
    <row r="136" spans="7:13" ht="14.4">
      <c r="G136" s="54"/>
      <c r="H136" s="54"/>
      <c r="I136" s="56"/>
      <c r="J136" s="56"/>
      <c r="K136" s="56"/>
      <c r="L136" s="56"/>
      <c r="M136" s="56"/>
    </row>
    <row r="137" spans="7:13" ht="14.4">
      <c r="G137" s="54"/>
      <c r="H137" s="56"/>
      <c r="I137" s="56"/>
      <c r="J137" s="56"/>
      <c r="K137" s="56"/>
      <c r="L137" s="56"/>
      <c r="M137" s="56"/>
    </row>
    <row r="138" spans="7:13" ht="14.4">
      <c r="G138" s="54"/>
      <c r="H138" s="54"/>
      <c r="I138" s="56"/>
      <c r="J138" s="54"/>
      <c r="K138" s="54"/>
      <c r="L138" s="56"/>
      <c r="M138" s="56"/>
    </row>
    <row r="139" spans="7:13" ht="14.4">
      <c r="G139" s="54"/>
      <c r="H139" s="56"/>
      <c r="I139" s="54"/>
      <c r="J139" s="56"/>
      <c r="K139" s="56"/>
      <c r="L139" s="56"/>
      <c r="M139" s="56"/>
    </row>
    <row r="140" spans="7:13" ht="14.4">
      <c r="G140" s="54"/>
      <c r="H140" s="56"/>
      <c r="I140" s="56"/>
      <c r="J140" s="56"/>
      <c r="K140" s="56"/>
      <c r="L140" s="56"/>
      <c r="M140" s="56"/>
    </row>
    <row r="141" spans="7:13" ht="14.4">
      <c r="G141" s="54"/>
      <c r="H141" s="56"/>
      <c r="I141" s="56"/>
      <c r="J141" s="56"/>
      <c r="K141" s="56"/>
      <c r="L141" s="54"/>
      <c r="M141" s="54"/>
    </row>
    <row r="142" spans="7:13" ht="14.4">
      <c r="G142" s="54"/>
      <c r="H142" s="56"/>
      <c r="I142" s="56"/>
      <c r="J142" s="56"/>
      <c r="K142" s="56"/>
      <c r="L142" s="56"/>
      <c r="M142" s="56"/>
    </row>
    <row r="143" spans="7:13" ht="14.4">
      <c r="H143" s="56"/>
      <c r="I143" s="56"/>
      <c r="J143" s="56"/>
      <c r="K143" s="56"/>
      <c r="L143" s="56"/>
      <c r="M143" s="56"/>
    </row>
    <row r="144" spans="7:13" ht="14.4">
      <c r="H144" s="56"/>
      <c r="I144" s="56"/>
      <c r="J144" s="56"/>
      <c r="K144" s="56"/>
      <c r="L144" s="56"/>
      <c r="M144" s="56"/>
    </row>
    <row r="145" spans="8:13" ht="14.4">
      <c r="H145" s="56"/>
      <c r="I145" s="56"/>
      <c r="J145" s="56"/>
      <c r="K145" s="56"/>
      <c r="L145" s="56"/>
      <c r="M145" s="56"/>
    </row>
    <row r="146" spans="8:13" ht="14.4">
      <c r="H146" s="56"/>
      <c r="I146" s="56"/>
      <c r="J146" s="56"/>
      <c r="K146" s="56"/>
      <c r="L146" s="56"/>
      <c r="M146" s="56"/>
    </row>
    <row r="147" spans="8:13" ht="14.4">
      <c r="H147" s="56"/>
      <c r="I147" s="56"/>
      <c r="J147" s="56"/>
      <c r="K147" s="56"/>
      <c r="L147" s="56"/>
      <c r="M147" s="56"/>
    </row>
    <row r="148" spans="8:13" ht="14.4">
      <c r="H148" s="56"/>
      <c r="I148" s="56"/>
      <c r="J148" s="56"/>
      <c r="K148" s="56"/>
      <c r="L148" s="56"/>
      <c r="M148" s="56"/>
    </row>
    <row r="149" spans="8:13" ht="14.4">
      <c r="I149" s="56"/>
      <c r="L149" s="56"/>
      <c r="M149" s="56"/>
    </row>
    <row r="150" spans="8:13" ht="14.4">
      <c r="L150" s="56"/>
      <c r="M150" s="56"/>
    </row>
    <row r="151" spans="8:13" ht="14.4">
      <c r="L151" s="56"/>
      <c r="M151" s="56"/>
    </row>
  </sheetData>
  <mergeCells count="4">
    <mergeCell ref="E20:F20"/>
    <mergeCell ref="E22:F22"/>
    <mergeCell ref="E24:F24"/>
    <mergeCell ref="A1:M2"/>
  </mergeCells>
  <phoneticPr fontId="3"/>
  <pageMargins left="0.7" right="0.7" top="0.75" bottom="0.75" header="0.3" footer="0.3"/>
  <pageSetup paperSize="9" scale="58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/>
  </sheetPr>
  <dimension ref="A1:O231"/>
  <sheetViews>
    <sheetView topLeftCell="A8" zoomScaleNormal="100" workbookViewId="0">
      <selection activeCell="B18" sqref="B18"/>
    </sheetView>
  </sheetViews>
  <sheetFormatPr defaultColWidth="8.19921875" defaultRowHeight="13.2"/>
  <cols>
    <col min="1" max="1" width="24" style="52" customWidth="1"/>
    <col min="2" max="2" width="8" style="52" customWidth="1"/>
    <col min="3" max="3" width="8.19921875" style="52"/>
    <col min="4" max="4" width="4.3984375" style="52" customWidth="1"/>
    <col min="5" max="5" width="8" style="52" customWidth="1"/>
    <col min="6" max="6" width="20.59765625" style="52" customWidth="1"/>
    <col min="7" max="7" width="7" style="52" customWidth="1"/>
    <col min="8" max="8" width="3.3984375" style="52" customWidth="1"/>
    <col min="9" max="9" width="21.09765625" style="52" customWidth="1"/>
    <col min="10" max="10" width="7" style="52" customWidth="1"/>
    <col min="11" max="11" width="3.3984375" style="52" customWidth="1"/>
    <col min="12" max="12" width="21" style="52" customWidth="1"/>
    <col min="13" max="13" width="7" style="52" customWidth="1"/>
    <col min="14" max="14" width="15.69921875" style="52" customWidth="1"/>
    <col min="15" max="15" width="11.59765625" style="52" bestFit="1" customWidth="1"/>
    <col min="16" max="260" width="8.19921875" style="52"/>
    <col min="261" max="261" width="5.69921875" style="52" customWidth="1"/>
    <col min="262" max="262" width="20.59765625" style="52" customWidth="1"/>
    <col min="263" max="263" width="7" style="52" customWidth="1"/>
    <col min="264" max="264" width="5.69921875" style="52" customWidth="1"/>
    <col min="265" max="265" width="20.09765625" style="52" bestFit="1" customWidth="1"/>
    <col min="266" max="266" width="7" style="52" customWidth="1"/>
    <col min="267" max="267" width="5.8984375" style="52" customWidth="1"/>
    <col min="268" max="268" width="15.69921875" style="52" bestFit="1" customWidth="1"/>
    <col min="269" max="269" width="7" style="52" customWidth="1"/>
    <col min="270" max="270" width="15.69921875" style="52" customWidth="1"/>
    <col min="271" max="271" width="11.59765625" style="52" bestFit="1" customWidth="1"/>
    <col min="272" max="516" width="8.19921875" style="52"/>
    <col min="517" max="517" width="5.69921875" style="52" customWidth="1"/>
    <col min="518" max="518" width="20.59765625" style="52" customWidth="1"/>
    <col min="519" max="519" width="7" style="52" customWidth="1"/>
    <col min="520" max="520" width="5.69921875" style="52" customWidth="1"/>
    <col min="521" max="521" width="20.09765625" style="52" bestFit="1" customWidth="1"/>
    <col min="522" max="522" width="7" style="52" customWidth="1"/>
    <col min="523" max="523" width="5.8984375" style="52" customWidth="1"/>
    <col min="524" max="524" width="15.69921875" style="52" bestFit="1" customWidth="1"/>
    <col min="525" max="525" width="7" style="52" customWidth="1"/>
    <col min="526" max="526" width="15.69921875" style="52" customWidth="1"/>
    <col min="527" max="527" width="11.59765625" style="52" bestFit="1" customWidth="1"/>
    <col min="528" max="772" width="8.19921875" style="52"/>
    <col min="773" max="773" width="5.69921875" style="52" customWidth="1"/>
    <col min="774" max="774" width="20.59765625" style="52" customWidth="1"/>
    <col min="775" max="775" width="7" style="52" customWidth="1"/>
    <col min="776" max="776" width="5.69921875" style="52" customWidth="1"/>
    <col min="777" max="777" width="20.09765625" style="52" bestFit="1" customWidth="1"/>
    <col min="778" max="778" width="7" style="52" customWidth="1"/>
    <col min="779" max="779" width="5.8984375" style="52" customWidth="1"/>
    <col min="780" max="780" width="15.69921875" style="52" bestFit="1" customWidth="1"/>
    <col min="781" max="781" width="7" style="52" customWidth="1"/>
    <col min="782" max="782" width="15.69921875" style="52" customWidth="1"/>
    <col min="783" max="783" width="11.59765625" style="52" bestFit="1" customWidth="1"/>
    <col min="784" max="1028" width="8.19921875" style="52"/>
    <col min="1029" max="1029" width="5.69921875" style="52" customWidth="1"/>
    <col min="1030" max="1030" width="20.59765625" style="52" customWidth="1"/>
    <col min="1031" max="1031" width="7" style="52" customWidth="1"/>
    <col min="1032" max="1032" width="5.69921875" style="52" customWidth="1"/>
    <col min="1033" max="1033" width="20.09765625" style="52" bestFit="1" customWidth="1"/>
    <col min="1034" max="1034" width="7" style="52" customWidth="1"/>
    <col min="1035" max="1035" width="5.8984375" style="52" customWidth="1"/>
    <col min="1036" max="1036" width="15.69921875" style="52" bestFit="1" customWidth="1"/>
    <col min="1037" max="1037" width="7" style="52" customWidth="1"/>
    <col min="1038" max="1038" width="15.69921875" style="52" customWidth="1"/>
    <col min="1039" max="1039" width="11.59765625" style="52" bestFit="1" customWidth="1"/>
    <col min="1040" max="1284" width="8.19921875" style="52"/>
    <col min="1285" max="1285" width="5.69921875" style="52" customWidth="1"/>
    <col min="1286" max="1286" width="20.59765625" style="52" customWidth="1"/>
    <col min="1287" max="1287" width="7" style="52" customWidth="1"/>
    <col min="1288" max="1288" width="5.69921875" style="52" customWidth="1"/>
    <col min="1289" max="1289" width="20.09765625" style="52" bestFit="1" customWidth="1"/>
    <col min="1290" max="1290" width="7" style="52" customWidth="1"/>
    <col min="1291" max="1291" width="5.8984375" style="52" customWidth="1"/>
    <col min="1292" max="1292" width="15.69921875" style="52" bestFit="1" customWidth="1"/>
    <col min="1293" max="1293" width="7" style="52" customWidth="1"/>
    <col min="1294" max="1294" width="15.69921875" style="52" customWidth="1"/>
    <col min="1295" max="1295" width="11.59765625" style="52" bestFit="1" customWidth="1"/>
    <col min="1296" max="1540" width="8.19921875" style="52"/>
    <col min="1541" max="1541" width="5.69921875" style="52" customWidth="1"/>
    <col min="1542" max="1542" width="20.59765625" style="52" customWidth="1"/>
    <col min="1543" max="1543" width="7" style="52" customWidth="1"/>
    <col min="1544" max="1544" width="5.69921875" style="52" customWidth="1"/>
    <col min="1545" max="1545" width="20.09765625" style="52" bestFit="1" customWidth="1"/>
    <col min="1546" max="1546" width="7" style="52" customWidth="1"/>
    <col min="1547" max="1547" width="5.8984375" style="52" customWidth="1"/>
    <col min="1548" max="1548" width="15.69921875" style="52" bestFit="1" customWidth="1"/>
    <col min="1549" max="1549" width="7" style="52" customWidth="1"/>
    <col min="1550" max="1550" width="15.69921875" style="52" customWidth="1"/>
    <col min="1551" max="1551" width="11.59765625" style="52" bestFit="1" customWidth="1"/>
    <col min="1552" max="1796" width="8.19921875" style="52"/>
    <col min="1797" max="1797" width="5.69921875" style="52" customWidth="1"/>
    <col min="1798" max="1798" width="20.59765625" style="52" customWidth="1"/>
    <col min="1799" max="1799" width="7" style="52" customWidth="1"/>
    <col min="1800" max="1800" width="5.69921875" style="52" customWidth="1"/>
    <col min="1801" max="1801" width="20.09765625" style="52" bestFit="1" customWidth="1"/>
    <col min="1802" max="1802" width="7" style="52" customWidth="1"/>
    <col min="1803" max="1803" width="5.8984375" style="52" customWidth="1"/>
    <col min="1804" max="1804" width="15.69921875" style="52" bestFit="1" customWidth="1"/>
    <col min="1805" max="1805" width="7" style="52" customWidth="1"/>
    <col min="1806" max="1806" width="15.69921875" style="52" customWidth="1"/>
    <col min="1807" max="1807" width="11.59765625" style="52" bestFit="1" customWidth="1"/>
    <col min="1808" max="2052" width="8.19921875" style="52"/>
    <col min="2053" max="2053" width="5.69921875" style="52" customWidth="1"/>
    <col min="2054" max="2054" width="20.59765625" style="52" customWidth="1"/>
    <col min="2055" max="2055" width="7" style="52" customWidth="1"/>
    <col min="2056" max="2056" width="5.69921875" style="52" customWidth="1"/>
    <col min="2057" max="2057" width="20.09765625" style="52" bestFit="1" customWidth="1"/>
    <col min="2058" max="2058" width="7" style="52" customWidth="1"/>
    <col min="2059" max="2059" width="5.8984375" style="52" customWidth="1"/>
    <col min="2060" max="2060" width="15.69921875" style="52" bestFit="1" customWidth="1"/>
    <col min="2061" max="2061" width="7" style="52" customWidth="1"/>
    <col min="2062" max="2062" width="15.69921875" style="52" customWidth="1"/>
    <col min="2063" max="2063" width="11.59765625" style="52" bestFit="1" customWidth="1"/>
    <col min="2064" max="2308" width="8.19921875" style="52"/>
    <col min="2309" max="2309" width="5.69921875" style="52" customWidth="1"/>
    <col min="2310" max="2310" width="20.59765625" style="52" customWidth="1"/>
    <col min="2311" max="2311" width="7" style="52" customWidth="1"/>
    <col min="2312" max="2312" width="5.69921875" style="52" customWidth="1"/>
    <col min="2313" max="2313" width="20.09765625" style="52" bestFit="1" customWidth="1"/>
    <col min="2314" max="2314" width="7" style="52" customWidth="1"/>
    <col min="2315" max="2315" width="5.8984375" style="52" customWidth="1"/>
    <col min="2316" max="2316" width="15.69921875" style="52" bestFit="1" customWidth="1"/>
    <col min="2317" max="2317" width="7" style="52" customWidth="1"/>
    <col min="2318" max="2318" width="15.69921875" style="52" customWidth="1"/>
    <col min="2319" max="2319" width="11.59765625" style="52" bestFit="1" customWidth="1"/>
    <col min="2320" max="2564" width="8.19921875" style="52"/>
    <col min="2565" max="2565" width="5.69921875" style="52" customWidth="1"/>
    <col min="2566" max="2566" width="20.59765625" style="52" customWidth="1"/>
    <col min="2567" max="2567" width="7" style="52" customWidth="1"/>
    <col min="2568" max="2568" width="5.69921875" style="52" customWidth="1"/>
    <col min="2569" max="2569" width="20.09765625" style="52" bestFit="1" customWidth="1"/>
    <col min="2570" max="2570" width="7" style="52" customWidth="1"/>
    <col min="2571" max="2571" width="5.8984375" style="52" customWidth="1"/>
    <col min="2572" max="2572" width="15.69921875" style="52" bestFit="1" customWidth="1"/>
    <col min="2573" max="2573" width="7" style="52" customWidth="1"/>
    <col min="2574" max="2574" width="15.69921875" style="52" customWidth="1"/>
    <col min="2575" max="2575" width="11.59765625" style="52" bestFit="1" customWidth="1"/>
    <col min="2576" max="2820" width="8.19921875" style="52"/>
    <col min="2821" max="2821" width="5.69921875" style="52" customWidth="1"/>
    <col min="2822" max="2822" width="20.59765625" style="52" customWidth="1"/>
    <col min="2823" max="2823" width="7" style="52" customWidth="1"/>
    <col min="2824" max="2824" width="5.69921875" style="52" customWidth="1"/>
    <col min="2825" max="2825" width="20.09765625" style="52" bestFit="1" customWidth="1"/>
    <col min="2826" max="2826" width="7" style="52" customWidth="1"/>
    <col min="2827" max="2827" width="5.8984375" style="52" customWidth="1"/>
    <col min="2828" max="2828" width="15.69921875" style="52" bestFit="1" customWidth="1"/>
    <col min="2829" max="2829" width="7" style="52" customWidth="1"/>
    <col min="2830" max="2830" width="15.69921875" style="52" customWidth="1"/>
    <col min="2831" max="2831" width="11.59765625" style="52" bestFit="1" customWidth="1"/>
    <col min="2832" max="3076" width="8.19921875" style="52"/>
    <col min="3077" max="3077" width="5.69921875" style="52" customWidth="1"/>
    <col min="3078" max="3078" width="20.59765625" style="52" customWidth="1"/>
    <col min="3079" max="3079" width="7" style="52" customWidth="1"/>
    <col min="3080" max="3080" width="5.69921875" style="52" customWidth="1"/>
    <col min="3081" max="3081" width="20.09765625" style="52" bestFit="1" customWidth="1"/>
    <col min="3082" max="3082" width="7" style="52" customWidth="1"/>
    <col min="3083" max="3083" width="5.8984375" style="52" customWidth="1"/>
    <col min="3084" max="3084" width="15.69921875" style="52" bestFit="1" customWidth="1"/>
    <col min="3085" max="3085" width="7" style="52" customWidth="1"/>
    <col min="3086" max="3086" width="15.69921875" style="52" customWidth="1"/>
    <col min="3087" max="3087" width="11.59765625" style="52" bestFit="1" customWidth="1"/>
    <col min="3088" max="3332" width="8.19921875" style="52"/>
    <col min="3333" max="3333" width="5.69921875" style="52" customWidth="1"/>
    <col min="3334" max="3334" width="20.59765625" style="52" customWidth="1"/>
    <col min="3335" max="3335" width="7" style="52" customWidth="1"/>
    <col min="3336" max="3336" width="5.69921875" style="52" customWidth="1"/>
    <col min="3337" max="3337" width="20.09765625" style="52" bestFit="1" customWidth="1"/>
    <col min="3338" max="3338" width="7" style="52" customWidth="1"/>
    <col min="3339" max="3339" width="5.8984375" style="52" customWidth="1"/>
    <col min="3340" max="3340" width="15.69921875" style="52" bestFit="1" customWidth="1"/>
    <col min="3341" max="3341" width="7" style="52" customWidth="1"/>
    <col min="3342" max="3342" width="15.69921875" style="52" customWidth="1"/>
    <col min="3343" max="3343" width="11.59765625" style="52" bestFit="1" customWidth="1"/>
    <col min="3344" max="3588" width="8.19921875" style="52"/>
    <col min="3589" max="3589" width="5.69921875" style="52" customWidth="1"/>
    <col min="3590" max="3590" width="20.59765625" style="52" customWidth="1"/>
    <col min="3591" max="3591" width="7" style="52" customWidth="1"/>
    <col min="3592" max="3592" width="5.69921875" style="52" customWidth="1"/>
    <col min="3593" max="3593" width="20.09765625" style="52" bestFit="1" customWidth="1"/>
    <col min="3594" max="3594" width="7" style="52" customWidth="1"/>
    <col min="3595" max="3595" width="5.8984375" style="52" customWidth="1"/>
    <col min="3596" max="3596" width="15.69921875" style="52" bestFit="1" customWidth="1"/>
    <col min="3597" max="3597" width="7" style="52" customWidth="1"/>
    <col min="3598" max="3598" width="15.69921875" style="52" customWidth="1"/>
    <col min="3599" max="3599" width="11.59765625" style="52" bestFit="1" customWidth="1"/>
    <col min="3600" max="3844" width="8.19921875" style="52"/>
    <col min="3845" max="3845" width="5.69921875" style="52" customWidth="1"/>
    <col min="3846" max="3846" width="20.59765625" style="52" customWidth="1"/>
    <col min="3847" max="3847" width="7" style="52" customWidth="1"/>
    <col min="3848" max="3848" width="5.69921875" style="52" customWidth="1"/>
    <col min="3849" max="3849" width="20.09765625" style="52" bestFit="1" customWidth="1"/>
    <col min="3850" max="3850" width="7" style="52" customWidth="1"/>
    <col min="3851" max="3851" width="5.8984375" style="52" customWidth="1"/>
    <col min="3852" max="3852" width="15.69921875" style="52" bestFit="1" customWidth="1"/>
    <col min="3853" max="3853" width="7" style="52" customWidth="1"/>
    <col min="3854" max="3854" width="15.69921875" style="52" customWidth="1"/>
    <col min="3855" max="3855" width="11.59765625" style="52" bestFit="1" customWidth="1"/>
    <col min="3856" max="4100" width="8.19921875" style="52"/>
    <col min="4101" max="4101" width="5.69921875" style="52" customWidth="1"/>
    <col min="4102" max="4102" width="20.59765625" style="52" customWidth="1"/>
    <col min="4103" max="4103" width="7" style="52" customWidth="1"/>
    <col min="4104" max="4104" width="5.69921875" style="52" customWidth="1"/>
    <col min="4105" max="4105" width="20.09765625" style="52" bestFit="1" customWidth="1"/>
    <col min="4106" max="4106" width="7" style="52" customWidth="1"/>
    <col min="4107" max="4107" width="5.8984375" style="52" customWidth="1"/>
    <col min="4108" max="4108" width="15.69921875" style="52" bestFit="1" customWidth="1"/>
    <col min="4109" max="4109" width="7" style="52" customWidth="1"/>
    <col min="4110" max="4110" width="15.69921875" style="52" customWidth="1"/>
    <col min="4111" max="4111" width="11.59765625" style="52" bestFit="1" customWidth="1"/>
    <col min="4112" max="4356" width="8.19921875" style="52"/>
    <col min="4357" max="4357" width="5.69921875" style="52" customWidth="1"/>
    <col min="4358" max="4358" width="20.59765625" style="52" customWidth="1"/>
    <col min="4359" max="4359" width="7" style="52" customWidth="1"/>
    <col min="4360" max="4360" width="5.69921875" style="52" customWidth="1"/>
    <col min="4361" max="4361" width="20.09765625" style="52" bestFit="1" customWidth="1"/>
    <col min="4362" max="4362" width="7" style="52" customWidth="1"/>
    <col min="4363" max="4363" width="5.8984375" style="52" customWidth="1"/>
    <col min="4364" max="4364" width="15.69921875" style="52" bestFit="1" customWidth="1"/>
    <col min="4365" max="4365" width="7" style="52" customWidth="1"/>
    <col min="4366" max="4366" width="15.69921875" style="52" customWidth="1"/>
    <col min="4367" max="4367" width="11.59765625" style="52" bestFit="1" customWidth="1"/>
    <col min="4368" max="4612" width="8.19921875" style="52"/>
    <col min="4613" max="4613" width="5.69921875" style="52" customWidth="1"/>
    <col min="4614" max="4614" width="20.59765625" style="52" customWidth="1"/>
    <col min="4615" max="4615" width="7" style="52" customWidth="1"/>
    <col min="4616" max="4616" width="5.69921875" style="52" customWidth="1"/>
    <col min="4617" max="4617" width="20.09765625" style="52" bestFit="1" customWidth="1"/>
    <col min="4618" max="4618" width="7" style="52" customWidth="1"/>
    <col min="4619" max="4619" width="5.8984375" style="52" customWidth="1"/>
    <col min="4620" max="4620" width="15.69921875" style="52" bestFit="1" customWidth="1"/>
    <col min="4621" max="4621" width="7" style="52" customWidth="1"/>
    <col min="4622" max="4622" width="15.69921875" style="52" customWidth="1"/>
    <col min="4623" max="4623" width="11.59765625" style="52" bestFit="1" customWidth="1"/>
    <col min="4624" max="4868" width="8.19921875" style="52"/>
    <col min="4869" max="4869" width="5.69921875" style="52" customWidth="1"/>
    <col min="4870" max="4870" width="20.59765625" style="52" customWidth="1"/>
    <col min="4871" max="4871" width="7" style="52" customWidth="1"/>
    <col min="4872" max="4872" width="5.69921875" style="52" customWidth="1"/>
    <col min="4873" max="4873" width="20.09765625" style="52" bestFit="1" customWidth="1"/>
    <col min="4874" max="4874" width="7" style="52" customWidth="1"/>
    <col min="4875" max="4875" width="5.8984375" style="52" customWidth="1"/>
    <col min="4876" max="4876" width="15.69921875" style="52" bestFit="1" customWidth="1"/>
    <col min="4877" max="4877" width="7" style="52" customWidth="1"/>
    <col min="4878" max="4878" width="15.69921875" style="52" customWidth="1"/>
    <col min="4879" max="4879" width="11.59765625" style="52" bestFit="1" customWidth="1"/>
    <col min="4880" max="5124" width="8.19921875" style="52"/>
    <col min="5125" max="5125" width="5.69921875" style="52" customWidth="1"/>
    <col min="5126" max="5126" width="20.59765625" style="52" customWidth="1"/>
    <col min="5127" max="5127" width="7" style="52" customWidth="1"/>
    <col min="5128" max="5128" width="5.69921875" style="52" customWidth="1"/>
    <col min="5129" max="5129" width="20.09765625" style="52" bestFit="1" customWidth="1"/>
    <col min="5130" max="5130" width="7" style="52" customWidth="1"/>
    <col min="5131" max="5131" width="5.8984375" style="52" customWidth="1"/>
    <col min="5132" max="5132" width="15.69921875" style="52" bestFit="1" customWidth="1"/>
    <col min="5133" max="5133" width="7" style="52" customWidth="1"/>
    <col min="5134" max="5134" width="15.69921875" style="52" customWidth="1"/>
    <col min="5135" max="5135" width="11.59765625" style="52" bestFit="1" customWidth="1"/>
    <col min="5136" max="5380" width="8.19921875" style="52"/>
    <col min="5381" max="5381" width="5.69921875" style="52" customWidth="1"/>
    <col min="5382" max="5382" width="20.59765625" style="52" customWidth="1"/>
    <col min="5383" max="5383" width="7" style="52" customWidth="1"/>
    <col min="5384" max="5384" width="5.69921875" style="52" customWidth="1"/>
    <col min="5385" max="5385" width="20.09765625" style="52" bestFit="1" customWidth="1"/>
    <col min="5386" max="5386" width="7" style="52" customWidth="1"/>
    <col min="5387" max="5387" width="5.8984375" style="52" customWidth="1"/>
    <col min="5388" max="5388" width="15.69921875" style="52" bestFit="1" customWidth="1"/>
    <col min="5389" max="5389" width="7" style="52" customWidth="1"/>
    <col min="5390" max="5390" width="15.69921875" style="52" customWidth="1"/>
    <col min="5391" max="5391" width="11.59765625" style="52" bestFit="1" customWidth="1"/>
    <col min="5392" max="5636" width="8.19921875" style="52"/>
    <col min="5637" max="5637" width="5.69921875" style="52" customWidth="1"/>
    <col min="5638" max="5638" width="20.59765625" style="52" customWidth="1"/>
    <col min="5639" max="5639" width="7" style="52" customWidth="1"/>
    <col min="5640" max="5640" width="5.69921875" style="52" customWidth="1"/>
    <col min="5641" max="5641" width="20.09765625" style="52" bestFit="1" customWidth="1"/>
    <col min="5642" max="5642" width="7" style="52" customWidth="1"/>
    <col min="5643" max="5643" width="5.8984375" style="52" customWidth="1"/>
    <col min="5644" max="5644" width="15.69921875" style="52" bestFit="1" customWidth="1"/>
    <col min="5645" max="5645" width="7" style="52" customWidth="1"/>
    <col min="5646" max="5646" width="15.69921875" style="52" customWidth="1"/>
    <col min="5647" max="5647" width="11.59765625" style="52" bestFit="1" customWidth="1"/>
    <col min="5648" max="5892" width="8.19921875" style="52"/>
    <col min="5893" max="5893" width="5.69921875" style="52" customWidth="1"/>
    <col min="5894" max="5894" width="20.59765625" style="52" customWidth="1"/>
    <col min="5895" max="5895" width="7" style="52" customWidth="1"/>
    <col min="5896" max="5896" width="5.69921875" style="52" customWidth="1"/>
    <col min="5897" max="5897" width="20.09765625" style="52" bestFit="1" customWidth="1"/>
    <col min="5898" max="5898" width="7" style="52" customWidth="1"/>
    <col min="5899" max="5899" width="5.8984375" style="52" customWidth="1"/>
    <col min="5900" max="5900" width="15.69921875" style="52" bestFit="1" customWidth="1"/>
    <col min="5901" max="5901" width="7" style="52" customWidth="1"/>
    <col min="5902" max="5902" width="15.69921875" style="52" customWidth="1"/>
    <col min="5903" max="5903" width="11.59765625" style="52" bestFit="1" customWidth="1"/>
    <col min="5904" max="6148" width="8.19921875" style="52"/>
    <col min="6149" max="6149" width="5.69921875" style="52" customWidth="1"/>
    <col min="6150" max="6150" width="20.59765625" style="52" customWidth="1"/>
    <col min="6151" max="6151" width="7" style="52" customWidth="1"/>
    <col min="6152" max="6152" width="5.69921875" style="52" customWidth="1"/>
    <col min="6153" max="6153" width="20.09765625" style="52" bestFit="1" customWidth="1"/>
    <col min="6154" max="6154" width="7" style="52" customWidth="1"/>
    <col min="6155" max="6155" width="5.8984375" style="52" customWidth="1"/>
    <col min="6156" max="6156" width="15.69921875" style="52" bestFit="1" customWidth="1"/>
    <col min="6157" max="6157" width="7" style="52" customWidth="1"/>
    <col min="6158" max="6158" width="15.69921875" style="52" customWidth="1"/>
    <col min="6159" max="6159" width="11.59765625" style="52" bestFit="1" customWidth="1"/>
    <col min="6160" max="6404" width="8.19921875" style="52"/>
    <col min="6405" max="6405" width="5.69921875" style="52" customWidth="1"/>
    <col min="6406" max="6406" width="20.59765625" style="52" customWidth="1"/>
    <col min="6407" max="6407" width="7" style="52" customWidth="1"/>
    <col min="6408" max="6408" width="5.69921875" style="52" customWidth="1"/>
    <col min="6409" max="6409" width="20.09765625" style="52" bestFit="1" customWidth="1"/>
    <col min="6410" max="6410" width="7" style="52" customWidth="1"/>
    <col min="6411" max="6411" width="5.8984375" style="52" customWidth="1"/>
    <col min="6412" max="6412" width="15.69921875" style="52" bestFit="1" customWidth="1"/>
    <col min="6413" max="6413" width="7" style="52" customWidth="1"/>
    <col min="6414" max="6414" width="15.69921875" style="52" customWidth="1"/>
    <col min="6415" max="6415" width="11.59765625" style="52" bestFit="1" customWidth="1"/>
    <col min="6416" max="6660" width="8.19921875" style="52"/>
    <col min="6661" max="6661" width="5.69921875" style="52" customWidth="1"/>
    <col min="6662" max="6662" width="20.59765625" style="52" customWidth="1"/>
    <col min="6663" max="6663" width="7" style="52" customWidth="1"/>
    <col min="6664" max="6664" width="5.69921875" style="52" customWidth="1"/>
    <col min="6665" max="6665" width="20.09765625" style="52" bestFit="1" customWidth="1"/>
    <col min="6666" max="6666" width="7" style="52" customWidth="1"/>
    <col min="6667" max="6667" width="5.8984375" style="52" customWidth="1"/>
    <col min="6668" max="6668" width="15.69921875" style="52" bestFit="1" customWidth="1"/>
    <col min="6669" max="6669" width="7" style="52" customWidth="1"/>
    <col min="6670" max="6670" width="15.69921875" style="52" customWidth="1"/>
    <col min="6671" max="6671" width="11.59765625" style="52" bestFit="1" customWidth="1"/>
    <col min="6672" max="6916" width="8.19921875" style="52"/>
    <col min="6917" max="6917" width="5.69921875" style="52" customWidth="1"/>
    <col min="6918" max="6918" width="20.59765625" style="52" customWidth="1"/>
    <col min="6919" max="6919" width="7" style="52" customWidth="1"/>
    <col min="6920" max="6920" width="5.69921875" style="52" customWidth="1"/>
    <col min="6921" max="6921" width="20.09765625" style="52" bestFit="1" customWidth="1"/>
    <col min="6922" max="6922" width="7" style="52" customWidth="1"/>
    <col min="6923" max="6923" width="5.8984375" style="52" customWidth="1"/>
    <col min="6924" max="6924" width="15.69921875" style="52" bestFit="1" customWidth="1"/>
    <col min="6925" max="6925" width="7" style="52" customWidth="1"/>
    <col min="6926" max="6926" width="15.69921875" style="52" customWidth="1"/>
    <col min="6927" max="6927" width="11.59765625" style="52" bestFit="1" customWidth="1"/>
    <col min="6928" max="7172" width="8.19921875" style="52"/>
    <col min="7173" max="7173" width="5.69921875" style="52" customWidth="1"/>
    <col min="7174" max="7174" width="20.59765625" style="52" customWidth="1"/>
    <col min="7175" max="7175" width="7" style="52" customWidth="1"/>
    <col min="7176" max="7176" width="5.69921875" style="52" customWidth="1"/>
    <col min="7177" max="7177" width="20.09765625" style="52" bestFit="1" customWidth="1"/>
    <col min="7178" max="7178" width="7" style="52" customWidth="1"/>
    <col min="7179" max="7179" width="5.8984375" style="52" customWidth="1"/>
    <col min="7180" max="7180" width="15.69921875" style="52" bestFit="1" customWidth="1"/>
    <col min="7181" max="7181" width="7" style="52" customWidth="1"/>
    <col min="7182" max="7182" width="15.69921875" style="52" customWidth="1"/>
    <col min="7183" max="7183" width="11.59765625" style="52" bestFit="1" customWidth="1"/>
    <col min="7184" max="7428" width="8.19921875" style="52"/>
    <col min="7429" max="7429" width="5.69921875" style="52" customWidth="1"/>
    <col min="7430" max="7430" width="20.59765625" style="52" customWidth="1"/>
    <col min="7431" max="7431" width="7" style="52" customWidth="1"/>
    <col min="7432" max="7432" width="5.69921875" style="52" customWidth="1"/>
    <col min="7433" max="7433" width="20.09765625" style="52" bestFit="1" customWidth="1"/>
    <col min="7434" max="7434" width="7" style="52" customWidth="1"/>
    <col min="7435" max="7435" width="5.8984375" style="52" customWidth="1"/>
    <col min="7436" max="7436" width="15.69921875" style="52" bestFit="1" customWidth="1"/>
    <col min="7437" max="7437" width="7" style="52" customWidth="1"/>
    <col min="7438" max="7438" width="15.69921875" style="52" customWidth="1"/>
    <col min="7439" max="7439" width="11.59765625" style="52" bestFit="1" customWidth="1"/>
    <col min="7440" max="7684" width="8.19921875" style="52"/>
    <col min="7685" max="7685" width="5.69921875" style="52" customWidth="1"/>
    <col min="7686" max="7686" width="20.59765625" style="52" customWidth="1"/>
    <col min="7687" max="7687" width="7" style="52" customWidth="1"/>
    <col min="7688" max="7688" width="5.69921875" style="52" customWidth="1"/>
    <col min="7689" max="7689" width="20.09765625" style="52" bestFit="1" customWidth="1"/>
    <col min="7690" max="7690" width="7" style="52" customWidth="1"/>
    <col min="7691" max="7691" width="5.8984375" style="52" customWidth="1"/>
    <col min="7692" max="7692" width="15.69921875" style="52" bestFit="1" customWidth="1"/>
    <col min="7693" max="7693" width="7" style="52" customWidth="1"/>
    <col min="7694" max="7694" width="15.69921875" style="52" customWidth="1"/>
    <col min="7695" max="7695" width="11.59765625" style="52" bestFit="1" customWidth="1"/>
    <col min="7696" max="7940" width="8.19921875" style="52"/>
    <col min="7941" max="7941" width="5.69921875" style="52" customWidth="1"/>
    <col min="7942" max="7942" width="20.59765625" style="52" customWidth="1"/>
    <col min="7943" max="7943" width="7" style="52" customWidth="1"/>
    <col min="7944" max="7944" width="5.69921875" style="52" customWidth="1"/>
    <col min="7945" max="7945" width="20.09765625" style="52" bestFit="1" customWidth="1"/>
    <col min="7946" max="7946" width="7" style="52" customWidth="1"/>
    <col min="7947" max="7947" width="5.8984375" style="52" customWidth="1"/>
    <col min="7948" max="7948" width="15.69921875" style="52" bestFit="1" customWidth="1"/>
    <col min="7949" max="7949" width="7" style="52" customWidth="1"/>
    <col min="7950" max="7950" width="15.69921875" style="52" customWidth="1"/>
    <col min="7951" max="7951" width="11.59765625" style="52" bestFit="1" customWidth="1"/>
    <col min="7952" max="8196" width="8.19921875" style="52"/>
    <col min="8197" max="8197" width="5.69921875" style="52" customWidth="1"/>
    <col min="8198" max="8198" width="20.59765625" style="52" customWidth="1"/>
    <col min="8199" max="8199" width="7" style="52" customWidth="1"/>
    <col min="8200" max="8200" width="5.69921875" style="52" customWidth="1"/>
    <col min="8201" max="8201" width="20.09765625" style="52" bestFit="1" customWidth="1"/>
    <col min="8202" max="8202" width="7" style="52" customWidth="1"/>
    <col min="8203" max="8203" width="5.8984375" style="52" customWidth="1"/>
    <col min="8204" max="8204" width="15.69921875" style="52" bestFit="1" customWidth="1"/>
    <col min="8205" max="8205" width="7" style="52" customWidth="1"/>
    <col min="8206" max="8206" width="15.69921875" style="52" customWidth="1"/>
    <col min="8207" max="8207" width="11.59765625" style="52" bestFit="1" customWidth="1"/>
    <col min="8208" max="8452" width="8.19921875" style="52"/>
    <col min="8453" max="8453" width="5.69921875" style="52" customWidth="1"/>
    <col min="8454" max="8454" width="20.59765625" style="52" customWidth="1"/>
    <col min="8455" max="8455" width="7" style="52" customWidth="1"/>
    <col min="8456" max="8456" width="5.69921875" style="52" customWidth="1"/>
    <col min="8457" max="8457" width="20.09765625" style="52" bestFit="1" customWidth="1"/>
    <col min="8458" max="8458" width="7" style="52" customWidth="1"/>
    <col min="8459" max="8459" width="5.8984375" style="52" customWidth="1"/>
    <col min="8460" max="8460" width="15.69921875" style="52" bestFit="1" customWidth="1"/>
    <col min="8461" max="8461" width="7" style="52" customWidth="1"/>
    <col min="8462" max="8462" width="15.69921875" style="52" customWidth="1"/>
    <col min="8463" max="8463" width="11.59765625" style="52" bestFit="1" customWidth="1"/>
    <col min="8464" max="8708" width="8.19921875" style="52"/>
    <col min="8709" max="8709" width="5.69921875" style="52" customWidth="1"/>
    <col min="8710" max="8710" width="20.59765625" style="52" customWidth="1"/>
    <col min="8711" max="8711" width="7" style="52" customWidth="1"/>
    <col min="8712" max="8712" width="5.69921875" style="52" customWidth="1"/>
    <col min="8713" max="8713" width="20.09765625" style="52" bestFit="1" customWidth="1"/>
    <col min="8714" max="8714" width="7" style="52" customWidth="1"/>
    <col min="8715" max="8715" width="5.8984375" style="52" customWidth="1"/>
    <col min="8716" max="8716" width="15.69921875" style="52" bestFit="1" customWidth="1"/>
    <col min="8717" max="8717" width="7" style="52" customWidth="1"/>
    <col min="8718" max="8718" width="15.69921875" style="52" customWidth="1"/>
    <col min="8719" max="8719" width="11.59765625" style="52" bestFit="1" customWidth="1"/>
    <col min="8720" max="8964" width="8.19921875" style="52"/>
    <col min="8965" max="8965" width="5.69921875" style="52" customWidth="1"/>
    <col min="8966" max="8966" width="20.59765625" style="52" customWidth="1"/>
    <col min="8967" max="8967" width="7" style="52" customWidth="1"/>
    <col min="8968" max="8968" width="5.69921875" style="52" customWidth="1"/>
    <col min="8969" max="8969" width="20.09765625" style="52" bestFit="1" customWidth="1"/>
    <col min="8970" max="8970" width="7" style="52" customWidth="1"/>
    <col min="8971" max="8971" width="5.8984375" style="52" customWidth="1"/>
    <col min="8972" max="8972" width="15.69921875" style="52" bestFit="1" customWidth="1"/>
    <col min="8973" max="8973" width="7" style="52" customWidth="1"/>
    <col min="8974" max="8974" width="15.69921875" style="52" customWidth="1"/>
    <col min="8975" max="8975" width="11.59765625" style="52" bestFit="1" customWidth="1"/>
    <col min="8976" max="9220" width="8.19921875" style="52"/>
    <col min="9221" max="9221" width="5.69921875" style="52" customWidth="1"/>
    <col min="9222" max="9222" width="20.59765625" style="52" customWidth="1"/>
    <col min="9223" max="9223" width="7" style="52" customWidth="1"/>
    <col min="9224" max="9224" width="5.69921875" style="52" customWidth="1"/>
    <col min="9225" max="9225" width="20.09765625" style="52" bestFit="1" customWidth="1"/>
    <col min="9226" max="9226" width="7" style="52" customWidth="1"/>
    <col min="9227" max="9227" width="5.8984375" style="52" customWidth="1"/>
    <col min="9228" max="9228" width="15.69921875" style="52" bestFit="1" customWidth="1"/>
    <col min="9229" max="9229" width="7" style="52" customWidth="1"/>
    <col min="9230" max="9230" width="15.69921875" style="52" customWidth="1"/>
    <col min="9231" max="9231" width="11.59765625" style="52" bestFit="1" customWidth="1"/>
    <col min="9232" max="9476" width="8.19921875" style="52"/>
    <col min="9477" max="9477" width="5.69921875" style="52" customWidth="1"/>
    <col min="9478" max="9478" width="20.59765625" style="52" customWidth="1"/>
    <col min="9479" max="9479" width="7" style="52" customWidth="1"/>
    <col min="9480" max="9480" width="5.69921875" style="52" customWidth="1"/>
    <col min="9481" max="9481" width="20.09765625" style="52" bestFit="1" customWidth="1"/>
    <col min="9482" max="9482" width="7" style="52" customWidth="1"/>
    <col min="9483" max="9483" width="5.8984375" style="52" customWidth="1"/>
    <col min="9484" max="9484" width="15.69921875" style="52" bestFit="1" customWidth="1"/>
    <col min="9485" max="9485" width="7" style="52" customWidth="1"/>
    <col min="9486" max="9486" width="15.69921875" style="52" customWidth="1"/>
    <col min="9487" max="9487" width="11.59765625" style="52" bestFit="1" customWidth="1"/>
    <col min="9488" max="9732" width="8.19921875" style="52"/>
    <col min="9733" max="9733" width="5.69921875" style="52" customWidth="1"/>
    <col min="9734" max="9734" width="20.59765625" style="52" customWidth="1"/>
    <col min="9735" max="9735" width="7" style="52" customWidth="1"/>
    <col min="9736" max="9736" width="5.69921875" style="52" customWidth="1"/>
    <col min="9737" max="9737" width="20.09765625" style="52" bestFit="1" customWidth="1"/>
    <col min="9738" max="9738" width="7" style="52" customWidth="1"/>
    <col min="9739" max="9739" width="5.8984375" style="52" customWidth="1"/>
    <col min="9740" max="9740" width="15.69921875" style="52" bestFit="1" customWidth="1"/>
    <col min="9741" max="9741" width="7" style="52" customWidth="1"/>
    <col min="9742" max="9742" width="15.69921875" style="52" customWidth="1"/>
    <col min="9743" max="9743" width="11.59765625" style="52" bestFit="1" customWidth="1"/>
    <col min="9744" max="9988" width="8.19921875" style="52"/>
    <col min="9989" max="9989" width="5.69921875" style="52" customWidth="1"/>
    <col min="9990" max="9990" width="20.59765625" style="52" customWidth="1"/>
    <col min="9991" max="9991" width="7" style="52" customWidth="1"/>
    <col min="9992" max="9992" width="5.69921875" style="52" customWidth="1"/>
    <col min="9993" max="9993" width="20.09765625" style="52" bestFit="1" customWidth="1"/>
    <col min="9994" max="9994" width="7" style="52" customWidth="1"/>
    <col min="9995" max="9995" width="5.8984375" style="52" customWidth="1"/>
    <col min="9996" max="9996" width="15.69921875" style="52" bestFit="1" customWidth="1"/>
    <col min="9997" max="9997" width="7" style="52" customWidth="1"/>
    <col min="9998" max="9998" width="15.69921875" style="52" customWidth="1"/>
    <col min="9999" max="9999" width="11.59765625" style="52" bestFit="1" customWidth="1"/>
    <col min="10000" max="10244" width="8.19921875" style="52"/>
    <col min="10245" max="10245" width="5.69921875" style="52" customWidth="1"/>
    <col min="10246" max="10246" width="20.59765625" style="52" customWidth="1"/>
    <col min="10247" max="10247" width="7" style="52" customWidth="1"/>
    <col min="10248" max="10248" width="5.69921875" style="52" customWidth="1"/>
    <col min="10249" max="10249" width="20.09765625" style="52" bestFit="1" customWidth="1"/>
    <col min="10250" max="10250" width="7" style="52" customWidth="1"/>
    <col min="10251" max="10251" width="5.8984375" style="52" customWidth="1"/>
    <col min="10252" max="10252" width="15.69921875" style="52" bestFit="1" customWidth="1"/>
    <col min="10253" max="10253" width="7" style="52" customWidth="1"/>
    <col min="10254" max="10254" width="15.69921875" style="52" customWidth="1"/>
    <col min="10255" max="10255" width="11.59765625" style="52" bestFit="1" customWidth="1"/>
    <col min="10256" max="10500" width="8.19921875" style="52"/>
    <col min="10501" max="10501" width="5.69921875" style="52" customWidth="1"/>
    <col min="10502" max="10502" width="20.59765625" style="52" customWidth="1"/>
    <col min="10503" max="10503" width="7" style="52" customWidth="1"/>
    <col min="10504" max="10504" width="5.69921875" style="52" customWidth="1"/>
    <col min="10505" max="10505" width="20.09765625" style="52" bestFit="1" customWidth="1"/>
    <col min="10506" max="10506" width="7" style="52" customWidth="1"/>
    <col min="10507" max="10507" width="5.8984375" style="52" customWidth="1"/>
    <col min="10508" max="10508" width="15.69921875" style="52" bestFit="1" customWidth="1"/>
    <col min="10509" max="10509" width="7" style="52" customWidth="1"/>
    <col min="10510" max="10510" width="15.69921875" style="52" customWidth="1"/>
    <col min="10511" max="10511" width="11.59765625" style="52" bestFit="1" customWidth="1"/>
    <col min="10512" max="10756" width="8.19921875" style="52"/>
    <col min="10757" max="10757" width="5.69921875" style="52" customWidth="1"/>
    <col min="10758" max="10758" width="20.59765625" style="52" customWidth="1"/>
    <col min="10759" max="10759" width="7" style="52" customWidth="1"/>
    <col min="10760" max="10760" width="5.69921875" style="52" customWidth="1"/>
    <col min="10761" max="10761" width="20.09765625" style="52" bestFit="1" customWidth="1"/>
    <col min="10762" max="10762" width="7" style="52" customWidth="1"/>
    <col min="10763" max="10763" width="5.8984375" style="52" customWidth="1"/>
    <col min="10764" max="10764" width="15.69921875" style="52" bestFit="1" customWidth="1"/>
    <col min="10765" max="10765" width="7" style="52" customWidth="1"/>
    <col min="10766" max="10766" width="15.69921875" style="52" customWidth="1"/>
    <col min="10767" max="10767" width="11.59765625" style="52" bestFit="1" customWidth="1"/>
    <col min="10768" max="11012" width="8.19921875" style="52"/>
    <col min="11013" max="11013" width="5.69921875" style="52" customWidth="1"/>
    <col min="11014" max="11014" width="20.59765625" style="52" customWidth="1"/>
    <col min="11015" max="11015" width="7" style="52" customWidth="1"/>
    <col min="11016" max="11016" width="5.69921875" style="52" customWidth="1"/>
    <col min="11017" max="11017" width="20.09765625" style="52" bestFit="1" customWidth="1"/>
    <col min="11018" max="11018" width="7" style="52" customWidth="1"/>
    <col min="11019" max="11019" width="5.8984375" style="52" customWidth="1"/>
    <col min="11020" max="11020" width="15.69921875" style="52" bestFit="1" customWidth="1"/>
    <col min="11021" max="11021" width="7" style="52" customWidth="1"/>
    <col min="11022" max="11022" width="15.69921875" style="52" customWidth="1"/>
    <col min="11023" max="11023" width="11.59765625" style="52" bestFit="1" customWidth="1"/>
    <col min="11024" max="11268" width="8.19921875" style="52"/>
    <col min="11269" max="11269" width="5.69921875" style="52" customWidth="1"/>
    <col min="11270" max="11270" width="20.59765625" style="52" customWidth="1"/>
    <col min="11271" max="11271" width="7" style="52" customWidth="1"/>
    <col min="11272" max="11272" width="5.69921875" style="52" customWidth="1"/>
    <col min="11273" max="11273" width="20.09765625" style="52" bestFit="1" customWidth="1"/>
    <col min="11274" max="11274" width="7" style="52" customWidth="1"/>
    <col min="11275" max="11275" width="5.8984375" style="52" customWidth="1"/>
    <col min="11276" max="11276" width="15.69921875" style="52" bestFit="1" customWidth="1"/>
    <col min="11277" max="11277" width="7" style="52" customWidth="1"/>
    <col min="11278" max="11278" width="15.69921875" style="52" customWidth="1"/>
    <col min="11279" max="11279" width="11.59765625" style="52" bestFit="1" customWidth="1"/>
    <col min="11280" max="11524" width="8.19921875" style="52"/>
    <col min="11525" max="11525" width="5.69921875" style="52" customWidth="1"/>
    <col min="11526" max="11526" width="20.59765625" style="52" customWidth="1"/>
    <col min="11527" max="11527" width="7" style="52" customWidth="1"/>
    <col min="11528" max="11528" width="5.69921875" style="52" customWidth="1"/>
    <col min="11529" max="11529" width="20.09765625" style="52" bestFit="1" customWidth="1"/>
    <col min="11530" max="11530" width="7" style="52" customWidth="1"/>
    <col min="11531" max="11531" width="5.8984375" style="52" customWidth="1"/>
    <col min="11532" max="11532" width="15.69921875" style="52" bestFit="1" customWidth="1"/>
    <col min="11533" max="11533" width="7" style="52" customWidth="1"/>
    <col min="11534" max="11534" width="15.69921875" style="52" customWidth="1"/>
    <col min="11535" max="11535" width="11.59765625" style="52" bestFit="1" customWidth="1"/>
    <col min="11536" max="11780" width="8.19921875" style="52"/>
    <col min="11781" max="11781" width="5.69921875" style="52" customWidth="1"/>
    <col min="11782" max="11782" width="20.59765625" style="52" customWidth="1"/>
    <col min="11783" max="11783" width="7" style="52" customWidth="1"/>
    <col min="11784" max="11784" width="5.69921875" style="52" customWidth="1"/>
    <col min="11785" max="11785" width="20.09765625" style="52" bestFit="1" customWidth="1"/>
    <col min="11786" max="11786" width="7" style="52" customWidth="1"/>
    <col min="11787" max="11787" width="5.8984375" style="52" customWidth="1"/>
    <col min="11788" max="11788" width="15.69921875" style="52" bestFit="1" customWidth="1"/>
    <col min="11789" max="11789" width="7" style="52" customWidth="1"/>
    <col min="11790" max="11790" width="15.69921875" style="52" customWidth="1"/>
    <col min="11791" max="11791" width="11.59765625" style="52" bestFit="1" customWidth="1"/>
    <col min="11792" max="12036" width="8.19921875" style="52"/>
    <col min="12037" max="12037" width="5.69921875" style="52" customWidth="1"/>
    <col min="12038" max="12038" width="20.59765625" style="52" customWidth="1"/>
    <col min="12039" max="12039" width="7" style="52" customWidth="1"/>
    <col min="12040" max="12040" width="5.69921875" style="52" customWidth="1"/>
    <col min="12041" max="12041" width="20.09765625" style="52" bestFit="1" customWidth="1"/>
    <col min="12042" max="12042" width="7" style="52" customWidth="1"/>
    <col min="12043" max="12043" width="5.8984375" style="52" customWidth="1"/>
    <col min="12044" max="12044" width="15.69921875" style="52" bestFit="1" customWidth="1"/>
    <col min="12045" max="12045" width="7" style="52" customWidth="1"/>
    <col min="12046" max="12046" width="15.69921875" style="52" customWidth="1"/>
    <col min="12047" max="12047" width="11.59765625" style="52" bestFit="1" customWidth="1"/>
    <col min="12048" max="12292" width="8.19921875" style="52"/>
    <col min="12293" max="12293" width="5.69921875" style="52" customWidth="1"/>
    <col min="12294" max="12294" width="20.59765625" style="52" customWidth="1"/>
    <col min="12295" max="12295" width="7" style="52" customWidth="1"/>
    <col min="12296" max="12296" width="5.69921875" style="52" customWidth="1"/>
    <col min="12297" max="12297" width="20.09765625" style="52" bestFit="1" customWidth="1"/>
    <col min="12298" max="12298" width="7" style="52" customWidth="1"/>
    <col min="12299" max="12299" width="5.8984375" style="52" customWidth="1"/>
    <col min="12300" max="12300" width="15.69921875" style="52" bestFit="1" customWidth="1"/>
    <col min="12301" max="12301" width="7" style="52" customWidth="1"/>
    <col min="12302" max="12302" width="15.69921875" style="52" customWidth="1"/>
    <col min="12303" max="12303" width="11.59765625" style="52" bestFit="1" customWidth="1"/>
    <col min="12304" max="12548" width="8.19921875" style="52"/>
    <col min="12549" max="12549" width="5.69921875" style="52" customWidth="1"/>
    <col min="12550" max="12550" width="20.59765625" style="52" customWidth="1"/>
    <col min="12551" max="12551" width="7" style="52" customWidth="1"/>
    <col min="12552" max="12552" width="5.69921875" style="52" customWidth="1"/>
    <col min="12553" max="12553" width="20.09765625" style="52" bestFit="1" customWidth="1"/>
    <col min="12554" max="12554" width="7" style="52" customWidth="1"/>
    <col min="12555" max="12555" width="5.8984375" style="52" customWidth="1"/>
    <col min="12556" max="12556" width="15.69921875" style="52" bestFit="1" customWidth="1"/>
    <col min="12557" max="12557" width="7" style="52" customWidth="1"/>
    <col min="12558" max="12558" width="15.69921875" style="52" customWidth="1"/>
    <col min="12559" max="12559" width="11.59765625" style="52" bestFit="1" customWidth="1"/>
    <col min="12560" max="12804" width="8.19921875" style="52"/>
    <col min="12805" max="12805" width="5.69921875" style="52" customWidth="1"/>
    <col min="12806" max="12806" width="20.59765625" style="52" customWidth="1"/>
    <col min="12807" max="12807" width="7" style="52" customWidth="1"/>
    <col min="12808" max="12808" width="5.69921875" style="52" customWidth="1"/>
    <col min="12809" max="12809" width="20.09765625" style="52" bestFit="1" customWidth="1"/>
    <col min="12810" max="12810" width="7" style="52" customWidth="1"/>
    <col min="12811" max="12811" width="5.8984375" style="52" customWidth="1"/>
    <col min="12812" max="12812" width="15.69921875" style="52" bestFit="1" customWidth="1"/>
    <col min="12813" max="12813" width="7" style="52" customWidth="1"/>
    <col min="12814" max="12814" width="15.69921875" style="52" customWidth="1"/>
    <col min="12815" max="12815" width="11.59765625" style="52" bestFit="1" customWidth="1"/>
    <col min="12816" max="13060" width="8.19921875" style="52"/>
    <col min="13061" max="13061" width="5.69921875" style="52" customWidth="1"/>
    <col min="13062" max="13062" width="20.59765625" style="52" customWidth="1"/>
    <col min="13063" max="13063" width="7" style="52" customWidth="1"/>
    <col min="13064" max="13064" width="5.69921875" style="52" customWidth="1"/>
    <col min="13065" max="13065" width="20.09765625" style="52" bestFit="1" customWidth="1"/>
    <col min="13066" max="13066" width="7" style="52" customWidth="1"/>
    <col min="13067" max="13067" width="5.8984375" style="52" customWidth="1"/>
    <col min="13068" max="13068" width="15.69921875" style="52" bestFit="1" customWidth="1"/>
    <col min="13069" max="13069" width="7" style="52" customWidth="1"/>
    <col min="13070" max="13070" width="15.69921875" style="52" customWidth="1"/>
    <col min="13071" max="13071" width="11.59765625" style="52" bestFit="1" customWidth="1"/>
    <col min="13072" max="13316" width="8.19921875" style="52"/>
    <col min="13317" max="13317" width="5.69921875" style="52" customWidth="1"/>
    <col min="13318" max="13318" width="20.59765625" style="52" customWidth="1"/>
    <col min="13319" max="13319" width="7" style="52" customWidth="1"/>
    <col min="13320" max="13320" width="5.69921875" style="52" customWidth="1"/>
    <col min="13321" max="13321" width="20.09765625" style="52" bestFit="1" customWidth="1"/>
    <col min="13322" max="13322" width="7" style="52" customWidth="1"/>
    <col min="13323" max="13323" width="5.8984375" style="52" customWidth="1"/>
    <col min="13324" max="13324" width="15.69921875" style="52" bestFit="1" customWidth="1"/>
    <col min="13325" max="13325" width="7" style="52" customWidth="1"/>
    <col min="13326" max="13326" width="15.69921875" style="52" customWidth="1"/>
    <col min="13327" max="13327" width="11.59765625" style="52" bestFit="1" customWidth="1"/>
    <col min="13328" max="13572" width="8.19921875" style="52"/>
    <col min="13573" max="13573" width="5.69921875" style="52" customWidth="1"/>
    <col min="13574" max="13574" width="20.59765625" style="52" customWidth="1"/>
    <col min="13575" max="13575" width="7" style="52" customWidth="1"/>
    <col min="13576" max="13576" width="5.69921875" style="52" customWidth="1"/>
    <col min="13577" max="13577" width="20.09765625" style="52" bestFit="1" customWidth="1"/>
    <col min="13578" max="13578" width="7" style="52" customWidth="1"/>
    <col min="13579" max="13579" width="5.8984375" style="52" customWidth="1"/>
    <col min="13580" max="13580" width="15.69921875" style="52" bestFit="1" customWidth="1"/>
    <col min="13581" max="13581" width="7" style="52" customWidth="1"/>
    <col min="13582" max="13582" width="15.69921875" style="52" customWidth="1"/>
    <col min="13583" max="13583" width="11.59765625" style="52" bestFit="1" customWidth="1"/>
    <col min="13584" max="13828" width="8.19921875" style="52"/>
    <col min="13829" max="13829" width="5.69921875" style="52" customWidth="1"/>
    <col min="13830" max="13830" width="20.59765625" style="52" customWidth="1"/>
    <col min="13831" max="13831" width="7" style="52" customWidth="1"/>
    <col min="13832" max="13832" width="5.69921875" style="52" customWidth="1"/>
    <col min="13833" max="13833" width="20.09765625" style="52" bestFit="1" customWidth="1"/>
    <col min="13834" max="13834" width="7" style="52" customWidth="1"/>
    <col min="13835" max="13835" width="5.8984375" style="52" customWidth="1"/>
    <col min="13836" max="13836" width="15.69921875" style="52" bestFit="1" customWidth="1"/>
    <col min="13837" max="13837" width="7" style="52" customWidth="1"/>
    <col min="13838" max="13838" width="15.69921875" style="52" customWidth="1"/>
    <col min="13839" max="13839" width="11.59765625" style="52" bestFit="1" customWidth="1"/>
    <col min="13840" max="14084" width="8.19921875" style="52"/>
    <col min="14085" max="14085" width="5.69921875" style="52" customWidth="1"/>
    <col min="14086" max="14086" width="20.59765625" style="52" customWidth="1"/>
    <col min="14087" max="14087" width="7" style="52" customWidth="1"/>
    <col min="14088" max="14088" width="5.69921875" style="52" customWidth="1"/>
    <col min="14089" max="14089" width="20.09765625" style="52" bestFit="1" customWidth="1"/>
    <col min="14090" max="14090" width="7" style="52" customWidth="1"/>
    <col min="14091" max="14091" width="5.8984375" style="52" customWidth="1"/>
    <col min="14092" max="14092" width="15.69921875" style="52" bestFit="1" customWidth="1"/>
    <col min="14093" max="14093" width="7" style="52" customWidth="1"/>
    <col min="14094" max="14094" width="15.69921875" style="52" customWidth="1"/>
    <col min="14095" max="14095" width="11.59765625" style="52" bestFit="1" customWidth="1"/>
    <col min="14096" max="14340" width="8.19921875" style="52"/>
    <col min="14341" max="14341" width="5.69921875" style="52" customWidth="1"/>
    <col min="14342" max="14342" width="20.59765625" style="52" customWidth="1"/>
    <col min="14343" max="14343" width="7" style="52" customWidth="1"/>
    <col min="14344" max="14344" width="5.69921875" style="52" customWidth="1"/>
    <col min="14345" max="14345" width="20.09765625" style="52" bestFit="1" customWidth="1"/>
    <col min="14346" max="14346" width="7" style="52" customWidth="1"/>
    <col min="14347" max="14347" width="5.8984375" style="52" customWidth="1"/>
    <col min="14348" max="14348" width="15.69921875" style="52" bestFit="1" customWidth="1"/>
    <col min="14349" max="14349" width="7" style="52" customWidth="1"/>
    <col min="14350" max="14350" width="15.69921875" style="52" customWidth="1"/>
    <col min="14351" max="14351" width="11.59765625" style="52" bestFit="1" customWidth="1"/>
    <col min="14352" max="14596" width="8.19921875" style="52"/>
    <col min="14597" max="14597" width="5.69921875" style="52" customWidth="1"/>
    <col min="14598" max="14598" width="20.59765625" style="52" customWidth="1"/>
    <col min="14599" max="14599" width="7" style="52" customWidth="1"/>
    <col min="14600" max="14600" width="5.69921875" style="52" customWidth="1"/>
    <col min="14601" max="14601" width="20.09765625" style="52" bestFit="1" customWidth="1"/>
    <col min="14602" max="14602" width="7" style="52" customWidth="1"/>
    <col min="14603" max="14603" width="5.8984375" style="52" customWidth="1"/>
    <col min="14604" max="14604" width="15.69921875" style="52" bestFit="1" customWidth="1"/>
    <col min="14605" max="14605" width="7" style="52" customWidth="1"/>
    <col min="14606" max="14606" width="15.69921875" style="52" customWidth="1"/>
    <col min="14607" max="14607" width="11.59765625" style="52" bestFit="1" customWidth="1"/>
    <col min="14608" max="14852" width="8.19921875" style="52"/>
    <col min="14853" max="14853" width="5.69921875" style="52" customWidth="1"/>
    <col min="14854" max="14854" width="20.59765625" style="52" customWidth="1"/>
    <col min="14855" max="14855" width="7" style="52" customWidth="1"/>
    <col min="14856" max="14856" width="5.69921875" style="52" customWidth="1"/>
    <col min="14857" max="14857" width="20.09765625" style="52" bestFit="1" customWidth="1"/>
    <col min="14858" max="14858" width="7" style="52" customWidth="1"/>
    <col min="14859" max="14859" width="5.8984375" style="52" customWidth="1"/>
    <col min="14860" max="14860" width="15.69921875" style="52" bestFit="1" customWidth="1"/>
    <col min="14861" max="14861" width="7" style="52" customWidth="1"/>
    <col min="14862" max="14862" width="15.69921875" style="52" customWidth="1"/>
    <col min="14863" max="14863" width="11.59765625" style="52" bestFit="1" customWidth="1"/>
    <col min="14864" max="15108" width="8.19921875" style="52"/>
    <col min="15109" max="15109" width="5.69921875" style="52" customWidth="1"/>
    <col min="15110" max="15110" width="20.59765625" style="52" customWidth="1"/>
    <col min="15111" max="15111" width="7" style="52" customWidth="1"/>
    <col min="15112" max="15112" width="5.69921875" style="52" customWidth="1"/>
    <col min="15113" max="15113" width="20.09765625" style="52" bestFit="1" customWidth="1"/>
    <col min="15114" max="15114" width="7" style="52" customWidth="1"/>
    <col min="15115" max="15115" width="5.8984375" style="52" customWidth="1"/>
    <col min="15116" max="15116" width="15.69921875" style="52" bestFit="1" customWidth="1"/>
    <col min="15117" max="15117" width="7" style="52" customWidth="1"/>
    <col min="15118" max="15118" width="15.69921875" style="52" customWidth="1"/>
    <col min="15119" max="15119" width="11.59765625" style="52" bestFit="1" customWidth="1"/>
    <col min="15120" max="15364" width="8.19921875" style="52"/>
    <col min="15365" max="15365" width="5.69921875" style="52" customWidth="1"/>
    <col min="15366" max="15366" width="20.59765625" style="52" customWidth="1"/>
    <col min="15367" max="15367" width="7" style="52" customWidth="1"/>
    <col min="15368" max="15368" width="5.69921875" style="52" customWidth="1"/>
    <col min="15369" max="15369" width="20.09765625" style="52" bestFit="1" customWidth="1"/>
    <col min="15370" max="15370" width="7" style="52" customWidth="1"/>
    <col min="15371" max="15371" width="5.8984375" style="52" customWidth="1"/>
    <col min="15372" max="15372" width="15.69921875" style="52" bestFit="1" customWidth="1"/>
    <col min="15373" max="15373" width="7" style="52" customWidth="1"/>
    <col min="15374" max="15374" width="15.69921875" style="52" customWidth="1"/>
    <col min="15375" max="15375" width="11.59765625" style="52" bestFit="1" customWidth="1"/>
    <col min="15376" max="15620" width="8.19921875" style="52"/>
    <col min="15621" max="15621" width="5.69921875" style="52" customWidth="1"/>
    <col min="15622" max="15622" width="20.59765625" style="52" customWidth="1"/>
    <col min="15623" max="15623" width="7" style="52" customWidth="1"/>
    <col min="15624" max="15624" width="5.69921875" style="52" customWidth="1"/>
    <col min="15625" max="15625" width="20.09765625" style="52" bestFit="1" customWidth="1"/>
    <col min="15626" max="15626" width="7" style="52" customWidth="1"/>
    <col min="15627" max="15627" width="5.8984375" style="52" customWidth="1"/>
    <col min="15628" max="15628" width="15.69921875" style="52" bestFit="1" customWidth="1"/>
    <col min="15629" max="15629" width="7" style="52" customWidth="1"/>
    <col min="15630" max="15630" width="15.69921875" style="52" customWidth="1"/>
    <col min="15631" max="15631" width="11.59765625" style="52" bestFit="1" customWidth="1"/>
    <col min="15632" max="15876" width="8.19921875" style="52"/>
    <col min="15877" max="15877" width="5.69921875" style="52" customWidth="1"/>
    <col min="15878" max="15878" width="20.59765625" style="52" customWidth="1"/>
    <col min="15879" max="15879" width="7" style="52" customWidth="1"/>
    <col min="15880" max="15880" width="5.69921875" style="52" customWidth="1"/>
    <col min="15881" max="15881" width="20.09765625" style="52" bestFit="1" customWidth="1"/>
    <col min="15882" max="15882" width="7" style="52" customWidth="1"/>
    <col min="15883" max="15883" width="5.8984375" style="52" customWidth="1"/>
    <col min="15884" max="15884" width="15.69921875" style="52" bestFit="1" customWidth="1"/>
    <col min="15885" max="15885" width="7" style="52" customWidth="1"/>
    <col min="15886" max="15886" width="15.69921875" style="52" customWidth="1"/>
    <col min="15887" max="15887" width="11.59765625" style="52" bestFit="1" customWidth="1"/>
    <col min="15888" max="16132" width="8.19921875" style="52"/>
    <col min="16133" max="16133" width="5.69921875" style="52" customWidth="1"/>
    <col min="16134" max="16134" width="20.59765625" style="52" customWidth="1"/>
    <col min="16135" max="16135" width="7" style="52" customWidth="1"/>
    <col min="16136" max="16136" width="5.69921875" style="52" customWidth="1"/>
    <col min="16137" max="16137" width="20.09765625" style="52" bestFit="1" customWidth="1"/>
    <col min="16138" max="16138" width="7" style="52" customWidth="1"/>
    <col min="16139" max="16139" width="5.8984375" style="52" customWidth="1"/>
    <col min="16140" max="16140" width="15.69921875" style="52" bestFit="1" customWidth="1"/>
    <col min="16141" max="16141" width="7" style="52" customWidth="1"/>
    <col min="16142" max="16142" width="15.69921875" style="52" customWidth="1"/>
    <col min="16143" max="16143" width="11.59765625" style="52" bestFit="1" customWidth="1"/>
    <col min="16144" max="16384" width="8.19921875" style="52"/>
  </cols>
  <sheetData>
    <row r="1" spans="1:15" s="48" customFormat="1" ht="19.2">
      <c r="A1" s="303" t="s">
        <v>204</v>
      </c>
      <c r="B1" s="303"/>
      <c r="C1" s="303"/>
      <c r="D1" s="303"/>
      <c r="E1" s="303"/>
      <c r="F1" s="303"/>
      <c r="G1" s="303"/>
      <c r="H1" s="303"/>
      <c r="I1" s="303"/>
      <c r="J1" s="303"/>
      <c r="K1" s="303"/>
      <c r="L1" s="303"/>
      <c r="M1" s="303"/>
      <c r="N1" s="129"/>
      <c r="O1" s="129"/>
    </row>
    <row r="2" spans="1:15" s="49" customFormat="1" ht="12">
      <c r="E2" s="6"/>
      <c r="F2" s="6"/>
      <c r="G2" s="6"/>
      <c r="H2" s="6"/>
      <c r="N2" s="58"/>
      <c r="O2" s="58"/>
    </row>
    <row r="3" spans="1:15" ht="15.9" customHeight="1">
      <c r="A3" s="5"/>
      <c r="B3" s="146" t="s">
        <v>38</v>
      </c>
      <c r="C3" s="146" t="s">
        <v>39</v>
      </c>
      <c r="E3" s="145" t="s">
        <v>41</v>
      </c>
      <c r="F3" s="10" t="s">
        <v>42</v>
      </c>
      <c r="G3" s="11" t="s">
        <v>43</v>
      </c>
      <c r="H3" s="8"/>
      <c r="I3" s="47" t="s">
        <v>45</v>
      </c>
      <c r="J3" s="13" t="s">
        <v>43</v>
      </c>
      <c r="K3" s="8"/>
      <c r="L3" s="47" t="s">
        <v>205</v>
      </c>
      <c r="M3" s="13" t="s">
        <v>43</v>
      </c>
    </row>
    <row r="4" spans="1:15" s="59" customFormat="1" ht="15" customHeight="1">
      <c r="A4" s="175" t="s">
        <v>40</v>
      </c>
      <c r="B4" s="176" cm="1">
        <f t="array" ref="B4">SUMPRODUCT((J5:J29&lt;&gt;"0")*(J5:J29&lt;&gt;"N/A"))+SUMPRODUCT((J32:J43&lt;&gt;"0")*(J32:J43&lt;&gt;"N/A"))+SUMPRODUCT((J46:J76&lt;&gt;"0")*(J46:J76&lt;&gt;"N/A"))+SUMPRODUCT((M4:M28&lt;&gt;"0")*(M4:M28&lt;&gt;"N/A"))+SUMPRODUCT((M31:M40&lt;&gt;"0")*(M31:M40&lt;&gt;"N/A"))+SUMPRODUCT((M43:M47&lt;&gt;"0")*(M43:M47&lt;&gt;"N/A"))</f>
        <v>98</v>
      </c>
      <c r="C4" s="173">
        <f>J30+J44+J77+M29+M41+M48</f>
        <v>1047</v>
      </c>
      <c r="E4" s="14">
        <v>1</v>
      </c>
      <c r="F4" s="15" t="s">
        <v>47</v>
      </c>
      <c r="G4" s="16">
        <v>2</v>
      </c>
      <c r="H4" s="6"/>
      <c r="I4" s="17" t="s">
        <v>191</v>
      </c>
      <c r="J4" s="18"/>
      <c r="K4" s="8"/>
      <c r="L4" s="17" t="s">
        <v>49</v>
      </c>
      <c r="M4" s="19"/>
    </row>
    <row r="5" spans="1:15" ht="15" customHeight="1">
      <c r="A5" s="175" t="s">
        <v>46</v>
      </c>
      <c r="B5" s="176">
        <f>E18</f>
        <v>15</v>
      </c>
      <c r="C5" s="173">
        <f>G19</f>
        <v>29</v>
      </c>
      <c r="E5" s="14">
        <v>2</v>
      </c>
      <c r="F5" s="15" t="s">
        <v>51</v>
      </c>
      <c r="G5" s="16">
        <v>2</v>
      </c>
      <c r="H5" s="6">
        <v>1</v>
      </c>
      <c r="I5" s="20" t="s">
        <v>52</v>
      </c>
      <c r="J5" s="23">
        <v>15</v>
      </c>
      <c r="K5" s="8">
        <v>69</v>
      </c>
      <c r="L5" s="22" t="s">
        <v>53</v>
      </c>
      <c r="M5" s="23">
        <v>20</v>
      </c>
    </row>
    <row r="6" spans="1:15">
      <c r="A6" s="175" t="s">
        <v>55</v>
      </c>
      <c r="B6" s="176">
        <f>SUM(B4:B5)</f>
        <v>113</v>
      </c>
      <c r="C6" s="173">
        <f>C4+C5</f>
        <v>1076</v>
      </c>
      <c r="E6" s="14">
        <v>3</v>
      </c>
      <c r="F6" s="15" t="s">
        <v>56</v>
      </c>
      <c r="G6" s="16">
        <v>2</v>
      </c>
      <c r="H6" s="6">
        <v>2</v>
      </c>
      <c r="I6" s="15" t="s">
        <v>57</v>
      </c>
      <c r="J6" s="16">
        <v>5</v>
      </c>
      <c r="K6" s="8">
        <v>70</v>
      </c>
      <c r="L6" s="24" t="s">
        <v>58</v>
      </c>
      <c r="M6" s="16">
        <v>2</v>
      </c>
    </row>
    <row r="7" spans="1:15">
      <c r="A7" s="8"/>
      <c r="B7" s="8"/>
      <c r="C7" s="8"/>
      <c r="E7" s="14">
        <v>4</v>
      </c>
      <c r="F7" s="15" t="s">
        <v>59</v>
      </c>
      <c r="G7" s="16">
        <v>2</v>
      </c>
      <c r="H7" s="6">
        <v>3</v>
      </c>
      <c r="I7" s="15" t="s">
        <v>60</v>
      </c>
      <c r="J7" s="16">
        <v>7</v>
      </c>
      <c r="K7" s="8">
        <v>71</v>
      </c>
      <c r="L7" s="24" t="s">
        <v>61</v>
      </c>
      <c r="M7" s="16">
        <v>8</v>
      </c>
    </row>
    <row r="8" spans="1:15">
      <c r="A8" s="8" t="s">
        <v>62</v>
      </c>
      <c r="B8" s="8"/>
      <c r="C8" s="8"/>
      <c r="E8" s="14">
        <v>5</v>
      </c>
      <c r="F8" s="15" t="s">
        <v>63</v>
      </c>
      <c r="G8" s="16">
        <v>2</v>
      </c>
      <c r="H8" s="6">
        <v>4</v>
      </c>
      <c r="I8" s="24" t="s">
        <v>64</v>
      </c>
      <c r="J8" s="16">
        <v>20</v>
      </c>
      <c r="K8" s="8">
        <v>72</v>
      </c>
      <c r="L8" s="15" t="s">
        <v>65</v>
      </c>
      <c r="M8" s="16">
        <v>3</v>
      </c>
    </row>
    <row r="9" spans="1:15">
      <c r="A9" s="8"/>
      <c r="B9" s="146" t="s">
        <v>38</v>
      </c>
      <c r="C9" s="146" t="s">
        <v>39</v>
      </c>
      <c r="E9" s="14">
        <v>6</v>
      </c>
      <c r="F9" s="15" t="s">
        <v>66</v>
      </c>
      <c r="G9" s="16">
        <v>2</v>
      </c>
      <c r="H9" s="6">
        <v>5</v>
      </c>
      <c r="I9" s="15" t="s">
        <v>67</v>
      </c>
      <c r="J9" s="16">
        <v>15</v>
      </c>
      <c r="K9" s="8">
        <v>73</v>
      </c>
      <c r="L9" s="15" t="s">
        <v>68</v>
      </c>
      <c r="M9" s="16">
        <v>7</v>
      </c>
    </row>
    <row r="10" spans="1:15">
      <c r="A10" s="151" t="s">
        <v>193</v>
      </c>
      <c r="B10" s="152">
        <v>139</v>
      </c>
      <c r="C10" s="152">
        <v>139</v>
      </c>
      <c r="E10" s="14">
        <v>7</v>
      </c>
      <c r="F10" s="15" t="s">
        <v>70</v>
      </c>
      <c r="G10" s="16">
        <v>2</v>
      </c>
      <c r="H10" s="6">
        <v>6</v>
      </c>
      <c r="I10" s="24" t="s">
        <v>71</v>
      </c>
      <c r="J10" s="16">
        <v>8</v>
      </c>
      <c r="K10" s="8">
        <v>74</v>
      </c>
      <c r="L10" s="15" t="s">
        <v>72</v>
      </c>
      <c r="M10" s="16">
        <v>15</v>
      </c>
    </row>
    <row r="11" spans="1:15">
      <c r="A11" s="151" t="s">
        <v>206</v>
      </c>
      <c r="B11" s="152">
        <v>2</v>
      </c>
      <c r="C11" s="152">
        <v>32</v>
      </c>
      <c r="E11" s="14">
        <v>8</v>
      </c>
      <c r="F11" s="15" t="s">
        <v>74</v>
      </c>
      <c r="G11" s="16">
        <v>2</v>
      </c>
      <c r="H11" s="6">
        <v>7</v>
      </c>
      <c r="I11" s="24" t="s">
        <v>75</v>
      </c>
      <c r="J11" s="16">
        <v>7</v>
      </c>
      <c r="K11" s="8">
        <v>75</v>
      </c>
      <c r="L11" s="15" t="s">
        <v>76</v>
      </c>
      <c r="M11" s="16">
        <v>15</v>
      </c>
    </row>
    <row r="12" spans="1:15">
      <c r="A12" s="151" t="s">
        <v>207</v>
      </c>
      <c r="B12" s="182">
        <v>32</v>
      </c>
      <c r="C12" s="152">
        <v>32</v>
      </c>
      <c r="E12" s="14">
        <v>9</v>
      </c>
      <c r="F12" s="15" t="s">
        <v>78</v>
      </c>
      <c r="G12" s="16">
        <v>2</v>
      </c>
      <c r="H12" s="6">
        <v>8</v>
      </c>
      <c r="I12" s="15" t="s">
        <v>79</v>
      </c>
      <c r="J12" s="16">
        <v>5</v>
      </c>
      <c r="K12" s="8">
        <v>76</v>
      </c>
      <c r="L12" s="15" t="s">
        <v>80</v>
      </c>
      <c r="M12" s="16">
        <v>2</v>
      </c>
    </row>
    <row r="13" spans="1:15">
      <c r="A13" s="151" t="s">
        <v>55</v>
      </c>
      <c r="B13" s="182">
        <f>SUM(B10:B12)</f>
        <v>173</v>
      </c>
      <c r="C13" s="152">
        <f>SUM(C10:C12)</f>
        <v>203</v>
      </c>
      <c r="E13" s="14">
        <v>10</v>
      </c>
      <c r="F13" s="15" t="s">
        <v>199</v>
      </c>
      <c r="G13" s="16">
        <v>2</v>
      </c>
      <c r="H13" s="6">
        <v>9</v>
      </c>
      <c r="I13" s="15" t="s">
        <v>82</v>
      </c>
      <c r="J13" s="16">
        <v>5</v>
      </c>
      <c r="K13" s="8">
        <v>77</v>
      </c>
      <c r="L13" s="24" t="s">
        <v>83</v>
      </c>
      <c r="M13" s="16">
        <v>30</v>
      </c>
    </row>
    <row r="14" spans="1:15">
      <c r="A14" s="8"/>
      <c r="B14" s="8"/>
      <c r="C14" s="8"/>
      <c r="E14" s="14">
        <v>11</v>
      </c>
      <c r="F14" s="15" t="s">
        <v>81</v>
      </c>
      <c r="G14" s="16">
        <v>1</v>
      </c>
      <c r="H14" s="6">
        <v>10</v>
      </c>
      <c r="I14" s="24" t="s">
        <v>85</v>
      </c>
      <c r="J14" s="16">
        <v>10</v>
      </c>
      <c r="K14" s="8">
        <v>78</v>
      </c>
      <c r="L14" s="15" t="s">
        <v>86</v>
      </c>
      <c r="M14" s="16">
        <v>15</v>
      </c>
    </row>
    <row r="15" spans="1:15">
      <c r="A15" s="8" t="s">
        <v>87</v>
      </c>
      <c r="B15" s="146" t="s">
        <v>38</v>
      </c>
      <c r="C15" s="201" t="s">
        <v>39</v>
      </c>
      <c r="E15" s="14">
        <v>12</v>
      </c>
      <c r="F15" s="15" t="s">
        <v>84</v>
      </c>
      <c r="G15" s="16">
        <v>2</v>
      </c>
      <c r="H15" s="6">
        <v>11</v>
      </c>
      <c r="I15" s="15" t="s">
        <v>90</v>
      </c>
      <c r="J15" s="16">
        <v>1</v>
      </c>
      <c r="K15" s="8">
        <v>79</v>
      </c>
      <c r="L15" s="24" t="s">
        <v>91</v>
      </c>
      <c r="M15" s="16">
        <v>20</v>
      </c>
    </row>
    <row r="16" spans="1:15">
      <c r="A16" s="193" t="s">
        <v>92</v>
      </c>
      <c r="B16" s="195">
        <f>B10+G14</f>
        <v>140</v>
      </c>
      <c r="C16" s="197">
        <f>C10+H14</f>
        <v>149</v>
      </c>
      <c r="E16" s="14">
        <v>13</v>
      </c>
      <c r="F16" s="15" t="s">
        <v>89</v>
      </c>
      <c r="G16" s="16">
        <v>2</v>
      </c>
      <c r="H16" s="6">
        <v>12</v>
      </c>
      <c r="I16" s="15" t="s">
        <v>94</v>
      </c>
      <c r="J16" s="16">
        <v>15</v>
      </c>
      <c r="K16" s="8">
        <v>80</v>
      </c>
      <c r="L16" s="27" t="s">
        <v>95</v>
      </c>
      <c r="M16" s="33">
        <v>20</v>
      </c>
    </row>
    <row r="17" spans="1:13">
      <c r="A17" s="192" t="s">
        <v>208</v>
      </c>
      <c r="B17" s="192">
        <f>B5+B11-G14</f>
        <v>16</v>
      </c>
      <c r="C17" s="198">
        <f>C5+C11-H14</f>
        <v>51</v>
      </c>
      <c r="E17" s="14">
        <v>14</v>
      </c>
      <c r="F17" s="15" t="s">
        <v>93</v>
      </c>
      <c r="G17" s="16">
        <v>2</v>
      </c>
      <c r="H17" s="6">
        <v>13</v>
      </c>
      <c r="I17" s="15" t="s">
        <v>97</v>
      </c>
      <c r="J17" s="16">
        <v>5</v>
      </c>
      <c r="K17" s="8">
        <v>81</v>
      </c>
      <c r="L17" s="29" t="s">
        <v>102</v>
      </c>
      <c r="M17" s="30">
        <v>15</v>
      </c>
    </row>
    <row r="18" spans="1:13">
      <c r="A18" s="192" t="s">
        <v>103</v>
      </c>
      <c r="B18" s="192">
        <f>B4+B12</f>
        <v>130</v>
      </c>
      <c r="C18" s="198">
        <f>C4+C12</f>
        <v>1079</v>
      </c>
      <c r="E18" s="131">
        <v>15</v>
      </c>
      <c r="F18" s="32" t="s">
        <v>96</v>
      </c>
      <c r="G18" s="33">
        <v>2</v>
      </c>
      <c r="H18" s="6">
        <v>14</v>
      </c>
      <c r="I18" s="24" t="s">
        <v>101</v>
      </c>
      <c r="J18" s="16">
        <v>15</v>
      </c>
      <c r="K18" s="8">
        <v>82</v>
      </c>
      <c r="L18" s="15" t="s">
        <v>105</v>
      </c>
      <c r="M18" s="16">
        <v>15</v>
      </c>
    </row>
    <row r="19" spans="1:13" ht="13.8" thickBot="1">
      <c r="A19" s="52" t="s">
        <v>106</v>
      </c>
      <c r="B19" s="52">
        <f>SUM(B16:B18)</f>
        <v>286</v>
      </c>
      <c r="C19" s="52">
        <f>SUM(C16:C18)</f>
        <v>1279</v>
      </c>
      <c r="E19" s="304" t="s">
        <v>100</v>
      </c>
      <c r="F19" s="305"/>
      <c r="G19" s="132">
        <f>SUM(G4:G18)</f>
        <v>29</v>
      </c>
      <c r="H19" s="6">
        <v>15</v>
      </c>
      <c r="I19" s="15" t="s">
        <v>104</v>
      </c>
      <c r="J19" s="16">
        <v>12</v>
      </c>
      <c r="K19" s="8">
        <v>83</v>
      </c>
      <c r="L19" s="15" t="s">
        <v>109</v>
      </c>
      <c r="M19" s="16">
        <v>10</v>
      </c>
    </row>
    <row r="20" spans="1:13">
      <c r="E20" s="7"/>
      <c r="F20" s="90"/>
      <c r="G20" s="91"/>
      <c r="H20" s="6">
        <v>16</v>
      </c>
      <c r="I20" s="15" t="s">
        <v>108</v>
      </c>
      <c r="J20" s="16">
        <v>5</v>
      </c>
      <c r="K20" s="8">
        <v>84</v>
      </c>
      <c r="L20" s="15" t="s">
        <v>112</v>
      </c>
      <c r="M20" s="16">
        <v>60</v>
      </c>
    </row>
    <row r="21" spans="1:13">
      <c r="E21" s="301"/>
      <c r="F21" s="301"/>
      <c r="G21" s="31"/>
      <c r="H21" s="6">
        <v>17</v>
      </c>
      <c r="I21" s="15" t="s">
        <v>111</v>
      </c>
      <c r="J21" s="16">
        <v>5</v>
      </c>
      <c r="K21" s="8">
        <v>85</v>
      </c>
      <c r="L21" s="24" t="s">
        <v>201</v>
      </c>
      <c r="M21" s="16">
        <v>15</v>
      </c>
    </row>
    <row r="22" spans="1:13">
      <c r="E22" s="35"/>
      <c r="F22" s="35"/>
      <c r="G22" s="35"/>
      <c r="H22" s="6">
        <v>18</v>
      </c>
      <c r="I22" s="15" t="s">
        <v>113</v>
      </c>
      <c r="J22" s="16">
        <v>0</v>
      </c>
      <c r="K22" s="8">
        <v>86</v>
      </c>
      <c r="L22" s="15" t="s">
        <v>114</v>
      </c>
      <c r="M22" s="16">
        <v>16</v>
      </c>
    </row>
    <row r="23" spans="1:13">
      <c r="E23" s="302"/>
      <c r="F23" s="302"/>
      <c r="G23" s="31"/>
      <c r="H23" s="6">
        <v>19</v>
      </c>
      <c r="I23" s="15" t="s">
        <v>115</v>
      </c>
      <c r="J23" s="16">
        <v>7</v>
      </c>
      <c r="K23" s="8">
        <v>87</v>
      </c>
      <c r="L23" s="15" t="s">
        <v>116</v>
      </c>
      <c r="M23" s="16">
        <v>5</v>
      </c>
    </row>
    <row r="24" spans="1:13">
      <c r="E24" s="8"/>
      <c r="F24" s="37"/>
      <c r="G24" s="8"/>
      <c r="H24" s="6">
        <v>20</v>
      </c>
      <c r="I24" s="15" t="s">
        <v>117</v>
      </c>
      <c r="J24" s="16">
        <v>3</v>
      </c>
      <c r="K24" s="8">
        <v>88</v>
      </c>
      <c r="L24" s="15" t="s">
        <v>118</v>
      </c>
      <c r="M24" s="16">
        <v>19</v>
      </c>
    </row>
    <row r="25" spans="1:13">
      <c r="E25" s="8"/>
      <c r="F25" s="39"/>
      <c r="G25" s="8"/>
      <c r="H25" s="6">
        <v>21</v>
      </c>
      <c r="I25" s="24" t="s">
        <v>119</v>
      </c>
      <c r="J25" s="16">
        <v>3</v>
      </c>
      <c r="K25" s="8">
        <v>89</v>
      </c>
      <c r="L25" s="15" t="s">
        <v>120</v>
      </c>
      <c r="M25" s="16">
        <v>3</v>
      </c>
    </row>
    <row r="26" spans="1:13">
      <c r="E26" s="8"/>
      <c r="F26" s="40"/>
      <c r="G26" s="8"/>
      <c r="H26" s="6">
        <v>22</v>
      </c>
      <c r="I26" s="27" t="s">
        <v>121</v>
      </c>
      <c r="J26" s="33">
        <v>10</v>
      </c>
      <c r="K26" s="8">
        <v>90</v>
      </c>
      <c r="L26" s="15" t="s">
        <v>122</v>
      </c>
      <c r="M26" s="16">
        <v>3</v>
      </c>
    </row>
    <row r="27" spans="1:13">
      <c r="E27" s="8"/>
      <c r="F27" s="8"/>
      <c r="G27" s="8"/>
      <c r="H27" s="6">
        <v>23</v>
      </c>
      <c r="I27" s="27" t="s">
        <v>123</v>
      </c>
      <c r="J27" s="28">
        <v>15</v>
      </c>
      <c r="K27" s="8">
        <v>91</v>
      </c>
      <c r="L27" s="32" t="s">
        <v>124</v>
      </c>
      <c r="M27" s="33">
        <v>15</v>
      </c>
    </row>
    <row r="28" spans="1:13" ht="12.75" customHeight="1" thickBot="1">
      <c r="E28" s="8"/>
      <c r="F28" s="8"/>
      <c r="G28" s="8"/>
      <c r="H28" s="6">
        <v>24</v>
      </c>
      <c r="I28" s="27" t="s">
        <v>125</v>
      </c>
      <c r="J28" s="147" t="s">
        <v>54</v>
      </c>
      <c r="K28" s="8">
        <v>92</v>
      </c>
      <c r="L28" s="32" t="s">
        <v>126</v>
      </c>
      <c r="M28" s="33">
        <v>5</v>
      </c>
    </row>
    <row r="29" spans="1:13" ht="13.5" customHeight="1" thickBot="1">
      <c r="E29" s="8"/>
      <c r="F29" s="8"/>
      <c r="G29" s="8"/>
      <c r="H29" s="6">
        <v>25</v>
      </c>
      <c r="I29" s="27" t="s">
        <v>127</v>
      </c>
      <c r="J29" s="147" t="s">
        <v>54</v>
      </c>
      <c r="K29" s="8"/>
      <c r="L29" s="121" t="s">
        <v>128</v>
      </c>
      <c r="M29" s="122">
        <f>SUM(M5:M28)</f>
        <v>338</v>
      </c>
    </row>
    <row r="30" spans="1:13" ht="13.5" customHeight="1" thickBot="1">
      <c r="E30" s="8"/>
      <c r="F30" s="8"/>
      <c r="G30" s="8"/>
      <c r="H30" s="6"/>
      <c r="I30" s="120" t="s">
        <v>128</v>
      </c>
      <c r="J30" s="126">
        <f>SUM(J5:J29)</f>
        <v>193</v>
      </c>
      <c r="K30" s="8"/>
      <c r="L30" s="36" t="s">
        <v>129</v>
      </c>
    </row>
    <row r="31" spans="1:13">
      <c r="E31" s="8"/>
      <c r="F31" s="8"/>
      <c r="G31" s="8"/>
      <c r="H31" s="6"/>
      <c r="I31" s="38" t="s">
        <v>130</v>
      </c>
      <c r="K31" s="8">
        <v>93</v>
      </c>
      <c r="L31" s="22" t="s">
        <v>131</v>
      </c>
      <c r="M31" s="23">
        <v>10</v>
      </c>
    </row>
    <row r="32" spans="1:13" s="59" customFormat="1">
      <c r="A32" s="52"/>
      <c r="B32" s="52"/>
      <c r="C32" s="52"/>
      <c r="E32" s="8"/>
      <c r="F32" s="8"/>
      <c r="G32" s="8"/>
      <c r="H32" s="6">
        <v>26</v>
      </c>
      <c r="I32" s="22" t="s">
        <v>132</v>
      </c>
      <c r="J32" s="23">
        <v>15</v>
      </c>
      <c r="K32" s="8">
        <v>94</v>
      </c>
      <c r="L32" s="24" t="s">
        <v>135</v>
      </c>
      <c r="M32" s="16">
        <v>5</v>
      </c>
    </row>
    <row r="33" spans="5:13">
      <c r="E33" s="8"/>
      <c r="F33" s="8"/>
      <c r="G33" s="8"/>
      <c r="H33" s="146">
        <v>27</v>
      </c>
      <c r="I33" s="15" t="s">
        <v>134</v>
      </c>
      <c r="J33" s="16">
        <v>5</v>
      </c>
      <c r="K33" s="8">
        <v>95</v>
      </c>
      <c r="L33" s="15" t="s">
        <v>137</v>
      </c>
      <c r="M33" s="16">
        <v>15</v>
      </c>
    </row>
    <row r="34" spans="5:13">
      <c r="E34" s="8"/>
      <c r="F34" s="8"/>
      <c r="G34" s="8"/>
      <c r="H34" s="6">
        <v>28</v>
      </c>
      <c r="I34" s="15" t="s">
        <v>136</v>
      </c>
      <c r="J34" s="16">
        <v>20</v>
      </c>
      <c r="K34" s="8">
        <v>96</v>
      </c>
      <c r="L34" s="24" t="s">
        <v>139</v>
      </c>
      <c r="M34" s="16">
        <v>15</v>
      </c>
    </row>
    <row r="35" spans="5:13">
      <c r="E35" s="8"/>
      <c r="F35" s="8"/>
      <c r="G35" s="8"/>
      <c r="H35" s="146">
        <v>29</v>
      </c>
      <c r="I35" s="15" t="s">
        <v>138</v>
      </c>
      <c r="J35" s="16">
        <v>10</v>
      </c>
      <c r="K35" s="8">
        <v>97</v>
      </c>
      <c r="L35" s="15" t="s">
        <v>141</v>
      </c>
      <c r="M35" s="16">
        <v>15</v>
      </c>
    </row>
    <row r="36" spans="5:13">
      <c r="E36" s="8"/>
      <c r="F36" s="8"/>
      <c r="G36" s="8"/>
      <c r="H36" s="6">
        <v>30</v>
      </c>
      <c r="I36" s="15" t="s">
        <v>140</v>
      </c>
      <c r="J36" s="16">
        <v>4</v>
      </c>
      <c r="K36" s="8">
        <v>98</v>
      </c>
      <c r="L36" s="15" t="s">
        <v>143</v>
      </c>
      <c r="M36" s="16">
        <v>15</v>
      </c>
    </row>
    <row r="37" spans="5:13">
      <c r="E37" s="8"/>
      <c r="F37" s="8"/>
      <c r="G37" s="8"/>
      <c r="H37" s="146">
        <v>31</v>
      </c>
      <c r="I37" s="41" t="s">
        <v>142</v>
      </c>
      <c r="J37" s="16">
        <v>10</v>
      </c>
      <c r="K37" s="8">
        <v>99</v>
      </c>
      <c r="L37" s="15" t="s">
        <v>145</v>
      </c>
      <c r="M37" s="16">
        <v>10</v>
      </c>
    </row>
    <row r="38" spans="5:13">
      <c r="E38" s="8"/>
      <c r="F38" s="8"/>
      <c r="G38" s="8"/>
      <c r="H38" s="6">
        <v>32</v>
      </c>
      <c r="I38" s="24" t="s">
        <v>144</v>
      </c>
      <c r="J38" s="16">
        <v>15</v>
      </c>
      <c r="K38" s="8">
        <v>100</v>
      </c>
      <c r="L38" s="15" t="s">
        <v>147</v>
      </c>
      <c r="M38" s="16">
        <v>15</v>
      </c>
    </row>
    <row r="39" spans="5:13">
      <c r="E39" s="8"/>
      <c r="F39" s="8"/>
      <c r="G39" s="8"/>
      <c r="H39" s="146">
        <v>33</v>
      </c>
      <c r="I39" s="15" t="s">
        <v>146</v>
      </c>
      <c r="J39" s="16">
        <v>5</v>
      </c>
      <c r="K39" s="8">
        <v>101</v>
      </c>
      <c r="L39" s="32" t="s">
        <v>149</v>
      </c>
      <c r="M39" s="33">
        <v>3</v>
      </c>
    </row>
    <row r="40" spans="5:13" ht="13.8" thickBot="1">
      <c r="E40" s="8"/>
      <c r="F40" s="8"/>
      <c r="G40" s="8"/>
      <c r="H40" s="6">
        <v>34</v>
      </c>
      <c r="I40" s="32" t="s">
        <v>148</v>
      </c>
      <c r="J40" s="149" t="s">
        <v>54</v>
      </c>
      <c r="K40" s="8">
        <v>102</v>
      </c>
      <c r="L40" s="125" t="s">
        <v>151</v>
      </c>
      <c r="M40" s="149" t="s">
        <v>54</v>
      </c>
    </row>
    <row r="41" spans="5:13" ht="13.8" thickBot="1">
      <c r="E41" s="8"/>
      <c r="F41" s="8"/>
      <c r="G41" s="8"/>
      <c r="H41" s="146">
        <v>35</v>
      </c>
      <c r="I41" s="32" t="s">
        <v>150</v>
      </c>
      <c r="J41" s="65">
        <v>15</v>
      </c>
      <c r="K41" s="8"/>
      <c r="L41" s="117" t="s">
        <v>128</v>
      </c>
      <c r="M41" s="122">
        <f>SUM(M31:M40)</f>
        <v>103</v>
      </c>
    </row>
    <row r="42" spans="5:13">
      <c r="E42" s="8"/>
      <c r="F42" s="8"/>
      <c r="G42" s="8"/>
      <c r="H42" s="6">
        <v>36</v>
      </c>
      <c r="I42" s="32" t="s">
        <v>152</v>
      </c>
      <c r="J42" s="149" t="s">
        <v>54</v>
      </c>
      <c r="K42" s="8"/>
      <c r="L42" s="38" t="s">
        <v>154</v>
      </c>
      <c r="M42" s="165"/>
    </row>
    <row r="43" spans="5:13" ht="13.8" thickBot="1">
      <c r="E43" s="8"/>
      <c r="F43" s="8"/>
      <c r="G43" s="8"/>
      <c r="H43" s="146">
        <v>37</v>
      </c>
      <c r="I43" s="32" t="s">
        <v>153</v>
      </c>
      <c r="J43" s="149" t="s">
        <v>54</v>
      </c>
      <c r="K43" s="7">
        <v>103</v>
      </c>
      <c r="L43" s="20" t="s">
        <v>155</v>
      </c>
      <c r="M43" s="23">
        <v>35</v>
      </c>
    </row>
    <row r="44" spans="5:13" ht="13.8" thickBot="1">
      <c r="E44" s="8"/>
      <c r="F44" s="8"/>
      <c r="G44" s="8"/>
      <c r="H44" s="8"/>
      <c r="I44" s="121" t="s">
        <v>128</v>
      </c>
      <c r="J44" s="126">
        <f>SUM(J32:J43)</f>
        <v>99</v>
      </c>
      <c r="K44" s="8">
        <v>104</v>
      </c>
      <c r="L44" s="15" t="s">
        <v>157</v>
      </c>
      <c r="M44" s="16">
        <v>15</v>
      </c>
    </row>
    <row r="45" spans="5:13">
      <c r="E45" s="8"/>
      <c r="F45" s="8"/>
      <c r="G45" s="8"/>
      <c r="H45" s="8"/>
      <c r="I45" s="38" t="s">
        <v>156</v>
      </c>
      <c r="K45" s="7">
        <v>105</v>
      </c>
      <c r="L45" s="15" t="s">
        <v>202</v>
      </c>
      <c r="M45" s="149" t="s">
        <v>54</v>
      </c>
    </row>
    <row r="46" spans="5:13">
      <c r="E46" s="8"/>
      <c r="F46" s="8"/>
      <c r="G46" s="8"/>
      <c r="H46" s="8">
        <v>38</v>
      </c>
      <c r="I46" s="22" t="s">
        <v>158</v>
      </c>
      <c r="J46" s="147" t="s">
        <v>54</v>
      </c>
      <c r="K46" s="8">
        <v>106</v>
      </c>
      <c r="L46" s="15" t="s">
        <v>159</v>
      </c>
      <c r="M46" s="16">
        <v>5</v>
      </c>
    </row>
    <row r="47" spans="5:13" ht="13.8" thickBot="1">
      <c r="E47" s="8"/>
      <c r="F47" s="8"/>
      <c r="G47" s="8"/>
      <c r="H47" s="8">
        <v>39</v>
      </c>
      <c r="I47" s="15" t="s">
        <v>160</v>
      </c>
      <c r="J47" s="16">
        <v>20</v>
      </c>
      <c r="K47" s="7">
        <v>107</v>
      </c>
      <c r="L47" s="32" t="s">
        <v>203</v>
      </c>
      <c r="M47" s="33">
        <v>10</v>
      </c>
    </row>
    <row r="48" spans="5:13" ht="13.8" thickBot="1">
      <c r="E48" s="8"/>
      <c r="F48" s="8"/>
      <c r="G48" s="8"/>
      <c r="H48" s="8">
        <v>40</v>
      </c>
      <c r="I48" s="15" t="s">
        <v>161</v>
      </c>
      <c r="J48" s="16">
        <v>10</v>
      </c>
      <c r="K48" s="8"/>
      <c r="L48" s="128" t="s">
        <v>128</v>
      </c>
      <c r="M48" s="122">
        <f>SUM(M43:M47)</f>
        <v>65</v>
      </c>
    </row>
    <row r="49" spans="1:13">
      <c r="E49" s="8"/>
      <c r="F49" s="8"/>
      <c r="G49" s="8"/>
      <c r="H49" s="8">
        <v>41</v>
      </c>
      <c r="I49" s="15" t="s">
        <v>162</v>
      </c>
      <c r="J49" s="16">
        <v>10</v>
      </c>
      <c r="K49" s="8"/>
      <c r="L49" s="8"/>
      <c r="M49" s="8"/>
    </row>
    <row r="50" spans="1:13">
      <c r="E50" s="8"/>
      <c r="F50" s="8"/>
      <c r="G50" s="8"/>
      <c r="H50" s="8">
        <v>42</v>
      </c>
      <c r="I50" s="15" t="s">
        <v>163</v>
      </c>
      <c r="J50" s="16">
        <v>15</v>
      </c>
      <c r="K50" s="39"/>
    </row>
    <row r="51" spans="1:13">
      <c r="E51" s="8"/>
      <c r="F51" s="8"/>
      <c r="G51" s="8"/>
      <c r="H51" s="8">
        <v>43</v>
      </c>
      <c r="I51" s="15" t="s">
        <v>164</v>
      </c>
      <c r="J51" s="16">
        <v>1</v>
      </c>
      <c r="K51" s="8"/>
    </row>
    <row r="52" spans="1:13">
      <c r="E52" s="8"/>
      <c r="F52" s="8"/>
      <c r="G52" s="8"/>
      <c r="H52" s="8">
        <v>44</v>
      </c>
      <c r="I52" s="15" t="s">
        <v>165</v>
      </c>
      <c r="J52" s="16">
        <v>3</v>
      </c>
      <c r="K52" s="8"/>
    </row>
    <row r="53" spans="1:13">
      <c r="E53" s="8"/>
      <c r="F53" s="8"/>
      <c r="G53" s="8"/>
      <c r="H53" s="8">
        <v>45</v>
      </c>
      <c r="I53" s="15" t="s">
        <v>166</v>
      </c>
      <c r="J53" s="16">
        <v>15</v>
      </c>
      <c r="K53" s="8"/>
      <c r="L53" s="8"/>
      <c r="M53" s="8"/>
    </row>
    <row r="54" spans="1:13">
      <c r="C54" s="59"/>
      <c r="E54" s="8"/>
      <c r="F54" s="8"/>
      <c r="G54" s="8"/>
      <c r="H54" s="8">
        <v>46</v>
      </c>
      <c r="I54" s="15" t="s">
        <v>167</v>
      </c>
      <c r="J54" s="16">
        <v>18</v>
      </c>
      <c r="K54" s="8"/>
      <c r="L54" s="8"/>
      <c r="M54" s="8"/>
    </row>
    <row r="55" spans="1:13">
      <c r="A55" s="59"/>
      <c r="B55" s="59"/>
      <c r="E55" s="8"/>
      <c r="F55" s="8"/>
      <c r="G55" s="8"/>
      <c r="H55" s="8">
        <v>47</v>
      </c>
      <c r="I55" s="15" t="s">
        <v>168</v>
      </c>
      <c r="J55" s="16">
        <v>15</v>
      </c>
      <c r="K55" s="8"/>
      <c r="L55" s="8"/>
      <c r="M55" s="8"/>
    </row>
    <row r="56" spans="1:13">
      <c r="E56" s="8"/>
      <c r="F56" s="8"/>
      <c r="G56" s="8"/>
      <c r="H56" s="8">
        <v>48</v>
      </c>
      <c r="I56" s="15" t="s">
        <v>169</v>
      </c>
      <c r="J56" s="16">
        <v>8</v>
      </c>
      <c r="K56" s="8"/>
      <c r="L56" s="8"/>
      <c r="M56" s="8"/>
    </row>
    <row r="57" spans="1:13">
      <c r="E57" s="8"/>
      <c r="F57" s="8"/>
      <c r="G57" s="8"/>
      <c r="H57" s="8">
        <v>49</v>
      </c>
      <c r="I57" s="15" t="s">
        <v>170</v>
      </c>
      <c r="J57" s="16">
        <v>15</v>
      </c>
      <c r="K57" s="8"/>
      <c r="L57" s="8"/>
      <c r="M57" s="8"/>
    </row>
    <row r="58" spans="1:13">
      <c r="E58" s="8"/>
      <c r="F58" s="8"/>
      <c r="G58" s="8"/>
      <c r="H58" s="8">
        <v>50</v>
      </c>
      <c r="I58" s="15" t="s">
        <v>171</v>
      </c>
      <c r="J58" s="16">
        <v>15</v>
      </c>
      <c r="K58" s="8"/>
      <c r="L58" s="8"/>
      <c r="M58" s="8"/>
    </row>
    <row r="59" spans="1:13" ht="19.2">
      <c r="E59" s="45"/>
      <c r="F59" s="45"/>
      <c r="G59" s="45"/>
      <c r="H59" s="8">
        <v>51</v>
      </c>
      <c r="I59" s="15" t="s">
        <v>172</v>
      </c>
      <c r="J59" s="16">
        <v>1</v>
      </c>
      <c r="K59" s="8"/>
      <c r="L59" s="8"/>
      <c r="M59" s="8"/>
    </row>
    <row r="60" spans="1:13">
      <c r="E60" s="8"/>
      <c r="F60" s="8"/>
      <c r="G60" s="8"/>
      <c r="H60" s="8">
        <v>52</v>
      </c>
      <c r="I60" s="15" t="s">
        <v>173</v>
      </c>
      <c r="J60" s="16">
        <v>5</v>
      </c>
      <c r="K60" s="8"/>
      <c r="L60" s="8"/>
      <c r="M60" s="8"/>
    </row>
    <row r="61" spans="1:13">
      <c r="E61" s="8"/>
      <c r="F61" s="8"/>
      <c r="G61" s="8"/>
      <c r="H61" s="8">
        <v>53</v>
      </c>
      <c r="I61" s="44" t="s">
        <v>174</v>
      </c>
      <c r="J61" s="16">
        <v>10</v>
      </c>
      <c r="K61" s="8"/>
      <c r="L61" s="8"/>
      <c r="M61" s="8"/>
    </row>
    <row r="62" spans="1:13">
      <c r="E62" s="8"/>
      <c r="F62" s="8"/>
      <c r="G62" s="8"/>
      <c r="H62" s="8">
        <v>54</v>
      </c>
      <c r="I62" s="15" t="s">
        <v>175</v>
      </c>
      <c r="J62" s="16">
        <v>8</v>
      </c>
      <c r="K62" s="8"/>
      <c r="L62" s="8"/>
      <c r="M62" s="8"/>
    </row>
    <row r="63" spans="1:13">
      <c r="E63" s="8"/>
      <c r="F63" s="8"/>
      <c r="G63" s="8"/>
      <c r="H63" s="8">
        <v>55</v>
      </c>
      <c r="I63" s="15" t="s">
        <v>176</v>
      </c>
      <c r="J63" s="16">
        <v>5</v>
      </c>
      <c r="K63" s="8"/>
      <c r="L63" s="8"/>
      <c r="M63" s="8"/>
    </row>
    <row r="64" spans="1:13">
      <c r="E64" s="8"/>
      <c r="F64" s="8"/>
      <c r="G64" s="8"/>
      <c r="H64" s="8">
        <v>56</v>
      </c>
      <c r="I64" s="15" t="s">
        <v>177</v>
      </c>
      <c r="J64" s="16">
        <v>5</v>
      </c>
      <c r="K64" s="8"/>
      <c r="L64" s="8"/>
      <c r="M64" s="8"/>
    </row>
    <row r="65" spans="1:13" ht="19.2">
      <c r="E65" s="8"/>
      <c r="F65" s="8"/>
      <c r="G65" s="8"/>
      <c r="H65" s="8">
        <v>57</v>
      </c>
      <c r="I65" s="15" t="s">
        <v>178</v>
      </c>
      <c r="J65" s="16">
        <v>15</v>
      </c>
      <c r="K65" s="45"/>
      <c r="L65" s="8"/>
      <c r="M65" s="8"/>
    </row>
    <row r="66" spans="1:13">
      <c r="E66" s="8"/>
      <c r="F66" s="8"/>
      <c r="G66" s="8"/>
      <c r="H66" s="8">
        <v>58</v>
      </c>
      <c r="I66" s="15" t="s">
        <v>179</v>
      </c>
      <c r="J66" s="16">
        <v>7</v>
      </c>
      <c r="K66" s="8"/>
      <c r="L66" s="8"/>
      <c r="M66" s="8"/>
    </row>
    <row r="67" spans="1:13">
      <c r="E67" s="8"/>
      <c r="F67" s="8"/>
      <c r="G67" s="8"/>
      <c r="H67" s="8">
        <v>59</v>
      </c>
      <c r="I67" s="15" t="s">
        <v>181</v>
      </c>
      <c r="J67" s="148">
        <v>5</v>
      </c>
      <c r="K67" s="8"/>
      <c r="L67" s="8"/>
      <c r="M67" s="8"/>
    </row>
    <row r="68" spans="1:13" ht="19.2">
      <c r="E68" s="8"/>
      <c r="F68" s="8"/>
      <c r="G68" s="8"/>
      <c r="H68" s="8">
        <v>60</v>
      </c>
      <c r="I68" s="15" t="s">
        <v>182</v>
      </c>
      <c r="J68" s="16">
        <v>15</v>
      </c>
      <c r="K68" s="8"/>
      <c r="L68" s="45"/>
      <c r="M68" s="8"/>
    </row>
    <row r="69" spans="1:13" s="59" customFormat="1">
      <c r="A69" s="52"/>
      <c r="B69" s="52"/>
      <c r="C69" s="52"/>
      <c r="E69" s="8"/>
      <c r="F69" s="8"/>
      <c r="G69" s="8"/>
      <c r="H69" s="8">
        <v>61</v>
      </c>
      <c r="I69" s="15" t="s">
        <v>183</v>
      </c>
      <c r="J69" s="16">
        <v>5</v>
      </c>
      <c r="K69" s="8"/>
      <c r="L69" s="8"/>
      <c r="M69" s="8"/>
    </row>
    <row r="70" spans="1:13">
      <c r="E70" s="8"/>
      <c r="F70" s="8"/>
      <c r="G70" s="8"/>
      <c r="H70" s="8">
        <v>62</v>
      </c>
      <c r="I70" s="32" t="s">
        <v>184</v>
      </c>
      <c r="J70" s="33">
        <v>6</v>
      </c>
      <c r="K70" s="8"/>
      <c r="L70" s="8"/>
      <c r="M70" s="8"/>
    </row>
    <row r="71" spans="1:13" ht="14.4">
      <c r="E71" s="46"/>
      <c r="F71" s="46"/>
      <c r="G71" s="46"/>
      <c r="H71" s="8">
        <v>63</v>
      </c>
      <c r="I71" s="32" t="s">
        <v>185</v>
      </c>
      <c r="J71" s="33">
        <v>5</v>
      </c>
      <c r="K71" s="8"/>
      <c r="L71" s="8"/>
      <c r="M71" s="8"/>
    </row>
    <row r="72" spans="1:13" ht="14.4">
      <c r="E72" s="46"/>
      <c r="F72" s="46"/>
      <c r="G72" s="46"/>
      <c r="H72" s="8">
        <v>64</v>
      </c>
      <c r="I72" s="32" t="s">
        <v>186</v>
      </c>
      <c r="J72" s="33">
        <v>2</v>
      </c>
      <c r="K72" s="8"/>
      <c r="L72" s="8"/>
      <c r="M72" s="8"/>
    </row>
    <row r="73" spans="1:13" ht="14.4">
      <c r="E73" s="46"/>
      <c r="F73" s="46"/>
      <c r="G73" s="46"/>
      <c r="H73" s="8">
        <v>65</v>
      </c>
      <c r="I73" s="32" t="s">
        <v>187</v>
      </c>
      <c r="J73" s="33">
        <v>5</v>
      </c>
      <c r="K73" s="8"/>
      <c r="L73" s="8"/>
      <c r="M73" s="8"/>
    </row>
    <row r="74" spans="1:13" ht="14.4">
      <c r="E74" s="46"/>
      <c r="F74" s="46"/>
      <c r="G74" s="46"/>
      <c r="H74" s="8">
        <v>66</v>
      </c>
      <c r="I74" s="32" t="s">
        <v>180</v>
      </c>
      <c r="J74" s="149" t="s">
        <v>54</v>
      </c>
      <c r="K74" s="8"/>
      <c r="L74" s="8"/>
      <c r="M74" s="8"/>
    </row>
    <row r="75" spans="1:13" ht="14.4">
      <c r="E75" s="46"/>
      <c r="F75" s="46"/>
      <c r="G75" s="46"/>
      <c r="H75" s="8">
        <v>67</v>
      </c>
      <c r="I75" s="32" t="s">
        <v>188</v>
      </c>
      <c r="J75" s="149">
        <v>5</v>
      </c>
      <c r="K75" s="8"/>
      <c r="L75" s="8"/>
      <c r="M75" s="8"/>
    </row>
    <row r="76" spans="1:13" ht="15" thickBot="1">
      <c r="E76" s="46"/>
      <c r="F76" s="46"/>
      <c r="G76" s="46"/>
      <c r="H76" s="8">
        <v>68</v>
      </c>
      <c r="I76" s="32" t="s">
        <v>189</v>
      </c>
      <c r="J76" s="149" t="s">
        <v>54</v>
      </c>
      <c r="K76" s="8"/>
      <c r="L76" s="8"/>
      <c r="M76" s="8"/>
    </row>
    <row r="77" spans="1:13" ht="15" thickBot="1">
      <c r="E77" s="46"/>
      <c r="F77" s="46"/>
      <c r="G77" s="46"/>
      <c r="H77" s="46"/>
      <c r="I77" s="121" t="s">
        <v>128</v>
      </c>
      <c r="J77" s="122">
        <f>SUM(J46:J76)</f>
        <v>249</v>
      </c>
      <c r="K77" s="46"/>
      <c r="L77" s="8"/>
      <c r="M77" s="8"/>
    </row>
    <row r="78" spans="1:13" ht="14.4">
      <c r="E78" s="46"/>
      <c r="F78" s="46"/>
      <c r="G78" s="46"/>
      <c r="H78" s="46"/>
      <c r="I78" s="46"/>
      <c r="J78" s="46"/>
      <c r="K78" s="46"/>
      <c r="L78" s="8"/>
      <c r="M78" s="8"/>
    </row>
    <row r="79" spans="1:13" ht="14.4">
      <c r="E79" s="46"/>
      <c r="F79" s="46"/>
      <c r="G79" s="46"/>
      <c r="H79" s="46"/>
      <c r="I79" s="46"/>
      <c r="J79" s="46"/>
      <c r="K79" s="46"/>
      <c r="L79" s="46"/>
      <c r="M79" s="46"/>
    </row>
    <row r="80" spans="1:13" ht="14.4">
      <c r="E80" s="46"/>
      <c r="F80" s="46"/>
      <c r="G80" s="46"/>
      <c r="H80" s="46"/>
      <c r="I80" s="46"/>
      <c r="J80" s="46"/>
      <c r="K80" s="46"/>
      <c r="L80" s="46"/>
      <c r="M80" s="46"/>
    </row>
    <row r="81" spans="1:13" ht="14.4">
      <c r="E81" s="46"/>
      <c r="F81" s="46"/>
      <c r="G81" s="46"/>
      <c r="H81" s="46"/>
      <c r="I81" s="46"/>
      <c r="J81" s="46"/>
      <c r="K81" s="46"/>
      <c r="L81" s="46"/>
      <c r="M81" s="46"/>
    </row>
    <row r="82" spans="1:13" ht="14.4">
      <c r="E82" s="46"/>
      <c r="F82" s="46"/>
      <c r="G82" s="46"/>
      <c r="H82" s="46"/>
      <c r="I82" s="46"/>
      <c r="J82" s="46"/>
      <c r="K82" s="46"/>
      <c r="L82" s="46"/>
      <c r="M82" s="46"/>
    </row>
    <row r="83" spans="1:13" ht="14.4">
      <c r="H83" s="46"/>
      <c r="I83" s="46"/>
      <c r="J83" s="46"/>
      <c r="K83" s="46"/>
      <c r="L83" s="46"/>
      <c r="M83" s="46"/>
    </row>
    <row r="84" spans="1:13" ht="14.4">
      <c r="H84" s="46"/>
      <c r="I84" s="46"/>
      <c r="J84" s="46"/>
      <c r="K84" s="46"/>
      <c r="L84" s="46"/>
      <c r="M84" s="46"/>
    </row>
    <row r="85" spans="1:13" ht="14.4">
      <c r="H85" s="46"/>
      <c r="I85" s="46"/>
      <c r="J85" s="46"/>
      <c r="K85" s="46"/>
      <c r="L85" s="46"/>
      <c r="M85" s="46"/>
    </row>
    <row r="86" spans="1:13" ht="14.4">
      <c r="H86" s="46"/>
      <c r="I86" s="46"/>
      <c r="J86" s="46"/>
      <c r="K86" s="46"/>
      <c r="L86" s="46"/>
      <c r="M86" s="46"/>
    </row>
    <row r="87" spans="1:13" ht="14.4">
      <c r="H87" s="46"/>
      <c r="I87" s="46"/>
      <c r="J87" s="46"/>
      <c r="K87" s="46"/>
      <c r="L87" s="46"/>
      <c r="M87" s="46"/>
    </row>
    <row r="88" spans="1:13" ht="14.4">
      <c r="H88" s="46"/>
      <c r="I88" s="46"/>
      <c r="J88" s="46"/>
      <c r="K88" s="46"/>
      <c r="L88" s="46"/>
      <c r="M88" s="46"/>
    </row>
    <row r="89" spans="1:13" ht="14.4">
      <c r="I89" s="46"/>
      <c r="J89" s="46"/>
      <c r="L89" s="46"/>
      <c r="M89" s="46"/>
    </row>
    <row r="90" spans="1:13" ht="14.4">
      <c r="L90" s="46"/>
      <c r="M90" s="46"/>
    </row>
    <row r="94" spans="1:13">
      <c r="C94" s="59"/>
    </row>
    <row r="95" spans="1:13">
      <c r="A95" s="59"/>
      <c r="B95" s="59"/>
    </row>
    <row r="103" spans="1:13">
      <c r="E103" s="59"/>
      <c r="F103" s="59"/>
      <c r="G103" s="59"/>
    </row>
    <row r="109" spans="1:13" s="59" customFormat="1">
      <c r="A109" s="52"/>
      <c r="B109" s="52"/>
      <c r="C109" s="52"/>
      <c r="E109" s="52"/>
      <c r="F109" s="52"/>
      <c r="G109" s="52"/>
      <c r="I109" s="52"/>
      <c r="J109" s="52"/>
      <c r="L109" s="52"/>
      <c r="M109" s="52"/>
    </row>
    <row r="110" spans="1:13" ht="15" customHeight="1">
      <c r="I110" s="59"/>
      <c r="J110" s="59"/>
    </row>
    <row r="111" spans="1:13">
      <c r="L111" s="59"/>
      <c r="M111" s="59"/>
    </row>
    <row r="119" spans="3:3" ht="14.25" customHeight="1"/>
    <row r="128" spans="3:3">
      <c r="C128" s="59"/>
    </row>
    <row r="129" spans="1:13">
      <c r="A129" s="59"/>
      <c r="B129" s="59"/>
    </row>
    <row r="137" spans="1:13">
      <c r="E137" s="59"/>
      <c r="F137" s="59"/>
      <c r="G137" s="59"/>
    </row>
    <row r="143" spans="1:13" s="59" customFormat="1">
      <c r="A143" s="52"/>
      <c r="B143" s="52"/>
      <c r="C143" s="52"/>
      <c r="E143" s="52"/>
      <c r="F143" s="52"/>
      <c r="G143" s="52"/>
      <c r="I143" s="52"/>
      <c r="J143" s="52"/>
      <c r="L143" s="52"/>
      <c r="M143" s="52"/>
    </row>
    <row r="144" spans="1:13">
      <c r="I144" s="59"/>
      <c r="J144" s="59"/>
    </row>
    <row r="145" spans="12:15">
      <c r="L145" s="59"/>
      <c r="M145" s="59"/>
      <c r="O145" s="59"/>
    </row>
    <row r="146" spans="12:15">
      <c r="N146" s="59"/>
    </row>
    <row r="150" spans="12:15">
      <c r="L150" s="59"/>
      <c r="M150" s="59"/>
    </row>
    <row r="167" spans="1:5">
      <c r="C167" s="59"/>
    </row>
    <row r="168" spans="1:5">
      <c r="A168" s="59"/>
      <c r="B168" s="59"/>
    </row>
    <row r="176" spans="1:5">
      <c r="E176" s="59"/>
    </row>
    <row r="177" spans="1:15">
      <c r="F177" s="59"/>
      <c r="G177" s="59"/>
    </row>
    <row r="182" spans="1:15" s="59" customFormat="1">
      <c r="A182" s="52"/>
      <c r="B182" s="52"/>
      <c r="C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</row>
    <row r="183" spans="1:15">
      <c r="H183" s="59"/>
      <c r="K183" s="59"/>
    </row>
    <row r="184" spans="1:15">
      <c r="I184" s="59"/>
      <c r="J184" s="59"/>
      <c r="O184" s="59"/>
    </row>
    <row r="185" spans="1:15">
      <c r="N185" s="59"/>
    </row>
    <row r="189" spans="1:15">
      <c r="L189" s="59"/>
      <c r="M189" s="59"/>
    </row>
    <row r="209" spans="1:15">
      <c r="C209" s="59"/>
    </row>
    <row r="210" spans="1:15">
      <c r="A210" s="59"/>
      <c r="B210" s="59"/>
    </row>
    <row r="218" spans="1:15">
      <c r="E218" s="59"/>
    </row>
    <row r="219" spans="1:15">
      <c r="F219" s="59"/>
      <c r="G219" s="59"/>
    </row>
    <row r="224" spans="1:15" s="59" customFormat="1">
      <c r="A224" s="52"/>
      <c r="B224" s="52"/>
      <c r="C224" s="52"/>
      <c r="E224" s="52"/>
      <c r="F224" s="52"/>
      <c r="G224" s="52"/>
      <c r="H224" s="52"/>
      <c r="I224" s="52"/>
      <c r="J224" s="52"/>
      <c r="K224" s="52"/>
      <c r="L224" s="52"/>
      <c r="M224" s="52"/>
      <c r="N224" s="52"/>
      <c r="O224" s="52"/>
    </row>
    <row r="225" spans="8:15">
      <c r="H225" s="59"/>
      <c r="K225" s="59"/>
    </row>
    <row r="226" spans="8:15">
      <c r="I226" s="59"/>
      <c r="J226" s="59"/>
      <c r="O226" s="59"/>
    </row>
    <row r="227" spans="8:15">
      <c r="N227" s="59"/>
    </row>
    <row r="231" spans="8:15">
      <c r="L231" s="59"/>
      <c r="M231" s="59"/>
    </row>
  </sheetData>
  <mergeCells count="4">
    <mergeCell ref="E19:F19"/>
    <mergeCell ref="E21:F21"/>
    <mergeCell ref="E23:F23"/>
    <mergeCell ref="A1:M1"/>
  </mergeCells>
  <phoneticPr fontId="3"/>
  <pageMargins left="0.7" right="0.7" top="0.75" bottom="0.75" header="0.3" footer="0.3"/>
  <pageSetup paperSize="9" scale="60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/>
  </sheetPr>
  <dimension ref="A1:L32"/>
  <sheetViews>
    <sheetView zoomScaleNormal="100" workbookViewId="0">
      <selection activeCell="B4" sqref="B4"/>
    </sheetView>
  </sheetViews>
  <sheetFormatPr defaultColWidth="8.19921875" defaultRowHeight="14.25" customHeight="1"/>
  <cols>
    <col min="1" max="1" width="5.19921875" style="73" customWidth="1"/>
    <col min="2" max="3" width="22.09765625" style="74" customWidth="1"/>
    <col min="4" max="4" width="9.19921875" style="73" customWidth="1"/>
    <col min="5" max="5" width="9.09765625" style="73" customWidth="1"/>
    <col min="6" max="6" width="17.19921875" style="73" customWidth="1"/>
    <col min="7" max="7" width="14.69921875" style="73" bestFit="1" customWidth="1"/>
    <col min="8" max="8" width="8.19921875" style="73" customWidth="1"/>
    <col min="9" max="252" width="8.19921875" style="73"/>
    <col min="253" max="253" width="5.19921875" style="73" customWidth="1"/>
    <col min="254" max="254" width="16.8984375" style="73" customWidth="1"/>
    <col min="255" max="255" width="9.19921875" style="73" customWidth="1"/>
    <col min="256" max="257" width="11.19921875" style="73" customWidth="1"/>
    <col min="258" max="258" width="14.69921875" style="73" bestFit="1" customWidth="1"/>
    <col min="259" max="259" width="5" style="73" bestFit="1" customWidth="1"/>
    <col min="260" max="508" width="8.19921875" style="73"/>
    <col min="509" max="509" width="5.19921875" style="73" customWidth="1"/>
    <col min="510" max="510" width="16.8984375" style="73" customWidth="1"/>
    <col min="511" max="511" width="9.19921875" style="73" customWidth="1"/>
    <col min="512" max="513" width="11.19921875" style="73" customWidth="1"/>
    <col min="514" max="514" width="14.69921875" style="73" bestFit="1" customWidth="1"/>
    <col min="515" max="515" width="5" style="73" bestFit="1" customWidth="1"/>
    <col min="516" max="764" width="8.19921875" style="73"/>
    <col min="765" max="765" width="5.19921875" style="73" customWidth="1"/>
    <col min="766" max="766" width="16.8984375" style="73" customWidth="1"/>
    <col min="767" max="767" width="9.19921875" style="73" customWidth="1"/>
    <col min="768" max="769" width="11.19921875" style="73" customWidth="1"/>
    <col min="770" max="770" width="14.69921875" style="73" bestFit="1" customWidth="1"/>
    <col min="771" max="771" width="5" style="73" bestFit="1" customWidth="1"/>
    <col min="772" max="1020" width="8.19921875" style="73"/>
    <col min="1021" max="1021" width="5.19921875" style="73" customWidth="1"/>
    <col min="1022" max="1022" width="16.8984375" style="73" customWidth="1"/>
    <col min="1023" max="1023" width="9.19921875" style="73" customWidth="1"/>
    <col min="1024" max="1025" width="11.19921875" style="73" customWidth="1"/>
    <col min="1026" max="1026" width="14.69921875" style="73" bestFit="1" customWidth="1"/>
    <col min="1027" max="1027" width="5" style="73" bestFit="1" customWidth="1"/>
    <col min="1028" max="1276" width="8.19921875" style="73"/>
    <col min="1277" max="1277" width="5.19921875" style="73" customWidth="1"/>
    <col min="1278" max="1278" width="16.8984375" style="73" customWidth="1"/>
    <col min="1279" max="1279" width="9.19921875" style="73" customWidth="1"/>
    <col min="1280" max="1281" width="11.19921875" style="73" customWidth="1"/>
    <col min="1282" max="1282" width="14.69921875" style="73" bestFit="1" customWidth="1"/>
    <col min="1283" max="1283" width="5" style="73" bestFit="1" customWidth="1"/>
    <col min="1284" max="1532" width="8.19921875" style="73"/>
    <col min="1533" max="1533" width="5.19921875" style="73" customWidth="1"/>
    <col min="1534" max="1534" width="16.8984375" style="73" customWidth="1"/>
    <col min="1535" max="1535" width="9.19921875" style="73" customWidth="1"/>
    <col min="1536" max="1537" width="11.19921875" style="73" customWidth="1"/>
    <col min="1538" max="1538" width="14.69921875" style="73" bestFit="1" customWidth="1"/>
    <col min="1539" max="1539" width="5" style="73" bestFit="1" customWidth="1"/>
    <col min="1540" max="1788" width="8.19921875" style="73"/>
    <col min="1789" max="1789" width="5.19921875" style="73" customWidth="1"/>
    <col min="1790" max="1790" width="16.8984375" style="73" customWidth="1"/>
    <col min="1791" max="1791" width="9.19921875" style="73" customWidth="1"/>
    <col min="1792" max="1793" width="11.19921875" style="73" customWidth="1"/>
    <col min="1794" max="1794" width="14.69921875" style="73" bestFit="1" customWidth="1"/>
    <col min="1795" max="1795" width="5" style="73" bestFit="1" customWidth="1"/>
    <col min="1796" max="2044" width="8.19921875" style="73"/>
    <col min="2045" max="2045" width="5.19921875" style="73" customWidth="1"/>
    <col min="2046" max="2046" width="16.8984375" style="73" customWidth="1"/>
    <col min="2047" max="2047" width="9.19921875" style="73" customWidth="1"/>
    <col min="2048" max="2049" width="11.19921875" style="73" customWidth="1"/>
    <col min="2050" max="2050" width="14.69921875" style="73" bestFit="1" customWidth="1"/>
    <col min="2051" max="2051" width="5" style="73" bestFit="1" customWidth="1"/>
    <col min="2052" max="2300" width="8.19921875" style="73"/>
    <col min="2301" max="2301" width="5.19921875" style="73" customWidth="1"/>
    <col min="2302" max="2302" width="16.8984375" style="73" customWidth="1"/>
    <col min="2303" max="2303" width="9.19921875" style="73" customWidth="1"/>
    <col min="2304" max="2305" width="11.19921875" style="73" customWidth="1"/>
    <col min="2306" max="2306" width="14.69921875" style="73" bestFit="1" customWidth="1"/>
    <col min="2307" max="2307" width="5" style="73" bestFit="1" customWidth="1"/>
    <col min="2308" max="2556" width="8.19921875" style="73"/>
    <col min="2557" max="2557" width="5.19921875" style="73" customWidth="1"/>
    <col min="2558" max="2558" width="16.8984375" style="73" customWidth="1"/>
    <col min="2559" max="2559" width="9.19921875" style="73" customWidth="1"/>
    <col min="2560" max="2561" width="11.19921875" style="73" customWidth="1"/>
    <col min="2562" max="2562" width="14.69921875" style="73" bestFit="1" customWidth="1"/>
    <col min="2563" max="2563" width="5" style="73" bestFit="1" customWidth="1"/>
    <col min="2564" max="2812" width="8.19921875" style="73"/>
    <col min="2813" max="2813" width="5.19921875" style="73" customWidth="1"/>
    <col min="2814" max="2814" width="16.8984375" style="73" customWidth="1"/>
    <col min="2815" max="2815" width="9.19921875" style="73" customWidth="1"/>
    <col min="2816" max="2817" width="11.19921875" style="73" customWidth="1"/>
    <col min="2818" max="2818" width="14.69921875" style="73" bestFit="1" customWidth="1"/>
    <col min="2819" max="2819" width="5" style="73" bestFit="1" customWidth="1"/>
    <col min="2820" max="3068" width="8.19921875" style="73"/>
    <col min="3069" max="3069" width="5.19921875" style="73" customWidth="1"/>
    <col min="3070" max="3070" width="16.8984375" style="73" customWidth="1"/>
    <col min="3071" max="3071" width="9.19921875" style="73" customWidth="1"/>
    <col min="3072" max="3073" width="11.19921875" style="73" customWidth="1"/>
    <col min="3074" max="3074" width="14.69921875" style="73" bestFit="1" customWidth="1"/>
    <col min="3075" max="3075" width="5" style="73" bestFit="1" customWidth="1"/>
    <col min="3076" max="3324" width="8.19921875" style="73"/>
    <col min="3325" max="3325" width="5.19921875" style="73" customWidth="1"/>
    <col min="3326" max="3326" width="16.8984375" style="73" customWidth="1"/>
    <col min="3327" max="3327" width="9.19921875" style="73" customWidth="1"/>
    <col min="3328" max="3329" width="11.19921875" style="73" customWidth="1"/>
    <col min="3330" max="3330" width="14.69921875" style="73" bestFit="1" customWidth="1"/>
    <col min="3331" max="3331" width="5" style="73" bestFit="1" customWidth="1"/>
    <col min="3332" max="3580" width="8.19921875" style="73"/>
    <col min="3581" max="3581" width="5.19921875" style="73" customWidth="1"/>
    <col min="3582" max="3582" width="16.8984375" style="73" customWidth="1"/>
    <col min="3583" max="3583" width="9.19921875" style="73" customWidth="1"/>
    <col min="3584" max="3585" width="11.19921875" style="73" customWidth="1"/>
    <col min="3586" max="3586" width="14.69921875" style="73" bestFit="1" customWidth="1"/>
    <col min="3587" max="3587" width="5" style="73" bestFit="1" customWidth="1"/>
    <col min="3588" max="3836" width="8.19921875" style="73"/>
    <col min="3837" max="3837" width="5.19921875" style="73" customWidth="1"/>
    <col min="3838" max="3838" width="16.8984375" style="73" customWidth="1"/>
    <col min="3839" max="3839" width="9.19921875" style="73" customWidth="1"/>
    <col min="3840" max="3841" width="11.19921875" style="73" customWidth="1"/>
    <col min="3842" max="3842" width="14.69921875" style="73" bestFit="1" customWidth="1"/>
    <col min="3843" max="3843" width="5" style="73" bestFit="1" customWidth="1"/>
    <col min="3844" max="4092" width="8.19921875" style="73"/>
    <col min="4093" max="4093" width="5.19921875" style="73" customWidth="1"/>
    <col min="4094" max="4094" width="16.8984375" style="73" customWidth="1"/>
    <col min="4095" max="4095" width="9.19921875" style="73" customWidth="1"/>
    <col min="4096" max="4097" width="11.19921875" style="73" customWidth="1"/>
    <col min="4098" max="4098" width="14.69921875" style="73" bestFit="1" customWidth="1"/>
    <col min="4099" max="4099" width="5" style="73" bestFit="1" customWidth="1"/>
    <col min="4100" max="4348" width="8.19921875" style="73"/>
    <col min="4349" max="4349" width="5.19921875" style="73" customWidth="1"/>
    <col min="4350" max="4350" width="16.8984375" style="73" customWidth="1"/>
    <col min="4351" max="4351" width="9.19921875" style="73" customWidth="1"/>
    <col min="4352" max="4353" width="11.19921875" style="73" customWidth="1"/>
    <col min="4354" max="4354" width="14.69921875" style="73" bestFit="1" customWidth="1"/>
    <col min="4355" max="4355" width="5" style="73" bestFit="1" customWidth="1"/>
    <col min="4356" max="4604" width="8.19921875" style="73"/>
    <col min="4605" max="4605" width="5.19921875" style="73" customWidth="1"/>
    <col min="4606" max="4606" width="16.8984375" style="73" customWidth="1"/>
    <col min="4607" max="4607" width="9.19921875" style="73" customWidth="1"/>
    <col min="4608" max="4609" width="11.19921875" style="73" customWidth="1"/>
    <col min="4610" max="4610" width="14.69921875" style="73" bestFit="1" customWidth="1"/>
    <col min="4611" max="4611" width="5" style="73" bestFit="1" customWidth="1"/>
    <col min="4612" max="4860" width="8.19921875" style="73"/>
    <col min="4861" max="4861" width="5.19921875" style="73" customWidth="1"/>
    <col min="4862" max="4862" width="16.8984375" style="73" customWidth="1"/>
    <col min="4863" max="4863" width="9.19921875" style="73" customWidth="1"/>
    <col min="4864" max="4865" width="11.19921875" style="73" customWidth="1"/>
    <col min="4866" max="4866" width="14.69921875" style="73" bestFit="1" customWidth="1"/>
    <col min="4867" max="4867" width="5" style="73" bestFit="1" customWidth="1"/>
    <col min="4868" max="5116" width="8.19921875" style="73"/>
    <col min="5117" max="5117" width="5.19921875" style="73" customWidth="1"/>
    <col min="5118" max="5118" width="16.8984375" style="73" customWidth="1"/>
    <col min="5119" max="5119" width="9.19921875" style="73" customWidth="1"/>
    <col min="5120" max="5121" width="11.19921875" style="73" customWidth="1"/>
    <col min="5122" max="5122" width="14.69921875" style="73" bestFit="1" customWidth="1"/>
    <col min="5123" max="5123" width="5" style="73" bestFit="1" customWidth="1"/>
    <col min="5124" max="5372" width="8.19921875" style="73"/>
    <col min="5373" max="5373" width="5.19921875" style="73" customWidth="1"/>
    <col min="5374" max="5374" width="16.8984375" style="73" customWidth="1"/>
    <col min="5375" max="5375" width="9.19921875" style="73" customWidth="1"/>
    <col min="5376" max="5377" width="11.19921875" style="73" customWidth="1"/>
    <col min="5378" max="5378" width="14.69921875" style="73" bestFit="1" customWidth="1"/>
    <col min="5379" max="5379" width="5" style="73" bestFit="1" customWidth="1"/>
    <col min="5380" max="5628" width="8.19921875" style="73"/>
    <col min="5629" max="5629" width="5.19921875" style="73" customWidth="1"/>
    <col min="5630" max="5630" width="16.8984375" style="73" customWidth="1"/>
    <col min="5631" max="5631" width="9.19921875" style="73" customWidth="1"/>
    <col min="5632" max="5633" width="11.19921875" style="73" customWidth="1"/>
    <col min="5634" max="5634" width="14.69921875" style="73" bestFit="1" customWidth="1"/>
    <col min="5635" max="5635" width="5" style="73" bestFit="1" customWidth="1"/>
    <col min="5636" max="5884" width="8.19921875" style="73"/>
    <col min="5885" max="5885" width="5.19921875" style="73" customWidth="1"/>
    <col min="5886" max="5886" width="16.8984375" style="73" customWidth="1"/>
    <col min="5887" max="5887" width="9.19921875" style="73" customWidth="1"/>
    <col min="5888" max="5889" width="11.19921875" style="73" customWidth="1"/>
    <col min="5890" max="5890" width="14.69921875" style="73" bestFit="1" customWidth="1"/>
    <col min="5891" max="5891" width="5" style="73" bestFit="1" customWidth="1"/>
    <col min="5892" max="6140" width="8.19921875" style="73"/>
    <col min="6141" max="6141" width="5.19921875" style="73" customWidth="1"/>
    <col min="6142" max="6142" width="16.8984375" style="73" customWidth="1"/>
    <col min="6143" max="6143" width="9.19921875" style="73" customWidth="1"/>
    <col min="6144" max="6145" width="11.19921875" style="73" customWidth="1"/>
    <col min="6146" max="6146" width="14.69921875" style="73" bestFit="1" customWidth="1"/>
    <col min="6147" max="6147" width="5" style="73" bestFit="1" customWidth="1"/>
    <col min="6148" max="6396" width="8.19921875" style="73"/>
    <col min="6397" max="6397" width="5.19921875" style="73" customWidth="1"/>
    <col min="6398" max="6398" width="16.8984375" style="73" customWidth="1"/>
    <col min="6399" max="6399" width="9.19921875" style="73" customWidth="1"/>
    <col min="6400" max="6401" width="11.19921875" style="73" customWidth="1"/>
    <col min="6402" max="6402" width="14.69921875" style="73" bestFit="1" customWidth="1"/>
    <col min="6403" max="6403" width="5" style="73" bestFit="1" customWidth="1"/>
    <col min="6404" max="6652" width="8.19921875" style="73"/>
    <col min="6653" max="6653" width="5.19921875" style="73" customWidth="1"/>
    <col min="6654" max="6654" width="16.8984375" style="73" customWidth="1"/>
    <col min="6655" max="6655" width="9.19921875" style="73" customWidth="1"/>
    <col min="6656" max="6657" width="11.19921875" style="73" customWidth="1"/>
    <col min="6658" max="6658" width="14.69921875" style="73" bestFit="1" customWidth="1"/>
    <col min="6659" max="6659" width="5" style="73" bestFit="1" customWidth="1"/>
    <col min="6660" max="6908" width="8.19921875" style="73"/>
    <col min="6909" max="6909" width="5.19921875" style="73" customWidth="1"/>
    <col min="6910" max="6910" width="16.8984375" style="73" customWidth="1"/>
    <col min="6911" max="6911" width="9.19921875" style="73" customWidth="1"/>
    <col min="6912" max="6913" width="11.19921875" style="73" customWidth="1"/>
    <col min="6914" max="6914" width="14.69921875" style="73" bestFit="1" customWidth="1"/>
    <col min="6915" max="6915" width="5" style="73" bestFit="1" customWidth="1"/>
    <col min="6916" max="7164" width="8.19921875" style="73"/>
    <col min="7165" max="7165" width="5.19921875" style="73" customWidth="1"/>
    <col min="7166" max="7166" width="16.8984375" style="73" customWidth="1"/>
    <col min="7167" max="7167" width="9.19921875" style="73" customWidth="1"/>
    <col min="7168" max="7169" width="11.19921875" style="73" customWidth="1"/>
    <col min="7170" max="7170" width="14.69921875" style="73" bestFit="1" customWidth="1"/>
    <col min="7171" max="7171" width="5" style="73" bestFit="1" customWidth="1"/>
    <col min="7172" max="7420" width="8.19921875" style="73"/>
    <col min="7421" max="7421" width="5.19921875" style="73" customWidth="1"/>
    <col min="7422" max="7422" width="16.8984375" style="73" customWidth="1"/>
    <col min="7423" max="7423" width="9.19921875" style="73" customWidth="1"/>
    <col min="7424" max="7425" width="11.19921875" style="73" customWidth="1"/>
    <col min="7426" max="7426" width="14.69921875" style="73" bestFit="1" customWidth="1"/>
    <col min="7427" max="7427" width="5" style="73" bestFit="1" customWidth="1"/>
    <col min="7428" max="7676" width="8.19921875" style="73"/>
    <col min="7677" max="7677" width="5.19921875" style="73" customWidth="1"/>
    <col min="7678" max="7678" width="16.8984375" style="73" customWidth="1"/>
    <col min="7679" max="7679" width="9.19921875" style="73" customWidth="1"/>
    <col min="7680" max="7681" width="11.19921875" style="73" customWidth="1"/>
    <col min="7682" max="7682" width="14.69921875" style="73" bestFit="1" customWidth="1"/>
    <col min="7683" max="7683" width="5" style="73" bestFit="1" customWidth="1"/>
    <col min="7684" max="7932" width="8.19921875" style="73"/>
    <col min="7933" max="7933" width="5.19921875" style="73" customWidth="1"/>
    <col min="7934" max="7934" width="16.8984375" style="73" customWidth="1"/>
    <col min="7935" max="7935" width="9.19921875" style="73" customWidth="1"/>
    <col min="7936" max="7937" width="11.19921875" style="73" customWidth="1"/>
    <col min="7938" max="7938" width="14.69921875" style="73" bestFit="1" customWidth="1"/>
    <col min="7939" max="7939" width="5" style="73" bestFit="1" customWidth="1"/>
    <col min="7940" max="8188" width="8.19921875" style="73"/>
    <col min="8189" max="8189" width="5.19921875" style="73" customWidth="1"/>
    <col min="8190" max="8190" width="16.8984375" style="73" customWidth="1"/>
    <col min="8191" max="8191" width="9.19921875" style="73" customWidth="1"/>
    <col min="8192" max="8193" width="11.19921875" style="73" customWidth="1"/>
    <col min="8194" max="8194" width="14.69921875" style="73" bestFit="1" customWidth="1"/>
    <col min="8195" max="8195" width="5" style="73" bestFit="1" customWidth="1"/>
    <col min="8196" max="8444" width="8.19921875" style="73"/>
    <col min="8445" max="8445" width="5.19921875" style="73" customWidth="1"/>
    <col min="8446" max="8446" width="16.8984375" style="73" customWidth="1"/>
    <col min="8447" max="8447" width="9.19921875" style="73" customWidth="1"/>
    <col min="8448" max="8449" width="11.19921875" style="73" customWidth="1"/>
    <col min="8450" max="8450" width="14.69921875" style="73" bestFit="1" customWidth="1"/>
    <col min="8451" max="8451" width="5" style="73" bestFit="1" customWidth="1"/>
    <col min="8452" max="8700" width="8.19921875" style="73"/>
    <col min="8701" max="8701" width="5.19921875" style="73" customWidth="1"/>
    <col min="8702" max="8702" width="16.8984375" style="73" customWidth="1"/>
    <col min="8703" max="8703" width="9.19921875" style="73" customWidth="1"/>
    <col min="8704" max="8705" width="11.19921875" style="73" customWidth="1"/>
    <col min="8706" max="8706" width="14.69921875" style="73" bestFit="1" customWidth="1"/>
    <col min="8707" max="8707" width="5" style="73" bestFit="1" customWidth="1"/>
    <col min="8708" max="8956" width="8.19921875" style="73"/>
    <col min="8957" max="8957" width="5.19921875" style="73" customWidth="1"/>
    <col min="8958" max="8958" width="16.8984375" style="73" customWidth="1"/>
    <col min="8959" max="8959" width="9.19921875" style="73" customWidth="1"/>
    <col min="8960" max="8961" width="11.19921875" style="73" customWidth="1"/>
    <col min="8962" max="8962" width="14.69921875" style="73" bestFit="1" customWidth="1"/>
    <col min="8963" max="8963" width="5" style="73" bestFit="1" customWidth="1"/>
    <col min="8964" max="9212" width="8.19921875" style="73"/>
    <col min="9213" max="9213" width="5.19921875" style="73" customWidth="1"/>
    <col min="9214" max="9214" width="16.8984375" style="73" customWidth="1"/>
    <col min="9215" max="9215" width="9.19921875" style="73" customWidth="1"/>
    <col min="9216" max="9217" width="11.19921875" style="73" customWidth="1"/>
    <col min="9218" max="9218" width="14.69921875" style="73" bestFit="1" customWidth="1"/>
    <col min="9219" max="9219" width="5" style="73" bestFit="1" customWidth="1"/>
    <col min="9220" max="9468" width="8.19921875" style="73"/>
    <col min="9469" max="9469" width="5.19921875" style="73" customWidth="1"/>
    <col min="9470" max="9470" width="16.8984375" style="73" customWidth="1"/>
    <col min="9471" max="9471" width="9.19921875" style="73" customWidth="1"/>
    <col min="9472" max="9473" width="11.19921875" style="73" customWidth="1"/>
    <col min="9474" max="9474" width="14.69921875" style="73" bestFit="1" customWidth="1"/>
    <col min="9475" max="9475" width="5" style="73" bestFit="1" customWidth="1"/>
    <col min="9476" max="9724" width="8.19921875" style="73"/>
    <col min="9725" max="9725" width="5.19921875" style="73" customWidth="1"/>
    <col min="9726" max="9726" width="16.8984375" style="73" customWidth="1"/>
    <col min="9727" max="9727" width="9.19921875" style="73" customWidth="1"/>
    <col min="9728" max="9729" width="11.19921875" style="73" customWidth="1"/>
    <col min="9730" max="9730" width="14.69921875" style="73" bestFit="1" customWidth="1"/>
    <col min="9731" max="9731" width="5" style="73" bestFit="1" customWidth="1"/>
    <col min="9732" max="9980" width="8.19921875" style="73"/>
    <col min="9981" max="9981" width="5.19921875" style="73" customWidth="1"/>
    <col min="9982" max="9982" width="16.8984375" style="73" customWidth="1"/>
    <col min="9983" max="9983" width="9.19921875" style="73" customWidth="1"/>
    <col min="9984" max="9985" width="11.19921875" style="73" customWidth="1"/>
    <col min="9986" max="9986" width="14.69921875" style="73" bestFit="1" customWidth="1"/>
    <col min="9987" max="9987" width="5" style="73" bestFit="1" customWidth="1"/>
    <col min="9988" max="10236" width="8.19921875" style="73"/>
    <col min="10237" max="10237" width="5.19921875" style="73" customWidth="1"/>
    <col min="10238" max="10238" width="16.8984375" style="73" customWidth="1"/>
    <col min="10239" max="10239" width="9.19921875" style="73" customWidth="1"/>
    <col min="10240" max="10241" width="11.19921875" style="73" customWidth="1"/>
    <col min="10242" max="10242" width="14.69921875" style="73" bestFit="1" customWidth="1"/>
    <col min="10243" max="10243" width="5" style="73" bestFit="1" customWidth="1"/>
    <col min="10244" max="10492" width="8.19921875" style="73"/>
    <col min="10493" max="10493" width="5.19921875" style="73" customWidth="1"/>
    <col min="10494" max="10494" width="16.8984375" style="73" customWidth="1"/>
    <col min="10495" max="10495" width="9.19921875" style="73" customWidth="1"/>
    <col min="10496" max="10497" width="11.19921875" style="73" customWidth="1"/>
    <col min="10498" max="10498" width="14.69921875" style="73" bestFit="1" customWidth="1"/>
    <col min="10499" max="10499" width="5" style="73" bestFit="1" customWidth="1"/>
    <col min="10500" max="10748" width="8.19921875" style="73"/>
    <col min="10749" max="10749" width="5.19921875" style="73" customWidth="1"/>
    <col min="10750" max="10750" width="16.8984375" style="73" customWidth="1"/>
    <col min="10751" max="10751" width="9.19921875" style="73" customWidth="1"/>
    <col min="10752" max="10753" width="11.19921875" style="73" customWidth="1"/>
    <col min="10754" max="10754" width="14.69921875" style="73" bestFit="1" customWidth="1"/>
    <col min="10755" max="10755" width="5" style="73" bestFit="1" customWidth="1"/>
    <col min="10756" max="11004" width="8.19921875" style="73"/>
    <col min="11005" max="11005" width="5.19921875" style="73" customWidth="1"/>
    <col min="11006" max="11006" width="16.8984375" style="73" customWidth="1"/>
    <col min="11007" max="11007" width="9.19921875" style="73" customWidth="1"/>
    <col min="11008" max="11009" width="11.19921875" style="73" customWidth="1"/>
    <col min="11010" max="11010" width="14.69921875" style="73" bestFit="1" customWidth="1"/>
    <col min="11011" max="11011" width="5" style="73" bestFit="1" customWidth="1"/>
    <col min="11012" max="11260" width="8.19921875" style="73"/>
    <col min="11261" max="11261" width="5.19921875" style="73" customWidth="1"/>
    <col min="11262" max="11262" width="16.8984375" style="73" customWidth="1"/>
    <col min="11263" max="11263" width="9.19921875" style="73" customWidth="1"/>
    <col min="11264" max="11265" width="11.19921875" style="73" customWidth="1"/>
    <col min="11266" max="11266" width="14.69921875" style="73" bestFit="1" customWidth="1"/>
    <col min="11267" max="11267" width="5" style="73" bestFit="1" customWidth="1"/>
    <col min="11268" max="11516" width="8.19921875" style="73"/>
    <col min="11517" max="11517" width="5.19921875" style="73" customWidth="1"/>
    <col min="11518" max="11518" width="16.8984375" style="73" customWidth="1"/>
    <col min="11519" max="11519" width="9.19921875" style="73" customWidth="1"/>
    <col min="11520" max="11521" width="11.19921875" style="73" customWidth="1"/>
    <col min="11522" max="11522" width="14.69921875" style="73" bestFit="1" customWidth="1"/>
    <col min="11523" max="11523" width="5" style="73" bestFit="1" customWidth="1"/>
    <col min="11524" max="11772" width="8.19921875" style="73"/>
    <col min="11773" max="11773" width="5.19921875" style="73" customWidth="1"/>
    <col min="11774" max="11774" width="16.8984375" style="73" customWidth="1"/>
    <col min="11775" max="11775" width="9.19921875" style="73" customWidth="1"/>
    <col min="11776" max="11777" width="11.19921875" style="73" customWidth="1"/>
    <col min="11778" max="11778" width="14.69921875" style="73" bestFit="1" customWidth="1"/>
    <col min="11779" max="11779" width="5" style="73" bestFit="1" customWidth="1"/>
    <col min="11780" max="12028" width="8.19921875" style="73"/>
    <col min="12029" max="12029" width="5.19921875" style="73" customWidth="1"/>
    <col min="12030" max="12030" width="16.8984375" style="73" customWidth="1"/>
    <col min="12031" max="12031" width="9.19921875" style="73" customWidth="1"/>
    <col min="12032" max="12033" width="11.19921875" style="73" customWidth="1"/>
    <col min="12034" max="12034" width="14.69921875" style="73" bestFit="1" customWidth="1"/>
    <col min="12035" max="12035" width="5" style="73" bestFit="1" customWidth="1"/>
    <col min="12036" max="12284" width="8.19921875" style="73"/>
    <col min="12285" max="12285" width="5.19921875" style="73" customWidth="1"/>
    <col min="12286" max="12286" width="16.8984375" style="73" customWidth="1"/>
    <col min="12287" max="12287" width="9.19921875" style="73" customWidth="1"/>
    <col min="12288" max="12289" width="11.19921875" style="73" customWidth="1"/>
    <col min="12290" max="12290" width="14.69921875" style="73" bestFit="1" customWidth="1"/>
    <col min="12291" max="12291" width="5" style="73" bestFit="1" customWidth="1"/>
    <col min="12292" max="12540" width="8.19921875" style="73"/>
    <col min="12541" max="12541" width="5.19921875" style="73" customWidth="1"/>
    <col min="12542" max="12542" width="16.8984375" style="73" customWidth="1"/>
    <col min="12543" max="12543" width="9.19921875" style="73" customWidth="1"/>
    <col min="12544" max="12545" width="11.19921875" style="73" customWidth="1"/>
    <col min="12546" max="12546" width="14.69921875" style="73" bestFit="1" customWidth="1"/>
    <col min="12547" max="12547" width="5" style="73" bestFit="1" customWidth="1"/>
    <col min="12548" max="12796" width="8.19921875" style="73"/>
    <col min="12797" max="12797" width="5.19921875" style="73" customWidth="1"/>
    <col min="12798" max="12798" width="16.8984375" style="73" customWidth="1"/>
    <col min="12799" max="12799" width="9.19921875" style="73" customWidth="1"/>
    <col min="12800" max="12801" width="11.19921875" style="73" customWidth="1"/>
    <col min="12802" max="12802" width="14.69921875" style="73" bestFit="1" customWidth="1"/>
    <col min="12803" max="12803" width="5" style="73" bestFit="1" customWidth="1"/>
    <col min="12804" max="13052" width="8.19921875" style="73"/>
    <col min="13053" max="13053" width="5.19921875" style="73" customWidth="1"/>
    <col min="13054" max="13054" width="16.8984375" style="73" customWidth="1"/>
    <col min="13055" max="13055" width="9.19921875" style="73" customWidth="1"/>
    <col min="13056" max="13057" width="11.19921875" style="73" customWidth="1"/>
    <col min="13058" max="13058" width="14.69921875" style="73" bestFit="1" customWidth="1"/>
    <col min="13059" max="13059" width="5" style="73" bestFit="1" customWidth="1"/>
    <col min="13060" max="13308" width="8.19921875" style="73"/>
    <col min="13309" max="13309" width="5.19921875" style="73" customWidth="1"/>
    <col min="13310" max="13310" width="16.8984375" style="73" customWidth="1"/>
    <col min="13311" max="13311" width="9.19921875" style="73" customWidth="1"/>
    <col min="13312" max="13313" width="11.19921875" style="73" customWidth="1"/>
    <col min="13314" max="13314" width="14.69921875" style="73" bestFit="1" customWidth="1"/>
    <col min="13315" max="13315" width="5" style="73" bestFit="1" customWidth="1"/>
    <col min="13316" max="13564" width="8.19921875" style="73"/>
    <col min="13565" max="13565" width="5.19921875" style="73" customWidth="1"/>
    <col min="13566" max="13566" width="16.8984375" style="73" customWidth="1"/>
    <col min="13567" max="13567" width="9.19921875" style="73" customWidth="1"/>
    <col min="13568" max="13569" width="11.19921875" style="73" customWidth="1"/>
    <col min="13570" max="13570" width="14.69921875" style="73" bestFit="1" customWidth="1"/>
    <col min="13571" max="13571" width="5" style="73" bestFit="1" customWidth="1"/>
    <col min="13572" max="13820" width="8.19921875" style="73"/>
    <col min="13821" max="13821" width="5.19921875" style="73" customWidth="1"/>
    <col min="13822" max="13822" width="16.8984375" style="73" customWidth="1"/>
    <col min="13823" max="13823" width="9.19921875" style="73" customWidth="1"/>
    <col min="13824" max="13825" width="11.19921875" style="73" customWidth="1"/>
    <col min="13826" max="13826" width="14.69921875" style="73" bestFit="1" customWidth="1"/>
    <col min="13827" max="13827" width="5" style="73" bestFit="1" customWidth="1"/>
    <col min="13828" max="14076" width="8.19921875" style="73"/>
    <col min="14077" max="14077" width="5.19921875" style="73" customWidth="1"/>
    <col min="14078" max="14078" width="16.8984375" style="73" customWidth="1"/>
    <col min="14079" max="14079" width="9.19921875" style="73" customWidth="1"/>
    <col min="14080" max="14081" width="11.19921875" style="73" customWidth="1"/>
    <col min="14082" max="14082" width="14.69921875" style="73" bestFit="1" customWidth="1"/>
    <col min="14083" max="14083" width="5" style="73" bestFit="1" customWidth="1"/>
    <col min="14084" max="14332" width="8.19921875" style="73"/>
    <col min="14333" max="14333" width="5.19921875" style="73" customWidth="1"/>
    <col min="14334" max="14334" width="16.8984375" style="73" customWidth="1"/>
    <col min="14335" max="14335" width="9.19921875" style="73" customWidth="1"/>
    <col min="14336" max="14337" width="11.19921875" style="73" customWidth="1"/>
    <col min="14338" max="14338" width="14.69921875" style="73" bestFit="1" customWidth="1"/>
    <col min="14339" max="14339" width="5" style="73" bestFit="1" customWidth="1"/>
    <col min="14340" max="14588" width="8.19921875" style="73"/>
    <col min="14589" max="14589" width="5.19921875" style="73" customWidth="1"/>
    <col min="14590" max="14590" width="16.8984375" style="73" customWidth="1"/>
    <col min="14591" max="14591" width="9.19921875" style="73" customWidth="1"/>
    <col min="14592" max="14593" width="11.19921875" style="73" customWidth="1"/>
    <col min="14594" max="14594" width="14.69921875" style="73" bestFit="1" customWidth="1"/>
    <col min="14595" max="14595" width="5" style="73" bestFit="1" customWidth="1"/>
    <col min="14596" max="14844" width="8.19921875" style="73"/>
    <col min="14845" max="14845" width="5.19921875" style="73" customWidth="1"/>
    <col min="14846" max="14846" width="16.8984375" style="73" customWidth="1"/>
    <col min="14847" max="14847" width="9.19921875" style="73" customWidth="1"/>
    <col min="14848" max="14849" width="11.19921875" style="73" customWidth="1"/>
    <col min="14850" max="14850" width="14.69921875" style="73" bestFit="1" customWidth="1"/>
    <col min="14851" max="14851" width="5" style="73" bestFit="1" customWidth="1"/>
    <col min="14852" max="15100" width="8.19921875" style="73"/>
    <col min="15101" max="15101" width="5.19921875" style="73" customWidth="1"/>
    <col min="15102" max="15102" width="16.8984375" style="73" customWidth="1"/>
    <col min="15103" max="15103" width="9.19921875" style="73" customWidth="1"/>
    <col min="15104" max="15105" width="11.19921875" style="73" customWidth="1"/>
    <col min="15106" max="15106" width="14.69921875" style="73" bestFit="1" customWidth="1"/>
    <col min="15107" max="15107" width="5" style="73" bestFit="1" customWidth="1"/>
    <col min="15108" max="15356" width="8.19921875" style="73"/>
    <col min="15357" max="15357" width="5.19921875" style="73" customWidth="1"/>
    <col min="15358" max="15358" width="16.8984375" style="73" customWidth="1"/>
    <col min="15359" max="15359" width="9.19921875" style="73" customWidth="1"/>
    <col min="15360" max="15361" width="11.19921875" style="73" customWidth="1"/>
    <col min="15362" max="15362" width="14.69921875" style="73" bestFit="1" customWidth="1"/>
    <col min="15363" max="15363" width="5" style="73" bestFit="1" customWidth="1"/>
    <col min="15364" max="15612" width="8.19921875" style="73"/>
    <col min="15613" max="15613" width="5.19921875" style="73" customWidth="1"/>
    <col min="15614" max="15614" width="16.8984375" style="73" customWidth="1"/>
    <col min="15615" max="15615" width="9.19921875" style="73" customWidth="1"/>
    <col min="15616" max="15617" width="11.19921875" style="73" customWidth="1"/>
    <col min="15618" max="15618" width="14.69921875" style="73" bestFit="1" customWidth="1"/>
    <col min="15619" max="15619" width="5" style="73" bestFit="1" customWidth="1"/>
    <col min="15620" max="15868" width="8.19921875" style="73"/>
    <col min="15869" max="15869" width="5.19921875" style="73" customWidth="1"/>
    <col min="15870" max="15870" width="16.8984375" style="73" customWidth="1"/>
    <col min="15871" max="15871" width="9.19921875" style="73" customWidth="1"/>
    <col min="15872" max="15873" width="11.19921875" style="73" customWidth="1"/>
    <col min="15874" max="15874" width="14.69921875" style="73" bestFit="1" customWidth="1"/>
    <col min="15875" max="15875" width="5" style="73" bestFit="1" customWidth="1"/>
    <col min="15876" max="16124" width="8.19921875" style="73"/>
    <col min="16125" max="16125" width="5.19921875" style="73" customWidth="1"/>
    <col min="16126" max="16126" width="16.8984375" style="73" customWidth="1"/>
    <col min="16127" max="16127" width="9.19921875" style="73" customWidth="1"/>
    <col min="16128" max="16129" width="11.19921875" style="73" customWidth="1"/>
    <col min="16130" max="16130" width="14.69921875" style="73" bestFit="1" customWidth="1"/>
    <col min="16131" max="16131" width="5" style="73" bestFit="1" customWidth="1"/>
    <col min="16132" max="16384" width="8.19921875" style="73"/>
  </cols>
  <sheetData>
    <row r="1" spans="1:12" s="68" customFormat="1" ht="19.2">
      <c r="A1" s="1" t="s">
        <v>209</v>
      </c>
      <c r="B1" s="2"/>
      <c r="C1" s="2"/>
      <c r="D1" s="3"/>
      <c r="E1" s="4"/>
      <c r="F1" s="4"/>
      <c r="H1" s="286"/>
      <c r="I1" s="286"/>
      <c r="J1" s="286"/>
      <c r="K1" s="286"/>
      <c r="L1" s="286"/>
    </row>
    <row r="2" spans="1:12" s="68" customFormat="1" ht="19.2">
      <c r="A2" s="69"/>
      <c r="B2" s="70"/>
      <c r="C2" s="70"/>
      <c r="D2" s="71"/>
      <c r="E2" s="72"/>
      <c r="F2" s="72"/>
      <c r="H2" s="209"/>
      <c r="I2" s="210"/>
      <c r="J2" s="210"/>
      <c r="K2" s="210"/>
      <c r="L2" s="210"/>
    </row>
    <row r="3" spans="1:12" s="68" customFormat="1" ht="15" customHeight="1">
      <c r="B3" s="284"/>
      <c r="C3" s="158" t="s">
        <v>210</v>
      </c>
      <c r="D3" s="243" t="s">
        <v>211</v>
      </c>
      <c r="H3" s="210"/>
      <c r="I3" s="210"/>
      <c r="J3" s="210"/>
    </row>
    <row r="4" spans="1:12" ht="15" customHeight="1">
      <c r="B4" s="243" t="s">
        <v>212</v>
      </c>
      <c r="C4" s="285">
        <v>43</v>
      </c>
      <c r="D4" s="285">
        <v>70</v>
      </c>
      <c r="H4" s="211"/>
      <c r="I4" s="210"/>
      <c r="J4" s="210"/>
    </row>
    <row r="5" spans="1:12" ht="15" customHeight="1">
      <c r="B5" s="243" t="s">
        <v>213</v>
      </c>
      <c r="C5" s="243">
        <v>116</v>
      </c>
      <c r="D5" s="243">
        <v>116</v>
      </c>
      <c r="H5" s="211"/>
      <c r="I5" s="210"/>
      <c r="J5" s="210"/>
    </row>
    <row r="6" spans="1:12" ht="15" customHeight="1">
      <c r="B6" s="158" t="s">
        <v>214</v>
      </c>
      <c r="C6" s="158">
        <v>26</v>
      </c>
      <c r="D6" s="159">
        <v>26</v>
      </c>
      <c r="H6" s="211" t="s">
        <v>215</v>
      </c>
      <c r="I6" s="210"/>
      <c r="J6" s="210"/>
    </row>
    <row r="7" spans="1:12" ht="14.4">
      <c r="B7" s="158" t="s">
        <v>216</v>
      </c>
      <c r="C7" s="158">
        <v>29</v>
      </c>
      <c r="D7" s="159">
        <v>29</v>
      </c>
      <c r="H7" s="211"/>
      <c r="I7" s="210"/>
      <c r="J7" s="210"/>
    </row>
    <row r="8" spans="1:12" ht="14.4">
      <c r="B8" s="160" t="s">
        <v>47</v>
      </c>
      <c r="C8" s="160">
        <v>1</v>
      </c>
      <c r="D8" s="161">
        <v>2</v>
      </c>
      <c r="H8" s="211"/>
      <c r="I8" s="210"/>
      <c r="J8" s="210"/>
    </row>
    <row r="9" spans="1:12" ht="14.4">
      <c r="B9" s="160" t="s">
        <v>51</v>
      </c>
      <c r="C9" s="160">
        <v>1</v>
      </c>
      <c r="D9" s="161">
        <v>2</v>
      </c>
      <c r="H9" s="211"/>
      <c r="I9" s="210"/>
      <c r="J9" s="210"/>
    </row>
    <row r="10" spans="1:12" ht="14.4">
      <c r="B10" s="160" t="s">
        <v>56</v>
      </c>
      <c r="C10" s="160">
        <v>1</v>
      </c>
      <c r="D10" s="161">
        <v>5</v>
      </c>
      <c r="H10" s="210"/>
      <c r="I10" s="210"/>
      <c r="J10" s="211"/>
    </row>
    <row r="11" spans="1:12" ht="14.4">
      <c r="B11" s="160" t="s">
        <v>59</v>
      </c>
      <c r="C11" s="160">
        <v>1</v>
      </c>
      <c r="D11" s="161">
        <v>2</v>
      </c>
      <c r="H11" s="211"/>
      <c r="I11" s="211"/>
      <c r="J11" s="211"/>
    </row>
    <row r="12" spans="1:12" ht="14.4">
      <c r="B12" s="160" t="s">
        <v>63</v>
      </c>
      <c r="C12" s="160">
        <v>1</v>
      </c>
      <c r="D12" s="161">
        <v>2</v>
      </c>
      <c r="H12" s="211"/>
      <c r="I12" s="211"/>
      <c r="J12" s="211"/>
    </row>
    <row r="13" spans="1:12" ht="14.4">
      <c r="B13" s="160" t="s">
        <v>66</v>
      </c>
      <c r="C13" s="160">
        <v>1</v>
      </c>
      <c r="D13" s="161">
        <v>2</v>
      </c>
      <c r="H13" s="211"/>
      <c r="I13" s="211"/>
      <c r="J13" s="211"/>
    </row>
    <row r="14" spans="1:12" ht="14.4">
      <c r="B14" s="160" t="s">
        <v>70</v>
      </c>
      <c r="C14" s="160">
        <v>1</v>
      </c>
      <c r="D14" s="161">
        <v>2</v>
      </c>
      <c r="H14" s="211"/>
      <c r="I14" s="211"/>
      <c r="J14" s="211"/>
    </row>
    <row r="15" spans="1:12" ht="14.4">
      <c r="B15" s="160" t="s">
        <v>74</v>
      </c>
      <c r="C15" s="160">
        <v>1</v>
      </c>
      <c r="D15" s="161">
        <v>2</v>
      </c>
      <c r="H15" s="211"/>
      <c r="I15" s="211"/>
      <c r="J15" s="211"/>
    </row>
    <row r="16" spans="1:12" ht="14.4">
      <c r="B16" s="160" t="s">
        <v>78</v>
      </c>
      <c r="C16" s="160">
        <v>1</v>
      </c>
      <c r="D16" s="161">
        <v>2</v>
      </c>
      <c r="H16" s="211"/>
      <c r="I16" s="211"/>
      <c r="J16" s="211"/>
    </row>
    <row r="17" spans="2:4" ht="14.4">
      <c r="B17" s="160" t="s">
        <v>199</v>
      </c>
      <c r="C17" s="160">
        <v>1</v>
      </c>
      <c r="D17" s="161">
        <v>2</v>
      </c>
    </row>
    <row r="18" spans="2:4" ht="14.4">
      <c r="B18" s="160" t="s">
        <v>81</v>
      </c>
      <c r="C18" s="160">
        <v>1</v>
      </c>
      <c r="D18" s="161">
        <v>200</v>
      </c>
    </row>
    <row r="19" spans="2:4" ht="14.4">
      <c r="B19" s="160" t="s">
        <v>84</v>
      </c>
      <c r="C19" s="160">
        <v>1</v>
      </c>
      <c r="D19" s="161">
        <v>200</v>
      </c>
    </row>
    <row r="20" spans="2:4" ht="14.4">
      <c r="B20" s="160" t="s">
        <v>89</v>
      </c>
      <c r="C20" s="160">
        <v>1</v>
      </c>
      <c r="D20" s="161">
        <v>2</v>
      </c>
    </row>
    <row r="21" spans="2:4" ht="14.4">
      <c r="B21" s="160" t="s">
        <v>93</v>
      </c>
      <c r="C21" s="160">
        <v>1</v>
      </c>
      <c r="D21" s="161">
        <v>2</v>
      </c>
    </row>
    <row r="22" spans="2:4" ht="14.4">
      <c r="B22" s="160" t="s">
        <v>96</v>
      </c>
      <c r="C22" s="160">
        <v>1</v>
      </c>
      <c r="D22" s="161">
        <v>2</v>
      </c>
    </row>
    <row r="23" spans="2:4" ht="14.25" customHeight="1">
      <c r="B23" s="244" t="s">
        <v>217</v>
      </c>
      <c r="C23" s="283">
        <f>SUM(C4:C22)</f>
        <v>229</v>
      </c>
      <c r="D23" s="245">
        <f>SUM(D4:D22)</f>
        <v>670</v>
      </c>
    </row>
    <row r="24" spans="2:4" ht="14.4">
      <c r="B24" s="75" t="s">
        <v>218</v>
      </c>
    </row>
    <row r="25" spans="2:4" ht="14.4"/>
    <row r="26" spans="2:4" ht="14.4">
      <c r="B26" s="243" t="s">
        <v>219</v>
      </c>
      <c r="C26" s="158" t="s">
        <v>210</v>
      </c>
      <c r="D26" s="243" t="s">
        <v>211</v>
      </c>
    </row>
    <row r="27" spans="2:4" ht="14.4">
      <c r="B27" s="243" t="s">
        <v>220</v>
      </c>
      <c r="C27" s="243">
        <v>211</v>
      </c>
      <c r="D27" s="243">
        <v>211</v>
      </c>
    </row>
    <row r="28" spans="2:4" ht="14.25" customHeight="1">
      <c r="B28" s="243" t="s">
        <v>221</v>
      </c>
      <c r="C28" s="243">
        <f>SUM(C8:C9, C11:C17, C20:C22)</f>
        <v>12</v>
      </c>
      <c r="D28" s="246">
        <f>SUM(D8:D9, D11:D17, D20:D22)</f>
        <v>24</v>
      </c>
    </row>
    <row r="29" spans="2:4" ht="14.25" customHeight="1">
      <c r="B29" s="243" t="s">
        <v>222</v>
      </c>
      <c r="C29" s="243">
        <v>1</v>
      </c>
      <c r="D29" s="243">
        <v>5</v>
      </c>
    </row>
    <row r="30" spans="2:4" ht="14.25" customHeight="1">
      <c r="B30" s="243" t="s">
        <v>223</v>
      </c>
      <c r="C30" s="243">
        <v>3</v>
      </c>
      <c r="D30" s="243">
        <v>30</v>
      </c>
    </row>
    <row r="31" spans="2:4" ht="14.25" customHeight="1">
      <c r="B31" s="243" t="s">
        <v>224</v>
      </c>
      <c r="C31" s="243">
        <f>SUM(C18:C19)</f>
        <v>2</v>
      </c>
      <c r="D31" s="246">
        <f>SUM(D18:D19)</f>
        <v>400</v>
      </c>
    </row>
    <row r="32" spans="2:4" ht="14.25" customHeight="1">
      <c r="B32" s="243" t="s">
        <v>106</v>
      </c>
      <c r="C32" s="243">
        <f>SUM(C27:C31)</f>
        <v>229</v>
      </c>
      <c r="D32" s="243">
        <f>SUM(D27:D31)</f>
        <v>670</v>
      </c>
    </row>
  </sheetData>
  <phoneticPr fontId="3"/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/>
  </sheetPr>
  <dimension ref="A1:BW101"/>
  <sheetViews>
    <sheetView zoomScale="85" zoomScaleNormal="85" workbookViewId="0">
      <selection activeCell="L33" sqref="L33"/>
    </sheetView>
  </sheetViews>
  <sheetFormatPr defaultColWidth="9.69921875" defaultRowHeight="14.4"/>
  <cols>
    <col min="1" max="1" width="17.8984375" style="46" customWidth="1"/>
    <col min="2" max="2" width="7.19921875" style="46" customWidth="1"/>
    <col min="3" max="3" width="4" style="46" customWidth="1"/>
    <col min="4" max="4" width="18.8984375" style="46" customWidth="1"/>
    <col min="5" max="5" width="7" style="46" customWidth="1"/>
    <col min="6" max="6" width="3.59765625" style="46" customWidth="1"/>
    <col min="7" max="7" width="18.8984375" style="46" customWidth="1"/>
    <col min="8" max="8" width="7" style="46" customWidth="1"/>
    <col min="9" max="255" width="9.69921875" style="46"/>
    <col min="256" max="256" width="4.59765625" style="46" customWidth="1"/>
    <col min="257" max="257" width="18.8984375" style="46" customWidth="1"/>
    <col min="258" max="258" width="7" style="46" customWidth="1"/>
    <col min="259" max="259" width="3.69921875" style="46" customWidth="1"/>
    <col min="260" max="260" width="18.8984375" style="46" customWidth="1"/>
    <col min="261" max="261" width="7" style="46" customWidth="1"/>
    <col min="262" max="262" width="9.69921875" style="46"/>
    <col min="263" max="263" width="18.8984375" style="46" customWidth="1"/>
    <col min="264" max="264" width="7" style="46" customWidth="1"/>
    <col min="265" max="511" width="9.69921875" style="46"/>
    <col min="512" max="512" width="4.59765625" style="46" customWidth="1"/>
    <col min="513" max="513" width="18.8984375" style="46" customWidth="1"/>
    <col min="514" max="514" width="7" style="46" customWidth="1"/>
    <col min="515" max="515" width="3.69921875" style="46" customWidth="1"/>
    <col min="516" max="516" width="18.8984375" style="46" customWidth="1"/>
    <col min="517" max="517" width="7" style="46" customWidth="1"/>
    <col min="518" max="518" width="9.69921875" style="46"/>
    <col min="519" max="519" width="18.8984375" style="46" customWidth="1"/>
    <col min="520" max="520" width="7" style="46" customWidth="1"/>
    <col min="521" max="767" width="9.69921875" style="46"/>
    <col min="768" max="768" width="4.59765625" style="46" customWidth="1"/>
    <col min="769" max="769" width="18.8984375" style="46" customWidth="1"/>
    <col min="770" max="770" width="7" style="46" customWidth="1"/>
    <col min="771" max="771" width="3.69921875" style="46" customWidth="1"/>
    <col min="772" max="772" width="18.8984375" style="46" customWidth="1"/>
    <col min="773" max="773" width="7" style="46" customWidth="1"/>
    <col min="774" max="774" width="9.69921875" style="46"/>
    <col min="775" max="775" width="18.8984375" style="46" customWidth="1"/>
    <col min="776" max="776" width="7" style="46" customWidth="1"/>
    <col min="777" max="1023" width="9.69921875" style="46"/>
    <col min="1024" max="1024" width="4.59765625" style="46" customWidth="1"/>
    <col min="1025" max="1025" width="18.8984375" style="46" customWidth="1"/>
    <col min="1026" max="1026" width="7" style="46" customWidth="1"/>
    <col min="1027" max="1027" width="3.69921875" style="46" customWidth="1"/>
    <col min="1028" max="1028" width="18.8984375" style="46" customWidth="1"/>
    <col min="1029" max="1029" width="7" style="46" customWidth="1"/>
    <col min="1030" max="1030" width="9.69921875" style="46"/>
    <col min="1031" max="1031" width="18.8984375" style="46" customWidth="1"/>
    <col min="1032" max="1032" width="7" style="46" customWidth="1"/>
    <col min="1033" max="1279" width="9.69921875" style="46"/>
    <col min="1280" max="1280" width="4.59765625" style="46" customWidth="1"/>
    <col min="1281" max="1281" width="18.8984375" style="46" customWidth="1"/>
    <col min="1282" max="1282" width="7" style="46" customWidth="1"/>
    <col min="1283" max="1283" width="3.69921875" style="46" customWidth="1"/>
    <col min="1284" max="1284" width="18.8984375" style="46" customWidth="1"/>
    <col min="1285" max="1285" width="7" style="46" customWidth="1"/>
    <col min="1286" max="1286" width="9.69921875" style="46"/>
    <col min="1287" max="1287" width="18.8984375" style="46" customWidth="1"/>
    <col min="1288" max="1288" width="7" style="46" customWidth="1"/>
    <col min="1289" max="1535" width="9.69921875" style="46"/>
    <col min="1536" max="1536" width="4.59765625" style="46" customWidth="1"/>
    <col min="1537" max="1537" width="18.8984375" style="46" customWidth="1"/>
    <col min="1538" max="1538" width="7" style="46" customWidth="1"/>
    <col min="1539" max="1539" width="3.69921875" style="46" customWidth="1"/>
    <col min="1540" max="1540" width="18.8984375" style="46" customWidth="1"/>
    <col min="1541" max="1541" width="7" style="46" customWidth="1"/>
    <col min="1542" max="1542" width="9.69921875" style="46"/>
    <col min="1543" max="1543" width="18.8984375" style="46" customWidth="1"/>
    <col min="1544" max="1544" width="7" style="46" customWidth="1"/>
    <col min="1545" max="1791" width="9.69921875" style="46"/>
    <col min="1792" max="1792" width="4.59765625" style="46" customWidth="1"/>
    <col min="1793" max="1793" width="18.8984375" style="46" customWidth="1"/>
    <col min="1794" max="1794" width="7" style="46" customWidth="1"/>
    <col min="1795" max="1795" width="3.69921875" style="46" customWidth="1"/>
    <col min="1796" max="1796" width="18.8984375" style="46" customWidth="1"/>
    <col min="1797" max="1797" width="7" style="46" customWidth="1"/>
    <col min="1798" max="1798" width="9.69921875" style="46"/>
    <col min="1799" max="1799" width="18.8984375" style="46" customWidth="1"/>
    <col min="1800" max="1800" width="7" style="46" customWidth="1"/>
    <col min="1801" max="2047" width="9.69921875" style="46"/>
    <col min="2048" max="2048" width="4.59765625" style="46" customWidth="1"/>
    <col min="2049" max="2049" width="18.8984375" style="46" customWidth="1"/>
    <col min="2050" max="2050" width="7" style="46" customWidth="1"/>
    <col min="2051" max="2051" width="3.69921875" style="46" customWidth="1"/>
    <col min="2052" max="2052" width="18.8984375" style="46" customWidth="1"/>
    <col min="2053" max="2053" width="7" style="46" customWidth="1"/>
    <col min="2054" max="2054" width="9.69921875" style="46"/>
    <col min="2055" max="2055" width="18.8984375" style="46" customWidth="1"/>
    <col min="2056" max="2056" width="7" style="46" customWidth="1"/>
    <col min="2057" max="2303" width="9.69921875" style="46"/>
    <col min="2304" max="2304" width="4.59765625" style="46" customWidth="1"/>
    <col min="2305" max="2305" width="18.8984375" style="46" customWidth="1"/>
    <col min="2306" max="2306" width="7" style="46" customWidth="1"/>
    <col min="2307" max="2307" width="3.69921875" style="46" customWidth="1"/>
    <col min="2308" max="2308" width="18.8984375" style="46" customWidth="1"/>
    <col min="2309" max="2309" width="7" style="46" customWidth="1"/>
    <col min="2310" max="2310" width="9.69921875" style="46"/>
    <col min="2311" max="2311" width="18.8984375" style="46" customWidth="1"/>
    <col min="2312" max="2312" width="7" style="46" customWidth="1"/>
    <col min="2313" max="2559" width="9.69921875" style="46"/>
    <col min="2560" max="2560" width="4.59765625" style="46" customWidth="1"/>
    <col min="2561" max="2561" width="18.8984375" style="46" customWidth="1"/>
    <col min="2562" max="2562" width="7" style="46" customWidth="1"/>
    <col min="2563" max="2563" width="3.69921875" style="46" customWidth="1"/>
    <col min="2564" max="2564" width="18.8984375" style="46" customWidth="1"/>
    <col min="2565" max="2565" width="7" style="46" customWidth="1"/>
    <col min="2566" max="2566" width="9.69921875" style="46"/>
    <col min="2567" max="2567" width="18.8984375" style="46" customWidth="1"/>
    <col min="2568" max="2568" width="7" style="46" customWidth="1"/>
    <col min="2569" max="2815" width="9.69921875" style="46"/>
    <col min="2816" max="2816" width="4.59765625" style="46" customWidth="1"/>
    <col min="2817" max="2817" width="18.8984375" style="46" customWidth="1"/>
    <col min="2818" max="2818" width="7" style="46" customWidth="1"/>
    <col min="2819" max="2819" width="3.69921875" style="46" customWidth="1"/>
    <col min="2820" max="2820" width="18.8984375" style="46" customWidth="1"/>
    <col min="2821" max="2821" width="7" style="46" customWidth="1"/>
    <col min="2822" max="2822" width="9.69921875" style="46"/>
    <col min="2823" max="2823" width="18.8984375" style="46" customWidth="1"/>
    <col min="2824" max="2824" width="7" style="46" customWidth="1"/>
    <col min="2825" max="3071" width="9.69921875" style="46"/>
    <col min="3072" max="3072" width="4.59765625" style="46" customWidth="1"/>
    <col min="3073" max="3073" width="18.8984375" style="46" customWidth="1"/>
    <col min="3074" max="3074" width="7" style="46" customWidth="1"/>
    <col min="3075" max="3075" width="3.69921875" style="46" customWidth="1"/>
    <col min="3076" max="3076" width="18.8984375" style="46" customWidth="1"/>
    <col min="3077" max="3077" width="7" style="46" customWidth="1"/>
    <col min="3078" max="3078" width="9.69921875" style="46"/>
    <col min="3079" max="3079" width="18.8984375" style="46" customWidth="1"/>
    <col min="3080" max="3080" width="7" style="46" customWidth="1"/>
    <col min="3081" max="3327" width="9.69921875" style="46"/>
    <col min="3328" max="3328" width="4.59765625" style="46" customWidth="1"/>
    <col min="3329" max="3329" width="18.8984375" style="46" customWidth="1"/>
    <col min="3330" max="3330" width="7" style="46" customWidth="1"/>
    <col min="3331" max="3331" width="3.69921875" style="46" customWidth="1"/>
    <col min="3332" max="3332" width="18.8984375" style="46" customWidth="1"/>
    <col min="3333" max="3333" width="7" style="46" customWidth="1"/>
    <col min="3334" max="3334" width="9.69921875" style="46"/>
    <col min="3335" max="3335" width="18.8984375" style="46" customWidth="1"/>
    <col min="3336" max="3336" width="7" style="46" customWidth="1"/>
    <col min="3337" max="3583" width="9.69921875" style="46"/>
    <col min="3584" max="3584" width="4.59765625" style="46" customWidth="1"/>
    <col min="3585" max="3585" width="18.8984375" style="46" customWidth="1"/>
    <col min="3586" max="3586" width="7" style="46" customWidth="1"/>
    <col min="3587" max="3587" width="3.69921875" style="46" customWidth="1"/>
    <col min="3588" max="3588" width="18.8984375" style="46" customWidth="1"/>
    <col min="3589" max="3589" width="7" style="46" customWidth="1"/>
    <col min="3590" max="3590" width="9.69921875" style="46"/>
    <col min="3591" max="3591" width="18.8984375" style="46" customWidth="1"/>
    <col min="3592" max="3592" width="7" style="46" customWidth="1"/>
    <col min="3593" max="3839" width="9.69921875" style="46"/>
    <col min="3840" max="3840" width="4.59765625" style="46" customWidth="1"/>
    <col min="3841" max="3841" width="18.8984375" style="46" customWidth="1"/>
    <col min="3842" max="3842" width="7" style="46" customWidth="1"/>
    <col min="3843" max="3843" width="3.69921875" style="46" customWidth="1"/>
    <col min="3844" max="3844" width="18.8984375" style="46" customWidth="1"/>
    <col min="3845" max="3845" width="7" style="46" customWidth="1"/>
    <col min="3846" max="3846" width="9.69921875" style="46"/>
    <col min="3847" max="3847" width="18.8984375" style="46" customWidth="1"/>
    <col min="3848" max="3848" width="7" style="46" customWidth="1"/>
    <col min="3849" max="4095" width="9.69921875" style="46"/>
    <col min="4096" max="4096" width="4.59765625" style="46" customWidth="1"/>
    <col min="4097" max="4097" width="18.8984375" style="46" customWidth="1"/>
    <col min="4098" max="4098" width="7" style="46" customWidth="1"/>
    <col min="4099" max="4099" width="3.69921875" style="46" customWidth="1"/>
    <col min="4100" max="4100" width="18.8984375" style="46" customWidth="1"/>
    <col min="4101" max="4101" width="7" style="46" customWidth="1"/>
    <col min="4102" max="4102" width="9.69921875" style="46"/>
    <col min="4103" max="4103" width="18.8984375" style="46" customWidth="1"/>
    <col min="4104" max="4104" width="7" style="46" customWidth="1"/>
    <col min="4105" max="4351" width="9.69921875" style="46"/>
    <col min="4352" max="4352" width="4.59765625" style="46" customWidth="1"/>
    <col min="4353" max="4353" width="18.8984375" style="46" customWidth="1"/>
    <col min="4354" max="4354" width="7" style="46" customWidth="1"/>
    <col min="4355" max="4355" width="3.69921875" style="46" customWidth="1"/>
    <col min="4356" max="4356" width="18.8984375" style="46" customWidth="1"/>
    <col min="4357" max="4357" width="7" style="46" customWidth="1"/>
    <col min="4358" max="4358" width="9.69921875" style="46"/>
    <col min="4359" max="4359" width="18.8984375" style="46" customWidth="1"/>
    <col min="4360" max="4360" width="7" style="46" customWidth="1"/>
    <col min="4361" max="4607" width="9.69921875" style="46"/>
    <col min="4608" max="4608" width="4.59765625" style="46" customWidth="1"/>
    <col min="4609" max="4609" width="18.8984375" style="46" customWidth="1"/>
    <col min="4610" max="4610" width="7" style="46" customWidth="1"/>
    <col min="4611" max="4611" width="3.69921875" style="46" customWidth="1"/>
    <col min="4612" max="4612" width="18.8984375" style="46" customWidth="1"/>
    <col min="4613" max="4613" width="7" style="46" customWidth="1"/>
    <col min="4614" max="4614" width="9.69921875" style="46"/>
    <col min="4615" max="4615" width="18.8984375" style="46" customWidth="1"/>
    <col min="4616" max="4616" width="7" style="46" customWidth="1"/>
    <col min="4617" max="4863" width="9.69921875" style="46"/>
    <col min="4864" max="4864" width="4.59765625" style="46" customWidth="1"/>
    <col min="4865" max="4865" width="18.8984375" style="46" customWidth="1"/>
    <col min="4866" max="4866" width="7" style="46" customWidth="1"/>
    <col min="4867" max="4867" width="3.69921875" style="46" customWidth="1"/>
    <col min="4868" max="4868" width="18.8984375" style="46" customWidth="1"/>
    <col min="4869" max="4869" width="7" style="46" customWidth="1"/>
    <col min="4870" max="4870" width="9.69921875" style="46"/>
    <col min="4871" max="4871" width="18.8984375" style="46" customWidth="1"/>
    <col min="4872" max="4872" width="7" style="46" customWidth="1"/>
    <col min="4873" max="5119" width="9.69921875" style="46"/>
    <col min="5120" max="5120" width="4.59765625" style="46" customWidth="1"/>
    <col min="5121" max="5121" width="18.8984375" style="46" customWidth="1"/>
    <col min="5122" max="5122" width="7" style="46" customWidth="1"/>
    <col min="5123" max="5123" width="3.69921875" style="46" customWidth="1"/>
    <col min="5124" max="5124" width="18.8984375" style="46" customWidth="1"/>
    <col min="5125" max="5125" width="7" style="46" customWidth="1"/>
    <col min="5126" max="5126" width="9.69921875" style="46"/>
    <col min="5127" max="5127" width="18.8984375" style="46" customWidth="1"/>
    <col min="5128" max="5128" width="7" style="46" customWidth="1"/>
    <col min="5129" max="5375" width="9.69921875" style="46"/>
    <col min="5376" max="5376" width="4.59765625" style="46" customWidth="1"/>
    <col min="5377" max="5377" width="18.8984375" style="46" customWidth="1"/>
    <col min="5378" max="5378" width="7" style="46" customWidth="1"/>
    <col min="5379" max="5379" width="3.69921875" style="46" customWidth="1"/>
    <col min="5380" max="5380" width="18.8984375" style="46" customWidth="1"/>
    <col min="5381" max="5381" width="7" style="46" customWidth="1"/>
    <col min="5382" max="5382" width="9.69921875" style="46"/>
    <col min="5383" max="5383" width="18.8984375" style="46" customWidth="1"/>
    <col min="5384" max="5384" width="7" style="46" customWidth="1"/>
    <col min="5385" max="5631" width="9.69921875" style="46"/>
    <col min="5632" max="5632" width="4.59765625" style="46" customWidth="1"/>
    <col min="5633" max="5633" width="18.8984375" style="46" customWidth="1"/>
    <col min="5634" max="5634" width="7" style="46" customWidth="1"/>
    <col min="5635" max="5635" width="3.69921875" style="46" customWidth="1"/>
    <col min="5636" max="5636" width="18.8984375" style="46" customWidth="1"/>
    <col min="5637" max="5637" width="7" style="46" customWidth="1"/>
    <col min="5638" max="5638" width="9.69921875" style="46"/>
    <col min="5639" max="5639" width="18.8984375" style="46" customWidth="1"/>
    <col min="5640" max="5640" width="7" style="46" customWidth="1"/>
    <col min="5641" max="5887" width="9.69921875" style="46"/>
    <col min="5888" max="5888" width="4.59765625" style="46" customWidth="1"/>
    <col min="5889" max="5889" width="18.8984375" style="46" customWidth="1"/>
    <col min="5890" max="5890" width="7" style="46" customWidth="1"/>
    <col min="5891" max="5891" width="3.69921875" style="46" customWidth="1"/>
    <col min="5892" max="5892" width="18.8984375" style="46" customWidth="1"/>
    <col min="5893" max="5893" width="7" style="46" customWidth="1"/>
    <col min="5894" max="5894" width="9.69921875" style="46"/>
    <col min="5895" max="5895" width="18.8984375" style="46" customWidth="1"/>
    <col min="5896" max="5896" width="7" style="46" customWidth="1"/>
    <col min="5897" max="6143" width="9.69921875" style="46"/>
    <col min="6144" max="6144" width="4.59765625" style="46" customWidth="1"/>
    <col min="6145" max="6145" width="18.8984375" style="46" customWidth="1"/>
    <col min="6146" max="6146" width="7" style="46" customWidth="1"/>
    <col min="6147" max="6147" width="3.69921875" style="46" customWidth="1"/>
    <col min="6148" max="6148" width="18.8984375" style="46" customWidth="1"/>
    <col min="6149" max="6149" width="7" style="46" customWidth="1"/>
    <col min="6150" max="6150" width="9.69921875" style="46"/>
    <col min="6151" max="6151" width="18.8984375" style="46" customWidth="1"/>
    <col min="6152" max="6152" width="7" style="46" customWidth="1"/>
    <col min="6153" max="6399" width="9.69921875" style="46"/>
    <col min="6400" max="6400" width="4.59765625" style="46" customWidth="1"/>
    <col min="6401" max="6401" width="18.8984375" style="46" customWidth="1"/>
    <col min="6402" max="6402" width="7" style="46" customWidth="1"/>
    <col min="6403" max="6403" width="3.69921875" style="46" customWidth="1"/>
    <col min="6404" max="6404" width="18.8984375" style="46" customWidth="1"/>
    <col min="6405" max="6405" width="7" style="46" customWidth="1"/>
    <col min="6406" max="6406" width="9.69921875" style="46"/>
    <col min="6407" max="6407" width="18.8984375" style="46" customWidth="1"/>
    <col min="6408" max="6408" width="7" style="46" customWidth="1"/>
    <col min="6409" max="6655" width="9.69921875" style="46"/>
    <col min="6656" max="6656" width="4.59765625" style="46" customWidth="1"/>
    <col min="6657" max="6657" width="18.8984375" style="46" customWidth="1"/>
    <col min="6658" max="6658" width="7" style="46" customWidth="1"/>
    <col min="6659" max="6659" width="3.69921875" style="46" customWidth="1"/>
    <col min="6660" max="6660" width="18.8984375" style="46" customWidth="1"/>
    <col min="6661" max="6661" width="7" style="46" customWidth="1"/>
    <col min="6662" max="6662" width="9.69921875" style="46"/>
    <col min="6663" max="6663" width="18.8984375" style="46" customWidth="1"/>
    <col min="6664" max="6664" width="7" style="46" customWidth="1"/>
    <col min="6665" max="6911" width="9.69921875" style="46"/>
    <col min="6912" max="6912" width="4.59765625" style="46" customWidth="1"/>
    <col min="6913" max="6913" width="18.8984375" style="46" customWidth="1"/>
    <col min="6914" max="6914" width="7" style="46" customWidth="1"/>
    <col min="6915" max="6915" width="3.69921875" style="46" customWidth="1"/>
    <col min="6916" max="6916" width="18.8984375" style="46" customWidth="1"/>
    <col min="6917" max="6917" width="7" style="46" customWidth="1"/>
    <col min="6918" max="6918" width="9.69921875" style="46"/>
    <col min="6919" max="6919" width="18.8984375" style="46" customWidth="1"/>
    <col min="6920" max="6920" width="7" style="46" customWidth="1"/>
    <col min="6921" max="7167" width="9.69921875" style="46"/>
    <col min="7168" max="7168" width="4.59765625" style="46" customWidth="1"/>
    <col min="7169" max="7169" width="18.8984375" style="46" customWidth="1"/>
    <col min="7170" max="7170" width="7" style="46" customWidth="1"/>
    <col min="7171" max="7171" width="3.69921875" style="46" customWidth="1"/>
    <col min="7172" max="7172" width="18.8984375" style="46" customWidth="1"/>
    <col min="7173" max="7173" width="7" style="46" customWidth="1"/>
    <col min="7174" max="7174" width="9.69921875" style="46"/>
    <col min="7175" max="7175" width="18.8984375" style="46" customWidth="1"/>
    <col min="7176" max="7176" width="7" style="46" customWidth="1"/>
    <col min="7177" max="7423" width="9.69921875" style="46"/>
    <col min="7424" max="7424" width="4.59765625" style="46" customWidth="1"/>
    <col min="7425" max="7425" width="18.8984375" style="46" customWidth="1"/>
    <col min="7426" max="7426" width="7" style="46" customWidth="1"/>
    <col min="7427" max="7427" width="3.69921875" style="46" customWidth="1"/>
    <col min="7428" max="7428" width="18.8984375" style="46" customWidth="1"/>
    <col min="7429" max="7429" width="7" style="46" customWidth="1"/>
    <col min="7430" max="7430" width="9.69921875" style="46"/>
    <col min="7431" max="7431" width="18.8984375" style="46" customWidth="1"/>
    <col min="7432" max="7432" width="7" style="46" customWidth="1"/>
    <col min="7433" max="7679" width="9.69921875" style="46"/>
    <col min="7680" max="7680" width="4.59765625" style="46" customWidth="1"/>
    <col min="7681" max="7681" width="18.8984375" style="46" customWidth="1"/>
    <col min="7682" max="7682" width="7" style="46" customWidth="1"/>
    <col min="7683" max="7683" width="3.69921875" style="46" customWidth="1"/>
    <col min="7684" max="7684" width="18.8984375" style="46" customWidth="1"/>
    <col min="7685" max="7685" width="7" style="46" customWidth="1"/>
    <col min="7686" max="7686" width="9.69921875" style="46"/>
    <col min="7687" max="7687" width="18.8984375" style="46" customWidth="1"/>
    <col min="7688" max="7688" width="7" style="46" customWidth="1"/>
    <col min="7689" max="7935" width="9.69921875" style="46"/>
    <col min="7936" max="7936" width="4.59765625" style="46" customWidth="1"/>
    <col min="7937" max="7937" width="18.8984375" style="46" customWidth="1"/>
    <col min="7938" max="7938" width="7" style="46" customWidth="1"/>
    <col min="7939" max="7939" width="3.69921875" style="46" customWidth="1"/>
    <col min="7940" max="7940" width="18.8984375" style="46" customWidth="1"/>
    <col min="7941" max="7941" width="7" style="46" customWidth="1"/>
    <col min="7942" max="7942" width="9.69921875" style="46"/>
    <col min="7943" max="7943" width="18.8984375" style="46" customWidth="1"/>
    <col min="7944" max="7944" width="7" style="46" customWidth="1"/>
    <col min="7945" max="8191" width="9.69921875" style="46"/>
    <col min="8192" max="8192" width="4.59765625" style="46" customWidth="1"/>
    <col min="8193" max="8193" width="18.8984375" style="46" customWidth="1"/>
    <col min="8194" max="8194" width="7" style="46" customWidth="1"/>
    <col min="8195" max="8195" width="3.69921875" style="46" customWidth="1"/>
    <col min="8196" max="8196" width="18.8984375" style="46" customWidth="1"/>
    <col min="8197" max="8197" width="7" style="46" customWidth="1"/>
    <col min="8198" max="8198" width="9.69921875" style="46"/>
    <col min="8199" max="8199" width="18.8984375" style="46" customWidth="1"/>
    <col min="8200" max="8200" width="7" style="46" customWidth="1"/>
    <col min="8201" max="8447" width="9.69921875" style="46"/>
    <col min="8448" max="8448" width="4.59765625" style="46" customWidth="1"/>
    <col min="8449" max="8449" width="18.8984375" style="46" customWidth="1"/>
    <col min="8450" max="8450" width="7" style="46" customWidth="1"/>
    <col min="8451" max="8451" width="3.69921875" style="46" customWidth="1"/>
    <col min="8452" max="8452" width="18.8984375" style="46" customWidth="1"/>
    <col min="8453" max="8453" width="7" style="46" customWidth="1"/>
    <col min="8454" max="8454" width="9.69921875" style="46"/>
    <col min="8455" max="8455" width="18.8984375" style="46" customWidth="1"/>
    <col min="8456" max="8456" width="7" style="46" customWidth="1"/>
    <col min="8457" max="8703" width="9.69921875" style="46"/>
    <col min="8704" max="8704" width="4.59765625" style="46" customWidth="1"/>
    <col min="8705" max="8705" width="18.8984375" style="46" customWidth="1"/>
    <col min="8706" max="8706" width="7" style="46" customWidth="1"/>
    <col min="8707" max="8707" width="3.69921875" style="46" customWidth="1"/>
    <col min="8708" max="8708" width="18.8984375" style="46" customWidth="1"/>
    <col min="8709" max="8709" width="7" style="46" customWidth="1"/>
    <col min="8710" max="8710" width="9.69921875" style="46"/>
    <col min="8711" max="8711" width="18.8984375" style="46" customWidth="1"/>
    <col min="8712" max="8712" width="7" style="46" customWidth="1"/>
    <col min="8713" max="8959" width="9.69921875" style="46"/>
    <col min="8960" max="8960" width="4.59765625" style="46" customWidth="1"/>
    <col min="8961" max="8961" width="18.8984375" style="46" customWidth="1"/>
    <col min="8962" max="8962" width="7" style="46" customWidth="1"/>
    <col min="8963" max="8963" width="3.69921875" style="46" customWidth="1"/>
    <col min="8964" max="8964" width="18.8984375" style="46" customWidth="1"/>
    <col min="8965" max="8965" width="7" style="46" customWidth="1"/>
    <col min="8966" max="8966" width="9.69921875" style="46"/>
    <col min="8967" max="8967" width="18.8984375" style="46" customWidth="1"/>
    <col min="8968" max="8968" width="7" style="46" customWidth="1"/>
    <col min="8969" max="9215" width="9.69921875" style="46"/>
    <col min="9216" max="9216" width="4.59765625" style="46" customWidth="1"/>
    <col min="9217" max="9217" width="18.8984375" style="46" customWidth="1"/>
    <col min="9218" max="9218" width="7" style="46" customWidth="1"/>
    <col min="9219" max="9219" width="3.69921875" style="46" customWidth="1"/>
    <col min="9220" max="9220" width="18.8984375" style="46" customWidth="1"/>
    <col min="9221" max="9221" width="7" style="46" customWidth="1"/>
    <col min="9222" max="9222" width="9.69921875" style="46"/>
    <col min="9223" max="9223" width="18.8984375" style="46" customWidth="1"/>
    <col min="9224" max="9224" width="7" style="46" customWidth="1"/>
    <col min="9225" max="9471" width="9.69921875" style="46"/>
    <col min="9472" max="9472" width="4.59765625" style="46" customWidth="1"/>
    <col min="9473" max="9473" width="18.8984375" style="46" customWidth="1"/>
    <col min="9474" max="9474" width="7" style="46" customWidth="1"/>
    <col min="9475" max="9475" width="3.69921875" style="46" customWidth="1"/>
    <col min="9476" max="9476" width="18.8984375" style="46" customWidth="1"/>
    <col min="9477" max="9477" width="7" style="46" customWidth="1"/>
    <col min="9478" max="9478" width="9.69921875" style="46"/>
    <col min="9479" max="9479" width="18.8984375" style="46" customWidth="1"/>
    <col min="9480" max="9480" width="7" style="46" customWidth="1"/>
    <col min="9481" max="9727" width="9.69921875" style="46"/>
    <col min="9728" max="9728" width="4.59765625" style="46" customWidth="1"/>
    <col min="9729" max="9729" width="18.8984375" style="46" customWidth="1"/>
    <col min="9730" max="9730" width="7" style="46" customWidth="1"/>
    <col min="9731" max="9731" width="3.69921875" style="46" customWidth="1"/>
    <col min="9732" max="9732" width="18.8984375" style="46" customWidth="1"/>
    <col min="9733" max="9733" width="7" style="46" customWidth="1"/>
    <col min="9734" max="9734" width="9.69921875" style="46"/>
    <col min="9735" max="9735" width="18.8984375" style="46" customWidth="1"/>
    <col min="9736" max="9736" width="7" style="46" customWidth="1"/>
    <col min="9737" max="9983" width="9.69921875" style="46"/>
    <col min="9984" max="9984" width="4.59765625" style="46" customWidth="1"/>
    <col min="9985" max="9985" width="18.8984375" style="46" customWidth="1"/>
    <col min="9986" max="9986" width="7" style="46" customWidth="1"/>
    <col min="9987" max="9987" width="3.69921875" style="46" customWidth="1"/>
    <col min="9988" max="9988" width="18.8984375" style="46" customWidth="1"/>
    <col min="9989" max="9989" width="7" style="46" customWidth="1"/>
    <col min="9990" max="9990" width="9.69921875" style="46"/>
    <col min="9991" max="9991" width="18.8984375" style="46" customWidth="1"/>
    <col min="9992" max="9992" width="7" style="46" customWidth="1"/>
    <col min="9993" max="10239" width="9.69921875" style="46"/>
    <col min="10240" max="10240" width="4.59765625" style="46" customWidth="1"/>
    <col min="10241" max="10241" width="18.8984375" style="46" customWidth="1"/>
    <col min="10242" max="10242" width="7" style="46" customWidth="1"/>
    <col min="10243" max="10243" width="3.69921875" style="46" customWidth="1"/>
    <col min="10244" max="10244" width="18.8984375" style="46" customWidth="1"/>
    <col min="10245" max="10245" width="7" style="46" customWidth="1"/>
    <col min="10246" max="10246" width="9.69921875" style="46"/>
    <col min="10247" max="10247" width="18.8984375" style="46" customWidth="1"/>
    <col min="10248" max="10248" width="7" style="46" customWidth="1"/>
    <col min="10249" max="10495" width="9.69921875" style="46"/>
    <col min="10496" max="10496" width="4.59765625" style="46" customWidth="1"/>
    <col min="10497" max="10497" width="18.8984375" style="46" customWidth="1"/>
    <col min="10498" max="10498" width="7" style="46" customWidth="1"/>
    <col min="10499" max="10499" width="3.69921875" style="46" customWidth="1"/>
    <col min="10500" max="10500" width="18.8984375" style="46" customWidth="1"/>
    <col min="10501" max="10501" width="7" style="46" customWidth="1"/>
    <col min="10502" max="10502" width="9.69921875" style="46"/>
    <col min="10503" max="10503" width="18.8984375" style="46" customWidth="1"/>
    <col min="10504" max="10504" width="7" style="46" customWidth="1"/>
    <col min="10505" max="10751" width="9.69921875" style="46"/>
    <col min="10752" max="10752" width="4.59765625" style="46" customWidth="1"/>
    <col min="10753" max="10753" width="18.8984375" style="46" customWidth="1"/>
    <col min="10754" max="10754" width="7" style="46" customWidth="1"/>
    <col min="10755" max="10755" width="3.69921875" style="46" customWidth="1"/>
    <col min="10756" max="10756" width="18.8984375" style="46" customWidth="1"/>
    <col min="10757" max="10757" width="7" style="46" customWidth="1"/>
    <col min="10758" max="10758" width="9.69921875" style="46"/>
    <col min="10759" max="10759" width="18.8984375" style="46" customWidth="1"/>
    <col min="10760" max="10760" width="7" style="46" customWidth="1"/>
    <col min="10761" max="11007" width="9.69921875" style="46"/>
    <col min="11008" max="11008" width="4.59765625" style="46" customWidth="1"/>
    <col min="11009" max="11009" width="18.8984375" style="46" customWidth="1"/>
    <col min="11010" max="11010" width="7" style="46" customWidth="1"/>
    <col min="11011" max="11011" width="3.69921875" style="46" customWidth="1"/>
    <col min="11012" max="11012" width="18.8984375" style="46" customWidth="1"/>
    <col min="11013" max="11013" width="7" style="46" customWidth="1"/>
    <col min="11014" max="11014" width="9.69921875" style="46"/>
    <col min="11015" max="11015" width="18.8984375" style="46" customWidth="1"/>
    <col min="11016" max="11016" width="7" style="46" customWidth="1"/>
    <col min="11017" max="11263" width="9.69921875" style="46"/>
    <col min="11264" max="11264" width="4.59765625" style="46" customWidth="1"/>
    <col min="11265" max="11265" width="18.8984375" style="46" customWidth="1"/>
    <col min="11266" max="11266" width="7" style="46" customWidth="1"/>
    <col min="11267" max="11267" width="3.69921875" style="46" customWidth="1"/>
    <col min="11268" max="11268" width="18.8984375" style="46" customWidth="1"/>
    <col min="11269" max="11269" width="7" style="46" customWidth="1"/>
    <col min="11270" max="11270" width="9.69921875" style="46"/>
    <col min="11271" max="11271" width="18.8984375" style="46" customWidth="1"/>
    <col min="11272" max="11272" width="7" style="46" customWidth="1"/>
    <col min="11273" max="11519" width="9.69921875" style="46"/>
    <col min="11520" max="11520" width="4.59765625" style="46" customWidth="1"/>
    <col min="11521" max="11521" width="18.8984375" style="46" customWidth="1"/>
    <col min="11522" max="11522" width="7" style="46" customWidth="1"/>
    <col min="11523" max="11523" width="3.69921875" style="46" customWidth="1"/>
    <col min="11524" max="11524" width="18.8984375" style="46" customWidth="1"/>
    <col min="11525" max="11525" width="7" style="46" customWidth="1"/>
    <col min="11526" max="11526" width="9.69921875" style="46"/>
    <col min="11527" max="11527" width="18.8984375" style="46" customWidth="1"/>
    <col min="11528" max="11528" width="7" style="46" customWidth="1"/>
    <col min="11529" max="11775" width="9.69921875" style="46"/>
    <col min="11776" max="11776" width="4.59765625" style="46" customWidth="1"/>
    <col min="11777" max="11777" width="18.8984375" style="46" customWidth="1"/>
    <col min="11778" max="11778" width="7" style="46" customWidth="1"/>
    <col min="11779" max="11779" width="3.69921875" style="46" customWidth="1"/>
    <col min="11780" max="11780" width="18.8984375" style="46" customWidth="1"/>
    <col min="11781" max="11781" width="7" style="46" customWidth="1"/>
    <col min="11782" max="11782" width="9.69921875" style="46"/>
    <col min="11783" max="11783" width="18.8984375" style="46" customWidth="1"/>
    <col min="11784" max="11784" width="7" style="46" customWidth="1"/>
    <col min="11785" max="12031" width="9.69921875" style="46"/>
    <col min="12032" max="12032" width="4.59765625" style="46" customWidth="1"/>
    <col min="12033" max="12033" width="18.8984375" style="46" customWidth="1"/>
    <col min="12034" max="12034" width="7" style="46" customWidth="1"/>
    <col min="12035" max="12035" width="3.69921875" style="46" customWidth="1"/>
    <col min="12036" max="12036" width="18.8984375" style="46" customWidth="1"/>
    <col min="12037" max="12037" width="7" style="46" customWidth="1"/>
    <col min="12038" max="12038" width="9.69921875" style="46"/>
    <col min="12039" max="12039" width="18.8984375" style="46" customWidth="1"/>
    <col min="12040" max="12040" width="7" style="46" customWidth="1"/>
    <col min="12041" max="12287" width="9.69921875" style="46"/>
    <col min="12288" max="12288" width="4.59765625" style="46" customWidth="1"/>
    <col min="12289" max="12289" width="18.8984375" style="46" customWidth="1"/>
    <col min="12290" max="12290" width="7" style="46" customWidth="1"/>
    <col min="12291" max="12291" width="3.69921875" style="46" customWidth="1"/>
    <col min="12292" max="12292" width="18.8984375" style="46" customWidth="1"/>
    <col min="12293" max="12293" width="7" style="46" customWidth="1"/>
    <col min="12294" max="12294" width="9.69921875" style="46"/>
    <col min="12295" max="12295" width="18.8984375" style="46" customWidth="1"/>
    <col min="12296" max="12296" width="7" style="46" customWidth="1"/>
    <col min="12297" max="12543" width="9.69921875" style="46"/>
    <col min="12544" max="12544" width="4.59765625" style="46" customWidth="1"/>
    <col min="12545" max="12545" width="18.8984375" style="46" customWidth="1"/>
    <col min="12546" max="12546" width="7" style="46" customWidth="1"/>
    <col min="12547" max="12547" width="3.69921875" style="46" customWidth="1"/>
    <col min="12548" max="12548" width="18.8984375" style="46" customWidth="1"/>
    <col min="12549" max="12549" width="7" style="46" customWidth="1"/>
    <col min="12550" max="12550" width="9.69921875" style="46"/>
    <col min="12551" max="12551" width="18.8984375" style="46" customWidth="1"/>
    <col min="12552" max="12552" width="7" style="46" customWidth="1"/>
    <col min="12553" max="12799" width="9.69921875" style="46"/>
    <col min="12800" max="12800" width="4.59765625" style="46" customWidth="1"/>
    <col min="12801" max="12801" width="18.8984375" style="46" customWidth="1"/>
    <col min="12802" max="12802" width="7" style="46" customWidth="1"/>
    <col min="12803" max="12803" width="3.69921875" style="46" customWidth="1"/>
    <col min="12804" max="12804" width="18.8984375" style="46" customWidth="1"/>
    <col min="12805" max="12805" width="7" style="46" customWidth="1"/>
    <col min="12806" max="12806" width="9.69921875" style="46"/>
    <col min="12807" max="12807" width="18.8984375" style="46" customWidth="1"/>
    <col min="12808" max="12808" width="7" style="46" customWidth="1"/>
    <col min="12809" max="13055" width="9.69921875" style="46"/>
    <col min="13056" max="13056" width="4.59765625" style="46" customWidth="1"/>
    <col min="13057" max="13057" width="18.8984375" style="46" customWidth="1"/>
    <col min="13058" max="13058" width="7" style="46" customWidth="1"/>
    <col min="13059" max="13059" width="3.69921875" style="46" customWidth="1"/>
    <col min="13060" max="13060" width="18.8984375" style="46" customWidth="1"/>
    <col min="13061" max="13061" width="7" style="46" customWidth="1"/>
    <col min="13062" max="13062" width="9.69921875" style="46"/>
    <col min="13063" max="13063" width="18.8984375" style="46" customWidth="1"/>
    <col min="13064" max="13064" width="7" style="46" customWidth="1"/>
    <col min="13065" max="13311" width="9.69921875" style="46"/>
    <col min="13312" max="13312" width="4.59765625" style="46" customWidth="1"/>
    <col min="13313" max="13313" width="18.8984375" style="46" customWidth="1"/>
    <col min="13314" max="13314" width="7" style="46" customWidth="1"/>
    <col min="13315" max="13315" width="3.69921875" style="46" customWidth="1"/>
    <col min="13316" max="13316" width="18.8984375" style="46" customWidth="1"/>
    <col min="13317" max="13317" width="7" style="46" customWidth="1"/>
    <col min="13318" max="13318" width="9.69921875" style="46"/>
    <col min="13319" max="13319" width="18.8984375" style="46" customWidth="1"/>
    <col min="13320" max="13320" width="7" style="46" customWidth="1"/>
    <col min="13321" max="13567" width="9.69921875" style="46"/>
    <col min="13568" max="13568" width="4.59765625" style="46" customWidth="1"/>
    <col min="13569" max="13569" width="18.8984375" style="46" customWidth="1"/>
    <col min="13570" max="13570" width="7" style="46" customWidth="1"/>
    <col min="13571" max="13571" width="3.69921875" style="46" customWidth="1"/>
    <col min="13572" max="13572" width="18.8984375" style="46" customWidth="1"/>
    <col min="13573" max="13573" width="7" style="46" customWidth="1"/>
    <col min="13574" max="13574" width="9.69921875" style="46"/>
    <col min="13575" max="13575" width="18.8984375" style="46" customWidth="1"/>
    <col min="13576" max="13576" width="7" style="46" customWidth="1"/>
    <col min="13577" max="13823" width="9.69921875" style="46"/>
    <col min="13824" max="13824" width="4.59765625" style="46" customWidth="1"/>
    <col min="13825" max="13825" width="18.8984375" style="46" customWidth="1"/>
    <col min="13826" max="13826" width="7" style="46" customWidth="1"/>
    <col min="13827" max="13827" width="3.69921875" style="46" customWidth="1"/>
    <col min="13828" max="13828" width="18.8984375" style="46" customWidth="1"/>
    <col min="13829" max="13829" width="7" style="46" customWidth="1"/>
    <col min="13830" max="13830" width="9.69921875" style="46"/>
    <col min="13831" max="13831" width="18.8984375" style="46" customWidth="1"/>
    <col min="13832" max="13832" width="7" style="46" customWidth="1"/>
    <col min="13833" max="14079" width="9.69921875" style="46"/>
    <col min="14080" max="14080" width="4.59765625" style="46" customWidth="1"/>
    <col min="14081" max="14081" width="18.8984375" style="46" customWidth="1"/>
    <col min="14082" max="14082" width="7" style="46" customWidth="1"/>
    <col min="14083" max="14083" width="3.69921875" style="46" customWidth="1"/>
    <col min="14084" max="14084" width="18.8984375" style="46" customWidth="1"/>
    <col min="14085" max="14085" width="7" style="46" customWidth="1"/>
    <col min="14086" max="14086" width="9.69921875" style="46"/>
    <col min="14087" max="14087" width="18.8984375" style="46" customWidth="1"/>
    <col min="14088" max="14088" width="7" style="46" customWidth="1"/>
    <col min="14089" max="14335" width="9.69921875" style="46"/>
    <col min="14336" max="14336" width="4.59765625" style="46" customWidth="1"/>
    <col min="14337" max="14337" width="18.8984375" style="46" customWidth="1"/>
    <col min="14338" max="14338" width="7" style="46" customWidth="1"/>
    <col min="14339" max="14339" width="3.69921875" style="46" customWidth="1"/>
    <col min="14340" max="14340" width="18.8984375" style="46" customWidth="1"/>
    <col min="14341" max="14341" width="7" style="46" customWidth="1"/>
    <col min="14342" max="14342" width="9.69921875" style="46"/>
    <col min="14343" max="14343" width="18.8984375" style="46" customWidth="1"/>
    <col min="14344" max="14344" width="7" style="46" customWidth="1"/>
    <col min="14345" max="14591" width="9.69921875" style="46"/>
    <col min="14592" max="14592" width="4.59765625" style="46" customWidth="1"/>
    <col min="14593" max="14593" width="18.8984375" style="46" customWidth="1"/>
    <col min="14594" max="14594" width="7" style="46" customWidth="1"/>
    <col min="14595" max="14595" width="3.69921875" style="46" customWidth="1"/>
    <col min="14596" max="14596" width="18.8984375" style="46" customWidth="1"/>
    <col min="14597" max="14597" width="7" style="46" customWidth="1"/>
    <col min="14598" max="14598" width="9.69921875" style="46"/>
    <col min="14599" max="14599" width="18.8984375" style="46" customWidth="1"/>
    <col min="14600" max="14600" width="7" style="46" customWidth="1"/>
    <col min="14601" max="14847" width="9.69921875" style="46"/>
    <col min="14848" max="14848" width="4.59765625" style="46" customWidth="1"/>
    <col min="14849" max="14849" width="18.8984375" style="46" customWidth="1"/>
    <col min="14850" max="14850" width="7" style="46" customWidth="1"/>
    <col min="14851" max="14851" width="3.69921875" style="46" customWidth="1"/>
    <col min="14852" max="14852" width="18.8984375" style="46" customWidth="1"/>
    <col min="14853" max="14853" width="7" style="46" customWidth="1"/>
    <col min="14854" max="14854" width="9.69921875" style="46"/>
    <col min="14855" max="14855" width="18.8984375" style="46" customWidth="1"/>
    <col min="14856" max="14856" width="7" style="46" customWidth="1"/>
    <col min="14857" max="15103" width="9.69921875" style="46"/>
    <col min="15104" max="15104" width="4.59765625" style="46" customWidth="1"/>
    <col min="15105" max="15105" width="18.8984375" style="46" customWidth="1"/>
    <col min="15106" max="15106" width="7" style="46" customWidth="1"/>
    <col min="15107" max="15107" width="3.69921875" style="46" customWidth="1"/>
    <col min="15108" max="15108" width="18.8984375" style="46" customWidth="1"/>
    <col min="15109" max="15109" width="7" style="46" customWidth="1"/>
    <col min="15110" max="15110" width="9.69921875" style="46"/>
    <col min="15111" max="15111" width="18.8984375" style="46" customWidth="1"/>
    <col min="15112" max="15112" width="7" style="46" customWidth="1"/>
    <col min="15113" max="15359" width="9.69921875" style="46"/>
    <col min="15360" max="15360" width="4.59765625" style="46" customWidth="1"/>
    <col min="15361" max="15361" width="18.8984375" style="46" customWidth="1"/>
    <col min="15362" max="15362" width="7" style="46" customWidth="1"/>
    <col min="15363" max="15363" width="3.69921875" style="46" customWidth="1"/>
    <col min="15364" max="15364" width="18.8984375" style="46" customWidth="1"/>
    <col min="15365" max="15365" width="7" style="46" customWidth="1"/>
    <col min="15366" max="15366" width="9.69921875" style="46"/>
    <col min="15367" max="15367" width="18.8984375" style="46" customWidth="1"/>
    <col min="15368" max="15368" width="7" style="46" customWidth="1"/>
    <col min="15369" max="15615" width="9.69921875" style="46"/>
    <col min="15616" max="15616" width="4.59765625" style="46" customWidth="1"/>
    <col min="15617" max="15617" width="18.8984375" style="46" customWidth="1"/>
    <col min="15618" max="15618" width="7" style="46" customWidth="1"/>
    <col min="15619" max="15619" width="3.69921875" style="46" customWidth="1"/>
    <col min="15620" max="15620" width="18.8984375" style="46" customWidth="1"/>
    <col min="15621" max="15621" width="7" style="46" customWidth="1"/>
    <col min="15622" max="15622" width="9.69921875" style="46"/>
    <col min="15623" max="15623" width="18.8984375" style="46" customWidth="1"/>
    <col min="15624" max="15624" width="7" style="46" customWidth="1"/>
    <col min="15625" max="15871" width="9.69921875" style="46"/>
    <col min="15872" max="15872" width="4.59765625" style="46" customWidth="1"/>
    <col min="15873" max="15873" width="18.8984375" style="46" customWidth="1"/>
    <col min="15874" max="15874" width="7" style="46" customWidth="1"/>
    <col min="15875" max="15875" width="3.69921875" style="46" customWidth="1"/>
    <col min="15876" max="15876" width="18.8984375" style="46" customWidth="1"/>
    <col min="15877" max="15877" width="7" style="46" customWidth="1"/>
    <col min="15878" max="15878" width="9.69921875" style="46"/>
    <col min="15879" max="15879" width="18.8984375" style="46" customWidth="1"/>
    <col min="15880" max="15880" width="7" style="46" customWidth="1"/>
    <col min="15881" max="16127" width="9.69921875" style="46"/>
    <col min="16128" max="16128" width="4.59765625" style="46" customWidth="1"/>
    <col min="16129" max="16129" width="18.8984375" style="46" customWidth="1"/>
    <col min="16130" max="16130" width="7" style="46" customWidth="1"/>
    <col min="16131" max="16131" width="3.69921875" style="46" customWidth="1"/>
    <col min="16132" max="16132" width="18.8984375" style="46" customWidth="1"/>
    <col min="16133" max="16133" width="7" style="46" customWidth="1"/>
    <col min="16134" max="16134" width="9.69921875" style="46"/>
    <col min="16135" max="16135" width="18.8984375" style="46" customWidth="1"/>
    <col min="16136" max="16136" width="7" style="46" customWidth="1"/>
    <col min="16137" max="16384" width="9.69921875" style="46"/>
  </cols>
  <sheetData>
    <row r="1" spans="1:75" ht="19.2">
      <c r="A1" s="306" t="s">
        <v>225</v>
      </c>
      <c r="B1" s="306"/>
      <c r="C1" s="306"/>
      <c r="D1" s="306"/>
      <c r="E1" s="306"/>
      <c r="F1" s="306"/>
      <c r="G1" s="306"/>
      <c r="H1" s="306"/>
      <c r="I1" s="247"/>
      <c r="J1" s="247"/>
      <c r="K1" s="247"/>
      <c r="L1" s="247"/>
      <c r="BL1" s="306" t="s">
        <v>225</v>
      </c>
      <c r="BM1" s="306"/>
      <c r="BN1" s="306"/>
      <c r="BO1" s="306"/>
      <c r="BP1" s="306"/>
      <c r="BQ1" s="306"/>
      <c r="BR1" s="306"/>
      <c r="BS1" s="306"/>
      <c r="BT1" s="247"/>
      <c r="BU1" s="247"/>
      <c r="BV1" s="247"/>
      <c r="BW1" s="247"/>
    </row>
    <row r="2" spans="1:75">
      <c r="A2" s="247"/>
      <c r="B2" s="247"/>
      <c r="C2" s="247"/>
      <c r="D2" s="247"/>
      <c r="E2" s="247"/>
      <c r="F2" s="247"/>
      <c r="G2" s="247"/>
      <c r="H2" s="247"/>
      <c r="I2" s="247"/>
      <c r="J2" s="247"/>
      <c r="K2" s="247"/>
      <c r="L2" s="247"/>
      <c r="BL2" s="247"/>
      <c r="BM2" s="247"/>
      <c r="BN2" s="247"/>
      <c r="BO2" s="247"/>
      <c r="BP2" s="247"/>
      <c r="BQ2" s="247"/>
      <c r="BR2" s="247"/>
      <c r="BS2" s="247"/>
      <c r="BT2" s="247"/>
      <c r="BU2" s="247"/>
      <c r="BV2" s="247"/>
      <c r="BW2" s="247"/>
    </row>
    <row r="3" spans="1:75" ht="28.5" customHeight="1">
      <c r="A3" s="248" t="s">
        <v>226</v>
      </c>
      <c r="B3" s="249">
        <v>85</v>
      </c>
      <c r="C3" s="247"/>
      <c r="D3" s="250" t="s">
        <v>227</v>
      </c>
      <c r="E3" s="251" t="s">
        <v>88</v>
      </c>
      <c r="F3" s="252"/>
      <c r="G3" s="250" t="s">
        <v>227</v>
      </c>
      <c r="H3" s="251" t="s">
        <v>88</v>
      </c>
      <c r="I3" s="247"/>
      <c r="J3" s="247"/>
      <c r="K3" s="247"/>
      <c r="L3" s="247"/>
      <c r="BL3" s="248" t="s">
        <v>226</v>
      </c>
      <c r="BM3" s="249">
        <v>85</v>
      </c>
      <c r="BN3" s="247"/>
      <c r="BO3" s="250" t="s">
        <v>227</v>
      </c>
      <c r="BP3" s="251" t="s">
        <v>88</v>
      </c>
      <c r="BQ3" s="252"/>
      <c r="BR3" s="250" t="s">
        <v>227</v>
      </c>
      <c r="BS3" s="251" t="s">
        <v>88</v>
      </c>
      <c r="BT3" s="247"/>
      <c r="BU3" s="247"/>
      <c r="BV3" s="247"/>
      <c r="BW3" s="247"/>
    </row>
    <row r="4" spans="1:75" ht="15" customHeight="1">
      <c r="A4" s="253" t="s">
        <v>106</v>
      </c>
      <c r="B4" s="254">
        <v>85</v>
      </c>
      <c r="C4" s="247"/>
      <c r="D4" s="255" t="s">
        <v>228</v>
      </c>
      <c r="E4" s="256" t="s">
        <v>215</v>
      </c>
      <c r="F4" s="252"/>
      <c r="G4" s="255" t="s">
        <v>229</v>
      </c>
      <c r="H4" s="257" t="s">
        <v>215</v>
      </c>
      <c r="I4" s="247"/>
      <c r="J4" s="247"/>
      <c r="K4" s="247"/>
      <c r="L4" s="247"/>
      <c r="BL4" s="253" t="s">
        <v>106</v>
      </c>
      <c r="BM4" s="254">
        <v>85</v>
      </c>
      <c r="BN4" s="247"/>
      <c r="BO4" s="255" t="s">
        <v>228</v>
      </c>
      <c r="BP4" s="256" t="s">
        <v>215</v>
      </c>
      <c r="BQ4" s="252"/>
      <c r="BR4" s="255" t="s">
        <v>229</v>
      </c>
      <c r="BS4" s="257" t="s">
        <v>215</v>
      </c>
      <c r="BT4" s="247"/>
      <c r="BU4" s="247"/>
      <c r="BV4" s="247"/>
      <c r="BW4" s="247"/>
    </row>
    <row r="5" spans="1:75" ht="15" customHeight="1">
      <c r="A5" s="247"/>
      <c r="B5" s="247"/>
      <c r="C5" s="247"/>
      <c r="D5" s="258" t="s">
        <v>52</v>
      </c>
      <c r="E5" s="259">
        <v>1</v>
      </c>
      <c r="F5" s="252"/>
      <c r="G5" s="260" t="s">
        <v>53</v>
      </c>
      <c r="H5" s="259">
        <v>0</v>
      </c>
      <c r="I5" s="247"/>
      <c r="J5" s="247"/>
      <c r="K5" s="247"/>
      <c r="L5" s="247"/>
      <c r="BL5" s="247"/>
      <c r="BM5" s="247"/>
      <c r="BN5" s="247"/>
      <c r="BO5" s="258" t="s">
        <v>52</v>
      </c>
      <c r="BP5" s="259">
        <v>1</v>
      </c>
      <c r="BQ5" s="252"/>
      <c r="BR5" s="260" t="s">
        <v>53</v>
      </c>
      <c r="BS5" s="259">
        <v>0</v>
      </c>
      <c r="BT5" s="247"/>
      <c r="BU5" s="247"/>
      <c r="BV5" s="247"/>
      <c r="BW5" s="247"/>
    </row>
    <row r="6" spans="1:75" ht="15" customHeight="1">
      <c r="A6" s="247"/>
      <c r="B6" s="247"/>
      <c r="C6" s="247"/>
      <c r="D6" s="261" t="s">
        <v>57</v>
      </c>
      <c r="E6" s="262">
        <v>1</v>
      </c>
      <c r="F6" s="252"/>
      <c r="G6" s="263" t="s">
        <v>58</v>
      </c>
      <c r="H6" s="262">
        <v>1</v>
      </c>
      <c r="I6" s="247"/>
      <c r="J6" s="247"/>
      <c r="K6" s="247"/>
      <c r="L6" s="247"/>
      <c r="BL6" s="247"/>
      <c r="BM6" s="247"/>
      <c r="BN6" s="247"/>
      <c r="BO6" s="261" t="s">
        <v>57</v>
      </c>
      <c r="BP6" s="262">
        <v>1</v>
      </c>
      <c r="BQ6" s="252"/>
      <c r="BR6" s="263" t="s">
        <v>58</v>
      </c>
      <c r="BS6" s="262">
        <v>1</v>
      </c>
      <c r="BT6" s="247"/>
      <c r="BU6" s="247"/>
      <c r="BV6" s="247"/>
      <c r="BW6" s="247"/>
    </row>
    <row r="7" spans="1:75" ht="15" customHeight="1">
      <c r="A7" s="247"/>
      <c r="B7" s="247"/>
      <c r="C7" s="247"/>
      <c r="D7" s="261" t="s">
        <v>60</v>
      </c>
      <c r="E7" s="262">
        <v>1</v>
      </c>
      <c r="F7" s="252"/>
      <c r="G7" s="263" t="s">
        <v>61</v>
      </c>
      <c r="H7" s="262">
        <v>1</v>
      </c>
      <c r="I7" s="247"/>
      <c r="J7" s="247"/>
      <c r="K7" s="247"/>
      <c r="L7" s="247"/>
      <c r="BL7" s="247"/>
      <c r="BM7" s="247"/>
      <c r="BN7" s="247"/>
      <c r="BO7" s="261" t="s">
        <v>60</v>
      </c>
      <c r="BP7" s="262">
        <v>1</v>
      </c>
      <c r="BQ7" s="252"/>
      <c r="BR7" s="263" t="s">
        <v>61</v>
      </c>
      <c r="BS7" s="262">
        <v>1</v>
      </c>
      <c r="BT7" s="247"/>
      <c r="BU7" s="247"/>
      <c r="BV7" s="247"/>
      <c r="BW7" s="247"/>
    </row>
    <row r="8" spans="1:75" ht="15" customHeight="1">
      <c r="A8" s="247"/>
      <c r="B8" s="247"/>
      <c r="C8" s="247"/>
      <c r="D8" s="263" t="s">
        <v>64</v>
      </c>
      <c r="E8" s="262">
        <v>1</v>
      </c>
      <c r="F8" s="252"/>
      <c r="G8" s="261" t="s">
        <v>65</v>
      </c>
      <c r="H8" s="262">
        <v>1</v>
      </c>
      <c r="I8" s="247"/>
      <c r="J8" s="247"/>
      <c r="K8" s="247"/>
      <c r="L8" s="247"/>
      <c r="BL8" s="247"/>
      <c r="BM8" s="247"/>
      <c r="BN8" s="247"/>
      <c r="BO8" s="263" t="s">
        <v>64</v>
      </c>
      <c r="BP8" s="262">
        <v>1</v>
      </c>
      <c r="BQ8" s="252"/>
      <c r="BR8" s="261" t="s">
        <v>65</v>
      </c>
      <c r="BS8" s="262">
        <v>1</v>
      </c>
      <c r="BT8" s="247"/>
      <c r="BU8" s="247"/>
      <c r="BV8" s="247"/>
      <c r="BW8" s="247"/>
    </row>
    <row r="9" spans="1:75" ht="15" customHeight="1">
      <c r="A9" s="247"/>
      <c r="B9" s="247"/>
      <c r="C9" s="247"/>
      <c r="D9" s="261" t="s">
        <v>67</v>
      </c>
      <c r="E9" s="262">
        <v>1</v>
      </c>
      <c r="F9" s="252"/>
      <c r="G9" s="261" t="s">
        <v>68</v>
      </c>
      <c r="H9" s="262">
        <v>1</v>
      </c>
      <c r="I9" s="247"/>
      <c r="J9" s="247"/>
      <c r="K9" s="247"/>
      <c r="L9" s="247"/>
      <c r="BL9" s="247"/>
      <c r="BM9" s="247"/>
      <c r="BN9" s="247"/>
      <c r="BO9" s="261" t="s">
        <v>67</v>
      </c>
      <c r="BP9" s="262">
        <v>1</v>
      </c>
      <c r="BQ9" s="252"/>
      <c r="BR9" s="261" t="s">
        <v>68</v>
      </c>
      <c r="BS9" s="262">
        <v>1</v>
      </c>
      <c r="BT9" s="247"/>
      <c r="BU9" s="247"/>
      <c r="BV9" s="247"/>
      <c r="BW9" s="247"/>
    </row>
    <row r="10" spans="1:75" ht="15" customHeight="1">
      <c r="A10" s="247"/>
      <c r="B10" s="247"/>
      <c r="C10" s="247"/>
      <c r="D10" s="263" t="s">
        <v>71</v>
      </c>
      <c r="E10" s="262">
        <v>1</v>
      </c>
      <c r="F10" s="252"/>
      <c r="G10" s="261" t="s">
        <v>72</v>
      </c>
      <c r="H10" s="262">
        <v>1</v>
      </c>
      <c r="I10" s="247"/>
      <c r="J10" s="247"/>
      <c r="K10" s="247"/>
      <c r="L10" s="247"/>
      <c r="BL10" s="247"/>
      <c r="BM10" s="247"/>
      <c r="BN10" s="247"/>
      <c r="BO10" s="263" t="s">
        <v>71</v>
      </c>
      <c r="BP10" s="262">
        <v>1</v>
      </c>
      <c r="BQ10" s="252"/>
      <c r="BR10" s="261" t="s">
        <v>72</v>
      </c>
      <c r="BS10" s="262">
        <v>1</v>
      </c>
      <c r="BT10" s="247"/>
      <c r="BU10" s="247"/>
      <c r="BV10" s="247"/>
      <c r="BW10" s="247"/>
    </row>
    <row r="11" spans="1:75" ht="15" customHeight="1">
      <c r="A11" s="247"/>
      <c r="B11" s="247"/>
      <c r="C11" s="247"/>
      <c r="D11" s="263" t="s">
        <v>75</v>
      </c>
      <c r="E11" s="262">
        <v>1</v>
      </c>
      <c r="F11" s="252"/>
      <c r="G11" s="261" t="s">
        <v>76</v>
      </c>
      <c r="H11" s="262">
        <v>1</v>
      </c>
      <c r="I11" s="247"/>
      <c r="J11" s="247"/>
      <c r="K11" s="247"/>
      <c r="L11" s="247"/>
      <c r="BL11" s="247"/>
      <c r="BM11" s="247"/>
      <c r="BN11" s="247"/>
      <c r="BO11" s="263" t="s">
        <v>75</v>
      </c>
      <c r="BP11" s="262">
        <v>1</v>
      </c>
      <c r="BQ11" s="252"/>
      <c r="BR11" s="261" t="s">
        <v>76</v>
      </c>
      <c r="BS11" s="262">
        <v>1</v>
      </c>
      <c r="BT11" s="247"/>
      <c r="BU11" s="247"/>
      <c r="BV11" s="247"/>
      <c r="BW11" s="247"/>
    </row>
    <row r="12" spans="1:75" ht="15" customHeight="1">
      <c r="A12" s="247"/>
      <c r="B12" s="247"/>
      <c r="C12" s="247"/>
      <c r="D12" s="261" t="s">
        <v>79</v>
      </c>
      <c r="E12" s="262">
        <v>1</v>
      </c>
      <c r="F12" s="252"/>
      <c r="G12" s="261" t="s">
        <v>80</v>
      </c>
      <c r="H12" s="262">
        <v>1</v>
      </c>
      <c r="I12" s="247"/>
      <c r="J12" s="247"/>
      <c r="K12" s="247"/>
      <c r="L12" s="247"/>
      <c r="BL12" s="247"/>
      <c r="BM12" s="247"/>
      <c r="BN12" s="247"/>
      <c r="BO12" s="261" t="s">
        <v>79</v>
      </c>
      <c r="BP12" s="262">
        <v>1</v>
      </c>
      <c r="BQ12" s="252"/>
      <c r="BR12" s="261" t="s">
        <v>80</v>
      </c>
      <c r="BS12" s="262">
        <v>1</v>
      </c>
      <c r="BT12" s="247"/>
      <c r="BU12" s="247"/>
      <c r="BV12" s="247"/>
      <c r="BW12" s="247"/>
    </row>
    <row r="13" spans="1:75" ht="15" customHeight="1">
      <c r="A13" s="247"/>
      <c r="B13" s="247"/>
      <c r="C13" s="247"/>
      <c r="D13" s="261" t="s">
        <v>82</v>
      </c>
      <c r="E13" s="262">
        <v>1</v>
      </c>
      <c r="F13" s="252"/>
      <c r="G13" s="263" t="s">
        <v>83</v>
      </c>
      <c r="H13" s="262">
        <v>1</v>
      </c>
      <c r="I13" s="247"/>
      <c r="J13" s="247"/>
      <c r="K13" s="247"/>
      <c r="L13" s="247"/>
      <c r="BL13" s="247"/>
      <c r="BM13" s="247"/>
      <c r="BN13" s="247"/>
      <c r="BO13" s="261" t="s">
        <v>82</v>
      </c>
      <c r="BP13" s="262">
        <v>1</v>
      </c>
      <c r="BQ13" s="252"/>
      <c r="BR13" s="263" t="s">
        <v>83</v>
      </c>
      <c r="BS13" s="262">
        <v>1</v>
      </c>
      <c r="BT13" s="247"/>
      <c r="BU13" s="247"/>
      <c r="BV13" s="247"/>
      <c r="BW13" s="247"/>
    </row>
    <row r="14" spans="1:75" ht="15" customHeight="1">
      <c r="A14" s="247"/>
      <c r="B14" s="247"/>
      <c r="C14" s="247"/>
      <c r="D14" s="263" t="s">
        <v>85</v>
      </c>
      <c r="E14" s="262">
        <v>1</v>
      </c>
      <c r="F14" s="252"/>
      <c r="G14" s="261" t="s">
        <v>86</v>
      </c>
      <c r="H14" s="262">
        <v>1</v>
      </c>
      <c r="I14" s="247"/>
      <c r="J14" s="247"/>
      <c r="K14" s="247"/>
      <c r="L14" s="247"/>
      <c r="BL14" s="247"/>
      <c r="BM14" s="247"/>
      <c r="BN14" s="247"/>
      <c r="BO14" s="263" t="s">
        <v>85</v>
      </c>
      <c r="BP14" s="262">
        <v>1</v>
      </c>
      <c r="BQ14" s="252"/>
      <c r="BR14" s="261" t="s">
        <v>86</v>
      </c>
      <c r="BS14" s="262">
        <v>1</v>
      </c>
      <c r="BT14" s="247"/>
      <c r="BU14" s="247"/>
      <c r="BV14" s="247"/>
      <c r="BW14" s="247"/>
    </row>
    <row r="15" spans="1:75" ht="15" customHeight="1">
      <c r="A15" s="247"/>
      <c r="B15" s="247"/>
      <c r="C15" s="247"/>
      <c r="D15" s="261" t="s">
        <v>90</v>
      </c>
      <c r="E15" s="262">
        <v>1</v>
      </c>
      <c r="F15" s="252"/>
      <c r="G15" s="263" t="s">
        <v>91</v>
      </c>
      <c r="H15" s="262">
        <v>1</v>
      </c>
      <c r="I15" s="247"/>
      <c r="J15" s="247"/>
      <c r="K15" s="247"/>
      <c r="L15" s="247"/>
      <c r="BL15" s="247"/>
      <c r="BM15" s="247"/>
      <c r="BN15" s="247"/>
      <c r="BO15" s="261" t="s">
        <v>90</v>
      </c>
      <c r="BP15" s="262">
        <v>1</v>
      </c>
      <c r="BQ15" s="252"/>
      <c r="BR15" s="263" t="s">
        <v>91</v>
      </c>
      <c r="BS15" s="262">
        <v>1</v>
      </c>
      <c r="BT15" s="247"/>
      <c r="BU15" s="247"/>
      <c r="BV15" s="247"/>
      <c r="BW15" s="247"/>
    </row>
    <row r="16" spans="1:75" ht="15" customHeight="1">
      <c r="A16" s="247"/>
      <c r="B16" s="247"/>
      <c r="C16" s="247"/>
      <c r="D16" s="261" t="s">
        <v>94</v>
      </c>
      <c r="E16" s="262">
        <v>1</v>
      </c>
      <c r="F16" s="252"/>
      <c r="G16" s="264" t="s">
        <v>95</v>
      </c>
      <c r="H16" s="265">
        <v>1</v>
      </c>
      <c r="I16" s="247"/>
      <c r="J16" s="247"/>
      <c r="K16" s="247"/>
      <c r="L16" s="247"/>
      <c r="BL16" s="247"/>
      <c r="BM16" s="247"/>
      <c r="BN16" s="247"/>
      <c r="BO16" s="261" t="s">
        <v>94</v>
      </c>
      <c r="BP16" s="262">
        <v>1</v>
      </c>
      <c r="BQ16" s="252"/>
      <c r="BR16" s="264" t="s">
        <v>95</v>
      </c>
      <c r="BS16" s="265">
        <v>1</v>
      </c>
      <c r="BT16" s="247"/>
      <c r="BU16" s="247"/>
      <c r="BV16" s="247"/>
      <c r="BW16" s="247"/>
    </row>
    <row r="17" spans="1:75" ht="15" customHeight="1">
      <c r="A17" s="247"/>
      <c r="B17" s="247"/>
      <c r="C17" s="247"/>
      <c r="D17" s="261" t="s">
        <v>97</v>
      </c>
      <c r="E17" s="262">
        <v>1</v>
      </c>
      <c r="F17" s="252"/>
      <c r="G17" s="266" t="s">
        <v>102</v>
      </c>
      <c r="H17" s="267">
        <v>1</v>
      </c>
      <c r="I17" s="247"/>
      <c r="J17" s="247"/>
      <c r="K17" s="247"/>
      <c r="L17" s="247"/>
      <c r="BL17" s="247"/>
      <c r="BM17" s="247"/>
      <c r="BN17" s="247"/>
      <c r="BO17" s="261" t="s">
        <v>97</v>
      </c>
      <c r="BP17" s="262">
        <v>1</v>
      </c>
      <c r="BQ17" s="252"/>
      <c r="BR17" s="266" t="s">
        <v>102</v>
      </c>
      <c r="BS17" s="267">
        <v>1</v>
      </c>
      <c r="BT17" s="247"/>
      <c r="BU17" s="247"/>
      <c r="BV17" s="247"/>
      <c r="BW17" s="247"/>
    </row>
    <row r="18" spans="1:75" ht="15" customHeight="1">
      <c r="A18" s="247"/>
      <c r="B18" s="247"/>
      <c r="C18" s="247"/>
      <c r="D18" s="263" t="s">
        <v>101</v>
      </c>
      <c r="E18" s="262">
        <v>1</v>
      </c>
      <c r="F18" s="252"/>
      <c r="G18" s="261" t="s">
        <v>105</v>
      </c>
      <c r="H18" s="262">
        <v>1</v>
      </c>
      <c r="I18" s="247"/>
      <c r="J18" s="247"/>
      <c r="K18" s="247"/>
      <c r="L18" s="247"/>
      <c r="BL18" s="247"/>
      <c r="BM18" s="247"/>
      <c r="BN18" s="247"/>
      <c r="BO18" s="263" t="s">
        <v>101</v>
      </c>
      <c r="BP18" s="262">
        <v>1</v>
      </c>
      <c r="BQ18" s="252"/>
      <c r="BR18" s="261" t="s">
        <v>105</v>
      </c>
      <c r="BS18" s="262">
        <v>1</v>
      </c>
      <c r="BT18" s="247"/>
      <c r="BU18" s="247"/>
      <c r="BV18" s="247"/>
      <c r="BW18" s="247"/>
    </row>
    <row r="19" spans="1:75" ht="15" customHeight="1">
      <c r="A19" s="247"/>
      <c r="B19" s="247"/>
      <c r="C19" s="247"/>
      <c r="D19" s="261" t="s">
        <v>104</v>
      </c>
      <c r="E19" s="262">
        <v>1</v>
      </c>
      <c r="F19" s="252"/>
      <c r="G19" s="261" t="s">
        <v>109</v>
      </c>
      <c r="H19" s="262">
        <v>1</v>
      </c>
      <c r="I19" s="247"/>
      <c r="J19" s="247"/>
      <c r="K19" s="247"/>
      <c r="L19" s="247"/>
      <c r="BL19" s="247"/>
      <c r="BM19" s="247"/>
      <c r="BN19" s="247"/>
      <c r="BO19" s="261" t="s">
        <v>104</v>
      </c>
      <c r="BP19" s="262">
        <v>1</v>
      </c>
      <c r="BQ19" s="252"/>
      <c r="BR19" s="261" t="s">
        <v>109</v>
      </c>
      <c r="BS19" s="262">
        <v>1</v>
      </c>
      <c r="BT19" s="247"/>
      <c r="BU19" s="247"/>
      <c r="BV19" s="247"/>
      <c r="BW19" s="247"/>
    </row>
    <row r="20" spans="1:75" ht="15" customHeight="1">
      <c r="A20" s="247"/>
      <c r="B20" s="247"/>
      <c r="C20" s="247"/>
      <c r="D20" s="261" t="s">
        <v>108</v>
      </c>
      <c r="E20" s="262">
        <v>1</v>
      </c>
      <c r="F20" s="252"/>
      <c r="G20" s="261" t="s">
        <v>112</v>
      </c>
      <c r="H20" s="262">
        <v>1</v>
      </c>
      <c r="I20" s="247"/>
      <c r="J20" s="247"/>
      <c r="K20" s="247"/>
      <c r="L20" s="247"/>
      <c r="BL20" s="247"/>
      <c r="BM20" s="247"/>
      <c r="BN20" s="247"/>
      <c r="BO20" s="261" t="s">
        <v>108</v>
      </c>
      <c r="BP20" s="262">
        <v>1</v>
      </c>
      <c r="BQ20" s="252"/>
      <c r="BR20" s="261" t="s">
        <v>112</v>
      </c>
      <c r="BS20" s="262">
        <v>1</v>
      </c>
      <c r="BT20" s="247"/>
      <c r="BU20" s="247"/>
      <c r="BV20" s="247"/>
      <c r="BW20" s="247"/>
    </row>
    <row r="21" spans="1:75" s="76" customFormat="1" ht="15" customHeight="1">
      <c r="A21" s="268"/>
      <c r="B21" s="268"/>
      <c r="C21" s="268"/>
      <c r="D21" s="261" t="s">
        <v>111</v>
      </c>
      <c r="E21" s="262">
        <v>1</v>
      </c>
      <c r="F21" s="252"/>
      <c r="G21" s="263" t="s">
        <v>230</v>
      </c>
      <c r="H21" s="262">
        <v>1</v>
      </c>
      <c r="I21" s="268"/>
      <c r="J21" s="268"/>
      <c r="K21" s="268"/>
      <c r="L21" s="247"/>
      <c r="BL21" s="268"/>
      <c r="BM21" s="268"/>
      <c r="BN21" s="268"/>
      <c r="BO21" s="261" t="s">
        <v>111</v>
      </c>
      <c r="BP21" s="262">
        <v>1</v>
      </c>
      <c r="BQ21" s="252"/>
      <c r="BR21" s="263" t="s">
        <v>230</v>
      </c>
      <c r="BS21" s="262">
        <v>1</v>
      </c>
      <c r="BT21" s="268"/>
      <c r="BU21" s="268"/>
      <c r="BV21" s="268"/>
      <c r="BW21" s="247"/>
    </row>
    <row r="22" spans="1:75" ht="15" customHeight="1">
      <c r="A22" s="247"/>
      <c r="B22" s="247"/>
      <c r="C22" s="247"/>
      <c r="D22" s="261" t="s">
        <v>113</v>
      </c>
      <c r="E22" s="262">
        <v>0</v>
      </c>
      <c r="F22" s="252"/>
      <c r="G22" s="261" t="s">
        <v>231</v>
      </c>
      <c r="H22" s="262">
        <v>1</v>
      </c>
      <c r="I22" s="247"/>
      <c r="J22" s="247"/>
      <c r="K22" s="247"/>
      <c r="L22" s="247"/>
      <c r="BL22" s="247"/>
      <c r="BM22" s="247"/>
      <c r="BN22" s="247"/>
      <c r="BO22" s="261" t="s">
        <v>113</v>
      </c>
      <c r="BP22" s="262">
        <v>0</v>
      </c>
      <c r="BQ22" s="252"/>
      <c r="BR22" s="261" t="s">
        <v>231</v>
      </c>
      <c r="BS22" s="262">
        <v>1</v>
      </c>
      <c r="BT22" s="247"/>
      <c r="BU22" s="247"/>
      <c r="BV22" s="247"/>
      <c r="BW22" s="247"/>
    </row>
    <row r="23" spans="1:75" ht="15" customHeight="1">
      <c r="A23" s="247"/>
      <c r="B23" s="247"/>
      <c r="C23" s="247"/>
      <c r="D23" s="261" t="s">
        <v>115</v>
      </c>
      <c r="E23" s="262">
        <v>1</v>
      </c>
      <c r="F23" s="252"/>
      <c r="G23" s="261" t="s">
        <v>232</v>
      </c>
      <c r="H23" s="262">
        <v>1</v>
      </c>
      <c r="I23" s="247"/>
      <c r="J23" s="247"/>
      <c r="K23" s="247"/>
      <c r="L23" s="247"/>
      <c r="BL23" s="247"/>
      <c r="BM23" s="247"/>
      <c r="BN23" s="247"/>
      <c r="BO23" s="261" t="s">
        <v>115</v>
      </c>
      <c r="BP23" s="262">
        <v>1</v>
      </c>
      <c r="BQ23" s="252"/>
      <c r="BR23" s="261" t="s">
        <v>232</v>
      </c>
      <c r="BS23" s="262">
        <v>1</v>
      </c>
      <c r="BT23" s="247"/>
      <c r="BU23" s="247"/>
      <c r="BV23" s="247"/>
      <c r="BW23" s="247"/>
    </row>
    <row r="24" spans="1:75" ht="15" customHeight="1">
      <c r="A24" s="247"/>
      <c r="B24" s="247"/>
      <c r="C24" s="247"/>
      <c r="D24" s="261" t="s">
        <v>117</v>
      </c>
      <c r="E24" s="262">
        <v>1</v>
      </c>
      <c r="F24" s="252"/>
      <c r="G24" s="261" t="s">
        <v>233</v>
      </c>
      <c r="H24" s="262">
        <v>1</v>
      </c>
      <c r="I24" s="247"/>
      <c r="J24" s="247"/>
      <c r="K24" s="247"/>
      <c r="L24" s="247"/>
      <c r="BL24" s="247"/>
      <c r="BM24" s="247"/>
      <c r="BN24" s="247"/>
      <c r="BO24" s="261" t="s">
        <v>117</v>
      </c>
      <c r="BP24" s="262">
        <v>1</v>
      </c>
      <c r="BQ24" s="252"/>
      <c r="BR24" s="261" t="s">
        <v>233</v>
      </c>
      <c r="BS24" s="262">
        <v>1</v>
      </c>
      <c r="BT24" s="247"/>
      <c r="BU24" s="247"/>
      <c r="BV24" s="247"/>
      <c r="BW24" s="247"/>
    </row>
    <row r="25" spans="1:75" ht="15" customHeight="1">
      <c r="A25" s="247"/>
      <c r="B25" s="247"/>
      <c r="C25" s="247"/>
      <c r="D25" s="263" t="s">
        <v>119</v>
      </c>
      <c r="E25" s="262">
        <v>1</v>
      </c>
      <c r="F25" s="252"/>
      <c r="G25" s="261" t="s">
        <v>234</v>
      </c>
      <c r="H25" s="262">
        <v>1</v>
      </c>
      <c r="I25" s="247"/>
      <c r="J25" s="247"/>
      <c r="K25" s="247"/>
      <c r="L25" s="247"/>
      <c r="BL25" s="247"/>
      <c r="BM25" s="247"/>
      <c r="BN25" s="247"/>
      <c r="BO25" s="263" t="s">
        <v>119</v>
      </c>
      <c r="BP25" s="262">
        <v>1</v>
      </c>
      <c r="BQ25" s="252"/>
      <c r="BR25" s="261" t="s">
        <v>234</v>
      </c>
      <c r="BS25" s="262">
        <v>1</v>
      </c>
      <c r="BT25" s="247"/>
      <c r="BU25" s="247"/>
      <c r="BV25" s="247"/>
      <c r="BW25" s="247"/>
    </row>
    <row r="26" spans="1:75" ht="15" customHeight="1">
      <c r="A26" s="247"/>
      <c r="B26" s="247"/>
      <c r="C26" s="247"/>
      <c r="D26" s="264" t="s">
        <v>235</v>
      </c>
      <c r="E26" s="265">
        <v>1</v>
      </c>
      <c r="F26" s="252"/>
      <c r="G26" s="261" t="s">
        <v>236</v>
      </c>
      <c r="H26" s="262">
        <v>1</v>
      </c>
      <c r="I26" s="247"/>
      <c r="J26" s="247"/>
      <c r="K26" s="247"/>
      <c r="L26" s="247"/>
      <c r="BL26" s="247"/>
      <c r="BM26" s="247"/>
      <c r="BN26" s="247"/>
      <c r="BO26" s="264" t="s">
        <v>235</v>
      </c>
      <c r="BP26" s="265">
        <v>1</v>
      </c>
      <c r="BQ26" s="252"/>
      <c r="BR26" s="261" t="s">
        <v>236</v>
      </c>
      <c r="BS26" s="262">
        <v>1</v>
      </c>
      <c r="BT26" s="247"/>
      <c r="BU26" s="247"/>
      <c r="BV26" s="247"/>
      <c r="BW26" s="247"/>
    </row>
    <row r="27" spans="1:75" ht="15" customHeight="1">
      <c r="A27" s="247"/>
      <c r="B27" s="247"/>
      <c r="C27" s="247"/>
      <c r="D27" s="269" t="s">
        <v>237</v>
      </c>
      <c r="E27" s="270">
        <v>1</v>
      </c>
      <c r="F27" s="252"/>
      <c r="G27" s="271" t="s">
        <v>238</v>
      </c>
      <c r="H27" s="265">
        <v>1</v>
      </c>
      <c r="I27" s="247"/>
      <c r="J27" s="247"/>
      <c r="K27" s="247"/>
      <c r="L27" s="247"/>
      <c r="BL27" s="247"/>
      <c r="BM27" s="247"/>
      <c r="BN27" s="247"/>
      <c r="BO27" s="269" t="s">
        <v>237</v>
      </c>
      <c r="BP27" s="270">
        <v>1</v>
      </c>
      <c r="BQ27" s="252"/>
      <c r="BR27" s="271" t="s">
        <v>238</v>
      </c>
      <c r="BS27" s="265">
        <v>1</v>
      </c>
      <c r="BT27" s="247"/>
      <c r="BU27" s="247"/>
      <c r="BV27" s="247"/>
      <c r="BW27" s="247"/>
    </row>
    <row r="28" spans="1:75" ht="15" customHeight="1">
      <c r="A28" s="247"/>
      <c r="B28" s="247"/>
      <c r="C28" s="247"/>
      <c r="D28" s="269" t="s">
        <v>239</v>
      </c>
      <c r="E28" s="270">
        <v>0</v>
      </c>
      <c r="F28" s="252"/>
      <c r="G28" s="272" t="s">
        <v>240</v>
      </c>
      <c r="H28" s="270">
        <v>0</v>
      </c>
      <c r="I28" s="247"/>
      <c r="J28" s="247"/>
      <c r="K28" s="247"/>
      <c r="L28" s="247"/>
      <c r="BL28" s="247"/>
      <c r="BM28" s="247"/>
      <c r="BN28" s="247"/>
      <c r="BO28" s="269" t="s">
        <v>239</v>
      </c>
      <c r="BP28" s="270">
        <v>0</v>
      </c>
      <c r="BQ28" s="252"/>
      <c r="BR28" s="272" t="s">
        <v>240</v>
      </c>
      <c r="BS28" s="270">
        <v>0</v>
      </c>
      <c r="BT28" s="247"/>
      <c r="BU28" s="247"/>
      <c r="BV28" s="247"/>
      <c r="BW28" s="247"/>
    </row>
    <row r="29" spans="1:75" ht="15" customHeight="1">
      <c r="A29" s="247"/>
      <c r="B29" s="247"/>
      <c r="C29" s="247"/>
      <c r="D29" s="269" t="s">
        <v>241</v>
      </c>
      <c r="E29" s="270">
        <v>0</v>
      </c>
      <c r="F29" s="252"/>
      <c r="G29" s="273" t="s">
        <v>217</v>
      </c>
      <c r="H29" s="254">
        <v>22</v>
      </c>
      <c r="I29" s="247"/>
      <c r="J29" s="247"/>
      <c r="K29" s="247"/>
      <c r="L29" s="247"/>
      <c r="BL29" s="247"/>
      <c r="BM29" s="247"/>
      <c r="BN29" s="247"/>
      <c r="BO29" s="269" t="s">
        <v>241</v>
      </c>
      <c r="BP29" s="270">
        <v>0</v>
      </c>
      <c r="BQ29" s="252"/>
      <c r="BR29" s="273" t="s">
        <v>217</v>
      </c>
      <c r="BS29" s="254">
        <v>22</v>
      </c>
      <c r="BT29" s="247"/>
      <c r="BU29" s="247"/>
      <c r="BV29" s="247"/>
      <c r="BW29" s="247"/>
    </row>
    <row r="30" spans="1:75" ht="15" customHeight="1">
      <c r="A30" s="247"/>
      <c r="B30" s="247"/>
      <c r="C30" s="247"/>
      <c r="D30" s="274" t="s">
        <v>217</v>
      </c>
      <c r="E30" s="275">
        <v>22</v>
      </c>
      <c r="F30" s="252"/>
      <c r="G30" s="276" t="s">
        <v>242</v>
      </c>
      <c r="H30" s="247"/>
      <c r="I30" s="247"/>
      <c r="J30" s="247"/>
      <c r="K30" s="247"/>
      <c r="L30" s="247"/>
      <c r="BL30" s="247"/>
      <c r="BM30" s="247"/>
      <c r="BN30" s="247"/>
      <c r="BO30" s="274" t="s">
        <v>217</v>
      </c>
      <c r="BP30" s="275">
        <v>22</v>
      </c>
      <c r="BQ30" s="252"/>
      <c r="BR30" s="276" t="s">
        <v>242</v>
      </c>
      <c r="BS30" s="247"/>
      <c r="BT30" s="247"/>
      <c r="BU30" s="247"/>
      <c r="BV30" s="247"/>
      <c r="BW30" s="247"/>
    </row>
    <row r="31" spans="1:75" ht="15" customHeight="1">
      <c r="A31" s="247"/>
      <c r="B31" s="247"/>
      <c r="C31" s="247"/>
      <c r="D31" s="277" t="s">
        <v>243</v>
      </c>
      <c r="E31" s="247"/>
      <c r="F31" s="252"/>
      <c r="G31" s="261" t="s">
        <v>131</v>
      </c>
      <c r="H31" s="259">
        <v>1</v>
      </c>
      <c r="I31" s="247"/>
      <c r="J31" s="247"/>
      <c r="K31" s="247"/>
      <c r="L31" s="247"/>
      <c r="BL31" s="247"/>
      <c r="BM31" s="247"/>
      <c r="BN31" s="247"/>
      <c r="BO31" s="277" t="s">
        <v>243</v>
      </c>
      <c r="BP31" s="247"/>
      <c r="BQ31" s="252"/>
      <c r="BR31" s="261" t="s">
        <v>131</v>
      </c>
      <c r="BS31" s="259">
        <v>1</v>
      </c>
      <c r="BT31" s="247"/>
      <c r="BU31" s="247"/>
      <c r="BV31" s="247"/>
      <c r="BW31" s="247"/>
    </row>
    <row r="32" spans="1:75" ht="15" customHeight="1">
      <c r="A32" s="247"/>
      <c r="B32" s="247"/>
      <c r="C32" s="247"/>
      <c r="D32" s="260" t="s">
        <v>132</v>
      </c>
      <c r="E32" s="259">
        <v>0</v>
      </c>
      <c r="F32" s="252"/>
      <c r="G32" s="263" t="s">
        <v>135</v>
      </c>
      <c r="H32" s="262">
        <v>1</v>
      </c>
      <c r="I32" s="247"/>
      <c r="J32" s="247"/>
      <c r="K32" s="247"/>
      <c r="L32" s="247"/>
      <c r="BL32" s="247"/>
      <c r="BM32" s="247"/>
      <c r="BN32" s="247"/>
      <c r="BO32" s="260" t="s">
        <v>132</v>
      </c>
      <c r="BP32" s="259">
        <v>0</v>
      </c>
      <c r="BQ32" s="252"/>
      <c r="BR32" s="263" t="s">
        <v>135</v>
      </c>
      <c r="BS32" s="262">
        <v>1</v>
      </c>
      <c r="BT32" s="247"/>
      <c r="BU32" s="247"/>
      <c r="BV32" s="247"/>
      <c r="BW32" s="247"/>
    </row>
    <row r="33" spans="1:75" ht="15" customHeight="1">
      <c r="A33" s="247"/>
      <c r="B33" s="247"/>
      <c r="C33" s="247"/>
      <c r="D33" s="261" t="s">
        <v>134</v>
      </c>
      <c r="E33" s="262">
        <v>0</v>
      </c>
      <c r="F33" s="252"/>
      <c r="G33" s="261" t="s">
        <v>244</v>
      </c>
      <c r="H33" s="262">
        <v>1</v>
      </c>
      <c r="I33" s="247"/>
      <c r="J33" s="247"/>
      <c r="K33" s="247"/>
      <c r="L33" s="247"/>
      <c r="BL33" s="247"/>
      <c r="BM33" s="247"/>
      <c r="BN33" s="247"/>
      <c r="BO33" s="261" t="s">
        <v>134</v>
      </c>
      <c r="BP33" s="262">
        <v>0</v>
      </c>
      <c r="BQ33" s="252"/>
      <c r="BR33" s="261" t="s">
        <v>244</v>
      </c>
      <c r="BS33" s="262">
        <v>1</v>
      </c>
      <c r="BT33" s="247"/>
      <c r="BU33" s="247"/>
      <c r="BV33" s="247"/>
      <c r="BW33" s="247"/>
    </row>
    <row r="34" spans="1:75" ht="15" customHeight="1">
      <c r="A34" s="247"/>
      <c r="B34" s="247"/>
      <c r="C34" s="247"/>
      <c r="D34" s="261" t="s">
        <v>136</v>
      </c>
      <c r="E34" s="262">
        <v>0</v>
      </c>
      <c r="F34" s="252"/>
      <c r="G34" s="263" t="s">
        <v>245</v>
      </c>
      <c r="H34" s="262">
        <v>1</v>
      </c>
      <c r="I34" s="247"/>
      <c r="J34" s="247"/>
      <c r="K34" s="247"/>
      <c r="L34" s="247"/>
      <c r="BL34" s="247"/>
      <c r="BM34" s="247"/>
      <c r="BN34" s="247"/>
      <c r="BO34" s="261" t="s">
        <v>136</v>
      </c>
      <c r="BP34" s="262">
        <v>0</v>
      </c>
      <c r="BQ34" s="252"/>
      <c r="BR34" s="263" t="s">
        <v>245</v>
      </c>
      <c r="BS34" s="262">
        <v>1</v>
      </c>
      <c r="BT34" s="247"/>
      <c r="BU34" s="247"/>
      <c r="BV34" s="247"/>
      <c r="BW34" s="247"/>
    </row>
    <row r="35" spans="1:75" ht="15" customHeight="1">
      <c r="A35" s="247"/>
      <c r="B35" s="247"/>
      <c r="C35" s="247"/>
      <c r="D35" s="261" t="s">
        <v>138</v>
      </c>
      <c r="E35" s="262">
        <v>1</v>
      </c>
      <c r="F35" s="252"/>
      <c r="G35" s="261" t="s">
        <v>246</v>
      </c>
      <c r="H35" s="262">
        <v>1</v>
      </c>
      <c r="I35" s="247"/>
      <c r="J35" s="247"/>
      <c r="K35" s="247"/>
      <c r="L35" s="247"/>
      <c r="BL35" s="247"/>
      <c r="BM35" s="247"/>
      <c r="BN35" s="247"/>
      <c r="BO35" s="261" t="s">
        <v>138</v>
      </c>
      <c r="BP35" s="262">
        <v>1</v>
      </c>
      <c r="BQ35" s="252"/>
      <c r="BR35" s="261" t="s">
        <v>246</v>
      </c>
      <c r="BS35" s="262">
        <v>1</v>
      </c>
      <c r="BT35" s="247"/>
      <c r="BU35" s="247"/>
      <c r="BV35" s="247"/>
      <c r="BW35" s="247"/>
    </row>
    <row r="36" spans="1:75" ht="15" customHeight="1">
      <c r="A36" s="247"/>
      <c r="B36" s="247"/>
      <c r="C36" s="247"/>
      <c r="D36" s="261" t="s">
        <v>140</v>
      </c>
      <c r="E36" s="262">
        <v>0</v>
      </c>
      <c r="F36" s="252"/>
      <c r="G36" s="261" t="s">
        <v>247</v>
      </c>
      <c r="H36" s="262">
        <v>1</v>
      </c>
      <c r="I36" s="247"/>
      <c r="J36" s="247"/>
      <c r="K36" s="247"/>
      <c r="L36" s="247"/>
      <c r="BL36" s="247"/>
      <c r="BM36" s="247"/>
      <c r="BN36" s="247"/>
      <c r="BO36" s="261" t="s">
        <v>140</v>
      </c>
      <c r="BP36" s="262">
        <v>0</v>
      </c>
      <c r="BQ36" s="252"/>
      <c r="BR36" s="261" t="s">
        <v>247</v>
      </c>
      <c r="BS36" s="262">
        <v>1</v>
      </c>
      <c r="BT36" s="247"/>
      <c r="BU36" s="247"/>
      <c r="BV36" s="247"/>
      <c r="BW36" s="247"/>
    </row>
    <row r="37" spans="1:75" ht="15" customHeight="1">
      <c r="A37" s="247"/>
      <c r="B37" s="247"/>
      <c r="C37" s="247"/>
      <c r="D37" s="263" t="s">
        <v>142</v>
      </c>
      <c r="E37" s="262">
        <v>0</v>
      </c>
      <c r="F37" s="252"/>
      <c r="G37" s="261" t="s">
        <v>248</v>
      </c>
      <c r="H37" s="262">
        <v>1</v>
      </c>
      <c r="I37" s="247"/>
      <c r="J37" s="247"/>
      <c r="K37" s="247"/>
      <c r="L37" s="247"/>
      <c r="BL37" s="247"/>
      <c r="BM37" s="247"/>
      <c r="BN37" s="247"/>
      <c r="BO37" s="263" t="s">
        <v>142</v>
      </c>
      <c r="BP37" s="262">
        <v>0</v>
      </c>
      <c r="BQ37" s="252"/>
      <c r="BR37" s="261" t="s">
        <v>248</v>
      </c>
      <c r="BS37" s="262">
        <v>1</v>
      </c>
      <c r="BT37" s="247"/>
      <c r="BU37" s="247"/>
      <c r="BV37" s="247"/>
      <c r="BW37" s="247"/>
    </row>
    <row r="38" spans="1:75" ht="15" customHeight="1">
      <c r="A38" s="247"/>
      <c r="B38" s="247"/>
      <c r="C38" s="247"/>
      <c r="D38" s="263" t="s">
        <v>144</v>
      </c>
      <c r="E38" s="262">
        <v>1</v>
      </c>
      <c r="F38" s="252"/>
      <c r="G38" s="261" t="s">
        <v>249</v>
      </c>
      <c r="H38" s="262">
        <v>1</v>
      </c>
      <c r="I38" s="247"/>
      <c r="J38" s="247"/>
      <c r="K38" s="247"/>
      <c r="L38" s="247"/>
      <c r="BL38" s="247"/>
      <c r="BM38" s="247"/>
      <c r="BN38" s="247"/>
      <c r="BO38" s="263" t="s">
        <v>144</v>
      </c>
      <c r="BP38" s="262">
        <v>1</v>
      </c>
      <c r="BQ38" s="252"/>
      <c r="BR38" s="261" t="s">
        <v>249</v>
      </c>
      <c r="BS38" s="262">
        <v>1</v>
      </c>
      <c r="BT38" s="247"/>
      <c r="BU38" s="247"/>
      <c r="BV38" s="247"/>
      <c r="BW38" s="247"/>
    </row>
    <row r="39" spans="1:75" ht="15" customHeight="1">
      <c r="A39" s="247"/>
      <c r="B39" s="247"/>
      <c r="C39" s="247"/>
      <c r="D39" s="261" t="s">
        <v>146</v>
      </c>
      <c r="E39" s="262">
        <v>1</v>
      </c>
      <c r="F39" s="252"/>
      <c r="G39" s="271" t="s">
        <v>250</v>
      </c>
      <c r="H39" s="265">
        <v>1</v>
      </c>
      <c r="I39" s="247"/>
      <c r="J39" s="247"/>
      <c r="K39" s="247"/>
      <c r="L39" s="247"/>
      <c r="BL39" s="247"/>
      <c r="BM39" s="247"/>
      <c r="BN39" s="247"/>
      <c r="BO39" s="261" t="s">
        <v>146</v>
      </c>
      <c r="BP39" s="262">
        <v>1</v>
      </c>
      <c r="BQ39" s="252"/>
      <c r="BR39" s="271" t="s">
        <v>250</v>
      </c>
      <c r="BS39" s="265">
        <v>1</v>
      </c>
      <c r="BT39" s="247"/>
      <c r="BU39" s="247"/>
      <c r="BV39" s="247"/>
      <c r="BW39" s="247"/>
    </row>
    <row r="40" spans="1:75" ht="15" customHeight="1">
      <c r="A40" s="247"/>
      <c r="B40" s="247"/>
      <c r="C40" s="247"/>
      <c r="D40" s="271" t="s">
        <v>251</v>
      </c>
      <c r="E40" s="265">
        <v>0</v>
      </c>
      <c r="F40" s="252"/>
      <c r="G40" s="278" t="s">
        <v>252</v>
      </c>
      <c r="H40" s="272">
        <v>0</v>
      </c>
      <c r="I40" s="247"/>
      <c r="J40" s="247"/>
      <c r="K40" s="247"/>
      <c r="L40" s="247"/>
      <c r="BL40" s="247"/>
      <c r="BM40" s="247"/>
      <c r="BN40" s="247"/>
      <c r="BO40" s="271" t="s">
        <v>251</v>
      </c>
      <c r="BP40" s="265">
        <v>0</v>
      </c>
      <c r="BQ40" s="252"/>
      <c r="BR40" s="278" t="s">
        <v>252</v>
      </c>
      <c r="BS40" s="272">
        <v>0</v>
      </c>
      <c r="BT40" s="247"/>
      <c r="BU40" s="247"/>
      <c r="BV40" s="247"/>
      <c r="BW40" s="247"/>
    </row>
    <row r="41" spans="1:75" ht="15" customHeight="1">
      <c r="A41" s="247"/>
      <c r="B41" s="247"/>
      <c r="C41" s="247"/>
      <c r="D41" s="272" t="s">
        <v>253</v>
      </c>
      <c r="E41" s="270">
        <v>1</v>
      </c>
      <c r="F41" s="252"/>
      <c r="G41" s="279" t="s">
        <v>217</v>
      </c>
      <c r="H41" s="280">
        <v>9</v>
      </c>
      <c r="I41" s="247"/>
      <c r="J41" s="247"/>
      <c r="K41" s="247"/>
      <c r="L41" s="247"/>
      <c r="BL41" s="247"/>
      <c r="BM41" s="247"/>
      <c r="BN41" s="247"/>
      <c r="BO41" s="272" t="s">
        <v>253</v>
      </c>
      <c r="BP41" s="270">
        <v>1</v>
      </c>
      <c r="BQ41" s="252"/>
      <c r="BR41" s="279" t="s">
        <v>217</v>
      </c>
      <c r="BS41" s="280">
        <v>9</v>
      </c>
      <c r="BT41" s="247"/>
      <c r="BU41" s="247"/>
      <c r="BV41" s="247"/>
      <c r="BW41" s="247"/>
    </row>
    <row r="42" spans="1:75" ht="15" customHeight="1">
      <c r="A42" s="247"/>
      <c r="B42" s="247"/>
      <c r="C42" s="247"/>
      <c r="D42" s="272" t="s">
        <v>254</v>
      </c>
      <c r="E42" s="270">
        <v>0</v>
      </c>
      <c r="F42" s="252"/>
      <c r="G42" s="277" t="s">
        <v>255</v>
      </c>
      <c r="H42" s="252"/>
      <c r="I42" s="247"/>
      <c r="J42" s="247"/>
      <c r="K42" s="247"/>
      <c r="L42" s="247"/>
      <c r="BL42" s="247"/>
      <c r="BM42" s="247"/>
      <c r="BN42" s="247"/>
      <c r="BO42" s="272" t="s">
        <v>254</v>
      </c>
      <c r="BP42" s="270">
        <v>0</v>
      </c>
      <c r="BQ42" s="252"/>
      <c r="BR42" s="277" t="s">
        <v>255</v>
      </c>
      <c r="BS42" s="252"/>
      <c r="BT42" s="247"/>
      <c r="BU42" s="247"/>
      <c r="BV42" s="247"/>
      <c r="BW42" s="247"/>
    </row>
    <row r="43" spans="1:75" ht="15" customHeight="1">
      <c r="A43" s="247"/>
      <c r="B43" s="247"/>
      <c r="C43" s="247"/>
      <c r="D43" s="272" t="s">
        <v>256</v>
      </c>
      <c r="E43" s="270">
        <v>0</v>
      </c>
      <c r="F43" s="252"/>
      <c r="G43" s="258" t="s">
        <v>155</v>
      </c>
      <c r="H43" s="259">
        <v>1</v>
      </c>
      <c r="I43" s="247"/>
      <c r="J43" s="247"/>
      <c r="K43" s="247"/>
      <c r="L43" s="247"/>
      <c r="BL43" s="247"/>
      <c r="BM43" s="247"/>
      <c r="BN43" s="247"/>
      <c r="BO43" s="272" t="s">
        <v>256</v>
      </c>
      <c r="BP43" s="270">
        <v>0</v>
      </c>
      <c r="BQ43" s="252"/>
      <c r="BR43" s="258" t="s">
        <v>155</v>
      </c>
      <c r="BS43" s="259">
        <v>1</v>
      </c>
      <c r="BT43" s="247"/>
      <c r="BU43" s="247"/>
      <c r="BV43" s="247"/>
      <c r="BW43" s="247"/>
    </row>
    <row r="44" spans="1:75" ht="15" customHeight="1">
      <c r="A44" s="247"/>
      <c r="B44" s="247"/>
      <c r="C44" s="247"/>
      <c r="D44" s="273" t="s">
        <v>217</v>
      </c>
      <c r="E44" s="275">
        <v>4</v>
      </c>
      <c r="F44" s="252"/>
      <c r="G44" s="261" t="s">
        <v>157</v>
      </c>
      <c r="H44" s="262">
        <v>1</v>
      </c>
      <c r="I44" s="247"/>
      <c r="J44" s="247"/>
      <c r="K44" s="247"/>
      <c r="L44" s="247"/>
      <c r="BL44" s="247"/>
      <c r="BM44" s="247"/>
      <c r="BN44" s="247"/>
      <c r="BO44" s="273" t="s">
        <v>217</v>
      </c>
      <c r="BP44" s="275">
        <v>4</v>
      </c>
      <c r="BQ44" s="252"/>
      <c r="BR44" s="261" t="s">
        <v>157</v>
      </c>
      <c r="BS44" s="262">
        <v>1</v>
      </c>
      <c r="BT44" s="247"/>
      <c r="BU44" s="247"/>
      <c r="BV44" s="247"/>
      <c r="BW44" s="247"/>
    </row>
    <row r="45" spans="1:75" ht="15" customHeight="1">
      <c r="A45" s="247"/>
      <c r="B45" s="247"/>
      <c r="C45" s="247"/>
      <c r="D45" s="277" t="s">
        <v>257</v>
      </c>
      <c r="E45" s="247"/>
      <c r="F45" s="252"/>
      <c r="G45" s="261" t="s">
        <v>159</v>
      </c>
      <c r="H45" s="262">
        <v>0</v>
      </c>
      <c r="I45" s="247"/>
      <c r="J45" s="247"/>
      <c r="K45" s="247"/>
      <c r="L45" s="247"/>
      <c r="BL45" s="247"/>
      <c r="BM45" s="247"/>
      <c r="BN45" s="247"/>
      <c r="BO45" s="277" t="s">
        <v>257</v>
      </c>
      <c r="BP45" s="247"/>
      <c r="BQ45" s="252"/>
      <c r="BR45" s="261" t="s">
        <v>159</v>
      </c>
      <c r="BS45" s="262">
        <v>0</v>
      </c>
      <c r="BT45" s="247"/>
      <c r="BU45" s="247"/>
      <c r="BV45" s="247"/>
      <c r="BW45" s="247"/>
    </row>
    <row r="46" spans="1:75" ht="15" customHeight="1">
      <c r="A46" s="247"/>
      <c r="B46" s="247"/>
      <c r="C46" s="247"/>
      <c r="D46" s="260" t="s">
        <v>158</v>
      </c>
      <c r="E46" s="259">
        <v>0</v>
      </c>
      <c r="F46" s="252"/>
      <c r="G46" s="271" t="s">
        <v>258</v>
      </c>
      <c r="H46" s="265">
        <v>0</v>
      </c>
      <c r="I46" s="247"/>
      <c r="J46" s="247"/>
      <c r="K46" s="247"/>
      <c r="L46" s="247"/>
      <c r="BL46" s="247"/>
      <c r="BM46" s="247"/>
      <c r="BN46" s="247"/>
      <c r="BO46" s="260" t="s">
        <v>158</v>
      </c>
      <c r="BP46" s="259">
        <v>0</v>
      </c>
      <c r="BQ46" s="252"/>
      <c r="BR46" s="271" t="s">
        <v>258</v>
      </c>
      <c r="BS46" s="265">
        <v>0</v>
      </c>
      <c r="BT46" s="247"/>
      <c r="BU46" s="247"/>
      <c r="BV46" s="247"/>
      <c r="BW46" s="247"/>
    </row>
    <row r="47" spans="1:75" ht="15" customHeight="1">
      <c r="A47" s="247"/>
      <c r="B47" s="247"/>
      <c r="C47" s="247"/>
      <c r="D47" s="261" t="s">
        <v>160</v>
      </c>
      <c r="E47" s="262">
        <v>1</v>
      </c>
      <c r="F47" s="252"/>
      <c r="G47" s="273" t="s">
        <v>106</v>
      </c>
      <c r="H47" s="254">
        <v>2</v>
      </c>
      <c r="I47" s="247"/>
      <c r="J47" s="247"/>
      <c r="K47" s="247"/>
      <c r="L47" s="247"/>
      <c r="BL47" s="247"/>
      <c r="BM47" s="247"/>
      <c r="BN47" s="247"/>
      <c r="BO47" s="261" t="s">
        <v>160</v>
      </c>
      <c r="BP47" s="262">
        <v>1</v>
      </c>
      <c r="BQ47" s="252"/>
      <c r="BR47" s="273" t="s">
        <v>106</v>
      </c>
      <c r="BS47" s="254">
        <v>2</v>
      </c>
      <c r="BT47" s="247"/>
      <c r="BU47" s="247"/>
      <c r="BV47" s="247"/>
      <c r="BW47" s="247"/>
    </row>
    <row r="48" spans="1:75" ht="15" customHeight="1">
      <c r="A48" s="247"/>
      <c r="B48" s="247"/>
      <c r="C48" s="247"/>
      <c r="D48" s="261" t="s">
        <v>161</v>
      </c>
      <c r="E48" s="262">
        <v>1</v>
      </c>
      <c r="F48" s="252"/>
      <c r="G48" s="247"/>
      <c r="H48" s="247"/>
      <c r="I48" s="247"/>
      <c r="J48" s="247"/>
      <c r="K48" s="247"/>
      <c r="L48" s="247"/>
      <c r="BL48" s="247"/>
      <c r="BM48" s="247"/>
      <c r="BN48" s="247"/>
      <c r="BO48" s="261" t="s">
        <v>161</v>
      </c>
      <c r="BP48" s="262">
        <v>1</v>
      </c>
      <c r="BQ48" s="252"/>
      <c r="BR48" s="247"/>
      <c r="BS48" s="247"/>
      <c r="BT48" s="247"/>
      <c r="BU48" s="247"/>
      <c r="BV48" s="247"/>
      <c r="BW48" s="247"/>
    </row>
    <row r="49" spans="1:75" ht="15" customHeight="1">
      <c r="A49" s="247"/>
      <c r="B49" s="247"/>
      <c r="C49" s="247"/>
      <c r="D49" s="261" t="s">
        <v>162</v>
      </c>
      <c r="E49" s="262">
        <v>1</v>
      </c>
      <c r="F49" s="252"/>
      <c r="G49" s="247"/>
      <c r="H49" s="247"/>
      <c r="I49" s="247"/>
      <c r="J49" s="247"/>
      <c r="K49" s="247"/>
      <c r="L49" s="247"/>
      <c r="BL49" s="247"/>
      <c r="BM49" s="247"/>
      <c r="BN49" s="247"/>
      <c r="BO49" s="261" t="s">
        <v>162</v>
      </c>
      <c r="BP49" s="262">
        <v>1</v>
      </c>
      <c r="BQ49" s="252"/>
      <c r="BR49" s="247"/>
      <c r="BS49" s="247"/>
      <c r="BT49" s="247"/>
      <c r="BU49" s="247"/>
      <c r="BV49" s="247"/>
      <c r="BW49" s="247"/>
    </row>
    <row r="50" spans="1:75" ht="15" customHeight="1">
      <c r="A50" s="247"/>
      <c r="B50" s="247"/>
      <c r="C50" s="247"/>
      <c r="D50" s="261" t="s">
        <v>163</v>
      </c>
      <c r="E50" s="262">
        <v>1</v>
      </c>
      <c r="F50" s="281"/>
      <c r="G50" s="247"/>
      <c r="H50" s="247"/>
      <c r="I50" s="247"/>
      <c r="J50" s="247"/>
      <c r="K50" s="247"/>
      <c r="L50" s="247"/>
      <c r="BL50" s="247"/>
      <c r="BM50" s="247"/>
      <c r="BN50" s="247"/>
      <c r="BO50" s="261" t="s">
        <v>163</v>
      </c>
      <c r="BP50" s="262">
        <v>1</v>
      </c>
      <c r="BQ50" s="281"/>
      <c r="BR50" s="247"/>
      <c r="BS50" s="247"/>
      <c r="BT50" s="247"/>
      <c r="BU50" s="247"/>
      <c r="BV50" s="247"/>
      <c r="BW50" s="247"/>
    </row>
    <row r="51" spans="1:75" ht="15" customHeight="1">
      <c r="A51" s="247"/>
      <c r="B51" s="247"/>
      <c r="C51" s="247"/>
      <c r="D51" s="261" t="s">
        <v>164</v>
      </c>
      <c r="E51" s="262">
        <v>1</v>
      </c>
      <c r="F51" s="252"/>
      <c r="G51" s="252"/>
      <c r="H51" s="252"/>
      <c r="I51" s="247"/>
      <c r="J51" s="247"/>
      <c r="K51" s="247"/>
      <c r="L51" s="247"/>
      <c r="BL51" s="247"/>
      <c r="BM51" s="247"/>
      <c r="BN51" s="247"/>
      <c r="BO51" s="261" t="s">
        <v>164</v>
      </c>
      <c r="BP51" s="262">
        <v>1</v>
      </c>
      <c r="BQ51" s="252"/>
      <c r="BR51" s="252"/>
      <c r="BS51" s="252"/>
      <c r="BT51" s="247"/>
      <c r="BU51" s="247"/>
      <c r="BV51" s="247"/>
      <c r="BW51" s="247"/>
    </row>
    <row r="52" spans="1:75" ht="15" customHeight="1">
      <c r="A52" s="247"/>
      <c r="B52" s="247"/>
      <c r="C52" s="247"/>
      <c r="D52" s="261" t="s">
        <v>165</v>
      </c>
      <c r="E52" s="262">
        <v>1</v>
      </c>
      <c r="F52" s="252"/>
      <c r="G52" s="252"/>
      <c r="H52" s="252"/>
      <c r="I52" s="247"/>
      <c r="J52" s="247"/>
      <c r="K52" s="247"/>
      <c r="L52" s="247"/>
      <c r="BL52" s="247"/>
      <c r="BM52" s="247"/>
      <c r="BN52" s="247"/>
      <c r="BO52" s="261" t="s">
        <v>165</v>
      </c>
      <c r="BP52" s="262">
        <v>1</v>
      </c>
      <c r="BQ52" s="252"/>
      <c r="BR52" s="252"/>
      <c r="BS52" s="252"/>
      <c r="BT52" s="247"/>
      <c r="BU52" s="247"/>
      <c r="BV52" s="247"/>
      <c r="BW52" s="247"/>
    </row>
    <row r="53" spans="1:75" ht="15" customHeight="1">
      <c r="A53" s="247"/>
      <c r="B53" s="247"/>
      <c r="C53" s="247"/>
      <c r="D53" s="261" t="s">
        <v>166</v>
      </c>
      <c r="E53" s="262">
        <v>1</v>
      </c>
      <c r="F53" s="252"/>
      <c r="G53" s="252"/>
      <c r="H53" s="252"/>
      <c r="I53" s="247"/>
      <c r="J53" s="247"/>
      <c r="K53" s="247"/>
      <c r="L53" s="247"/>
      <c r="BL53" s="247"/>
      <c r="BM53" s="247"/>
      <c r="BN53" s="247"/>
      <c r="BO53" s="261" t="s">
        <v>166</v>
      </c>
      <c r="BP53" s="262">
        <v>1</v>
      </c>
      <c r="BQ53" s="252"/>
      <c r="BR53" s="252"/>
      <c r="BS53" s="252"/>
      <c r="BT53" s="247"/>
      <c r="BU53" s="247"/>
      <c r="BV53" s="247"/>
      <c r="BW53" s="247"/>
    </row>
    <row r="54" spans="1:75" ht="15" customHeight="1">
      <c r="A54" s="247"/>
      <c r="B54" s="247"/>
      <c r="C54" s="247"/>
      <c r="D54" s="261" t="s">
        <v>167</v>
      </c>
      <c r="E54" s="262">
        <v>1</v>
      </c>
      <c r="F54" s="252"/>
      <c r="G54" s="252"/>
      <c r="H54" s="252"/>
      <c r="I54" s="247"/>
      <c r="J54" s="247"/>
      <c r="K54" s="247"/>
      <c r="L54" s="247"/>
      <c r="BL54" s="247"/>
      <c r="BM54" s="247"/>
      <c r="BN54" s="247"/>
      <c r="BO54" s="261" t="s">
        <v>167</v>
      </c>
      <c r="BP54" s="262">
        <v>1</v>
      </c>
      <c r="BQ54" s="252"/>
      <c r="BR54" s="252"/>
      <c r="BS54" s="252"/>
      <c r="BT54" s="247"/>
      <c r="BU54" s="247"/>
      <c r="BV54" s="247"/>
      <c r="BW54" s="247"/>
    </row>
    <row r="55" spans="1:75" ht="15" customHeight="1">
      <c r="A55" s="247"/>
      <c r="B55" s="247"/>
      <c r="C55" s="247"/>
      <c r="D55" s="261" t="s">
        <v>168</v>
      </c>
      <c r="E55" s="262">
        <v>1</v>
      </c>
      <c r="F55" s="252"/>
      <c r="G55" s="252"/>
      <c r="H55" s="252"/>
      <c r="I55" s="247"/>
      <c r="J55" s="247"/>
      <c r="K55" s="247"/>
      <c r="L55" s="247"/>
      <c r="BL55" s="247"/>
      <c r="BM55" s="247"/>
      <c r="BN55" s="247"/>
      <c r="BO55" s="261" t="s">
        <v>168</v>
      </c>
      <c r="BP55" s="262">
        <v>1</v>
      </c>
      <c r="BQ55" s="252"/>
      <c r="BR55" s="252"/>
      <c r="BS55" s="252"/>
      <c r="BT55" s="247"/>
      <c r="BU55" s="247"/>
      <c r="BV55" s="247"/>
      <c r="BW55" s="247"/>
    </row>
    <row r="56" spans="1:75" ht="15" customHeight="1">
      <c r="A56" s="247"/>
      <c r="B56" s="247"/>
      <c r="C56" s="247"/>
      <c r="D56" s="261" t="s">
        <v>169</v>
      </c>
      <c r="E56" s="262">
        <v>1</v>
      </c>
      <c r="F56" s="252"/>
      <c r="G56" s="252"/>
      <c r="H56" s="252"/>
      <c r="I56" s="247"/>
      <c r="J56" s="247"/>
      <c r="K56" s="247"/>
      <c r="L56" s="247"/>
      <c r="BL56" s="247"/>
      <c r="BM56" s="247"/>
      <c r="BN56" s="247"/>
      <c r="BO56" s="261" t="s">
        <v>169</v>
      </c>
      <c r="BP56" s="262">
        <v>1</v>
      </c>
      <c r="BQ56" s="252"/>
      <c r="BR56" s="252"/>
      <c r="BS56" s="252"/>
      <c r="BT56" s="247"/>
      <c r="BU56" s="247"/>
      <c r="BV56" s="247"/>
      <c r="BW56" s="247"/>
    </row>
    <row r="57" spans="1:75" ht="15" customHeight="1">
      <c r="A57" s="247"/>
      <c r="B57" s="247"/>
      <c r="C57" s="247"/>
      <c r="D57" s="261" t="s">
        <v>170</v>
      </c>
      <c r="E57" s="262">
        <v>1</v>
      </c>
      <c r="F57" s="252"/>
      <c r="G57" s="252"/>
      <c r="H57" s="252"/>
      <c r="I57" s="247"/>
      <c r="J57" s="247"/>
      <c r="K57" s="247"/>
      <c r="L57" s="247"/>
      <c r="BL57" s="247"/>
      <c r="BM57" s="247"/>
      <c r="BN57" s="247"/>
      <c r="BO57" s="261" t="s">
        <v>170</v>
      </c>
      <c r="BP57" s="262">
        <v>1</v>
      </c>
      <c r="BQ57" s="252"/>
      <c r="BR57" s="252"/>
      <c r="BS57" s="252"/>
      <c r="BT57" s="247"/>
      <c r="BU57" s="247"/>
      <c r="BV57" s="247"/>
      <c r="BW57" s="247"/>
    </row>
    <row r="58" spans="1:75" ht="15" customHeight="1">
      <c r="A58" s="247"/>
      <c r="B58" s="247"/>
      <c r="C58" s="247"/>
      <c r="D58" s="261" t="s">
        <v>171</v>
      </c>
      <c r="E58" s="262">
        <v>1</v>
      </c>
      <c r="F58" s="252"/>
      <c r="G58" s="252"/>
      <c r="H58" s="252"/>
      <c r="I58" s="247"/>
      <c r="J58" s="247"/>
      <c r="K58" s="247"/>
      <c r="L58" s="247"/>
      <c r="BL58" s="247"/>
      <c r="BM58" s="247"/>
      <c r="BN58" s="247"/>
      <c r="BO58" s="261" t="s">
        <v>171</v>
      </c>
      <c r="BP58" s="262">
        <v>1</v>
      </c>
      <c r="BQ58" s="252"/>
      <c r="BR58" s="252"/>
      <c r="BS58" s="252"/>
      <c r="BT58" s="247"/>
      <c r="BU58" s="247"/>
      <c r="BV58" s="247"/>
      <c r="BW58" s="247"/>
    </row>
    <row r="59" spans="1:75" ht="15" customHeight="1">
      <c r="A59" s="247"/>
      <c r="B59" s="247"/>
      <c r="C59" s="247"/>
      <c r="D59" s="261" t="s">
        <v>172</v>
      </c>
      <c r="E59" s="262">
        <v>1</v>
      </c>
      <c r="F59" s="252"/>
      <c r="G59" s="252"/>
      <c r="H59" s="252"/>
      <c r="I59" s="247"/>
      <c r="J59" s="247"/>
      <c r="K59" s="247"/>
      <c r="L59" s="247"/>
      <c r="BL59" s="247"/>
      <c r="BM59" s="247"/>
      <c r="BN59" s="247"/>
      <c r="BO59" s="261" t="s">
        <v>172</v>
      </c>
      <c r="BP59" s="262">
        <v>1</v>
      </c>
      <c r="BQ59" s="252"/>
      <c r="BR59" s="252"/>
      <c r="BS59" s="252"/>
      <c r="BT59" s="247"/>
      <c r="BU59" s="247"/>
      <c r="BV59" s="247"/>
      <c r="BW59" s="247"/>
    </row>
    <row r="60" spans="1:75" ht="15" customHeight="1">
      <c r="A60" s="247"/>
      <c r="B60" s="247"/>
      <c r="C60" s="247"/>
      <c r="D60" s="261" t="s">
        <v>173</v>
      </c>
      <c r="E60" s="262">
        <v>1</v>
      </c>
      <c r="F60" s="252"/>
      <c r="G60" s="252"/>
      <c r="H60" s="252"/>
      <c r="I60" s="247"/>
      <c r="J60" s="247"/>
      <c r="K60" s="247"/>
      <c r="L60" s="247"/>
      <c r="BL60" s="247"/>
      <c r="BM60" s="247"/>
      <c r="BN60" s="247"/>
      <c r="BO60" s="261" t="s">
        <v>173</v>
      </c>
      <c r="BP60" s="262">
        <v>1</v>
      </c>
      <c r="BQ60" s="252"/>
      <c r="BR60" s="252"/>
      <c r="BS60" s="252"/>
      <c r="BT60" s="247"/>
      <c r="BU60" s="247"/>
      <c r="BV60" s="247"/>
      <c r="BW60" s="247"/>
    </row>
    <row r="61" spans="1:75" ht="15" customHeight="1">
      <c r="A61" s="247"/>
      <c r="B61" s="247"/>
      <c r="C61" s="247"/>
      <c r="D61" s="261" t="s">
        <v>174</v>
      </c>
      <c r="E61" s="262">
        <v>1</v>
      </c>
      <c r="F61" s="252"/>
      <c r="G61" s="252"/>
      <c r="H61" s="252"/>
      <c r="I61" s="247"/>
      <c r="J61" s="247"/>
      <c r="K61" s="247"/>
      <c r="L61" s="247"/>
      <c r="BL61" s="247"/>
      <c r="BM61" s="247"/>
      <c r="BN61" s="247"/>
      <c r="BO61" s="261" t="s">
        <v>174</v>
      </c>
      <c r="BP61" s="262">
        <v>1</v>
      </c>
      <c r="BQ61" s="252"/>
      <c r="BR61" s="252"/>
      <c r="BS61" s="252"/>
      <c r="BT61" s="247"/>
      <c r="BU61" s="247"/>
      <c r="BV61" s="247"/>
      <c r="BW61" s="247"/>
    </row>
    <row r="62" spans="1:75" ht="15" customHeight="1">
      <c r="A62" s="247"/>
      <c r="B62" s="247"/>
      <c r="C62" s="247"/>
      <c r="D62" s="261" t="s">
        <v>175</v>
      </c>
      <c r="E62" s="262">
        <v>1</v>
      </c>
      <c r="F62" s="252"/>
      <c r="G62" s="252"/>
      <c r="H62" s="252"/>
      <c r="I62" s="247"/>
      <c r="J62" s="247"/>
      <c r="K62" s="247"/>
      <c r="L62" s="247"/>
      <c r="BL62" s="247"/>
      <c r="BM62" s="247"/>
      <c r="BN62" s="247"/>
      <c r="BO62" s="261" t="s">
        <v>175</v>
      </c>
      <c r="BP62" s="262">
        <v>1</v>
      </c>
      <c r="BQ62" s="252"/>
      <c r="BR62" s="252"/>
      <c r="BS62" s="252"/>
      <c r="BT62" s="247"/>
      <c r="BU62" s="247"/>
      <c r="BV62" s="247"/>
      <c r="BW62" s="247"/>
    </row>
    <row r="63" spans="1:75" ht="15" customHeight="1">
      <c r="A63" s="247"/>
      <c r="B63" s="247"/>
      <c r="C63" s="247"/>
      <c r="D63" s="261" t="s">
        <v>176</v>
      </c>
      <c r="E63" s="262">
        <v>1</v>
      </c>
      <c r="F63" s="252"/>
      <c r="G63" s="252"/>
      <c r="H63" s="252"/>
      <c r="I63" s="247"/>
      <c r="J63" s="247"/>
      <c r="K63" s="247"/>
      <c r="L63" s="247"/>
      <c r="BL63" s="247"/>
      <c r="BM63" s="247"/>
      <c r="BN63" s="247"/>
      <c r="BO63" s="261" t="s">
        <v>176</v>
      </c>
      <c r="BP63" s="262">
        <v>1</v>
      </c>
      <c r="BQ63" s="252"/>
      <c r="BR63" s="252"/>
      <c r="BS63" s="252"/>
      <c r="BT63" s="247"/>
      <c r="BU63" s="247"/>
      <c r="BV63" s="247"/>
      <c r="BW63" s="247"/>
    </row>
    <row r="64" spans="1:75" ht="15" customHeight="1">
      <c r="A64" s="247"/>
      <c r="B64" s="247"/>
      <c r="C64" s="247"/>
      <c r="D64" s="261" t="s">
        <v>177</v>
      </c>
      <c r="E64" s="262">
        <v>1</v>
      </c>
      <c r="F64" s="252"/>
      <c r="G64" s="252"/>
      <c r="H64" s="252"/>
      <c r="I64" s="247"/>
      <c r="J64" s="247"/>
      <c r="K64" s="247"/>
      <c r="L64" s="247"/>
      <c r="BL64" s="247"/>
      <c r="BM64" s="247"/>
      <c r="BN64" s="247"/>
      <c r="BO64" s="261" t="s">
        <v>177</v>
      </c>
      <c r="BP64" s="262">
        <v>1</v>
      </c>
      <c r="BQ64" s="252"/>
      <c r="BR64" s="252"/>
      <c r="BS64" s="252"/>
      <c r="BT64" s="247"/>
      <c r="BU64" s="247"/>
      <c r="BV64" s="247"/>
      <c r="BW64" s="247"/>
    </row>
    <row r="65" spans="1:75" ht="15" customHeight="1">
      <c r="A65" s="247"/>
      <c r="B65" s="247"/>
      <c r="C65" s="247"/>
      <c r="D65" s="261" t="s">
        <v>178</v>
      </c>
      <c r="E65" s="262">
        <v>1</v>
      </c>
      <c r="F65" s="282"/>
      <c r="G65" s="252"/>
      <c r="H65" s="252"/>
      <c r="I65" s="247"/>
      <c r="J65" s="247"/>
      <c r="K65" s="247"/>
      <c r="L65" s="247"/>
      <c r="BL65" s="247"/>
      <c r="BM65" s="247"/>
      <c r="BN65" s="247"/>
      <c r="BO65" s="261" t="s">
        <v>178</v>
      </c>
      <c r="BP65" s="262">
        <v>1</v>
      </c>
      <c r="BQ65" s="282"/>
      <c r="BR65" s="252"/>
      <c r="BS65" s="252"/>
      <c r="BT65" s="247"/>
      <c r="BU65" s="247"/>
      <c r="BV65" s="247"/>
      <c r="BW65" s="247"/>
    </row>
    <row r="66" spans="1:75" ht="15" customHeight="1">
      <c r="A66" s="247"/>
      <c r="B66" s="247"/>
      <c r="C66" s="247"/>
      <c r="D66" s="261" t="s">
        <v>259</v>
      </c>
      <c r="E66" s="262">
        <v>1</v>
      </c>
      <c r="F66" s="252"/>
      <c r="G66" s="282"/>
      <c r="H66" s="252"/>
      <c r="I66" s="247"/>
      <c r="J66" s="247"/>
      <c r="K66" s="247"/>
      <c r="L66" s="247"/>
      <c r="BL66" s="247"/>
      <c r="BM66" s="247"/>
      <c r="BN66" s="247"/>
      <c r="BO66" s="261" t="s">
        <v>259</v>
      </c>
      <c r="BP66" s="262">
        <v>1</v>
      </c>
      <c r="BQ66" s="252"/>
      <c r="BR66" s="282"/>
      <c r="BS66" s="252"/>
      <c r="BT66" s="247"/>
      <c r="BU66" s="247"/>
      <c r="BV66" s="247"/>
      <c r="BW66" s="247"/>
    </row>
    <row r="67" spans="1:75" ht="15" customHeight="1">
      <c r="A67" s="247"/>
      <c r="B67" s="247"/>
      <c r="C67" s="247"/>
      <c r="D67" s="261" t="s">
        <v>260</v>
      </c>
      <c r="E67" s="262">
        <v>0</v>
      </c>
      <c r="F67" s="252"/>
      <c r="G67" s="252"/>
      <c r="H67" s="252"/>
      <c r="I67" s="247"/>
      <c r="J67" s="247"/>
      <c r="K67" s="247"/>
      <c r="L67" s="247"/>
      <c r="BL67" s="247"/>
      <c r="BM67" s="247"/>
      <c r="BN67" s="247"/>
      <c r="BO67" s="261" t="s">
        <v>260</v>
      </c>
      <c r="BP67" s="262">
        <v>0</v>
      </c>
      <c r="BQ67" s="252"/>
      <c r="BR67" s="252"/>
      <c r="BS67" s="252"/>
      <c r="BT67" s="247"/>
      <c r="BU67" s="247"/>
      <c r="BV67" s="247"/>
      <c r="BW67" s="247"/>
    </row>
    <row r="68" spans="1:75" ht="15" customHeight="1">
      <c r="A68" s="247"/>
      <c r="B68" s="247"/>
      <c r="C68" s="247"/>
      <c r="D68" s="261" t="s">
        <v>261</v>
      </c>
      <c r="E68" s="262">
        <v>0</v>
      </c>
      <c r="F68" s="252"/>
      <c r="G68" s="252"/>
      <c r="H68" s="252"/>
      <c r="I68" s="247"/>
      <c r="J68" s="247"/>
      <c r="K68" s="247"/>
      <c r="L68" s="247"/>
      <c r="BL68" s="247"/>
      <c r="BM68" s="247"/>
      <c r="BN68" s="247"/>
      <c r="BO68" s="261" t="s">
        <v>261</v>
      </c>
      <c r="BP68" s="262">
        <v>0</v>
      </c>
      <c r="BQ68" s="252"/>
      <c r="BR68" s="252"/>
      <c r="BS68" s="252"/>
      <c r="BT68" s="247"/>
      <c r="BU68" s="247"/>
      <c r="BV68" s="247"/>
      <c r="BW68" s="247"/>
    </row>
    <row r="69" spans="1:75" ht="15" customHeight="1">
      <c r="A69" s="247"/>
      <c r="B69" s="247"/>
      <c r="C69" s="247"/>
      <c r="D69" s="261" t="s">
        <v>262</v>
      </c>
      <c r="E69" s="262">
        <v>1</v>
      </c>
      <c r="F69" s="252"/>
      <c r="G69" s="252"/>
      <c r="H69" s="252"/>
      <c r="I69" s="247"/>
      <c r="J69" s="247"/>
      <c r="K69" s="247"/>
      <c r="L69" s="247"/>
      <c r="BL69" s="247"/>
      <c r="BM69" s="247"/>
      <c r="BN69" s="247"/>
      <c r="BO69" s="261" t="s">
        <v>262</v>
      </c>
      <c r="BP69" s="262">
        <v>1</v>
      </c>
      <c r="BQ69" s="252"/>
      <c r="BR69" s="252"/>
      <c r="BS69" s="252"/>
      <c r="BT69" s="247"/>
      <c r="BU69" s="247"/>
      <c r="BV69" s="247"/>
      <c r="BW69" s="247"/>
    </row>
    <row r="70" spans="1:75" ht="15" customHeight="1">
      <c r="A70" s="247"/>
      <c r="B70" s="247"/>
      <c r="C70" s="247"/>
      <c r="D70" s="261" t="s">
        <v>263</v>
      </c>
      <c r="E70" s="262">
        <v>1</v>
      </c>
      <c r="F70" s="252"/>
      <c r="G70" s="252"/>
      <c r="H70" s="252"/>
      <c r="I70" s="247"/>
      <c r="J70" s="247"/>
      <c r="K70" s="247"/>
      <c r="L70" s="247"/>
      <c r="BL70" s="247"/>
      <c r="BM70" s="247"/>
      <c r="BN70" s="247"/>
      <c r="BO70" s="261" t="s">
        <v>263</v>
      </c>
      <c r="BP70" s="262">
        <v>1</v>
      </c>
      <c r="BQ70" s="252"/>
      <c r="BR70" s="252"/>
      <c r="BS70" s="252"/>
      <c r="BT70" s="247"/>
      <c r="BU70" s="247"/>
      <c r="BV70" s="247"/>
      <c r="BW70" s="247"/>
    </row>
    <row r="71" spans="1:75" ht="15" customHeight="1">
      <c r="A71" s="247"/>
      <c r="B71" s="247"/>
      <c r="C71" s="247"/>
      <c r="D71" s="271" t="s">
        <v>264</v>
      </c>
      <c r="E71" s="265">
        <v>1</v>
      </c>
      <c r="F71" s="252"/>
      <c r="G71" s="252"/>
      <c r="H71" s="252"/>
      <c r="I71" s="247"/>
      <c r="J71" s="247"/>
      <c r="K71" s="247"/>
      <c r="L71" s="247"/>
      <c r="BL71" s="247"/>
      <c r="BM71" s="247"/>
      <c r="BN71" s="247"/>
      <c r="BO71" s="271" t="s">
        <v>264</v>
      </c>
      <c r="BP71" s="265">
        <v>1</v>
      </c>
      <c r="BQ71" s="252"/>
      <c r="BR71" s="252"/>
      <c r="BS71" s="252"/>
      <c r="BT71" s="247"/>
      <c r="BU71" s="247"/>
      <c r="BV71" s="247"/>
      <c r="BW71" s="247"/>
    </row>
    <row r="72" spans="1:75" ht="15" customHeight="1">
      <c r="A72" s="247"/>
      <c r="B72" s="247"/>
      <c r="C72" s="247"/>
      <c r="D72" s="272" t="s">
        <v>265</v>
      </c>
      <c r="E72" s="270">
        <v>1</v>
      </c>
      <c r="F72" s="252"/>
      <c r="G72" s="252"/>
      <c r="H72" s="252"/>
      <c r="I72" s="247"/>
      <c r="J72" s="247"/>
      <c r="K72" s="247"/>
      <c r="L72" s="247"/>
      <c r="BL72" s="247"/>
      <c r="BM72" s="247"/>
      <c r="BN72" s="247"/>
      <c r="BO72" s="272" t="s">
        <v>265</v>
      </c>
      <c r="BP72" s="270">
        <v>1</v>
      </c>
      <c r="BQ72" s="252"/>
      <c r="BR72" s="252"/>
      <c r="BS72" s="252"/>
      <c r="BT72" s="247"/>
      <c r="BU72" s="247"/>
      <c r="BV72" s="247"/>
      <c r="BW72" s="247"/>
    </row>
    <row r="73" spans="1:75" ht="15" customHeight="1">
      <c r="A73" s="247"/>
      <c r="B73" s="247"/>
      <c r="C73" s="247"/>
      <c r="D73" s="272" t="s">
        <v>266</v>
      </c>
      <c r="E73" s="270">
        <v>1</v>
      </c>
      <c r="F73" s="252"/>
      <c r="G73" s="252"/>
      <c r="H73" s="252"/>
      <c r="I73" s="247"/>
      <c r="J73" s="247"/>
      <c r="K73" s="247"/>
      <c r="L73" s="247"/>
      <c r="BL73" s="247"/>
      <c r="BM73" s="247"/>
      <c r="BN73" s="247"/>
      <c r="BO73" s="272" t="s">
        <v>266</v>
      </c>
      <c r="BP73" s="270">
        <v>1</v>
      </c>
      <c r="BQ73" s="252"/>
      <c r="BR73" s="252"/>
      <c r="BS73" s="252"/>
      <c r="BT73" s="247"/>
      <c r="BU73" s="247"/>
      <c r="BV73" s="247"/>
      <c r="BW73" s="247"/>
    </row>
    <row r="74" spans="1:75" ht="15" customHeight="1">
      <c r="A74" s="247"/>
      <c r="B74" s="247"/>
      <c r="C74" s="247"/>
      <c r="D74" s="272" t="s">
        <v>267</v>
      </c>
      <c r="E74" s="270">
        <v>1</v>
      </c>
      <c r="F74" s="252"/>
      <c r="G74" s="252"/>
      <c r="H74" s="252"/>
      <c r="I74" s="247"/>
      <c r="J74" s="247"/>
      <c r="K74" s="247"/>
      <c r="L74" s="247"/>
      <c r="BL74" s="247"/>
      <c r="BM74" s="247"/>
      <c r="BN74" s="247"/>
      <c r="BO74" s="272" t="s">
        <v>267</v>
      </c>
      <c r="BP74" s="270">
        <v>1</v>
      </c>
      <c r="BQ74" s="252"/>
      <c r="BR74" s="252"/>
      <c r="BS74" s="252"/>
      <c r="BT74" s="247"/>
      <c r="BU74" s="247"/>
      <c r="BV74" s="247"/>
      <c r="BW74" s="247"/>
    </row>
    <row r="75" spans="1:75" ht="15" customHeight="1">
      <c r="A75" s="247"/>
      <c r="B75" s="247"/>
      <c r="C75" s="247"/>
      <c r="D75" s="272" t="s">
        <v>268</v>
      </c>
      <c r="E75" s="270">
        <v>0</v>
      </c>
      <c r="F75" s="252"/>
      <c r="G75" s="252"/>
      <c r="H75" s="252"/>
      <c r="I75" s="247"/>
      <c r="J75" s="247"/>
      <c r="K75" s="247"/>
      <c r="L75" s="247"/>
      <c r="BL75" s="247"/>
      <c r="BM75" s="247"/>
      <c r="BN75" s="247"/>
      <c r="BO75" s="272" t="s">
        <v>268</v>
      </c>
      <c r="BP75" s="270">
        <v>0</v>
      </c>
      <c r="BQ75" s="252"/>
      <c r="BR75" s="252"/>
      <c r="BS75" s="252"/>
      <c r="BT75" s="247"/>
      <c r="BU75" s="247"/>
      <c r="BV75" s="247"/>
      <c r="BW75" s="247"/>
    </row>
    <row r="76" spans="1:75" ht="15" customHeight="1">
      <c r="A76" s="247"/>
      <c r="B76" s="247"/>
      <c r="C76" s="247"/>
      <c r="D76" s="272" t="s">
        <v>269</v>
      </c>
      <c r="E76" s="270">
        <v>0</v>
      </c>
      <c r="F76" s="247"/>
      <c r="G76" s="247"/>
      <c r="H76" s="247"/>
      <c r="I76" s="247"/>
      <c r="J76" s="247"/>
      <c r="K76" s="247"/>
      <c r="L76" s="247"/>
      <c r="BL76" s="247"/>
      <c r="BM76" s="247"/>
      <c r="BN76" s="247"/>
      <c r="BO76" s="272" t="s">
        <v>269</v>
      </c>
      <c r="BP76" s="270">
        <v>0</v>
      </c>
      <c r="BQ76" s="247"/>
      <c r="BR76" s="247"/>
      <c r="BS76" s="247"/>
      <c r="BT76" s="247"/>
      <c r="BU76" s="247"/>
      <c r="BV76" s="247"/>
      <c r="BW76" s="247"/>
    </row>
    <row r="77" spans="1:75" ht="15" customHeight="1">
      <c r="A77" s="247"/>
      <c r="B77" s="247"/>
      <c r="C77" s="247"/>
      <c r="D77" s="273" t="s">
        <v>217</v>
      </c>
      <c r="E77" s="254">
        <v>26</v>
      </c>
      <c r="F77" s="247"/>
      <c r="G77" s="247"/>
      <c r="H77" s="247"/>
      <c r="I77" s="247"/>
      <c r="J77" s="247"/>
      <c r="K77" s="247"/>
      <c r="L77" s="247"/>
      <c r="BL77" s="247"/>
      <c r="BM77" s="247"/>
      <c r="BN77" s="247"/>
      <c r="BO77" s="273" t="s">
        <v>217</v>
      </c>
      <c r="BP77" s="254">
        <v>26</v>
      </c>
      <c r="BQ77" s="247"/>
      <c r="BR77" s="247"/>
      <c r="BS77" s="247"/>
      <c r="BT77" s="247"/>
      <c r="BU77" s="247"/>
      <c r="BV77" s="247"/>
      <c r="BW77" s="247"/>
    </row>
    <row r="78" spans="1:75" ht="15" customHeight="1">
      <c r="A78" s="247"/>
      <c r="B78" s="247"/>
      <c r="C78" s="247"/>
      <c r="D78" s="247"/>
      <c r="E78" s="247"/>
      <c r="F78" s="247"/>
      <c r="G78" s="247"/>
      <c r="H78" s="247"/>
      <c r="I78" s="247"/>
      <c r="J78" s="247"/>
      <c r="K78" s="247"/>
      <c r="L78" s="247"/>
      <c r="BL78" s="247"/>
      <c r="BM78" s="247"/>
      <c r="BN78" s="247"/>
      <c r="BO78" s="247"/>
      <c r="BP78" s="247"/>
      <c r="BQ78" s="247"/>
      <c r="BR78" s="247"/>
      <c r="BS78" s="247"/>
      <c r="BT78" s="247"/>
      <c r="BU78" s="247"/>
      <c r="BV78" s="247"/>
      <c r="BW78" s="247"/>
    </row>
    <row r="79" spans="1:75" ht="15" customHeight="1">
      <c r="A79" s="247"/>
      <c r="B79" s="247"/>
      <c r="C79" s="247"/>
      <c r="D79" s="247"/>
      <c r="E79" s="247"/>
      <c r="F79" s="247"/>
      <c r="G79" s="247"/>
      <c r="H79" s="247"/>
      <c r="I79" s="247"/>
      <c r="J79" s="247"/>
      <c r="K79" s="247"/>
      <c r="L79" s="247"/>
      <c r="BL79" s="247"/>
      <c r="BM79" s="247"/>
      <c r="BN79" s="247"/>
      <c r="BO79" s="247"/>
      <c r="BP79" s="247"/>
      <c r="BQ79" s="247"/>
      <c r="BR79" s="247"/>
      <c r="BS79" s="247"/>
      <c r="BT79" s="247"/>
      <c r="BU79" s="247"/>
      <c r="BV79" s="247"/>
      <c r="BW79" s="247"/>
    </row>
    <row r="80" spans="1:75" ht="15" customHeight="1">
      <c r="A80" s="247"/>
      <c r="B80" s="247"/>
      <c r="C80" s="247"/>
      <c r="D80" s="247"/>
      <c r="E80" s="247"/>
      <c r="F80" s="247"/>
      <c r="G80" s="247"/>
      <c r="H80" s="247"/>
      <c r="I80" s="247"/>
      <c r="J80" s="247"/>
      <c r="K80" s="247"/>
      <c r="L80" s="247"/>
      <c r="BL80" s="247"/>
      <c r="BM80" s="247"/>
      <c r="BN80" s="247"/>
      <c r="BO80" s="247"/>
      <c r="BP80" s="247"/>
      <c r="BQ80" s="247"/>
      <c r="BR80" s="247"/>
      <c r="BS80" s="247"/>
      <c r="BT80" s="247"/>
      <c r="BU80" s="247"/>
      <c r="BV80" s="247"/>
      <c r="BW80" s="247"/>
    </row>
    <row r="81" spans="1:75" ht="15" customHeight="1">
      <c r="A81" s="247"/>
      <c r="B81" s="247"/>
      <c r="C81" s="247"/>
      <c r="D81" s="247"/>
      <c r="E81" s="247"/>
      <c r="F81" s="247"/>
      <c r="G81" s="247"/>
      <c r="H81" s="247"/>
      <c r="I81" s="247"/>
      <c r="J81" s="247"/>
      <c r="K81" s="247"/>
      <c r="L81" s="247"/>
      <c r="BL81" s="247"/>
      <c r="BM81" s="247"/>
      <c r="BN81" s="247"/>
      <c r="BO81" s="247"/>
      <c r="BP81" s="247"/>
      <c r="BQ81" s="247"/>
      <c r="BR81" s="247"/>
      <c r="BS81" s="247"/>
      <c r="BT81" s="247"/>
      <c r="BU81" s="247"/>
      <c r="BV81" s="247"/>
      <c r="BW81" s="247"/>
    </row>
    <row r="82" spans="1:75" ht="15" customHeight="1">
      <c r="A82" s="247"/>
      <c r="B82" s="247"/>
      <c r="C82" s="247"/>
      <c r="D82" s="247"/>
      <c r="E82" s="247"/>
      <c r="F82" s="247"/>
      <c r="G82" s="247"/>
      <c r="H82" s="247"/>
      <c r="I82" s="247"/>
      <c r="J82" s="247"/>
      <c r="K82" s="247"/>
      <c r="L82" s="247"/>
      <c r="BL82" s="247"/>
      <c r="BM82" s="247"/>
      <c r="BN82" s="247"/>
      <c r="BO82" s="247"/>
      <c r="BP82" s="247"/>
      <c r="BQ82" s="247"/>
      <c r="BR82" s="247"/>
      <c r="BS82" s="247"/>
      <c r="BT82" s="247"/>
      <c r="BU82" s="247"/>
      <c r="BV82" s="247"/>
      <c r="BW82" s="247"/>
    </row>
    <row r="83" spans="1:75" ht="15" customHeight="1">
      <c r="A83" s="247"/>
      <c r="B83" s="247"/>
      <c r="C83" s="247"/>
      <c r="D83" s="247"/>
      <c r="E83" s="247"/>
      <c r="F83" s="247"/>
      <c r="G83" s="247"/>
      <c r="H83" s="247"/>
      <c r="I83" s="247"/>
      <c r="J83" s="247"/>
      <c r="K83" s="247"/>
      <c r="L83" s="247"/>
      <c r="BL83" s="247"/>
      <c r="BM83" s="247"/>
      <c r="BN83" s="247"/>
      <c r="BO83" s="247"/>
      <c r="BP83" s="247"/>
      <c r="BQ83" s="247"/>
      <c r="BR83" s="247"/>
      <c r="BS83" s="247"/>
      <c r="BT83" s="247"/>
      <c r="BU83" s="247"/>
      <c r="BV83" s="247"/>
      <c r="BW83" s="247"/>
    </row>
    <row r="84" spans="1:75" ht="15" customHeight="1">
      <c r="A84" s="247"/>
      <c r="B84" s="247"/>
      <c r="C84" s="247"/>
      <c r="D84" s="247"/>
      <c r="E84" s="247"/>
      <c r="F84" s="247"/>
      <c r="G84" s="247"/>
      <c r="H84" s="247"/>
      <c r="I84" s="247"/>
      <c r="J84" s="247"/>
      <c r="K84" s="247"/>
      <c r="L84" s="247"/>
      <c r="BL84" s="247"/>
      <c r="BM84" s="247"/>
      <c r="BN84" s="247"/>
      <c r="BO84" s="247"/>
      <c r="BP84" s="247"/>
      <c r="BQ84" s="247"/>
      <c r="BR84" s="247"/>
      <c r="BS84" s="247"/>
      <c r="BT84" s="247"/>
      <c r="BU84" s="247"/>
      <c r="BV84" s="247"/>
      <c r="BW84" s="247"/>
    </row>
    <row r="85" spans="1:75" ht="15" customHeight="1">
      <c r="A85" s="247"/>
      <c r="B85" s="247"/>
      <c r="C85" s="247"/>
      <c r="D85" s="247"/>
      <c r="E85" s="247"/>
      <c r="F85" s="247"/>
      <c r="G85" s="247"/>
      <c r="H85" s="247"/>
      <c r="I85" s="247"/>
      <c r="J85" s="247"/>
      <c r="K85" s="247"/>
      <c r="L85" s="247"/>
      <c r="BL85" s="247"/>
      <c r="BM85" s="247"/>
      <c r="BN85" s="247"/>
      <c r="BO85" s="247"/>
      <c r="BP85" s="247"/>
      <c r="BQ85" s="247"/>
      <c r="BR85" s="247"/>
      <c r="BS85" s="247"/>
      <c r="BT85" s="247"/>
      <c r="BU85" s="247"/>
      <c r="BV85" s="247"/>
      <c r="BW85" s="247"/>
    </row>
    <row r="86" spans="1:75" ht="15" customHeight="1">
      <c r="A86" s="247"/>
      <c r="B86" s="247"/>
      <c r="C86" s="247"/>
      <c r="D86" s="247"/>
      <c r="E86" s="247"/>
      <c r="F86" s="247"/>
      <c r="G86" s="247"/>
      <c r="H86" s="247"/>
      <c r="I86" s="247"/>
      <c r="J86" s="247"/>
      <c r="K86" s="247"/>
      <c r="L86" s="247"/>
      <c r="BL86" s="247"/>
      <c r="BM86" s="247"/>
      <c r="BN86" s="247"/>
      <c r="BO86" s="247"/>
      <c r="BP86" s="247"/>
      <c r="BQ86" s="247"/>
      <c r="BR86" s="247"/>
      <c r="BS86" s="247"/>
      <c r="BT86" s="247"/>
      <c r="BU86" s="247"/>
      <c r="BV86" s="247"/>
      <c r="BW86" s="247"/>
    </row>
    <row r="87" spans="1:75" ht="15" customHeight="1">
      <c r="A87" s="247"/>
      <c r="B87" s="247"/>
      <c r="C87" s="247"/>
      <c r="D87" s="247"/>
      <c r="E87" s="247"/>
      <c r="F87" s="247"/>
      <c r="G87" s="247"/>
      <c r="H87" s="247"/>
      <c r="I87" s="247"/>
      <c r="J87" s="247"/>
      <c r="K87" s="247"/>
      <c r="L87" s="247"/>
      <c r="BL87" s="247"/>
      <c r="BM87" s="247"/>
      <c r="BN87" s="247"/>
      <c r="BO87" s="247"/>
      <c r="BP87" s="247"/>
      <c r="BQ87" s="247"/>
      <c r="BR87" s="247"/>
      <c r="BS87" s="247"/>
      <c r="BT87" s="247"/>
      <c r="BU87" s="247"/>
      <c r="BV87" s="247"/>
      <c r="BW87" s="247"/>
    </row>
    <row r="88" spans="1:75" ht="15" customHeight="1">
      <c r="A88" s="247"/>
      <c r="B88" s="247"/>
      <c r="C88" s="247"/>
      <c r="D88" s="247"/>
      <c r="E88" s="247"/>
      <c r="F88" s="247"/>
      <c r="G88" s="247"/>
      <c r="H88" s="247"/>
      <c r="I88" s="247"/>
      <c r="J88" s="247"/>
      <c r="K88" s="247"/>
      <c r="L88" s="247"/>
      <c r="BL88" s="247"/>
      <c r="BM88" s="247"/>
      <c r="BN88" s="247"/>
      <c r="BO88" s="247"/>
      <c r="BP88" s="247"/>
      <c r="BQ88" s="247"/>
      <c r="BR88" s="247"/>
      <c r="BS88" s="247"/>
      <c r="BT88" s="247"/>
      <c r="BU88" s="247"/>
      <c r="BV88" s="247"/>
      <c r="BW88" s="247"/>
    </row>
    <row r="89" spans="1:75" ht="15" customHeight="1">
      <c r="A89" s="247"/>
      <c r="B89" s="247"/>
      <c r="C89" s="247"/>
      <c r="D89" s="247"/>
      <c r="E89" s="247"/>
      <c r="F89" s="247"/>
      <c r="G89" s="247"/>
      <c r="H89" s="247"/>
      <c r="I89" s="247"/>
      <c r="J89" s="247"/>
      <c r="K89" s="247"/>
      <c r="L89" s="247"/>
      <c r="BL89" s="247"/>
      <c r="BM89" s="247"/>
      <c r="BN89" s="247"/>
      <c r="BO89" s="247"/>
      <c r="BP89" s="247"/>
      <c r="BQ89" s="247"/>
      <c r="BR89" s="247"/>
      <c r="BS89" s="247"/>
      <c r="BT89" s="247"/>
      <c r="BU89" s="247"/>
      <c r="BV89" s="247"/>
      <c r="BW89" s="247"/>
    </row>
    <row r="90" spans="1:75" ht="15" customHeight="1">
      <c r="A90" s="247"/>
      <c r="B90" s="247"/>
      <c r="C90" s="247"/>
      <c r="D90" s="247"/>
      <c r="E90" s="247"/>
      <c r="F90" s="247"/>
      <c r="G90" s="247"/>
      <c r="H90" s="247"/>
      <c r="I90" s="247"/>
      <c r="J90" s="247"/>
      <c r="K90" s="247"/>
      <c r="L90" s="247"/>
      <c r="BL90" s="247"/>
      <c r="BM90" s="247"/>
      <c r="BN90" s="247"/>
      <c r="BO90" s="247"/>
      <c r="BP90" s="247"/>
      <c r="BQ90" s="247"/>
      <c r="BR90" s="247"/>
      <c r="BS90" s="247"/>
      <c r="BT90" s="247"/>
      <c r="BU90" s="247"/>
      <c r="BV90" s="247"/>
      <c r="BW90" s="247"/>
    </row>
    <row r="91" spans="1:75" ht="15" customHeight="1">
      <c r="A91" s="247"/>
      <c r="B91" s="247"/>
      <c r="C91" s="247"/>
      <c r="D91" s="247"/>
      <c r="E91" s="247"/>
      <c r="F91" s="247"/>
      <c r="G91" s="247"/>
      <c r="H91" s="247"/>
      <c r="I91" s="247"/>
      <c r="J91" s="247"/>
      <c r="K91" s="247"/>
      <c r="L91" s="247"/>
      <c r="BL91" s="247"/>
      <c r="BM91" s="247"/>
      <c r="BN91" s="247"/>
      <c r="BO91" s="247"/>
      <c r="BP91" s="247"/>
      <c r="BQ91" s="247"/>
      <c r="BR91" s="247"/>
      <c r="BS91" s="247"/>
      <c r="BT91" s="247"/>
      <c r="BU91" s="247"/>
      <c r="BV91" s="247"/>
      <c r="BW91" s="247"/>
    </row>
    <row r="92" spans="1:75" ht="15" customHeight="1">
      <c r="A92" s="247"/>
      <c r="B92" s="247"/>
      <c r="C92" s="247"/>
      <c r="D92" s="247"/>
      <c r="E92" s="247"/>
      <c r="F92" s="247"/>
      <c r="G92" s="247"/>
      <c r="H92" s="247"/>
      <c r="I92" s="247"/>
      <c r="J92" s="247"/>
      <c r="K92" s="247"/>
      <c r="L92" s="247"/>
      <c r="BL92" s="247"/>
      <c r="BM92" s="247"/>
      <c r="BN92" s="247"/>
      <c r="BO92" s="247"/>
      <c r="BP92" s="247"/>
      <c r="BQ92" s="247"/>
      <c r="BR92" s="247"/>
      <c r="BS92" s="247"/>
      <c r="BT92" s="247"/>
      <c r="BU92" s="247"/>
      <c r="BV92" s="247"/>
      <c r="BW92" s="247"/>
    </row>
    <row r="93" spans="1:75" ht="15" customHeight="1">
      <c r="A93" s="247"/>
      <c r="B93" s="247"/>
      <c r="C93" s="247"/>
      <c r="D93" s="247"/>
      <c r="E93" s="247"/>
      <c r="F93" s="247"/>
      <c r="G93" s="247"/>
      <c r="H93" s="247"/>
      <c r="I93" s="247"/>
      <c r="J93" s="247"/>
      <c r="K93" s="247"/>
      <c r="L93" s="247"/>
      <c r="BL93" s="247"/>
      <c r="BM93" s="247"/>
      <c r="BN93" s="247"/>
      <c r="BO93" s="247"/>
      <c r="BP93" s="247"/>
      <c r="BQ93" s="247"/>
      <c r="BR93" s="247"/>
      <c r="BS93" s="247"/>
      <c r="BT93" s="247"/>
      <c r="BU93" s="247"/>
      <c r="BV93" s="247"/>
      <c r="BW93" s="247"/>
    </row>
    <row r="94" spans="1:75" ht="15" customHeight="1">
      <c r="A94" s="247"/>
      <c r="B94" s="247"/>
      <c r="C94" s="247"/>
      <c r="D94" s="247"/>
      <c r="E94" s="247"/>
      <c r="F94" s="247"/>
      <c r="G94" s="247"/>
      <c r="H94" s="247"/>
      <c r="I94" s="247"/>
      <c r="J94" s="247"/>
      <c r="K94" s="247"/>
      <c r="L94" s="247"/>
      <c r="BL94" s="247"/>
      <c r="BM94" s="247"/>
      <c r="BN94" s="247"/>
      <c r="BO94" s="247"/>
      <c r="BP94" s="247"/>
      <c r="BQ94" s="247"/>
      <c r="BR94" s="247"/>
      <c r="BS94" s="247"/>
      <c r="BT94" s="247"/>
      <c r="BU94" s="247"/>
      <c r="BV94" s="247"/>
      <c r="BW94" s="247"/>
    </row>
    <row r="95" spans="1:75" ht="15" customHeight="1">
      <c r="A95" s="247"/>
      <c r="B95" s="247"/>
      <c r="C95" s="247"/>
      <c r="D95" s="247"/>
      <c r="E95" s="247"/>
      <c r="F95" s="247"/>
      <c r="G95" s="247"/>
      <c r="H95" s="247"/>
      <c r="I95" s="247"/>
      <c r="J95" s="247"/>
      <c r="K95" s="247"/>
      <c r="L95" s="247"/>
      <c r="BL95" s="247"/>
      <c r="BM95" s="247"/>
      <c r="BN95" s="247"/>
      <c r="BO95" s="247"/>
      <c r="BP95" s="247"/>
      <c r="BQ95" s="247"/>
      <c r="BR95" s="247"/>
      <c r="BS95" s="247"/>
      <c r="BT95" s="247"/>
      <c r="BU95" s="247"/>
      <c r="BV95" s="247"/>
      <c r="BW95" s="247"/>
    </row>
    <row r="96" spans="1:75" ht="15" customHeight="1">
      <c r="A96" s="247"/>
      <c r="B96" s="247"/>
      <c r="C96" s="247"/>
      <c r="D96" s="247"/>
      <c r="E96" s="247"/>
      <c r="F96" s="247"/>
      <c r="G96" s="247"/>
      <c r="H96" s="247"/>
      <c r="I96" s="247"/>
      <c r="J96" s="247"/>
      <c r="K96" s="247"/>
      <c r="L96" s="247"/>
      <c r="BL96" s="247"/>
      <c r="BM96" s="247"/>
      <c r="BN96" s="247"/>
      <c r="BO96" s="247"/>
      <c r="BP96" s="247"/>
      <c r="BQ96" s="247"/>
      <c r="BR96" s="247"/>
      <c r="BS96" s="247"/>
      <c r="BT96" s="247"/>
      <c r="BU96" s="247"/>
      <c r="BV96" s="247"/>
      <c r="BW96" s="247"/>
    </row>
    <row r="97" spans="1:75" ht="15" customHeight="1">
      <c r="A97" s="247"/>
      <c r="B97" s="247"/>
      <c r="C97" s="247"/>
      <c r="D97" s="247"/>
      <c r="E97" s="247"/>
      <c r="F97" s="247"/>
      <c r="G97" s="247"/>
      <c r="H97" s="247"/>
      <c r="I97" s="247"/>
      <c r="J97" s="247"/>
      <c r="K97" s="247"/>
      <c r="L97" s="247"/>
      <c r="BL97" s="247"/>
      <c r="BM97" s="247"/>
      <c r="BN97" s="247"/>
      <c r="BO97" s="247"/>
      <c r="BP97" s="247"/>
      <c r="BQ97" s="247"/>
      <c r="BR97" s="247"/>
      <c r="BS97" s="247"/>
      <c r="BT97" s="247"/>
      <c r="BU97" s="247"/>
      <c r="BV97" s="247"/>
      <c r="BW97" s="247"/>
    </row>
    <row r="98" spans="1:75" ht="15" customHeight="1">
      <c r="A98" s="247"/>
      <c r="B98" s="247"/>
      <c r="C98" s="247"/>
      <c r="D98" s="247"/>
      <c r="E98" s="247"/>
      <c r="F98" s="247"/>
      <c r="G98" s="247"/>
      <c r="H98" s="247"/>
      <c r="I98" s="247"/>
      <c r="J98" s="247"/>
      <c r="K98" s="247"/>
      <c r="L98" s="247"/>
      <c r="BL98" s="247"/>
      <c r="BM98" s="247"/>
      <c r="BN98" s="247"/>
      <c r="BO98" s="247"/>
      <c r="BP98" s="247"/>
      <c r="BQ98" s="247"/>
      <c r="BR98" s="247"/>
      <c r="BS98" s="247"/>
      <c r="BT98" s="247"/>
      <c r="BU98" s="247"/>
      <c r="BV98" s="247"/>
      <c r="BW98" s="247"/>
    </row>
    <row r="99" spans="1:75" ht="15" customHeight="1">
      <c r="A99" s="247"/>
      <c r="B99" s="247"/>
      <c r="C99" s="247"/>
      <c r="D99" s="247"/>
      <c r="E99" s="247"/>
      <c r="F99" s="247"/>
      <c r="G99" s="247"/>
      <c r="H99" s="247"/>
      <c r="I99" s="247"/>
      <c r="J99" s="247"/>
      <c r="K99" s="247"/>
      <c r="L99" s="247"/>
      <c r="BL99" s="247"/>
      <c r="BM99" s="247"/>
      <c r="BN99" s="247"/>
      <c r="BO99" s="247"/>
      <c r="BP99" s="247"/>
      <c r="BQ99" s="247"/>
      <c r="BR99" s="247"/>
      <c r="BS99" s="247"/>
      <c r="BT99" s="247"/>
      <c r="BU99" s="247"/>
      <c r="BV99" s="247"/>
      <c r="BW99" s="247"/>
    </row>
    <row r="100" spans="1:75" ht="15" customHeight="1">
      <c r="A100" s="247"/>
      <c r="B100" s="247"/>
      <c r="C100" s="247"/>
      <c r="D100" s="247"/>
      <c r="E100" s="247"/>
      <c r="F100" s="247"/>
      <c r="G100" s="247"/>
      <c r="H100" s="247"/>
      <c r="I100" s="247"/>
      <c r="J100" s="247"/>
      <c r="K100" s="247"/>
      <c r="L100" s="247"/>
      <c r="BL100" s="247"/>
      <c r="BM100" s="247"/>
      <c r="BN100" s="247"/>
      <c r="BO100" s="247"/>
      <c r="BP100" s="247"/>
      <c r="BQ100" s="247"/>
      <c r="BR100" s="247"/>
      <c r="BS100" s="247"/>
      <c r="BT100" s="247"/>
      <c r="BU100" s="247"/>
      <c r="BV100" s="247"/>
      <c r="BW100" s="247"/>
    </row>
    <row r="101" spans="1:75" ht="15" customHeight="1">
      <c r="A101" s="247"/>
      <c r="B101" s="247"/>
      <c r="C101" s="247"/>
      <c r="D101" s="247"/>
      <c r="E101" s="247"/>
      <c r="F101" s="247"/>
      <c r="G101" s="247"/>
      <c r="H101" s="247"/>
      <c r="I101" s="247"/>
      <c r="J101" s="247"/>
      <c r="K101" s="247"/>
      <c r="L101" s="247"/>
      <c r="BL101" s="247"/>
      <c r="BM101" s="247"/>
      <c r="BN101" s="247"/>
      <c r="BO101" s="247"/>
      <c r="BP101" s="247"/>
      <c r="BQ101" s="247"/>
      <c r="BR101" s="247"/>
      <c r="BS101" s="247"/>
      <c r="BT101" s="247"/>
      <c r="BU101" s="247"/>
      <c r="BV101" s="247"/>
      <c r="BW101" s="247"/>
    </row>
  </sheetData>
  <sortState xmlns:xlrd2="http://schemas.microsoft.com/office/spreadsheetml/2017/richdata2" ref="L47:L74">
    <sortCondition ref="L47:L74"/>
  </sortState>
  <mergeCells count="2">
    <mergeCell ref="A1:H1"/>
    <mergeCell ref="BL1:BS1"/>
  </mergeCells>
  <phoneticPr fontId="3"/>
  <pageMargins left="0.7" right="0.7" top="0.75" bottom="0.75" header="0.3" footer="0.3"/>
  <pageSetup paperSize="9" scale="64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4"/>
  </sheetPr>
  <dimension ref="A1:F111"/>
  <sheetViews>
    <sheetView topLeftCell="A16" zoomScaleNormal="100" workbookViewId="0">
      <selection activeCell="F42" sqref="F42"/>
    </sheetView>
  </sheetViews>
  <sheetFormatPr defaultColWidth="8.19921875" defaultRowHeight="15.75" customHeight="1"/>
  <cols>
    <col min="1" max="1" width="24.09765625" style="77" customWidth="1"/>
    <col min="2" max="2" width="20.69921875" style="77" customWidth="1"/>
    <col min="3" max="3" width="8.3984375" style="77" customWidth="1"/>
    <col min="4" max="4" width="8.3984375" style="79" customWidth="1"/>
    <col min="5" max="5" width="8.5" style="77" customWidth="1"/>
    <col min="6" max="243" width="8.19921875" style="77"/>
    <col min="244" max="244" width="14.19921875" style="77" customWidth="1"/>
    <col min="245" max="245" width="20.69921875" style="77" customWidth="1"/>
    <col min="246" max="246" width="8.19921875" style="77" customWidth="1"/>
    <col min="247" max="247" width="7.3984375" style="77" customWidth="1"/>
    <col min="248" max="249" width="8.19921875" style="77" customWidth="1"/>
    <col min="250" max="499" width="8.19921875" style="77"/>
    <col min="500" max="500" width="14.19921875" style="77" customWidth="1"/>
    <col min="501" max="501" width="20.69921875" style="77" customWidth="1"/>
    <col min="502" max="502" width="8.19921875" style="77" customWidth="1"/>
    <col min="503" max="503" width="7.3984375" style="77" customWidth="1"/>
    <col min="504" max="505" width="8.19921875" style="77" customWidth="1"/>
    <col min="506" max="755" width="8.19921875" style="77"/>
    <col min="756" max="756" width="14.19921875" style="77" customWidth="1"/>
    <col min="757" max="757" width="20.69921875" style="77" customWidth="1"/>
    <col min="758" max="758" width="8.19921875" style="77" customWidth="1"/>
    <col min="759" max="759" width="7.3984375" style="77" customWidth="1"/>
    <col min="760" max="761" width="8.19921875" style="77" customWidth="1"/>
    <col min="762" max="1011" width="8.19921875" style="77"/>
    <col min="1012" max="1012" width="14.19921875" style="77" customWidth="1"/>
    <col min="1013" max="1013" width="20.69921875" style="77" customWidth="1"/>
    <col min="1014" max="1014" width="8.19921875" style="77" customWidth="1"/>
    <col min="1015" max="1015" width="7.3984375" style="77" customWidth="1"/>
    <col min="1016" max="1017" width="8.19921875" style="77" customWidth="1"/>
    <col min="1018" max="1267" width="8.19921875" style="77"/>
    <col min="1268" max="1268" width="14.19921875" style="77" customWidth="1"/>
    <col min="1269" max="1269" width="20.69921875" style="77" customWidth="1"/>
    <col min="1270" max="1270" width="8.19921875" style="77" customWidth="1"/>
    <col min="1271" max="1271" width="7.3984375" style="77" customWidth="1"/>
    <col min="1272" max="1273" width="8.19921875" style="77" customWidth="1"/>
    <col min="1274" max="1523" width="8.19921875" style="77"/>
    <col min="1524" max="1524" width="14.19921875" style="77" customWidth="1"/>
    <col min="1525" max="1525" width="20.69921875" style="77" customWidth="1"/>
    <col min="1526" max="1526" width="8.19921875" style="77" customWidth="1"/>
    <col min="1527" max="1527" width="7.3984375" style="77" customWidth="1"/>
    <col min="1528" max="1529" width="8.19921875" style="77" customWidth="1"/>
    <col min="1530" max="1779" width="8.19921875" style="77"/>
    <col min="1780" max="1780" width="14.19921875" style="77" customWidth="1"/>
    <col min="1781" max="1781" width="20.69921875" style="77" customWidth="1"/>
    <col min="1782" max="1782" width="8.19921875" style="77" customWidth="1"/>
    <col min="1783" max="1783" width="7.3984375" style="77" customWidth="1"/>
    <col min="1784" max="1785" width="8.19921875" style="77" customWidth="1"/>
    <col min="1786" max="2035" width="8.19921875" style="77"/>
    <col min="2036" max="2036" width="14.19921875" style="77" customWidth="1"/>
    <col min="2037" max="2037" width="20.69921875" style="77" customWidth="1"/>
    <col min="2038" max="2038" width="8.19921875" style="77" customWidth="1"/>
    <col min="2039" max="2039" width="7.3984375" style="77" customWidth="1"/>
    <col min="2040" max="2041" width="8.19921875" style="77" customWidth="1"/>
    <col min="2042" max="2291" width="8.19921875" style="77"/>
    <col min="2292" max="2292" width="14.19921875" style="77" customWidth="1"/>
    <col min="2293" max="2293" width="20.69921875" style="77" customWidth="1"/>
    <col min="2294" max="2294" width="8.19921875" style="77" customWidth="1"/>
    <col min="2295" max="2295" width="7.3984375" style="77" customWidth="1"/>
    <col min="2296" max="2297" width="8.19921875" style="77" customWidth="1"/>
    <col min="2298" max="2547" width="8.19921875" style="77"/>
    <col min="2548" max="2548" width="14.19921875" style="77" customWidth="1"/>
    <col min="2549" max="2549" width="20.69921875" style="77" customWidth="1"/>
    <col min="2550" max="2550" width="8.19921875" style="77" customWidth="1"/>
    <col min="2551" max="2551" width="7.3984375" style="77" customWidth="1"/>
    <col min="2552" max="2553" width="8.19921875" style="77" customWidth="1"/>
    <col min="2554" max="2803" width="8.19921875" style="77"/>
    <col min="2804" max="2804" width="14.19921875" style="77" customWidth="1"/>
    <col min="2805" max="2805" width="20.69921875" style="77" customWidth="1"/>
    <col min="2806" max="2806" width="8.19921875" style="77" customWidth="1"/>
    <col min="2807" max="2807" width="7.3984375" style="77" customWidth="1"/>
    <col min="2808" max="2809" width="8.19921875" style="77" customWidth="1"/>
    <col min="2810" max="3059" width="8.19921875" style="77"/>
    <col min="3060" max="3060" width="14.19921875" style="77" customWidth="1"/>
    <col min="3061" max="3061" width="20.69921875" style="77" customWidth="1"/>
    <col min="3062" max="3062" width="8.19921875" style="77" customWidth="1"/>
    <col min="3063" max="3063" width="7.3984375" style="77" customWidth="1"/>
    <col min="3064" max="3065" width="8.19921875" style="77" customWidth="1"/>
    <col min="3066" max="3315" width="8.19921875" style="77"/>
    <col min="3316" max="3316" width="14.19921875" style="77" customWidth="1"/>
    <col min="3317" max="3317" width="20.69921875" style="77" customWidth="1"/>
    <col min="3318" max="3318" width="8.19921875" style="77" customWidth="1"/>
    <col min="3319" max="3319" width="7.3984375" style="77" customWidth="1"/>
    <col min="3320" max="3321" width="8.19921875" style="77" customWidth="1"/>
    <col min="3322" max="3571" width="8.19921875" style="77"/>
    <col min="3572" max="3572" width="14.19921875" style="77" customWidth="1"/>
    <col min="3573" max="3573" width="20.69921875" style="77" customWidth="1"/>
    <col min="3574" max="3574" width="8.19921875" style="77" customWidth="1"/>
    <col min="3575" max="3575" width="7.3984375" style="77" customWidth="1"/>
    <col min="3576" max="3577" width="8.19921875" style="77" customWidth="1"/>
    <col min="3578" max="3827" width="8.19921875" style="77"/>
    <col min="3828" max="3828" width="14.19921875" style="77" customWidth="1"/>
    <col min="3829" max="3829" width="20.69921875" style="77" customWidth="1"/>
    <col min="3830" max="3830" width="8.19921875" style="77" customWidth="1"/>
    <col min="3831" max="3831" width="7.3984375" style="77" customWidth="1"/>
    <col min="3832" max="3833" width="8.19921875" style="77" customWidth="1"/>
    <col min="3834" max="4083" width="8.19921875" style="77"/>
    <col min="4084" max="4084" width="14.19921875" style="77" customWidth="1"/>
    <col min="4085" max="4085" width="20.69921875" style="77" customWidth="1"/>
    <col min="4086" max="4086" width="8.19921875" style="77" customWidth="1"/>
    <col min="4087" max="4087" width="7.3984375" style="77" customWidth="1"/>
    <col min="4088" max="4089" width="8.19921875" style="77" customWidth="1"/>
    <col min="4090" max="4339" width="8.19921875" style="77"/>
    <col min="4340" max="4340" width="14.19921875" style="77" customWidth="1"/>
    <col min="4341" max="4341" width="20.69921875" style="77" customWidth="1"/>
    <col min="4342" max="4342" width="8.19921875" style="77" customWidth="1"/>
    <col min="4343" max="4343" width="7.3984375" style="77" customWidth="1"/>
    <col min="4344" max="4345" width="8.19921875" style="77" customWidth="1"/>
    <col min="4346" max="4595" width="8.19921875" style="77"/>
    <col min="4596" max="4596" width="14.19921875" style="77" customWidth="1"/>
    <col min="4597" max="4597" width="20.69921875" style="77" customWidth="1"/>
    <col min="4598" max="4598" width="8.19921875" style="77" customWidth="1"/>
    <col min="4599" max="4599" width="7.3984375" style="77" customWidth="1"/>
    <col min="4600" max="4601" width="8.19921875" style="77" customWidth="1"/>
    <col min="4602" max="4851" width="8.19921875" style="77"/>
    <col min="4852" max="4852" width="14.19921875" style="77" customWidth="1"/>
    <col min="4853" max="4853" width="20.69921875" style="77" customWidth="1"/>
    <col min="4854" max="4854" width="8.19921875" style="77" customWidth="1"/>
    <col min="4855" max="4855" width="7.3984375" style="77" customWidth="1"/>
    <col min="4856" max="4857" width="8.19921875" style="77" customWidth="1"/>
    <col min="4858" max="5107" width="8.19921875" style="77"/>
    <col min="5108" max="5108" width="14.19921875" style="77" customWidth="1"/>
    <col min="5109" max="5109" width="20.69921875" style="77" customWidth="1"/>
    <col min="5110" max="5110" width="8.19921875" style="77" customWidth="1"/>
    <col min="5111" max="5111" width="7.3984375" style="77" customWidth="1"/>
    <col min="5112" max="5113" width="8.19921875" style="77" customWidth="1"/>
    <col min="5114" max="5363" width="8.19921875" style="77"/>
    <col min="5364" max="5364" width="14.19921875" style="77" customWidth="1"/>
    <col min="5365" max="5365" width="20.69921875" style="77" customWidth="1"/>
    <col min="5366" max="5366" width="8.19921875" style="77" customWidth="1"/>
    <col min="5367" max="5367" width="7.3984375" style="77" customWidth="1"/>
    <col min="5368" max="5369" width="8.19921875" style="77" customWidth="1"/>
    <col min="5370" max="5619" width="8.19921875" style="77"/>
    <col min="5620" max="5620" width="14.19921875" style="77" customWidth="1"/>
    <col min="5621" max="5621" width="20.69921875" style="77" customWidth="1"/>
    <col min="5622" max="5622" width="8.19921875" style="77" customWidth="1"/>
    <col min="5623" max="5623" width="7.3984375" style="77" customWidth="1"/>
    <col min="5624" max="5625" width="8.19921875" style="77" customWidth="1"/>
    <col min="5626" max="5875" width="8.19921875" style="77"/>
    <col min="5876" max="5876" width="14.19921875" style="77" customWidth="1"/>
    <col min="5877" max="5877" width="20.69921875" style="77" customWidth="1"/>
    <col min="5878" max="5878" width="8.19921875" style="77" customWidth="1"/>
    <col min="5879" max="5879" width="7.3984375" style="77" customWidth="1"/>
    <col min="5880" max="5881" width="8.19921875" style="77" customWidth="1"/>
    <col min="5882" max="6131" width="8.19921875" style="77"/>
    <col min="6132" max="6132" width="14.19921875" style="77" customWidth="1"/>
    <col min="6133" max="6133" width="20.69921875" style="77" customWidth="1"/>
    <col min="6134" max="6134" width="8.19921875" style="77" customWidth="1"/>
    <col min="6135" max="6135" width="7.3984375" style="77" customWidth="1"/>
    <col min="6136" max="6137" width="8.19921875" style="77" customWidth="1"/>
    <col min="6138" max="6387" width="8.19921875" style="77"/>
    <col min="6388" max="6388" width="14.19921875" style="77" customWidth="1"/>
    <col min="6389" max="6389" width="20.69921875" style="77" customWidth="1"/>
    <col min="6390" max="6390" width="8.19921875" style="77" customWidth="1"/>
    <col min="6391" max="6391" width="7.3984375" style="77" customWidth="1"/>
    <col min="6392" max="6393" width="8.19921875" style="77" customWidth="1"/>
    <col min="6394" max="6643" width="8.19921875" style="77"/>
    <col min="6644" max="6644" width="14.19921875" style="77" customWidth="1"/>
    <col min="6645" max="6645" width="20.69921875" style="77" customWidth="1"/>
    <col min="6646" max="6646" width="8.19921875" style="77" customWidth="1"/>
    <col min="6647" max="6647" width="7.3984375" style="77" customWidth="1"/>
    <col min="6648" max="6649" width="8.19921875" style="77" customWidth="1"/>
    <col min="6650" max="6899" width="8.19921875" style="77"/>
    <col min="6900" max="6900" width="14.19921875" style="77" customWidth="1"/>
    <col min="6901" max="6901" width="20.69921875" style="77" customWidth="1"/>
    <col min="6902" max="6902" width="8.19921875" style="77" customWidth="1"/>
    <col min="6903" max="6903" width="7.3984375" style="77" customWidth="1"/>
    <col min="6904" max="6905" width="8.19921875" style="77" customWidth="1"/>
    <col min="6906" max="7155" width="8.19921875" style="77"/>
    <col min="7156" max="7156" width="14.19921875" style="77" customWidth="1"/>
    <col min="7157" max="7157" width="20.69921875" style="77" customWidth="1"/>
    <col min="7158" max="7158" width="8.19921875" style="77" customWidth="1"/>
    <col min="7159" max="7159" width="7.3984375" style="77" customWidth="1"/>
    <col min="7160" max="7161" width="8.19921875" style="77" customWidth="1"/>
    <col min="7162" max="7411" width="8.19921875" style="77"/>
    <col min="7412" max="7412" width="14.19921875" style="77" customWidth="1"/>
    <col min="7413" max="7413" width="20.69921875" style="77" customWidth="1"/>
    <col min="7414" max="7414" width="8.19921875" style="77" customWidth="1"/>
    <col min="7415" max="7415" width="7.3984375" style="77" customWidth="1"/>
    <col min="7416" max="7417" width="8.19921875" style="77" customWidth="1"/>
    <col min="7418" max="7667" width="8.19921875" style="77"/>
    <col min="7668" max="7668" width="14.19921875" style="77" customWidth="1"/>
    <col min="7669" max="7669" width="20.69921875" style="77" customWidth="1"/>
    <col min="7670" max="7670" width="8.19921875" style="77" customWidth="1"/>
    <col min="7671" max="7671" width="7.3984375" style="77" customWidth="1"/>
    <col min="7672" max="7673" width="8.19921875" style="77" customWidth="1"/>
    <col min="7674" max="7923" width="8.19921875" style="77"/>
    <col min="7924" max="7924" width="14.19921875" style="77" customWidth="1"/>
    <col min="7925" max="7925" width="20.69921875" style="77" customWidth="1"/>
    <col min="7926" max="7926" width="8.19921875" style="77" customWidth="1"/>
    <col min="7927" max="7927" width="7.3984375" style="77" customWidth="1"/>
    <col min="7928" max="7929" width="8.19921875" style="77" customWidth="1"/>
    <col min="7930" max="8179" width="8.19921875" style="77"/>
    <col min="8180" max="8180" width="14.19921875" style="77" customWidth="1"/>
    <col min="8181" max="8181" width="20.69921875" style="77" customWidth="1"/>
    <col min="8182" max="8182" width="8.19921875" style="77" customWidth="1"/>
    <col min="8183" max="8183" width="7.3984375" style="77" customWidth="1"/>
    <col min="8184" max="8185" width="8.19921875" style="77" customWidth="1"/>
    <col min="8186" max="8435" width="8.19921875" style="77"/>
    <col min="8436" max="8436" width="14.19921875" style="77" customWidth="1"/>
    <col min="8437" max="8437" width="20.69921875" style="77" customWidth="1"/>
    <col min="8438" max="8438" width="8.19921875" style="77" customWidth="1"/>
    <col min="8439" max="8439" width="7.3984375" style="77" customWidth="1"/>
    <col min="8440" max="8441" width="8.19921875" style="77" customWidth="1"/>
    <col min="8442" max="8691" width="8.19921875" style="77"/>
    <col min="8692" max="8692" width="14.19921875" style="77" customWidth="1"/>
    <col min="8693" max="8693" width="20.69921875" style="77" customWidth="1"/>
    <col min="8694" max="8694" width="8.19921875" style="77" customWidth="1"/>
    <col min="8695" max="8695" width="7.3984375" style="77" customWidth="1"/>
    <col min="8696" max="8697" width="8.19921875" style="77" customWidth="1"/>
    <col min="8698" max="8947" width="8.19921875" style="77"/>
    <col min="8948" max="8948" width="14.19921875" style="77" customWidth="1"/>
    <col min="8949" max="8949" width="20.69921875" style="77" customWidth="1"/>
    <col min="8950" max="8950" width="8.19921875" style="77" customWidth="1"/>
    <col min="8951" max="8951" width="7.3984375" style="77" customWidth="1"/>
    <col min="8952" max="8953" width="8.19921875" style="77" customWidth="1"/>
    <col min="8954" max="9203" width="8.19921875" style="77"/>
    <col min="9204" max="9204" width="14.19921875" style="77" customWidth="1"/>
    <col min="9205" max="9205" width="20.69921875" style="77" customWidth="1"/>
    <col min="9206" max="9206" width="8.19921875" style="77" customWidth="1"/>
    <col min="9207" max="9207" width="7.3984375" style="77" customWidth="1"/>
    <col min="9208" max="9209" width="8.19921875" style="77" customWidth="1"/>
    <col min="9210" max="9459" width="8.19921875" style="77"/>
    <col min="9460" max="9460" width="14.19921875" style="77" customWidth="1"/>
    <col min="9461" max="9461" width="20.69921875" style="77" customWidth="1"/>
    <col min="9462" max="9462" width="8.19921875" style="77" customWidth="1"/>
    <col min="9463" max="9463" width="7.3984375" style="77" customWidth="1"/>
    <col min="9464" max="9465" width="8.19921875" style="77" customWidth="1"/>
    <col min="9466" max="9715" width="8.19921875" style="77"/>
    <col min="9716" max="9716" width="14.19921875" style="77" customWidth="1"/>
    <col min="9717" max="9717" width="20.69921875" style="77" customWidth="1"/>
    <col min="9718" max="9718" width="8.19921875" style="77" customWidth="1"/>
    <col min="9719" max="9719" width="7.3984375" style="77" customWidth="1"/>
    <col min="9720" max="9721" width="8.19921875" style="77" customWidth="1"/>
    <col min="9722" max="9971" width="8.19921875" style="77"/>
    <col min="9972" max="9972" width="14.19921875" style="77" customWidth="1"/>
    <col min="9973" max="9973" width="20.69921875" style="77" customWidth="1"/>
    <col min="9974" max="9974" width="8.19921875" style="77" customWidth="1"/>
    <col min="9975" max="9975" width="7.3984375" style="77" customWidth="1"/>
    <col min="9976" max="9977" width="8.19921875" style="77" customWidth="1"/>
    <col min="9978" max="10227" width="8.19921875" style="77"/>
    <col min="10228" max="10228" width="14.19921875" style="77" customWidth="1"/>
    <col min="10229" max="10229" width="20.69921875" style="77" customWidth="1"/>
    <col min="10230" max="10230" width="8.19921875" style="77" customWidth="1"/>
    <col min="10231" max="10231" width="7.3984375" style="77" customWidth="1"/>
    <col min="10232" max="10233" width="8.19921875" style="77" customWidth="1"/>
    <col min="10234" max="10483" width="8.19921875" style="77"/>
    <col min="10484" max="10484" width="14.19921875" style="77" customWidth="1"/>
    <col min="10485" max="10485" width="20.69921875" style="77" customWidth="1"/>
    <col min="10486" max="10486" width="8.19921875" style="77" customWidth="1"/>
    <col min="10487" max="10487" width="7.3984375" style="77" customWidth="1"/>
    <col min="10488" max="10489" width="8.19921875" style="77" customWidth="1"/>
    <col min="10490" max="10739" width="8.19921875" style="77"/>
    <col min="10740" max="10740" width="14.19921875" style="77" customWidth="1"/>
    <col min="10741" max="10741" width="20.69921875" style="77" customWidth="1"/>
    <col min="10742" max="10742" width="8.19921875" style="77" customWidth="1"/>
    <col min="10743" max="10743" width="7.3984375" style="77" customWidth="1"/>
    <col min="10744" max="10745" width="8.19921875" style="77" customWidth="1"/>
    <col min="10746" max="10995" width="8.19921875" style="77"/>
    <col min="10996" max="10996" width="14.19921875" style="77" customWidth="1"/>
    <col min="10997" max="10997" width="20.69921875" style="77" customWidth="1"/>
    <col min="10998" max="10998" width="8.19921875" style="77" customWidth="1"/>
    <col min="10999" max="10999" width="7.3984375" style="77" customWidth="1"/>
    <col min="11000" max="11001" width="8.19921875" style="77" customWidth="1"/>
    <col min="11002" max="11251" width="8.19921875" style="77"/>
    <col min="11252" max="11252" width="14.19921875" style="77" customWidth="1"/>
    <col min="11253" max="11253" width="20.69921875" style="77" customWidth="1"/>
    <col min="11254" max="11254" width="8.19921875" style="77" customWidth="1"/>
    <col min="11255" max="11255" width="7.3984375" style="77" customWidth="1"/>
    <col min="11256" max="11257" width="8.19921875" style="77" customWidth="1"/>
    <col min="11258" max="11507" width="8.19921875" style="77"/>
    <col min="11508" max="11508" width="14.19921875" style="77" customWidth="1"/>
    <col min="11509" max="11509" width="20.69921875" style="77" customWidth="1"/>
    <col min="11510" max="11510" width="8.19921875" style="77" customWidth="1"/>
    <col min="11511" max="11511" width="7.3984375" style="77" customWidth="1"/>
    <col min="11512" max="11513" width="8.19921875" style="77" customWidth="1"/>
    <col min="11514" max="11763" width="8.19921875" style="77"/>
    <col min="11764" max="11764" width="14.19921875" style="77" customWidth="1"/>
    <col min="11765" max="11765" width="20.69921875" style="77" customWidth="1"/>
    <col min="11766" max="11766" width="8.19921875" style="77" customWidth="1"/>
    <col min="11767" max="11767" width="7.3984375" style="77" customWidth="1"/>
    <col min="11768" max="11769" width="8.19921875" style="77" customWidth="1"/>
    <col min="11770" max="12019" width="8.19921875" style="77"/>
    <col min="12020" max="12020" width="14.19921875" style="77" customWidth="1"/>
    <col min="12021" max="12021" width="20.69921875" style="77" customWidth="1"/>
    <col min="12022" max="12022" width="8.19921875" style="77" customWidth="1"/>
    <col min="12023" max="12023" width="7.3984375" style="77" customWidth="1"/>
    <col min="12024" max="12025" width="8.19921875" style="77" customWidth="1"/>
    <col min="12026" max="12275" width="8.19921875" style="77"/>
    <col min="12276" max="12276" width="14.19921875" style="77" customWidth="1"/>
    <col min="12277" max="12277" width="20.69921875" style="77" customWidth="1"/>
    <col min="12278" max="12278" width="8.19921875" style="77" customWidth="1"/>
    <col min="12279" max="12279" width="7.3984375" style="77" customWidth="1"/>
    <col min="12280" max="12281" width="8.19921875" style="77" customWidth="1"/>
    <col min="12282" max="12531" width="8.19921875" style="77"/>
    <col min="12532" max="12532" width="14.19921875" style="77" customWidth="1"/>
    <col min="12533" max="12533" width="20.69921875" style="77" customWidth="1"/>
    <col min="12534" max="12534" width="8.19921875" style="77" customWidth="1"/>
    <col min="12535" max="12535" width="7.3984375" style="77" customWidth="1"/>
    <col min="12536" max="12537" width="8.19921875" style="77" customWidth="1"/>
    <col min="12538" max="12787" width="8.19921875" style="77"/>
    <col min="12788" max="12788" width="14.19921875" style="77" customWidth="1"/>
    <col min="12789" max="12789" width="20.69921875" style="77" customWidth="1"/>
    <col min="12790" max="12790" width="8.19921875" style="77" customWidth="1"/>
    <col min="12791" max="12791" width="7.3984375" style="77" customWidth="1"/>
    <col min="12792" max="12793" width="8.19921875" style="77" customWidth="1"/>
    <col min="12794" max="13043" width="8.19921875" style="77"/>
    <col min="13044" max="13044" width="14.19921875" style="77" customWidth="1"/>
    <col min="13045" max="13045" width="20.69921875" style="77" customWidth="1"/>
    <col min="13046" max="13046" width="8.19921875" style="77" customWidth="1"/>
    <col min="13047" max="13047" width="7.3984375" style="77" customWidth="1"/>
    <col min="13048" max="13049" width="8.19921875" style="77" customWidth="1"/>
    <col min="13050" max="13299" width="8.19921875" style="77"/>
    <col min="13300" max="13300" width="14.19921875" style="77" customWidth="1"/>
    <col min="13301" max="13301" width="20.69921875" style="77" customWidth="1"/>
    <col min="13302" max="13302" width="8.19921875" style="77" customWidth="1"/>
    <col min="13303" max="13303" width="7.3984375" style="77" customWidth="1"/>
    <col min="13304" max="13305" width="8.19921875" style="77" customWidth="1"/>
    <col min="13306" max="13555" width="8.19921875" style="77"/>
    <col min="13556" max="13556" width="14.19921875" style="77" customWidth="1"/>
    <col min="13557" max="13557" width="20.69921875" style="77" customWidth="1"/>
    <col min="13558" max="13558" width="8.19921875" style="77" customWidth="1"/>
    <col min="13559" max="13559" width="7.3984375" style="77" customWidth="1"/>
    <col min="13560" max="13561" width="8.19921875" style="77" customWidth="1"/>
    <col min="13562" max="13811" width="8.19921875" style="77"/>
    <col min="13812" max="13812" width="14.19921875" style="77" customWidth="1"/>
    <col min="13813" max="13813" width="20.69921875" style="77" customWidth="1"/>
    <col min="13814" max="13814" width="8.19921875" style="77" customWidth="1"/>
    <col min="13815" max="13815" width="7.3984375" style="77" customWidth="1"/>
    <col min="13816" max="13817" width="8.19921875" style="77" customWidth="1"/>
    <col min="13818" max="14067" width="8.19921875" style="77"/>
    <col min="14068" max="14068" width="14.19921875" style="77" customWidth="1"/>
    <col min="14069" max="14069" width="20.69921875" style="77" customWidth="1"/>
    <col min="14070" max="14070" width="8.19921875" style="77" customWidth="1"/>
    <col min="14071" max="14071" width="7.3984375" style="77" customWidth="1"/>
    <col min="14072" max="14073" width="8.19921875" style="77" customWidth="1"/>
    <col min="14074" max="14323" width="8.19921875" style="77"/>
    <col min="14324" max="14324" width="14.19921875" style="77" customWidth="1"/>
    <col min="14325" max="14325" width="20.69921875" style="77" customWidth="1"/>
    <col min="14326" max="14326" width="8.19921875" style="77" customWidth="1"/>
    <col min="14327" max="14327" width="7.3984375" style="77" customWidth="1"/>
    <col min="14328" max="14329" width="8.19921875" style="77" customWidth="1"/>
    <col min="14330" max="14579" width="8.19921875" style="77"/>
    <col min="14580" max="14580" width="14.19921875" style="77" customWidth="1"/>
    <col min="14581" max="14581" width="20.69921875" style="77" customWidth="1"/>
    <col min="14582" max="14582" width="8.19921875" style="77" customWidth="1"/>
    <col min="14583" max="14583" width="7.3984375" style="77" customWidth="1"/>
    <col min="14584" max="14585" width="8.19921875" style="77" customWidth="1"/>
    <col min="14586" max="14835" width="8.19921875" style="77"/>
    <col min="14836" max="14836" width="14.19921875" style="77" customWidth="1"/>
    <col min="14837" max="14837" width="20.69921875" style="77" customWidth="1"/>
    <col min="14838" max="14838" width="8.19921875" style="77" customWidth="1"/>
    <col min="14839" max="14839" width="7.3984375" style="77" customWidth="1"/>
    <col min="14840" max="14841" width="8.19921875" style="77" customWidth="1"/>
    <col min="14842" max="15091" width="8.19921875" style="77"/>
    <col min="15092" max="15092" width="14.19921875" style="77" customWidth="1"/>
    <col min="15093" max="15093" width="20.69921875" style="77" customWidth="1"/>
    <col min="15094" max="15094" width="8.19921875" style="77" customWidth="1"/>
    <col min="15095" max="15095" width="7.3984375" style="77" customWidth="1"/>
    <col min="15096" max="15097" width="8.19921875" style="77" customWidth="1"/>
    <col min="15098" max="15347" width="8.19921875" style="77"/>
    <col min="15348" max="15348" width="14.19921875" style="77" customWidth="1"/>
    <col min="15349" max="15349" width="20.69921875" style="77" customWidth="1"/>
    <col min="15350" max="15350" width="8.19921875" style="77" customWidth="1"/>
    <col min="15351" max="15351" width="7.3984375" style="77" customWidth="1"/>
    <col min="15352" max="15353" width="8.19921875" style="77" customWidth="1"/>
    <col min="15354" max="15603" width="8.19921875" style="77"/>
    <col min="15604" max="15604" width="14.19921875" style="77" customWidth="1"/>
    <col min="15605" max="15605" width="20.69921875" style="77" customWidth="1"/>
    <col min="15606" max="15606" width="8.19921875" style="77" customWidth="1"/>
    <col min="15607" max="15607" width="7.3984375" style="77" customWidth="1"/>
    <col min="15608" max="15609" width="8.19921875" style="77" customWidth="1"/>
    <col min="15610" max="15859" width="8.19921875" style="77"/>
    <col min="15860" max="15860" width="14.19921875" style="77" customWidth="1"/>
    <col min="15861" max="15861" width="20.69921875" style="77" customWidth="1"/>
    <col min="15862" max="15862" width="8.19921875" style="77" customWidth="1"/>
    <col min="15863" max="15863" width="7.3984375" style="77" customWidth="1"/>
    <col min="15864" max="15865" width="8.19921875" style="77" customWidth="1"/>
    <col min="15866" max="16115" width="8.19921875" style="77"/>
    <col min="16116" max="16116" width="14.19921875" style="77" customWidth="1"/>
    <col min="16117" max="16117" width="20.69921875" style="77" customWidth="1"/>
    <col min="16118" max="16118" width="8.19921875" style="77" customWidth="1"/>
    <col min="16119" max="16119" width="7.3984375" style="77" customWidth="1"/>
    <col min="16120" max="16121" width="8.19921875" style="77" customWidth="1"/>
    <col min="16122" max="16384" width="8.19921875" style="77"/>
  </cols>
  <sheetData>
    <row r="1" spans="1:6" ht="21" customHeight="1">
      <c r="A1" s="208" t="s">
        <v>270</v>
      </c>
      <c r="B1" s="208"/>
      <c r="C1" s="221" t="s">
        <v>215</v>
      </c>
      <c r="D1" s="222" t="s">
        <v>215</v>
      </c>
      <c r="E1" s="208" t="s">
        <v>215</v>
      </c>
    </row>
    <row r="2" spans="1:6" s="78" customFormat="1" ht="13.5" customHeight="1">
      <c r="A2" s="209"/>
      <c r="B2" s="209"/>
      <c r="C2" s="209"/>
      <c r="D2" s="209"/>
      <c r="E2" s="209"/>
    </row>
    <row r="3" spans="1:6" ht="13.5" customHeight="1">
      <c r="A3" s="309" t="s">
        <v>271</v>
      </c>
      <c r="B3" s="223" t="s">
        <v>272</v>
      </c>
      <c r="C3" s="224" t="s">
        <v>210</v>
      </c>
      <c r="D3" s="225" t="s">
        <v>211</v>
      </c>
      <c r="E3" s="226"/>
    </row>
    <row r="4" spans="1:6" ht="13.5" customHeight="1">
      <c r="A4" s="310"/>
      <c r="B4" s="213" t="s">
        <v>273</v>
      </c>
      <c r="C4" s="227">
        <v>28000</v>
      </c>
      <c r="D4" s="228">
        <v>28000</v>
      </c>
      <c r="E4" s="229"/>
    </row>
    <row r="5" spans="1:6" ht="13.5" customHeight="1">
      <c r="A5" s="310"/>
      <c r="B5" s="213" t="s">
        <v>274</v>
      </c>
      <c r="C5" s="227">
        <v>0</v>
      </c>
      <c r="D5" s="228">
        <v>0</v>
      </c>
      <c r="E5" s="226"/>
    </row>
    <row r="6" spans="1:6" ht="13.5" customHeight="1">
      <c r="A6" s="310"/>
      <c r="B6" s="213" t="s">
        <v>275</v>
      </c>
      <c r="C6" s="227">
        <v>0</v>
      </c>
      <c r="D6" s="228">
        <v>0</v>
      </c>
      <c r="E6" s="226"/>
    </row>
    <row r="7" spans="1:6" ht="13.5" customHeight="1">
      <c r="A7" s="310"/>
      <c r="B7" s="213" t="s">
        <v>212</v>
      </c>
      <c r="C7" s="227">
        <v>43</v>
      </c>
      <c r="D7" s="228">
        <v>74</v>
      </c>
      <c r="E7" s="226"/>
    </row>
    <row r="8" spans="1:6" ht="13.5" customHeight="1">
      <c r="A8" s="310"/>
      <c r="B8" s="212" t="s">
        <v>213</v>
      </c>
      <c r="C8" s="230">
        <v>116</v>
      </c>
      <c r="D8" s="231">
        <v>116</v>
      </c>
      <c r="E8" s="226"/>
    </row>
    <row r="9" spans="1:6" ht="13.5" customHeight="1">
      <c r="A9" s="310"/>
      <c r="B9" s="214" t="s">
        <v>214</v>
      </c>
      <c r="C9" s="232">
        <v>26</v>
      </c>
      <c r="D9" s="233">
        <v>26</v>
      </c>
      <c r="E9" s="226"/>
    </row>
    <row r="10" spans="1:6" ht="13.5" customHeight="1">
      <c r="A10" s="311"/>
      <c r="B10" s="243" t="s">
        <v>216</v>
      </c>
      <c r="C10" s="232">
        <v>29</v>
      </c>
      <c r="D10" s="233">
        <v>29</v>
      </c>
      <c r="E10" s="226"/>
    </row>
    <row r="11" spans="1:6" ht="20.100000000000001" customHeight="1">
      <c r="A11" s="307" t="s">
        <v>217</v>
      </c>
      <c r="B11" s="312"/>
      <c r="C11" s="234">
        <f>SUM(C4:C10)</f>
        <v>28214</v>
      </c>
      <c r="D11" s="234">
        <f>SUM(D4:D10)</f>
        <v>28245</v>
      </c>
      <c r="E11" s="226"/>
      <c r="F11" s="226"/>
    </row>
    <row r="12" spans="1:6" ht="13.5" customHeight="1">
      <c r="A12" s="230"/>
      <c r="B12" s="230"/>
      <c r="C12" s="230"/>
      <c r="D12" s="230"/>
      <c r="E12" s="226"/>
    </row>
    <row r="13" spans="1:6" ht="13.5" customHeight="1">
      <c r="A13" s="309" t="s">
        <v>276</v>
      </c>
      <c r="B13" s="223" t="s">
        <v>272</v>
      </c>
      <c r="C13" s="224" t="s">
        <v>210</v>
      </c>
      <c r="D13" s="225" t="s">
        <v>211</v>
      </c>
      <c r="E13" s="226"/>
    </row>
    <row r="14" spans="1:6" ht="13.5" customHeight="1">
      <c r="A14" s="310"/>
      <c r="B14" s="213" t="s">
        <v>274</v>
      </c>
      <c r="C14" s="227">
        <v>0</v>
      </c>
      <c r="D14" s="236">
        <v>0</v>
      </c>
      <c r="E14" s="226"/>
    </row>
    <row r="15" spans="1:6" ht="13.5" customHeight="1">
      <c r="A15" s="310"/>
      <c r="B15" s="213" t="s">
        <v>275</v>
      </c>
      <c r="C15" s="227">
        <v>0</v>
      </c>
      <c r="D15" s="236">
        <v>0</v>
      </c>
      <c r="E15" s="226"/>
    </row>
    <row r="16" spans="1:6" ht="13.5" customHeight="1">
      <c r="A16" s="310"/>
      <c r="B16" s="213" t="s">
        <v>212</v>
      </c>
      <c r="C16" s="227">
        <v>43</v>
      </c>
      <c r="D16" s="236">
        <v>430</v>
      </c>
      <c r="E16" s="226"/>
    </row>
    <row r="17" spans="1:5" ht="13.5" customHeight="1">
      <c r="A17" s="310"/>
      <c r="B17" s="213" t="s">
        <v>213</v>
      </c>
      <c r="C17" s="227">
        <v>116</v>
      </c>
      <c r="D17" s="236">
        <v>116</v>
      </c>
      <c r="E17" s="226"/>
    </row>
    <row r="18" spans="1:5" ht="13.5" customHeight="1">
      <c r="A18" s="310"/>
      <c r="B18" s="213" t="s">
        <v>214</v>
      </c>
      <c r="C18" s="227">
        <v>26</v>
      </c>
      <c r="D18" s="236">
        <v>26</v>
      </c>
      <c r="E18" s="226"/>
    </row>
    <row r="19" spans="1:5" ht="13.5" customHeight="1">
      <c r="A19" s="310"/>
      <c r="B19" s="213" t="s">
        <v>216</v>
      </c>
      <c r="C19" s="227">
        <v>29</v>
      </c>
      <c r="D19" s="236">
        <v>29</v>
      </c>
      <c r="E19" s="226"/>
    </row>
    <row r="20" spans="1:5" ht="13.5" customHeight="1">
      <c r="A20" s="310"/>
      <c r="B20" s="213" t="s">
        <v>277</v>
      </c>
      <c r="C20" s="227">
        <v>1</v>
      </c>
      <c r="D20" s="236">
        <v>300</v>
      </c>
      <c r="E20" s="226"/>
    </row>
    <row r="21" spans="1:5" ht="13.5" customHeight="1">
      <c r="A21" s="310"/>
      <c r="B21" s="213" t="s">
        <v>278</v>
      </c>
      <c r="C21" s="227">
        <v>1</v>
      </c>
      <c r="D21" s="236">
        <v>200</v>
      </c>
      <c r="E21" s="226"/>
    </row>
    <row r="22" spans="1:5" ht="13.5" customHeight="1">
      <c r="A22" s="310"/>
      <c r="B22" s="213" t="s">
        <v>279</v>
      </c>
      <c r="C22" s="227">
        <v>1</v>
      </c>
      <c r="D22" s="236">
        <v>200</v>
      </c>
      <c r="E22" s="226"/>
    </row>
    <row r="23" spans="1:5" ht="13.5" customHeight="1">
      <c r="A23" s="310"/>
      <c r="B23" s="213" t="s">
        <v>280</v>
      </c>
      <c r="C23" s="227">
        <v>1</v>
      </c>
      <c r="D23" s="236">
        <v>400</v>
      </c>
      <c r="E23" s="226"/>
    </row>
    <row r="24" spans="1:5" ht="13.5" customHeight="1">
      <c r="A24" s="310"/>
      <c r="B24" s="213" t="s">
        <v>281</v>
      </c>
      <c r="C24" s="227">
        <v>1</v>
      </c>
      <c r="D24" s="236">
        <v>300</v>
      </c>
      <c r="E24" s="226"/>
    </row>
    <row r="25" spans="1:5" ht="13.5" customHeight="1">
      <c r="A25" s="310"/>
      <c r="B25" s="213" t="s">
        <v>282</v>
      </c>
      <c r="C25" s="227">
        <v>1</v>
      </c>
      <c r="D25" s="236">
        <v>200</v>
      </c>
      <c r="E25" s="226"/>
    </row>
    <row r="26" spans="1:5" ht="13.5" customHeight="1">
      <c r="A26" s="310"/>
      <c r="B26" s="213" t="s">
        <v>283</v>
      </c>
      <c r="C26" s="227">
        <v>1</v>
      </c>
      <c r="D26" s="236">
        <v>5</v>
      </c>
      <c r="E26" s="226"/>
    </row>
    <row r="27" spans="1:5" ht="13.5" customHeight="1">
      <c r="A27" s="310"/>
      <c r="B27" s="213" t="s">
        <v>284</v>
      </c>
      <c r="C27" s="227">
        <v>1</v>
      </c>
      <c r="D27" s="236">
        <v>20</v>
      </c>
      <c r="E27" s="226"/>
    </row>
    <row r="28" spans="1:5" ht="13.5" customHeight="1">
      <c r="A28" s="310"/>
      <c r="B28" s="213" t="s">
        <v>285</v>
      </c>
      <c r="C28" s="227">
        <v>1</v>
      </c>
      <c r="D28" s="236">
        <v>300</v>
      </c>
      <c r="E28" s="226"/>
    </row>
    <row r="29" spans="1:5" ht="13.5" customHeight="1">
      <c r="A29" s="310"/>
      <c r="B29" s="213" t="s">
        <v>286</v>
      </c>
      <c r="C29" s="227">
        <v>1</v>
      </c>
      <c r="D29" s="236">
        <v>400</v>
      </c>
      <c r="E29" s="226"/>
    </row>
    <row r="30" spans="1:5" ht="13.5" customHeight="1">
      <c r="A30" s="310"/>
      <c r="B30" s="213" t="s">
        <v>287</v>
      </c>
      <c r="C30" s="227">
        <v>1</v>
      </c>
      <c r="D30" s="236">
        <v>300</v>
      </c>
      <c r="E30" s="226"/>
    </row>
    <row r="31" spans="1:5" ht="13.5" customHeight="1">
      <c r="A31" s="310"/>
      <c r="B31" s="213" t="s">
        <v>288</v>
      </c>
      <c r="C31" s="227">
        <v>1</v>
      </c>
      <c r="D31" s="236">
        <v>300</v>
      </c>
      <c r="E31" s="226"/>
    </row>
    <row r="32" spans="1:5" ht="13.5" customHeight="1">
      <c r="A32" s="310"/>
      <c r="B32" s="213" t="s">
        <v>289</v>
      </c>
      <c r="C32" s="227">
        <v>1</v>
      </c>
      <c r="D32" s="236">
        <v>730</v>
      </c>
      <c r="E32" s="226"/>
    </row>
    <row r="33" spans="1:5" ht="13.5" customHeight="1">
      <c r="A33" s="310"/>
      <c r="B33" s="213" t="s">
        <v>290</v>
      </c>
      <c r="C33" s="227">
        <v>1</v>
      </c>
      <c r="D33" s="236">
        <v>500</v>
      </c>
      <c r="E33" s="226"/>
    </row>
    <row r="34" spans="1:5" ht="13.5" customHeight="1">
      <c r="A34" s="310"/>
      <c r="B34" s="213" t="s">
        <v>291</v>
      </c>
      <c r="C34" s="227">
        <v>1</v>
      </c>
      <c r="D34" s="236">
        <v>500</v>
      </c>
      <c r="E34" s="226"/>
    </row>
    <row r="35" spans="1:5" ht="13.5" customHeight="1">
      <c r="A35" s="310"/>
      <c r="B35" s="213" t="s">
        <v>292</v>
      </c>
      <c r="C35" s="227">
        <v>1</v>
      </c>
      <c r="D35" s="236">
        <v>500</v>
      </c>
      <c r="E35" s="226"/>
    </row>
    <row r="36" spans="1:5" ht="13.5" customHeight="1">
      <c r="A36" s="313"/>
      <c r="B36" s="212" t="s">
        <v>293</v>
      </c>
      <c r="C36" s="227">
        <v>1</v>
      </c>
      <c r="D36" s="237">
        <v>350</v>
      </c>
      <c r="E36" s="226"/>
    </row>
    <row r="37" spans="1:5" ht="13.5" customHeight="1">
      <c r="A37" s="307" t="s">
        <v>217</v>
      </c>
      <c r="B37" s="308"/>
      <c r="C37" s="234">
        <v>231</v>
      </c>
      <c r="D37" s="239">
        <v>6106</v>
      </c>
      <c r="E37" s="226"/>
    </row>
    <row r="38" spans="1:5" ht="13.5" customHeight="1">
      <c r="A38" s="230"/>
      <c r="B38" s="230"/>
      <c r="C38" s="230"/>
      <c r="D38" s="230"/>
      <c r="E38" s="226"/>
    </row>
    <row r="39" spans="1:5" ht="13.5" customHeight="1">
      <c r="A39" s="314" t="s">
        <v>294</v>
      </c>
      <c r="B39" s="315"/>
      <c r="C39" s="235">
        <f>C11+C37*2</f>
        <v>28676</v>
      </c>
      <c r="D39" s="235">
        <f>D11+D37*2</f>
        <v>40457</v>
      </c>
      <c r="E39" s="226"/>
    </row>
    <row r="40" spans="1:5" ht="13.5" customHeight="1">
      <c r="A40" s="240" t="s">
        <v>295</v>
      </c>
      <c r="B40" s="240"/>
      <c r="C40" s="230"/>
      <c r="D40" s="230"/>
      <c r="E40" s="226"/>
    </row>
    <row r="41" spans="1:5" ht="13.5" customHeight="1">
      <c r="A41" s="226"/>
      <c r="B41" s="241"/>
      <c r="C41" s="241"/>
      <c r="D41" s="226"/>
      <c r="E41" s="226"/>
    </row>
    <row r="42" spans="1:5" ht="13.5" customHeight="1">
      <c r="A42" s="226" t="s">
        <v>271</v>
      </c>
      <c r="B42" s="215" t="s">
        <v>219</v>
      </c>
      <c r="C42" s="216" t="s">
        <v>210</v>
      </c>
      <c r="D42" s="217" t="s">
        <v>211</v>
      </c>
      <c r="E42" s="226"/>
    </row>
    <row r="43" spans="1:5" ht="13.5" customHeight="1">
      <c r="A43" s="226"/>
      <c r="B43" s="218" t="s">
        <v>220</v>
      </c>
      <c r="C43" s="238">
        <v>28210</v>
      </c>
      <c r="D43" s="238">
        <v>28210</v>
      </c>
      <c r="E43" s="226"/>
    </row>
    <row r="44" spans="1:5" ht="13.5" customHeight="1">
      <c r="A44" s="226"/>
      <c r="B44" s="218" t="s">
        <v>222</v>
      </c>
      <c r="C44" s="238">
        <v>1</v>
      </c>
      <c r="D44" s="238">
        <v>5</v>
      </c>
      <c r="E44" s="226"/>
    </row>
    <row r="45" spans="1:5" ht="13.5" customHeight="1">
      <c r="A45" s="226"/>
      <c r="B45" s="218" t="s">
        <v>223</v>
      </c>
      <c r="C45" s="238">
        <v>3</v>
      </c>
      <c r="D45" s="238">
        <v>30</v>
      </c>
      <c r="E45" s="226"/>
    </row>
    <row r="46" spans="1:5" ht="13.5" customHeight="1">
      <c r="A46" s="226"/>
      <c r="B46" s="219" t="s">
        <v>106</v>
      </c>
      <c r="C46" s="296">
        <f>SUM(C43:C45)</f>
        <v>28214</v>
      </c>
      <c r="D46" s="296">
        <f>SUM(D43:D45)</f>
        <v>28245</v>
      </c>
      <c r="E46" s="226"/>
    </row>
    <row r="47" spans="1:5" ht="13.5" customHeight="1">
      <c r="A47" s="226"/>
      <c r="B47" s="220" t="s">
        <v>215</v>
      </c>
      <c r="C47" s="220" t="s">
        <v>215</v>
      </c>
      <c r="D47" s="220" t="s">
        <v>215</v>
      </c>
      <c r="E47" s="226"/>
    </row>
    <row r="48" spans="1:5" ht="13.5" customHeight="1">
      <c r="A48" s="226"/>
      <c r="B48" s="226"/>
      <c r="C48" s="226"/>
      <c r="D48" s="226"/>
      <c r="E48" s="226"/>
    </row>
    <row r="49" spans="1:5" ht="13.5" customHeight="1">
      <c r="A49" s="226" t="s">
        <v>276</v>
      </c>
      <c r="B49" s="215" t="s">
        <v>219</v>
      </c>
      <c r="C49" s="216" t="s">
        <v>210</v>
      </c>
      <c r="D49" s="217" t="s">
        <v>211</v>
      </c>
      <c r="E49" s="226"/>
    </row>
    <row r="50" spans="1:5" ht="13.5" customHeight="1">
      <c r="A50" s="226"/>
      <c r="B50" s="218" t="s">
        <v>220</v>
      </c>
      <c r="C50" s="238">
        <v>171</v>
      </c>
      <c r="D50" s="238">
        <v>171</v>
      </c>
      <c r="E50" s="226"/>
    </row>
    <row r="51" spans="1:5" ht="13.5" customHeight="1">
      <c r="A51" s="226"/>
      <c r="B51" s="218" t="s">
        <v>222</v>
      </c>
      <c r="C51" s="238">
        <v>1</v>
      </c>
      <c r="D51" s="238">
        <v>5</v>
      </c>
      <c r="E51" s="226"/>
    </row>
    <row r="52" spans="1:5" ht="13.5" customHeight="1">
      <c r="A52" s="226"/>
      <c r="B52" s="218" t="s">
        <v>223</v>
      </c>
      <c r="C52" s="238">
        <v>43</v>
      </c>
      <c r="D52" s="238">
        <v>430</v>
      </c>
      <c r="E52" s="226"/>
    </row>
    <row r="53" spans="1:5" ht="13.5" customHeight="1">
      <c r="A53" s="226"/>
      <c r="B53" s="218" t="s">
        <v>296</v>
      </c>
      <c r="C53" s="238">
        <v>1</v>
      </c>
      <c r="D53" s="238">
        <v>20</v>
      </c>
      <c r="E53" s="226"/>
    </row>
    <row r="54" spans="1:5" ht="13.5" customHeight="1">
      <c r="A54" s="226"/>
      <c r="B54" s="218" t="s">
        <v>224</v>
      </c>
      <c r="C54" s="238">
        <v>3</v>
      </c>
      <c r="D54" s="238">
        <v>600</v>
      </c>
      <c r="E54" s="226"/>
    </row>
    <row r="55" spans="1:5" ht="13.5" customHeight="1">
      <c r="A55" s="226"/>
      <c r="B55" s="218" t="s">
        <v>297</v>
      </c>
      <c r="C55" s="238">
        <v>5</v>
      </c>
      <c r="D55" s="242">
        <v>1500</v>
      </c>
      <c r="E55" s="226"/>
    </row>
    <row r="56" spans="1:5" ht="13.5" customHeight="1">
      <c r="A56" s="226"/>
      <c r="B56" s="218" t="s">
        <v>298</v>
      </c>
      <c r="C56" s="238">
        <v>1</v>
      </c>
      <c r="D56" s="238">
        <v>350</v>
      </c>
      <c r="E56" s="226"/>
    </row>
    <row r="57" spans="1:5" ht="13.5" customHeight="1">
      <c r="A57" s="226"/>
      <c r="B57" s="218" t="s">
        <v>299</v>
      </c>
      <c r="C57" s="238">
        <v>2</v>
      </c>
      <c r="D57" s="238">
        <v>800</v>
      </c>
      <c r="E57" s="226"/>
    </row>
    <row r="58" spans="1:5" ht="13.5" customHeight="1">
      <c r="A58" s="226"/>
      <c r="B58" s="218" t="s">
        <v>300</v>
      </c>
      <c r="C58" s="238">
        <v>3</v>
      </c>
      <c r="D58" s="242">
        <v>1500</v>
      </c>
      <c r="E58" s="226"/>
    </row>
    <row r="59" spans="1:5" ht="13.5" customHeight="1">
      <c r="A59" s="226"/>
      <c r="B59" s="218" t="s">
        <v>301</v>
      </c>
      <c r="C59" s="238">
        <v>1</v>
      </c>
      <c r="D59" s="238">
        <v>730</v>
      </c>
      <c r="E59" s="226"/>
    </row>
    <row r="60" spans="1:5" ht="13.5" customHeight="1">
      <c r="A60" s="226"/>
      <c r="B60" s="218" t="s">
        <v>106</v>
      </c>
      <c r="C60" s="238">
        <v>231</v>
      </c>
      <c r="D60" s="242">
        <v>6106</v>
      </c>
      <c r="E60" s="226"/>
    </row>
    <row r="61" spans="1:5" ht="13.5" customHeight="1">
      <c r="A61" s="226"/>
      <c r="B61" s="226"/>
      <c r="C61" s="226"/>
      <c r="D61" s="226"/>
      <c r="E61" s="226"/>
    </row>
    <row r="62" spans="1:5" ht="13.5" customHeight="1">
      <c r="A62" s="226"/>
      <c r="B62" s="226"/>
      <c r="C62" s="226"/>
      <c r="D62" s="226"/>
      <c r="E62" s="226"/>
    </row>
    <row r="63" spans="1:5" ht="13.5" customHeight="1">
      <c r="A63" s="226"/>
      <c r="B63" s="226"/>
      <c r="C63" s="226"/>
      <c r="D63" s="226"/>
      <c r="E63" s="226"/>
    </row>
    <row r="64" spans="1:5" ht="13.5" customHeight="1">
      <c r="A64" s="226"/>
      <c r="B64" s="226"/>
      <c r="C64" s="226"/>
      <c r="D64" s="226"/>
      <c r="E64" s="226"/>
    </row>
    <row r="65" spans="1:5" ht="13.5" customHeight="1">
      <c r="A65" s="226"/>
      <c r="B65" s="226"/>
      <c r="C65" s="226"/>
      <c r="D65" s="226"/>
      <c r="E65" s="226"/>
    </row>
    <row r="66" spans="1:5" ht="13.5" customHeight="1">
      <c r="A66" s="226"/>
      <c r="B66" s="226"/>
      <c r="C66" s="226"/>
      <c r="D66" s="226"/>
      <c r="E66" s="226"/>
    </row>
    <row r="67" spans="1:5" ht="13.5" customHeight="1">
      <c r="A67" s="226"/>
      <c r="B67" s="226"/>
      <c r="C67" s="226"/>
      <c r="D67" s="226"/>
      <c r="E67" s="226"/>
    </row>
    <row r="68" spans="1:5" ht="13.5" customHeight="1">
      <c r="A68" s="226"/>
      <c r="B68" s="226"/>
      <c r="C68" s="226"/>
      <c r="D68" s="226"/>
      <c r="E68" s="226"/>
    </row>
    <row r="69" spans="1:5" ht="13.5" customHeight="1">
      <c r="A69" s="226"/>
      <c r="B69" s="226"/>
      <c r="C69" s="226"/>
      <c r="D69" s="226"/>
      <c r="E69" s="226"/>
    </row>
    <row r="70" spans="1:5" ht="13.5" customHeight="1">
      <c r="A70" s="226"/>
      <c r="B70" s="226"/>
      <c r="C70" s="226"/>
      <c r="D70" s="226"/>
      <c r="E70" s="226"/>
    </row>
    <row r="71" spans="1:5" ht="13.5" customHeight="1">
      <c r="A71" s="226"/>
      <c r="B71" s="226"/>
      <c r="C71" s="226"/>
      <c r="D71" s="226"/>
      <c r="E71" s="226"/>
    </row>
    <row r="72" spans="1:5" ht="13.5" customHeight="1">
      <c r="A72" s="226"/>
      <c r="B72" s="226"/>
      <c r="C72" s="226"/>
      <c r="D72" s="226"/>
      <c r="E72" s="226"/>
    </row>
    <row r="73" spans="1:5" ht="13.5" customHeight="1">
      <c r="A73" s="226"/>
      <c r="B73" s="226"/>
      <c r="C73" s="226"/>
      <c r="D73" s="226"/>
      <c r="E73" s="226"/>
    </row>
    <row r="74" spans="1:5" ht="13.5" customHeight="1">
      <c r="A74" s="226"/>
      <c r="B74" s="226"/>
      <c r="C74" s="226"/>
      <c r="D74" s="226"/>
      <c r="E74" s="226"/>
    </row>
    <row r="75" spans="1:5" ht="13.5" customHeight="1">
      <c r="A75" s="226"/>
      <c r="B75" s="226"/>
      <c r="C75" s="226"/>
      <c r="D75" s="226"/>
      <c r="E75" s="226"/>
    </row>
    <row r="76" spans="1:5" ht="13.5" customHeight="1">
      <c r="A76" s="226"/>
      <c r="B76" s="226"/>
      <c r="C76" s="226"/>
      <c r="D76" s="226"/>
      <c r="E76" s="226"/>
    </row>
    <row r="77" spans="1:5" ht="13.5" customHeight="1">
      <c r="A77" s="226"/>
      <c r="B77" s="226"/>
      <c r="C77" s="226"/>
      <c r="D77" s="226"/>
      <c r="E77" s="226"/>
    </row>
    <row r="78" spans="1:5" ht="13.5" customHeight="1">
      <c r="A78" s="226"/>
      <c r="B78" s="226"/>
      <c r="C78" s="226"/>
      <c r="D78" s="226"/>
      <c r="E78" s="226"/>
    </row>
    <row r="79" spans="1:5" ht="13.5" customHeight="1">
      <c r="A79" s="226"/>
      <c r="B79" s="226"/>
      <c r="C79" s="226"/>
      <c r="D79" s="226"/>
      <c r="E79" s="226"/>
    </row>
    <row r="80" spans="1:5" ht="13.5" customHeight="1">
      <c r="A80" s="226"/>
      <c r="B80" s="226"/>
      <c r="C80" s="226"/>
      <c r="D80" s="226"/>
      <c r="E80" s="226"/>
    </row>
    <row r="81" spans="1:5" ht="13.5" customHeight="1">
      <c r="A81" s="226"/>
      <c r="B81" s="226"/>
      <c r="C81" s="226"/>
      <c r="D81" s="226"/>
      <c r="E81" s="226"/>
    </row>
    <row r="82" spans="1:5" ht="13.5" customHeight="1">
      <c r="A82" s="226"/>
      <c r="B82" s="226"/>
      <c r="C82" s="226"/>
      <c r="D82" s="226"/>
      <c r="E82" s="226"/>
    </row>
    <row r="83" spans="1:5" ht="13.5" customHeight="1">
      <c r="A83" s="226"/>
      <c r="B83" s="226"/>
      <c r="C83" s="226"/>
      <c r="D83" s="226"/>
      <c r="E83" s="226"/>
    </row>
    <row r="84" spans="1:5" ht="13.5" customHeight="1">
      <c r="A84" s="226"/>
      <c r="B84" s="226"/>
      <c r="C84" s="226"/>
      <c r="D84" s="226"/>
      <c r="E84" s="226"/>
    </row>
    <row r="85" spans="1:5" ht="13.5" customHeight="1">
      <c r="A85" s="226"/>
      <c r="B85" s="226"/>
      <c r="C85" s="226"/>
      <c r="D85" s="226"/>
      <c r="E85" s="226"/>
    </row>
    <row r="86" spans="1:5" ht="13.5" customHeight="1">
      <c r="A86" s="226"/>
      <c r="B86" s="226"/>
      <c r="C86" s="226"/>
      <c r="D86" s="226"/>
      <c r="E86" s="226"/>
    </row>
    <row r="87" spans="1:5" ht="13.5" customHeight="1">
      <c r="A87" s="226"/>
      <c r="B87" s="226"/>
      <c r="C87" s="226"/>
      <c r="D87" s="226"/>
      <c r="E87" s="226"/>
    </row>
    <row r="88" spans="1:5" ht="13.5" customHeight="1">
      <c r="A88" s="226"/>
      <c r="B88" s="226"/>
      <c r="C88" s="226"/>
      <c r="D88" s="226"/>
      <c r="E88" s="226"/>
    </row>
    <row r="89" spans="1:5" ht="13.5" customHeight="1">
      <c r="A89" s="226"/>
      <c r="B89" s="226"/>
      <c r="C89" s="226"/>
      <c r="D89" s="226"/>
      <c r="E89" s="226"/>
    </row>
    <row r="90" spans="1:5" ht="13.5" customHeight="1">
      <c r="A90" s="226"/>
      <c r="B90" s="226"/>
      <c r="C90" s="226"/>
      <c r="D90" s="226"/>
      <c r="E90" s="226"/>
    </row>
    <row r="91" spans="1:5" ht="13.5" customHeight="1">
      <c r="A91" s="226"/>
      <c r="B91" s="226"/>
      <c r="C91" s="226"/>
      <c r="D91" s="226"/>
      <c r="E91" s="226"/>
    </row>
    <row r="92" spans="1:5" ht="13.5" customHeight="1">
      <c r="A92" s="226"/>
      <c r="B92" s="226"/>
      <c r="C92" s="226"/>
      <c r="D92" s="226"/>
      <c r="E92" s="226"/>
    </row>
    <row r="93" spans="1:5" ht="13.5" customHeight="1">
      <c r="A93" s="226"/>
      <c r="B93" s="226"/>
      <c r="C93" s="226"/>
      <c r="D93" s="226"/>
      <c r="E93" s="226"/>
    </row>
    <row r="94" spans="1:5" ht="13.5" customHeight="1">
      <c r="A94" s="226"/>
      <c r="B94" s="226"/>
      <c r="C94" s="226"/>
      <c r="D94" s="226"/>
      <c r="E94" s="226"/>
    </row>
    <row r="95" spans="1:5" ht="13.5" customHeight="1">
      <c r="A95" s="226"/>
      <c r="B95" s="226"/>
      <c r="C95" s="226"/>
      <c r="D95" s="226"/>
      <c r="E95" s="226"/>
    </row>
    <row r="96" spans="1:5" ht="13.5" customHeight="1">
      <c r="A96" s="226"/>
      <c r="B96" s="226"/>
      <c r="C96" s="226"/>
      <c r="D96" s="226"/>
      <c r="E96" s="226"/>
    </row>
    <row r="97" spans="1:5" ht="18">
      <c r="A97" s="226"/>
      <c r="B97" s="226"/>
      <c r="C97" s="226"/>
      <c r="D97" s="226"/>
      <c r="E97" s="226"/>
    </row>
    <row r="98" spans="1:5" ht="18">
      <c r="A98" s="226"/>
      <c r="B98" s="226"/>
      <c r="C98" s="226"/>
      <c r="D98" s="226"/>
      <c r="E98" s="226"/>
    </row>
    <row r="99" spans="1:5" ht="18">
      <c r="A99" s="226"/>
      <c r="B99" s="226"/>
      <c r="C99" s="226"/>
      <c r="D99" s="226"/>
      <c r="E99" s="226"/>
    </row>
    <row r="100" spans="1:5" ht="18">
      <c r="A100" s="226"/>
      <c r="B100" s="226"/>
      <c r="C100" s="226"/>
      <c r="D100" s="226"/>
      <c r="E100" s="226"/>
    </row>
    <row r="101" spans="1:5" ht="18">
      <c r="A101" s="226"/>
      <c r="B101" s="226"/>
      <c r="C101" s="226"/>
      <c r="D101" s="226"/>
      <c r="E101" s="226"/>
    </row>
    <row r="102" spans="1:5" ht="18">
      <c r="A102" s="226"/>
      <c r="B102" s="226"/>
      <c r="C102" s="226"/>
      <c r="D102" s="226"/>
      <c r="E102" s="226"/>
    </row>
    <row r="103" spans="1:5" ht="18">
      <c r="A103" s="226"/>
      <c r="B103" s="226"/>
      <c r="C103" s="226"/>
      <c r="D103" s="226"/>
      <c r="E103" s="226"/>
    </row>
    <row r="104" spans="1:5" ht="18">
      <c r="A104" s="226"/>
      <c r="B104" s="226"/>
      <c r="C104" s="226"/>
      <c r="D104" s="226"/>
      <c r="E104" s="226"/>
    </row>
    <row r="105" spans="1:5" ht="15.75" customHeight="1">
      <c r="A105" s="226"/>
      <c r="B105" s="226"/>
      <c r="C105" s="226"/>
      <c r="D105" s="226"/>
      <c r="E105" s="226"/>
    </row>
    <row r="106" spans="1:5" ht="15.75" customHeight="1">
      <c r="A106" s="226"/>
      <c r="B106" s="226"/>
      <c r="C106" s="226"/>
      <c r="D106" s="226"/>
      <c r="E106" s="226"/>
    </row>
    <row r="107" spans="1:5" ht="15.75" customHeight="1">
      <c r="A107" s="226"/>
      <c r="B107" s="226"/>
      <c r="C107" s="226"/>
      <c r="D107" s="226"/>
      <c r="E107" s="226"/>
    </row>
    <row r="108" spans="1:5" ht="15.75" customHeight="1">
      <c r="A108" s="226"/>
      <c r="B108" s="226"/>
      <c r="C108" s="226"/>
      <c r="D108" s="226"/>
      <c r="E108" s="226"/>
    </row>
    <row r="109" spans="1:5" ht="15.75" customHeight="1">
      <c r="A109" s="226"/>
      <c r="B109" s="226"/>
      <c r="C109" s="226"/>
      <c r="D109" s="226"/>
      <c r="E109" s="226"/>
    </row>
    <row r="110" spans="1:5" ht="15.75" customHeight="1">
      <c r="A110" s="226"/>
      <c r="B110" s="226"/>
      <c r="C110" s="226"/>
      <c r="D110" s="226"/>
      <c r="E110" s="226"/>
    </row>
    <row r="111" spans="1:5" ht="15.75" customHeight="1">
      <c r="A111" s="226"/>
      <c r="B111" s="226"/>
      <c r="C111" s="226"/>
      <c r="D111" s="226"/>
      <c r="E111" s="226"/>
    </row>
  </sheetData>
  <mergeCells count="5">
    <mergeCell ref="A37:B37"/>
    <mergeCell ref="A3:A10"/>
    <mergeCell ref="A11:B11"/>
    <mergeCell ref="A13:A36"/>
    <mergeCell ref="A39:B39"/>
  </mergeCells>
  <phoneticPr fontId="22"/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9"/>
  </sheetPr>
  <dimension ref="A1:H52"/>
  <sheetViews>
    <sheetView view="pageBreakPreview" topLeftCell="A2" zoomScale="112" zoomScaleNormal="115" zoomScaleSheetLayoutView="112" workbookViewId="0">
      <pane ySplit="4" topLeftCell="A6" activePane="bottomLeft" state="frozen"/>
      <selection activeCell="A2" sqref="A2"/>
      <selection pane="bottomLeft" activeCell="J20" sqref="J20"/>
    </sheetView>
  </sheetViews>
  <sheetFormatPr defaultColWidth="8.19921875" defaultRowHeight="13.2"/>
  <cols>
    <col min="1" max="1" width="18.19921875" style="80" customWidth="1"/>
    <col min="2" max="2" width="12.8984375" style="88" customWidth="1"/>
    <col min="3" max="3" width="13.3984375" style="88" customWidth="1"/>
    <col min="4" max="5" width="14.59765625" style="89" customWidth="1"/>
    <col min="6" max="7" width="16.69921875" style="88" customWidth="1"/>
    <col min="8" max="257" width="8.19921875" style="80"/>
    <col min="258" max="258" width="18.19921875" style="80" customWidth="1"/>
    <col min="259" max="259" width="12.8984375" style="80" customWidth="1"/>
    <col min="260" max="260" width="13.3984375" style="80" customWidth="1"/>
    <col min="261" max="261" width="14.59765625" style="80" customWidth="1"/>
    <col min="262" max="262" width="16.69921875" style="80" customWidth="1"/>
    <col min="263" max="263" width="23.59765625" style="80" customWidth="1"/>
    <col min="264" max="513" width="8.19921875" style="80"/>
    <col min="514" max="514" width="18.19921875" style="80" customWidth="1"/>
    <col min="515" max="515" width="12.8984375" style="80" customWidth="1"/>
    <col min="516" max="516" width="13.3984375" style="80" customWidth="1"/>
    <col min="517" max="517" width="14.59765625" style="80" customWidth="1"/>
    <col min="518" max="518" width="16.69921875" style="80" customWidth="1"/>
    <col min="519" max="519" width="23.59765625" style="80" customWidth="1"/>
    <col min="520" max="769" width="8.19921875" style="80"/>
    <col min="770" max="770" width="18.19921875" style="80" customWidth="1"/>
    <col min="771" max="771" width="12.8984375" style="80" customWidth="1"/>
    <col min="772" max="772" width="13.3984375" style="80" customWidth="1"/>
    <col min="773" max="773" width="14.59765625" style="80" customWidth="1"/>
    <col min="774" max="774" width="16.69921875" style="80" customWidth="1"/>
    <col min="775" max="775" width="23.59765625" style="80" customWidth="1"/>
    <col min="776" max="1025" width="8.19921875" style="80"/>
    <col min="1026" max="1026" width="18.19921875" style="80" customWidth="1"/>
    <col min="1027" max="1027" width="12.8984375" style="80" customWidth="1"/>
    <col min="1028" max="1028" width="13.3984375" style="80" customWidth="1"/>
    <col min="1029" max="1029" width="14.59765625" style="80" customWidth="1"/>
    <col min="1030" max="1030" width="16.69921875" style="80" customWidth="1"/>
    <col min="1031" max="1031" width="23.59765625" style="80" customWidth="1"/>
    <col min="1032" max="1281" width="8.19921875" style="80"/>
    <col min="1282" max="1282" width="18.19921875" style="80" customWidth="1"/>
    <col min="1283" max="1283" width="12.8984375" style="80" customWidth="1"/>
    <col min="1284" max="1284" width="13.3984375" style="80" customWidth="1"/>
    <col min="1285" max="1285" width="14.59765625" style="80" customWidth="1"/>
    <col min="1286" max="1286" width="16.69921875" style="80" customWidth="1"/>
    <col min="1287" max="1287" width="23.59765625" style="80" customWidth="1"/>
    <col min="1288" max="1537" width="8.19921875" style="80"/>
    <col min="1538" max="1538" width="18.19921875" style="80" customWidth="1"/>
    <col min="1539" max="1539" width="12.8984375" style="80" customWidth="1"/>
    <col min="1540" max="1540" width="13.3984375" style="80" customWidth="1"/>
    <col min="1541" max="1541" width="14.59765625" style="80" customWidth="1"/>
    <col min="1542" max="1542" width="16.69921875" style="80" customWidth="1"/>
    <col min="1543" max="1543" width="23.59765625" style="80" customWidth="1"/>
    <col min="1544" max="1793" width="8.19921875" style="80"/>
    <col min="1794" max="1794" width="18.19921875" style="80" customWidth="1"/>
    <col min="1795" max="1795" width="12.8984375" style="80" customWidth="1"/>
    <col min="1796" max="1796" width="13.3984375" style="80" customWidth="1"/>
    <col min="1797" max="1797" width="14.59765625" style="80" customWidth="1"/>
    <col min="1798" max="1798" width="16.69921875" style="80" customWidth="1"/>
    <col min="1799" max="1799" width="23.59765625" style="80" customWidth="1"/>
    <col min="1800" max="2049" width="8.19921875" style="80"/>
    <col min="2050" max="2050" width="18.19921875" style="80" customWidth="1"/>
    <col min="2051" max="2051" width="12.8984375" style="80" customWidth="1"/>
    <col min="2052" max="2052" width="13.3984375" style="80" customWidth="1"/>
    <col min="2053" max="2053" width="14.59765625" style="80" customWidth="1"/>
    <col min="2054" max="2054" width="16.69921875" style="80" customWidth="1"/>
    <col min="2055" max="2055" width="23.59765625" style="80" customWidth="1"/>
    <col min="2056" max="2305" width="8.19921875" style="80"/>
    <col min="2306" max="2306" width="18.19921875" style="80" customWidth="1"/>
    <col min="2307" max="2307" width="12.8984375" style="80" customWidth="1"/>
    <col min="2308" max="2308" width="13.3984375" style="80" customWidth="1"/>
    <col min="2309" max="2309" width="14.59765625" style="80" customWidth="1"/>
    <col min="2310" max="2310" width="16.69921875" style="80" customWidth="1"/>
    <col min="2311" max="2311" width="23.59765625" style="80" customWidth="1"/>
    <col min="2312" max="2561" width="8.19921875" style="80"/>
    <col min="2562" max="2562" width="18.19921875" style="80" customWidth="1"/>
    <col min="2563" max="2563" width="12.8984375" style="80" customWidth="1"/>
    <col min="2564" max="2564" width="13.3984375" style="80" customWidth="1"/>
    <col min="2565" max="2565" width="14.59765625" style="80" customWidth="1"/>
    <col min="2566" max="2566" width="16.69921875" style="80" customWidth="1"/>
    <col min="2567" max="2567" width="23.59765625" style="80" customWidth="1"/>
    <col min="2568" max="2817" width="8.19921875" style="80"/>
    <col min="2818" max="2818" width="18.19921875" style="80" customWidth="1"/>
    <col min="2819" max="2819" width="12.8984375" style="80" customWidth="1"/>
    <col min="2820" max="2820" width="13.3984375" style="80" customWidth="1"/>
    <col min="2821" max="2821" width="14.59765625" style="80" customWidth="1"/>
    <col min="2822" max="2822" width="16.69921875" style="80" customWidth="1"/>
    <col min="2823" max="2823" width="23.59765625" style="80" customWidth="1"/>
    <col min="2824" max="3073" width="8.19921875" style="80"/>
    <col min="3074" max="3074" width="18.19921875" style="80" customWidth="1"/>
    <col min="3075" max="3075" width="12.8984375" style="80" customWidth="1"/>
    <col min="3076" max="3076" width="13.3984375" style="80" customWidth="1"/>
    <col min="3077" max="3077" width="14.59765625" style="80" customWidth="1"/>
    <col min="3078" max="3078" width="16.69921875" style="80" customWidth="1"/>
    <col min="3079" max="3079" width="23.59765625" style="80" customWidth="1"/>
    <col min="3080" max="3329" width="8.19921875" style="80"/>
    <col min="3330" max="3330" width="18.19921875" style="80" customWidth="1"/>
    <col min="3331" max="3331" width="12.8984375" style="80" customWidth="1"/>
    <col min="3332" max="3332" width="13.3984375" style="80" customWidth="1"/>
    <col min="3333" max="3333" width="14.59765625" style="80" customWidth="1"/>
    <col min="3334" max="3334" width="16.69921875" style="80" customWidth="1"/>
    <col min="3335" max="3335" width="23.59765625" style="80" customWidth="1"/>
    <col min="3336" max="3585" width="8.19921875" style="80"/>
    <col min="3586" max="3586" width="18.19921875" style="80" customWidth="1"/>
    <col min="3587" max="3587" width="12.8984375" style="80" customWidth="1"/>
    <col min="3588" max="3588" width="13.3984375" style="80" customWidth="1"/>
    <col min="3589" max="3589" width="14.59765625" style="80" customWidth="1"/>
    <col min="3590" max="3590" width="16.69921875" style="80" customWidth="1"/>
    <col min="3591" max="3591" width="23.59765625" style="80" customWidth="1"/>
    <col min="3592" max="3841" width="8.19921875" style="80"/>
    <col min="3842" max="3842" width="18.19921875" style="80" customWidth="1"/>
    <col min="3843" max="3843" width="12.8984375" style="80" customWidth="1"/>
    <col min="3844" max="3844" width="13.3984375" style="80" customWidth="1"/>
    <col min="3845" max="3845" width="14.59765625" style="80" customWidth="1"/>
    <col min="3846" max="3846" width="16.69921875" style="80" customWidth="1"/>
    <col min="3847" max="3847" width="23.59765625" style="80" customWidth="1"/>
    <col min="3848" max="4097" width="8.19921875" style="80"/>
    <col min="4098" max="4098" width="18.19921875" style="80" customWidth="1"/>
    <col min="4099" max="4099" width="12.8984375" style="80" customWidth="1"/>
    <col min="4100" max="4100" width="13.3984375" style="80" customWidth="1"/>
    <col min="4101" max="4101" width="14.59765625" style="80" customWidth="1"/>
    <col min="4102" max="4102" width="16.69921875" style="80" customWidth="1"/>
    <col min="4103" max="4103" width="23.59765625" style="80" customWidth="1"/>
    <col min="4104" max="4353" width="8.19921875" style="80"/>
    <col min="4354" max="4354" width="18.19921875" style="80" customWidth="1"/>
    <col min="4355" max="4355" width="12.8984375" style="80" customWidth="1"/>
    <col min="4356" max="4356" width="13.3984375" style="80" customWidth="1"/>
    <col min="4357" max="4357" width="14.59765625" style="80" customWidth="1"/>
    <col min="4358" max="4358" width="16.69921875" style="80" customWidth="1"/>
    <col min="4359" max="4359" width="23.59765625" style="80" customWidth="1"/>
    <col min="4360" max="4609" width="8.19921875" style="80"/>
    <col min="4610" max="4610" width="18.19921875" style="80" customWidth="1"/>
    <col min="4611" max="4611" width="12.8984375" style="80" customWidth="1"/>
    <col min="4612" max="4612" width="13.3984375" style="80" customWidth="1"/>
    <col min="4613" max="4613" width="14.59765625" style="80" customWidth="1"/>
    <col min="4614" max="4614" width="16.69921875" style="80" customWidth="1"/>
    <col min="4615" max="4615" width="23.59765625" style="80" customWidth="1"/>
    <col min="4616" max="4865" width="8.19921875" style="80"/>
    <col min="4866" max="4866" width="18.19921875" style="80" customWidth="1"/>
    <col min="4867" max="4867" width="12.8984375" style="80" customWidth="1"/>
    <col min="4868" max="4868" width="13.3984375" style="80" customWidth="1"/>
    <col min="4869" max="4869" width="14.59765625" style="80" customWidth="1"/>
    <col min="4870" max="4870" width="16.69921875" style="80" customWidth="1"/>
    <col min="4871" max="4871" width="23.59765625" style="80" customWidth="1"/>
    <col min="4872" max="5121" width="8.19921875" style="80"/>
    <col min="5122" max="5122" width="18.19921875" style="80" customWidth="1"/>
    <col min="5123" max="5123" width="12.8984375" style="80" customWidth="1"/>
    <col min="5124" max="5124" width="13.3984375" style="80" customWidth="1"/>
    <col min="5125" max="5125" width="14.59765625" style="80" customWidth="1"/>
    <col min="5126" max="5126" width="16.69921875" style="80" customWidth="1"/>
    <col min="5127" max="5127" width="23.59765625" style="80" customWidth="1"/>
    <col min="5128" max="5377" width="8.19921875" style="80"/>
    <col min="5378" max="5378" width="18.19921875" style="80" customWidth="1"/>
    <col min="5379" max="5379" width="12.8984375" style="80" customWidth="1"/>
    <col min="5380" max="5380" width="13.3984375" style="80" customWidth="1"/>
    <col min="5381" max="5381" width="14.59765625" style="80" customWidth="1"/>
    <col min="5382" max="5382" width="16.69921875" style="80" customWidth="1"/>
    <col min="5383" max="5383" width="23.59765625" style="80" customWidth="1"/>
    <col min="5384" max="5633" width="8.19921875" style="80"/>
    <col min="5634" max="5634" width="18.19921875" style="80" customWidth="1"/>
    <col min="5635" max="5635" width="12.8984375" style="80" customWidth="1"/>
    <col min="5636" max="5636" width="13.3984375" style="80" customWidth="1"/>
    <col min="5637" max="5637" width="14.59765625" style="80" customWidth="1"/>
    <col min="5638" max="5638" width="16.69921875" style="80" customWidth="1"/>
    <col min="5639" max="5639" width="23.59765625" style="80" customWidth="1"/>
    <col min="5640" max="5889" width="8.19921875" style="80"/>
    <col min="5890" max="5890" width="18.19921875" style="80" customWidth="1"/>
    <col min="5891" max="5891" width="12.8984375" style="80" customWidth="1"/>
    <col min="5892" max="5892" width="13.3984375" style="80" customWidth="1"/>
    <col min="5893" max="5893" width="14.59765625" style="80" customWidth="1"/>
    <col min="5894" max="5894" width="16.69921875" style="80" customWidth="1"/>
    <col min="5895" max="5895" width="23.59765625" style="80" customWidth="1"/>
    <col min="5896" max="6145" width="8.19921875" style="80"/>
    <col min="6146" max="6146" width="18.19921875" style="80" customWidth="1"/>
    <col min="6147" max="6147" width="12.8984375" style="80" customWidth="1"/>
    <col min="6148" max="6148" width="13.3984375" style="80" customWidth="1"/>
    <col min="6149" max="6149" width="14.59765625" style="80" customWidth="1"/>
    <col min="6150" max="6150" width="16.69921875" style="80" customWidth="1"/>
    <col min="6151" max="6151" width="23.59765625" style="80" customWidth="1"/>
    <col min="6152" max="6401" width="8.19921875" style="80"/>
    <col min="6402" max="6402" width="18.19921875" style="80" customWidth="1"/>
    <col min="6403" max="6403" width="12.8984375" style="80" customWidth="1"/>
    <col min="6404" max="6404" width="13.3984375" style="80" customWidth="1"/>
    <col min="6405" max="6405" width="14.59765625" style="80" customWidth="1"/>
    <col min="6406" max="6406" width="16.69921875" style="80" customWidth="1"/>
    <col min="6407" max="6407" width="23.59765625" style="80" customWidth="1"/>
    <col min="6408" max="6657" width="8.19921875" style="80"/>
    <col min="6658" max="6658" width="18.19921875" style="80" customWidth="1"/>
    <col min="6659" max="6659" width="12.8984375" style="80" customWidth="1"/>
    <col min="6660" max="6660" width="13.3984375" style="80" customWidth="1"/>
    <col min="6661" max="6661" width="14.59765625" style="80" customWidth="1"/>
    <col min="6662" max="6662" width="16.69921875" style="80" customWidth="1"/>
    <col min="6663" max="6663" width="23.59765625" style="80" customWidth="1"/>
    <col min="6664" max="6913" width="8.19921875" style="80"/>
    <col min="6914" max="6914" width="18.19921875" style="80" customWidth="1"/>
    <col min="6915" max="6915" width="12.8984375" style="80" customWidth="1"/>
    <col min="6916" max="6916" width="13.3984375" style="80" customWidth="1"/>
    <col min="6917" max="6917" width="14.59765625" style="80" customWidth="1"/>
    <col min="6918" max="6918" width="16.69921875" style="80" customWidth="1"/>
    <col min="6919" max="6919" width="23.59765625" style="80" customWidth="1"/>
    <col min="6920" max="7169" width="8.19921875" style="80"/>
    <col min="7170" max="7170" width="18.19921875" style="80" customWidth="1"/>
    <col min="7171" max="7171" width="12.8984375" style="80" customWidth="1"/>
    <col min="7172" max="7172" width="13.3984375" style="80" customWidth="1"/>
    <col min="7173" max="7173" width="14.59765625" style="80" customWidth="1"/>
    <col min="7174" max="7174" width="16.69921875" style="80" customWidth="1"/>
    <col min="7175" max="7175" width="23.59765625" style="80" customWidth="1"/>
    <col min="7176" max="7425" width="8.19921875" style="80"/>
    <col min="7426" max="7426" width="18.19921875" style="80" customWidth="1"/>
    <col min="7427" max="7427" width="12.8984375" style="80" customWidth="1"/>
    <col min="7428" max="7428" width="13.3984375" style="80" customWidth="1"/>
    <col min="7429" max="7429" width="14.59765625" style="80" customWidth="1"/>
    <col min="7430" max="7430" width="16.69921875" style="80" customWidth="1"/>
    <col min="7431" max="7431" width="23.59765625" style="80" customWidth="1"/>
    <col min="7432" max="7681" width="8.19921875" style="80"/>
    <col min="7682" max="7682" width="18.19921875" style="80" customWidth="1"/>
    <col min="7683" max="7683" width="12.8984375" style="80" customWidth="1"/>
    <col min="7684" max="7684" width="13.3984375" style="80" customWidth="1"/>
    <col min="7685" max="7685" width="14.59765625" style="80" customWidth="1"/>
    <col min="7686" max="7686" width="16.69921875" style="80" customWidth="1"/>
    <col min="7687" max="7687" width="23.59765625" style="80" customWidth="1"/>
    <col min="7688" max="7937" width="8.19921875" style="80"/>
    <col min="7938" max="7938" width="18.19921875" style="80" customWidth="1"/>
    <col min="7939" max="7939" width="12.8984375" style="80" customWidth="1"/>
    <col min="7940" max="7940" width="13.3984375" style="80" customWidth="1"/>
    <col min="7941" max="7941" width="14.59765625" style="80" customWidth="1"/>
    <col min="7942" max="7942" width="16.69921875" style="80" customWidth="1"/>
    <col min="7943" max="7943" width="23.59765625" style="80" customWidth="1"/>
    <col min="7944" max="8193" width="8.19921875" style="80"/>
    <col min="8194" max="8194" width="18.19921875" style="80" customWidth="1"/>
    <col min="8195" max="8195" width="12.8984375" style="80" customWidth="1"/>
    <col min="8196" max="8196" width="13.3984375" style="80" customWidth="1"/>
    <col min="8197" max="8197" width="14.59765625" style="80" customWidth="1"/>
    <col min="8198" max="8198" width="16.69921875" style="80" customWidth="1"/>
    <col min="8199" max="8199" width="23.59765625" style="80" customWidth="1"/>
    <col min="8200" max="8449" width="8.19921875" style="80"/>
    <col min="8450" max="8450" width="18.19921875" style="80" customWidth="1"/>
    <col min="8451" max="8451" width="12.8984375" style="80" customWidth="1"/>
    <col min="8452" max="8452" width="13.3984375" style="80" customWidth="1"/>
    <col min="8453" max="8453" width="14.59765625" style="80" customWidth="1"/>
    <col min="8454" max="8454" width="16.69921875" style="80" customWidth="1"/>
    <col min="8455" max="8455" width="23.59765625" style="80" customWidth="1"/>
    <col min="8456" max="8705" width="8.19921875" style="80"/>
    <col min="8706" max="8706" width="18.19921875" style="80" customWidth="1"/>
    <col min="8707" max="8707" width="12.8984375" style="80" customWidth="1"/>
    <col min="8708" max="8708" width="13.3984375" style="80" customWidth="1"/>
    <col min="8709" max="8709" width="14.59765625" style="80" customWidth="1"/>
    <col min="8710" max="8710" width="16.69921875" style="80" customWidth="1"/>
    <col min="8711" max="8711" width="23.59765625" style="80" customWidth="1"/>
    <col min="8712" max="8961" width="8.19921875" style="80"/>
    <col min="8962" max="8962" width="18.19921875" style="80" customWidth="1"/>
    <col min="8963" max="8963" width="12.8984375" style="80" customWidth="1"/>
    <col min="8964" max="8964" width="13.3984375" style="80" customWidth="1"/>
    <col min="8965" max="8965" width="14.59765625" style="80" customWidth="1"/>
    <col min="8966" max="8966" width="16.69921875" style="80" customWidth="1"/>
    <col min="8967" max="8967" width="23.59765625" style="80" customWidth="1"/>
    <col min="8968" max="9217" width="8.19921875" style="80"/>
    <col min="9218" max="9218" width="18.19921875" style="80" customWidth="1"/>
    <col min="9219" max="9219" width="12.8984375" style="80" customWidth="1"/>
    <col min="9220" max="9220" width="13.3984375" style="80" customWidth="1"/>
    <col min="9221" max="9221" width="14.59765625" style="80" customWidth="1"/>
    <col min="9222" max="9222" width="16.69921875" style="80" customWidth="1"/>
    <col min="9223" max="9223" width="23.59765625" style="80" customWidth="1"/>
    <col min="9224" max="9473" width="8.19921875" style="80"/>
    <col min="9474" max="9474" width="18.19921875" style="80" customWidth="1"/>
    <col min="9475" max="9475" width="12.8984375" style="80" customWidth="1"/>
    <col min="9476" max="9476" width="13.3984375" style="80" customWidth="1"/>
    <col min="9477" max="9477" width="14.59765625" style="80" customWidth="1"/>
    <col min="9478" max="9478" width="16.69921875" style="80" customWidth="1"/>
    <col min="9479" max="9479" width="23.59765625" style="80" customWidth="1"/>
    <col min="9480" max="9729" width="8.19921875" style="80"/>
    <col min="9730" max="9730" width="18.19921875" style="80" customWidth="1"/>
    <col min="9731" max="9731" width="12.8984375" style="80" customWidth="1"/>
    <col min="9732" max="9732" width="13.3984375" style="80" customWidth="1"/>
    <col min="9733" max="9733" width="14.59765625" style="80" customWidth="1"/>
    <col min="9734" max="9734" width="16.69921875" style="80" customWidth="1"/>
    <col min="9735" max="9735" width="23.59765625" style="80" customWidth="1"/>
    <col min="9736" max="9985" width="8.19921875" style="80"/>
    <col min="9986" max="9986" width="18.19921875" style="80" customWidth="1"/>
    <col min="9987" max="9987" width="12.8984375" style="80" customWidth="1"/>
    <col min="9988" max="9988" width="13.3984375" style="80" customWidth="1"/>
    <col min="9989" max="9989" width="14.59765625" style="80" customWidth="1"/>
    <col min="9990" max="9990" width="16.69921875" style="80" customWidth="1"/>
    <col min="9991" max="9991" width="23.59765625" style="80" customWidth="1"/>
    <col min="9992" max="10241" width="8.19921875" style="80"/>
    <col min="10242" max="10242" width="18.19921875" style="80" customWidth="1"/>
    <col min="10243" max="10243" width="12.8984375" style="80" customWidth="1"/>
    <col min="10244" max="10244" width="13.3984375" style="80" customWidth="1"/>
    <col min="10245" max="10245" width="14.59765625" style="80" customWidth="1"/>
    <col min="10246" max="10246" width="16.69921875" style="80" customWidth="1"/>
    <col min="10247" max="10247" width="23.59765625" style="80" customWidth="1"/>
    <col min="10248" max="10497" width="8.19921875" style="80"/>
    <col min="10498" max="10498" width="18.19921875" style="80" customWidth="1"/>
    <col min="10499" max="10499" width="12.8984375" style="80" customWidth="1"/>
    <col min="10500" max="10500" width="13.3984375" style="80" customWidth="1"/>
    <col min="10501" max="10501" width="14.59765625" style="80" customWidth="1"/>
    <col min="10502" max="10502" width="16.69921875" style="80" customWidth="1"/>
    <col min="10503" max="10503" width="23.59765625" style="80" customWidth="1"/>
    <col min="10504" max="10753" width="8.19921875" style="80"/>
    <col min="10754" max="10754" width="18.19921875" style="80" customWidth="1"/>
    <col min="10755" max="10755" width="12.8984375" style="80" customWidth="1"/>
    <col min="10756" max="10756" width="13.3984375" style="80" customWidth="1"/>
    <col min="10757" max="10757" width="14.59765625" style="80" customWidth="1"/>
    <col min="10758" max="10758" width="16.69921875" style="80" customWidth="1"/>
    <col min="10759" max="10759" width="23.59765625" style="80" customWidth="1"/>
    <col min="10760" max="11009" width="8.19921875" style="80"/>
    <col min="11010" max="11010" width="18.19921875" style="80" customWidth="1"/>
    <col min="11011" max="11011" width="12.8984375" style="80" customWidth="1"/>
    <col min="11012" max="11012" width="13.3984375" style="80" customWidth="1"/>
    <col min="11013" max="11013" width="14.59765625" style="80" customWidth="1"/>
    <col min="11014" max="11014" width="16.69921875" style="80" customWidth="1"/>
    <col min="11015" max="11015" width="23.59765625" style="80" customWidth="1"/>
    <col min="11016" max="11265" width="8.19921875" style="80"/>
    <col min="11266" max="11266" width="18.19921875" style="80" customWidth="1"/>
    <col min="11267" max="11267" width="12.8984375" style="80" customWidth="1"/>
    <col min="11268" max="11268" width="13.3984375" style="80" customWidth="1"/>
    <col min="11269" max="11269" width="14.59765625" style="80" customWidth="1"/>
    <col min="11270" max="11270" width="16.69921875" style="80" customWidth="1"/>
    <col min="11271" max="11271" width="23.59765625" style="80" customWidth="1"/>
    <col min="11272" max="11521" width="8.19921875" style="80"/>
    <col min="11522" max="11522" width="18.19921875" style="80" customWidth="1"/>
    <col min="11523" max="11523" width="12.8984375" style="80" customWidth="1"/>
    <col min="11524" max="11524" width="13.3984375" style="80" customWidth="1"/>
    <col min="11525" max="11525" width="14.59765625" style="80" customWidth="1"/>
    <col min="11526" max="11526" width="16.69921875" style="80" customWidth="1"/>
    <col min="11527" max="11527" width="23.59765625" style="80" customWidth="1"/>
    <col min="11528" max="11777" width="8.19921875" style="80"/>
    <col min="11778" max="11778" width="18.19921875" style="80" customWidth="1"/>
    <col min="11779" max="11779" width="12.8984375" style="80" customWidth="1"/>
    <col min="11780" max="11780" width="13.3984375" style="80" customWidth="1"/>
    <col min="11781" max="11781" width="14.59765625" style="80" customWidth="1"/>
    <col min="11782" max="11782" width="16.69921875" style="80" customWidth="1"/>
    <col min="11783" max="11783" width="23.59765625" style="80" customWidth="1"/>
    <col min="11784" max="12033" width="8.19921875" style="80"/>
    <col min="12034" max="12034" width="18.19921875" style="80" customWidth="1"/>
    <col min="12035" max="12035" width="12.8984375" style="80" customWidth="1"/>
    <col min="12036" max="12036" width="13.3984375" style="80" customWidth="1"/>
    <col min="12037" max="12037" width="14.59765625" style="80" customWidth="1"/>
    <col min="12038" max="12038" width="16.69921875" style="80" customWidth="1"/>
    <col min="12039" max="12039" width="23.59765625" style="80" customWidth="1"/>
    <col min="12040" max="12289" width="8.19921875" style="80"/>
    <col min="12290" max="12290" width="18.19921875" style="80" customWidth="1"/>
    <col min="12291" max="12291" width="12.8984375" style="80" customWidth="1"/>
    <col min="12292" max="12292" width="13.3984375" style="80" customWidth="1"/>
    <col min="12293" max="12293" width="14.59765625" style="80" customWidth="1"/>
    <col min="12294" max="12294" width="16.69921875" style="80" customWidth="1"/>
    <col min="12295" max="12295" width="23.59765625" style="80" customWidth="1"/>
    <col min="12296" max="12545" width="8.19921875" style="80"/>
    <col min="12546" max="12546" width="18.19921875" style="80" customWidth="1"/>
    <col min="12547" max="12547" width="12.8984375" style="80" customWidth="1"/>
    <col min="12548" max="12548" width="13.3984375" style="80" customWidth="1"/>
    <col min="12549" max="12549" width="14.59765625" style="80" customWidth="1"/>
    <col min="12550" max="12550" width="16.69921875" style="80" customWidth="1"/>
    <col min="12551" max="12551" width="23.59765625" style="80" customWidth="1"/>
    <col min="12552" max="12801" width="8.19921875" style="80"/>
    <col min="12802" max="12802" width="18.19921875" style="80" customWidth="1"/>
    <col min="12803" max="12803" width="12.8984375" style="80" customWidth="1"/>
    <col min="12804" max="12804" width="13.3984375" style="80" customWidth="1"/>
    <col min="12805" max="12805" width="14.59765625" style="80" customWidth="1"/>
    <col min="12806" max="12806" width="16.69921875" style="80" customWidth="1"/>
    <col min="12807" max="12807" width="23.59765625" style="80" customWidth="1"/>
    <col min="12808" max="13057" width="8.19921875" style="80"/>
    <col min="13058" max="13058" width="18.19921875" style="80" customWidth="1"/>
    <col min="13059" max="13059" width="12.8984375" style="80" customWidth="1"/>
    <col min="13060" max="13060" width="13.3984375" style="80" customWidth="1"/>
    <col min="13061" max="13061" width="14.59765625" style="80" customWidth="1"/>
    <col min="13062" max="13062" width="16.69921875" style="80" customWidth="1"/>
    <col min="13063" max="13063" width="23.59765625" style="80" customWidth="1"/>
    <col min="13064" max="13313" width="8.19921875" style="80"/>
    <col min="13314" max="13314" width="18.19921875" style="80" customWidth="1"/>
    <col min="13315" max="13315" width="12.8984375" style="80" customWidth="1"/>
    <col min="13316" max="13316" width="13.3984375" style="80" customWidth="1"/>
    <col min="13317" max="13317" width="14.59765625" style="80" customWidth="1"/>
    <col min="13318" max="13318" width="16.69921875" style="80" customWidth="1"/>
    <col min="13319" max="13319" width="23.59765625" style="80" customWidth="1"/>
    <col min="13320" max="13569" width="8.19921875" style="80"/>
    <col min="13570" max="13570" width="18.19921875" style="80" customWidth="1"/>
    <col min="13571" max="13571" width="12.8984375" style="80" customWidth="1"/>
    <col min="13572" max="13572" width="13.3984375" style="80" customWidth="1"/>
    <col min="13573" max="13573" width="14.59765625" style="80" customWidth="1"/>
    <col min="13574" max="13574" width="16.69921875" style="80" customWidth="1"/>
    <col min="13575" max="13575" width="23.59765625" style="80" customWidth="1"/>
    <col min="13576" max="13825" width="8.19921875" style="80"/>
    <col min="13826" max="13826" width="18.19921875" style="80" customWidth="1"/>
    <col min="13827" max="13827" width="12.8984375" style="80" customWidth="1"/>
    <col min="13828" max="13828" width="13.3984375" style="80" customWidth="1"/>
    <col min="13829" max="13829" width="14.59765625" style="80" customWidth="1"/>
    <col min="13830" max="13830" width="16.69921875" style="80" customWidth="1"/>
    <col min="13831" max="13831" width="23.59765625" style="80" customWidth="1"/>
    <col min="13832" max="14081" width="8.19921875" style="80"/>
    <col min="14082" max="14082" width="18.19921875" style="80" customWidth="1"/>
    <col min="14083" max="14083" width="12.8984375" style="80" customWidth="1"/>
    <col min="14084" max="14084" width="13.3984375" style="80" customWidth="1"/>
    <col min="14085" max="14085" width="14.59765625" style="80" customWidth="1"/>
    <col min="14086" max="14086" width="16.69921875" style="80" customWidth="1"/>
    <col min="14087" max="14087" width="23.59765625" style="80" customWidth="1"/>
    <col min="14088" max="14337" width="8.19921875" style="80"/>
    <col min="14338" max="14338" width="18.19921875" style="80" customWidth="1"/>
    <col min="14339" max="14339" width="12.8984375" style="80" customWidth="1"/>
    <col min="14340" max="14340" width="13.3984375" style="80" customWidth="1"/>
    <col min="14341" max="14341" width="14.59765625" style="80" customWidth="1"/>
    <col min="14342" max="14342" width="16.69921875" style="80" customWidth="1"/>
    <col min="14343" max="14343" width="23.59765625" style="80" customWidth="1"/>
    <col min="14344" max="14593" width="8.19921875" style="80"/>
    <col min="14594" max="14594" width="18.19921875" style="80" customWidth="1"/>
    <col min="14595" max="14595" width="12.8984375" style="80" customWidth="1"/>
    <col min="14596" max="14596" width="13.3984375" style="80" customWidth="1"/>
    <col min="14597" max="14597" width="14.59765625" style="80" customWidth="1"/>
    <col min="14598" max="14598" width="16.69921875" style="80" customWidth="1"/>
    <col min="14599" max="14599" width="23.59765625" style="80" customWidth="1"/>
    <col min="14600" max="14849" width="8.19921875" style="80"/>
    <col min="14850" max="14850" width="18.19921875" style="80" customWidth="1"/>
    <col min="14851" max="14851" width="12.8984375" style="80" customWidth="1"/>
    <col min="14852" max="14852" width="13.3984375" style="80" customWidth="1"/>
    <col min="14853" max="14853" width="14.59765625" style="80" customWidth="1"/>
    <col min="14854" max="14854" width="16.69921875" style="80" customWidth="1"/>
    <col min="14855" max="14855" width="23.59765625" style="80" customWidth="1"/>
    <col min="14856" max="15105" width="8.19921875" style="80"/>
    <col min="15106" max="15106" width="18.19921875" style="80" customWidth="1"/>
    <col min="15107" max="15107" width="12.8984375" style="80" customWidth="1"/>
    <col min="15108" max="15108" width="13.3984375" style="80" customWidth="1"/>
    <col min="15109" max="15109" width="14.59765625" style="80" customWidth="1"/>
    <col min="15110" max="15110" width="16.69921875" style="80" customWidth="1"/>
    <col min="15111" max="15111" width="23.59765625" style="80" customWidth="1"/>
    <col min="15112" max="15361" width="8.19921875" style="80"/>
    <col min="15362" max="15362" width="18.19921875" style="80" customWidth="1"/>
    <col min="15363" max="15363" width="12.8984375" style="80" customWidth="1"/>
    <col min="15364" max="15364" width="13.3984375" style="80" customWidth="1"/>
    <col min="15365" max="15365" width="14.59765625" style="80" customWidth="1"/>
    <col min="15366" max="15366" width="16.69921875" style="80" customWidth="1"/>
    <col min="15367" max="15367" width="23.59765625" style="80" customWidth="1"/>
    <col min="15368" max="15617" width="8.19921875" style="80"/>
    <col min="15618" max="15618" width="18.19921875" style="80" customWidth="1"/>
    <col min="15619" max="15619" width="12.8984375" style="80" customWidth="1"/>
    <col min="15620" max="15620" width="13.3984375" style="80" customWidth="1"/>
    <col min="15621" max="15621" width="14.59765625" style="80" customWidth="1"/>
    <col min="15622" max="15622" width="16.69921875" style="80" customWidth="1"/>
    <col min="15623" max="15623" width="23.59765625" style="80" customWidth="1"/>
    <col min="15624" max="15873" width="8.19921875" style="80"/>
    <col min="15874" max="15874" width="18.19921875" style="80" customWidth="1"/>
    <col min="15875" max="15875" width="12.8984375" style="80" customWidth="1"/>
    <col min="15876" max="15876" width="13.3984375" style="80" customWidth="1"/>
    <col min="15877" max="15877" width="14.59765625" style="80" customWidth="1"/>
    <col min="15878" max="15878" width="16.69921875" style="80" customWidth="1"/>
    <col min="15879" max="15879" width="23.59765625" style="80" customWidth="1"/>
    <col min="15880" max="16129" width="8.19921875" style="80"/>
    <col min="16130" max="16130" width="18.19921875" style="80" customWidth="1"/>
    <col min="16131" max="16131" width="12.8984375" style="80" customWidth="1"/>
    <col min="16132" max="16132" width="13.3984375" style="80" customWidth="1"/>
    <col min="16133" max="16133" width="14.59765625" style="80" customWidth="1"/>
    <col min="16134" max="16134" width="16.69921875" style="80" customWidth="1"/>
    <col min="16135" max="16135" width="23.59765625" style="80" customWidth="1"/>
    <col min="16136" max="16384" width="8.19921875" style="80"/>
  </cols>
  <sheetData>
    <row r="1" spans="1:8" ht="21" customHeight="1">
      <c r="A1" s="1" t="s">
        <v>302</v>
      </c>
      <c r="B1" s="2"/>
      <c r="C1" s="3"/>
      <c r="D1" s="4"/>
      <c r="E1" s="4"/>
      <c r="F1" s="4"/>
      <c r="G1" s="4"/>
    </row>
    <row r="2" spans="1:8" ht="27.75" customHeight="1" thickBot="1">
      <c r="A2" s="316"/>
      <c r="B2" s="316"/>
      <c r="C2" s="316"/>
      <c r="D2" s="316"/>
      <c r="E2" s="316"/>
      <c r="F2" s="316"/>
      <c r="G2" s="316"/>
    </row>
    <row r="3" spans="1:8" s="81" customFormat="1" ht="18.75" customHeight="1">
      <c r="A3" s="317"/>
      <c r="B3" s="134">
        <v>1</v>
      </c>
      <c r="C3" s="135">
        <v>2</v>
      </c>
      <c r="D3" s="134">
        <v>3</v>
      </c>
      <c r="E3" s="135">
        <v>4</v>
      </c>
      <c r="F3" s="134">
        <v>5</v>
      </c>
      <c r="G3" s="136">
        <v>6</v>
      </c>
    </row>
    <row r="4" spans="1:8" ht="21.75" customHeight="1">
      <c r="A4" s="318"/>
      <c r="B4" s="320" t="s">
        <v>303</v>
      </c>
      <c r="C4" s="320" t="s">
        <v>304</v>
      </c>
      <c r="D4" s="320" t="s">
        <v>305</v>
      </c>
      <c r="E4" s="321" t="s">
        <v>306</v>
      </c>
      <c r="F4" s="320" t="s">
        <v>307</v>
      </c>
      <c r="G4" s="323" t="s">
        <v>308</v>
      </c>
    </row>
    <row r="5" spans="1:8" ht="21.75" customHeight="1">
      <c r="A5" s="319"/>
      <c r="B5" s="320"/>
      <c r="C5" s="320"/>
      <c r="D5" s="320"/>
      <c r="E5" s="322"/>
      <c r="F5" s="320"/>
      <c r="G5" s="323"/>
    </row>
    <row r="6" spans="1:8" ht="21.75" customHeight="1">
      <c r="A6" s="82" t="s">
        <v>309</v>
      </c>
      <c r="B6" s="83">
        <v>20</v>
      </c>
      <c r="C6" s="83">
        <v>5</v>
      </c>
      <c r="D6" s="83">
        <v>5</v>
      </c>
      <c r="E6" s="83">
        <v>5</v>
      </c>
      <c r="F6" s="83">
        <v>10</v>
      </c>
      <c r="G6" s="140">
        <v>350</v>
      </c>
    </row>
    <row r="7" spans="1:8" ht="21.75" customHeight="1">
      <c r="A7" s="82" t="s">
        <v>310</v>
      </c>
      <c r="B7" s="83" t="s">
        <v>311</v>
      </c>
      <c r="C7" s="83" t="s">
        <v>312</v>
      </c>
      <c r="D7" s="83" t="s">
        <v>312</v>
      </c>
      <c r="E7" s="83" t="s">
        <v>313</v>
      </c>
      <c r="F7" s="83" t="s">
        <v>314</v>
      </c>
      <c r="G7" s="140" t="s">
        <v>312</v>
      </c>
    </row>
    <row r="8" spans="1:8" ht="27" customHeight="1">
      <c r="A8" s="137" t="s">
        <v>315</v>
      </c>
      <c r="B8" s="186">
        <v>0</v>
      </c>
      <c r="C8" s="166">
        <v>200</v>
      </c>
      <c r="D8" s="167">
        <v>200</v>
      </c>
      <c r="E8" s="167">
        <v>0</v>
      </c>
      <c r="F8" s="188">
        <v>450</v>
      </c>
      <c r="G8" s="167">
        <v>200</v>
      </c>
      <c r="H8" s="80">
        <v>1</v>
      </c>
    </row>
    <row r="9" spans="1:8" ht="27" customHeight="1">
      <c r="A9" s="138" t="s">
        <v>316</v>
      </c>
      <c r="B9" s="186">
        <v>280</v>
      </c>
      <c r="C9" s="166">
        <v>300</v>
      </c>
      <c r="D9" s="167">
        <v>300</v>
      </c>
      <c r="E9" s="167">
        <v>0</v>
      </c>
      <c r="F9" s="189">
        <v>250</v>
      </c>
      <c r="G9" s="167">
        <v>280</v>
      </c>
      <c r="H9" s="80">
        <v>2</v>
      </c>
    </row>
    <row r="10" spans="1:8" ht="27" customHeight="1">
      <c r="A10" s="138" t="s">
        <v>317</v>
      </c>
      <c r="B10" s="186">
        <v>600</v>
      </c>
      <c r="C10" s="166">
        <v>500</v>
      </c>
      <c r="D10" s="167">
        <v>600</v>
      </c>
      <c r="E10" s="167">
        <v>0</v>
      </c>
      <c r="F10" s="189">
        <v>670</v>
      </c>
      <c r="G10" s="167">
        <v>500</v>
      </c>
      <c r="H10" s="80">
        <v>3</v>
      </c>
    </row>
    <row r="11" spans="1:8" ht="27" customHeight="1">
      <c r="A11" s="138" t="s">
        <v>318</v>
      </c>
      <c r="B11" s="186">
        <v>1500</v>
      </c>
      <c r="C11" s="166">
        <v>1700</v>
      </c>
      <c r="D11" s="167">
        <v>0</v>
      </c>
      <c r="E11" s="167">
        <v>0</v>
      </c>
      <c r="F11" s="190">
        <v>4000</v>
      </c>
      <c r="G11" s="167">
        <v>3500</v>
      </c>
      <c r="H11" s="80">
        <v>4</v>
      </c>
    </row>
    <row r="12" spans="1:8" ht="27" customHeight="1">
      <c r="A12" s="138" t="s">
        <v>319</v>
      </c>
      <c r="B12" s="186">
        <v>1000</v>
      </c>
      <c r="C12" s="166">
        <v>1000</v>
      </c>
      <c r="D12" s="167">
        <v>1000</v>
      </c>
      <c r="E12" s="167">
        <v>0</v>
      </c>
      <c r="F12" s="190">
        <v>1150</v>
      </c>
      <c r="G12" s="167">
        <v>1000</v>
      </c>
      <c r="H12" s="80">
        <v>5</v>
      </c>
    </row>
    <row r="13" spans="1:8" ht="27" customHeight="1">
      <c r="A13" s="138" t="s">
        <v>320</v>
      </c>
      <c r="B13" s="186">
        <v>300</v>
      </c>
      <c r="C13" s="166">
        <v>300</v>
      </c>
      <c r="D13" s="167">
        <v>600</v>
      </c>
      <c r="E13" s="167">
        <v>0</v>
      </c>
      <c r="F13" s="189">
        <v>390</v>
      </c>
      <c r="G13" s="167">
        <v>330</v>
      </c>
      <c r="H13" s="80">
        <v>6</v>
      </c>
    </row>
    <row r="14" spans="1:8" ht="27" customHeight="1">
      <c r="A14" s="138" t="s">
        <v>321</v>
      </c>
      <c r="B14" s="186">
        <v>0</v>
      </c>
      <c r="C14" s="166">
        <v>600</v>
      </c>
      <c r="D14" s="167">
        <v>0</v>
      </c>
      <c r="E14" s="167">
        <v>0</v>
      </c>
      <c r="F14" s="189">
        <v>0</v>
      </c>
      <c r="G14" s="167">
        <v>600</v>
      </c>
      <c r="H14" s="80">
        <v>7</v>
      </c>
    </row>
    <row r="15" spans="1:8" ht="27" customHeight="1">
      <c r="A15" s="138" t="s">
        <v>322</v>
      </c>
      <c r="B15" s="186">
        <v>100</v>
      </c>
      <c r="C15" s="166">
        <v>0</v>
      </c>
      <c r="D15" s="167">
        <v>200</v>
      </c>
      <c r="E15" s="167">
        <v>0</v>
      </c>
      <c r="F15" s="189">
        <v>150</v>
      </c>
      <c r="G15" s="167">
        <v>0</v>
      </c>
      <c r="H15" s="80">
        <v>8</v>
      </c>
    </row>
    <row r="16" spans="1:8" ht="27" customHeight="1">
      <c r="A16" s="138" t="s">
        <v>323</v>
      </c>
      <c r="B16" s="186">
        <v>100</v>
      </c>
      <c r="C16" s="166">
        <v>100</v>
      </c>
      <c r="D16" s="167">
        <v>100</v>
      </c>
      <c r="E16" s="167">
        <v>0</v>
      </c>
      <c r="F16" s="189">
        <v>250</v>
      </c>
      <c r="G16" s="167">
        <v>100</v>
      </c>
      <c r="H16" s="80">
        <v>9</v>
      </c>
    </row>
    <row r="17" spans="1:8" ht="27" customHeight="1">
      <c r="A17" s="138" t="s">
        <v>324</v>
      </c>
      <c r="B17" s="186">
        <v>300</v>
      </c>
      <c r="C17" s="166">
        <v>300</v>
      </c>
      <c r="D17" s="167">
        <v>400</v>
      </c>
      <c r="E17" s="167">
        <v>0</v>
      </c>
      <c r="F17" s="189">
        <v>380</v>
      </c>
      <c r="G17" s="167">
        <v>400</v>
      </c>
      <c r="H17" s="80">
        <v>10</v>
      </c>
    </row>
    <row r="18" spans="1:8" ht="27" customHeight="1">
      <c r="A18" s="138" t="s">
        <v>325</v>
      </c>
      <c r="B18" s="186">
        <v>0</v>
      </c>
      <c r="C18" s="166">
        <v>0</v>
      </c>
      <c r="D18" s="167">
        <v>0</v>
      </c>
      <c r="E18" s="167">
        <v>0</v>
      </c>
      <c r="F18" s="189">
        <v>50</v>
      </c>
      <c r="G18" s="167">
        <v>0</v>
      </c>
      <c r="H18" s="80">
        <v>11</v>
      </c>
    </row>
    <row r="19" spans="1:8" ht="27" customHeight="1">
      <c r="A19" s="138" t="s">
        <v>326</v>
      </c>
      <c r="B19" s="186">
        <v>0</v>
      </c>
      <c r="C19" s="166">
        <v>100</v>
      </c>
      <c r="D19" s="167">
        <v>0</v>
      </c>
      <c r="E19" s="167">
        <v>0</v>
      </c>
      <c r="F19" s="189">
        <v>0</v>
      </c>
      <c r="G19" s="167">
        <v>100</v>
      </c>
      <c r="H19" s="80">
        <v>12</v>
      </c>
    </row>
    <row r="20" spans="1:8" ht="27" customHeight="1">
      <c r="A20" s="138" t="s">
        <v>327</v>
      </c>
      <c r="B20" s="186">
        <v>100</v>
      </c>
      <c r="C20" s="166">
        <v>300</v>
      </c>
      <c r="D20" s="167">
        <v>0</v>
      </c>
      <c r="E20" s="167">
        <v>0</v>
      </c>
      <c r="F20" s="189">
        <v>70</v>
      </c>
      <c r="G20" s="167">
        <v>0</v>
      </c>
      <c r="H20" s="80">
        <v>13</v>
      </c>
    </row>
    <row r="21" spans="1:8" ht="27" customHeight="1">
      <c r="A21" s="138" t="s">
        <v>328</v>
      </c>
      <c r="B21" s="186">
        <v>0</v>
      </c>
      <c r="C21" s="166">
        <v>142</v>
      </c>
      <c r="D21" s="166">
        <v>0</v>
      </c>
      <c r="E21" s="166">
        <v>0</v>
      </c>
      <c r="F21" s="189">
        <v>0</v>
      </c>
      <c r="G21" s="166">
        <v>35</v>
      </c>
      <c r="H21" s="80">
        <v>14</v>
      </c>
    </row>
    <row r="22" spans="1:8" ht="27" customHeight="1">
      <c r="A22" s="191" t="s">
        <v>329</v>
      </c>
      <c r="B22" s="186">
        <v>0</v>
      </c>
      <c r="C22" s="166">
        <v>50</v>
      </c>
      <c r="D22" s="167">
        <v>0</v>
      </c>
      <c r="E22" s="167">
        <v>0</v>
      </c>
      <c r="F22" s="189">
        <v>0</v>
      </c>
      <c r="G22" s="167">
        <v>50</v>
      </c>
      <c r="H22" s="80">
        <v>15</v>
      </c>
    </row>
    <row r="23" spans="1:8" ht="27" customHeight="1">
      <c r="A23" s="139" t="s">
        <v>330</v>
      </c>
      <c r="B23" s="187">
        <v>520</v>
      </c>
      <c r="C23" s="168">
        <v>408</v>
      </c>
      <c r="D23" s="169">
        <v>100</v>
      </c>
      <c r="E23" s="169">
        <v>0</v>
      </c>
      <c r="F23" s="189">
        <v>440</v>
      </c>
      <c r="G23" s="169">
        <v>0</v>
      </c>
      <c r="H23" s="80">
        <v>16</v>
      </c>
    </row>
    <row r="24" spans="1:8" ht="27" customHeight="1">
      <c r="A24" s="84" t="s">
        <v>331</v>
      </c>
      <c r="B24" s="170">
        <f t="shared" ref="B24:G24" si="0">SUM(B8:B23)</f>
        <v>4800</v>
      </c>
      <c r="C24" s="171">
        <f t="shared" si="0"/>
        <v>6000</v>
      </c>
      <c r="D24" s="171">
        <f t="shared" si="0"/>
        <v>3500</v>
      </c>
      <c r="E24" s="171">
        <f t="shared" si="0"/>
        <v>0</v>
      </c>
      <c r="F24" s="171">
        <f t="shared" si="0"/>
        <v>8250</v>
      </c>
      <c r="G24" s="172">
        <f t="shared" si="0"/>
        <v>7095</v>
      </c>
    </row>
    <row r="25" spans="1:8" ht="27" customHeight="1">
      <c r="A25" s="81"/>
      <c r="B25" s="85"/>
      <c r="C25" s="85"/>
      <c r="D25" s="85"/>
      <c r="E25" s="85"/>
      <c r="F25" s="85"/>
      <c r="G25" s="85"/>
    </row>
    <row r="26" spans="1:8" ht="27" customHeight="1">
      <c r="A26" s="81"/>
      <c r="B26" s="85"/>
      <c r="C26" s="85"/>
      <c r="D26" s="85"/>
      <c r="E26" s="85"/>
      <c r="F26" s="85"/>
      <c r="G26" s="85"/>
    </row>
    <row r="27" spans="1:8" ht="27" customHeight="1">
      <c r="A27" s="81"/>
      <c r="B27" s="85"/>
      <c r="C27" s="85"/>
      <c r="D27" s="85"/>
      <c r="E27" s="85"/>
      <c r="F27" s="85"/>
      <c r="G27" s="85"/>
    </row>
    <row r="28" spans="1:8" ht="21" customHeight="1">
      <c r="B28" s="80"/>
      <c r="C28" s="86"/>
      <c r="D28" s="80"/>
      <c r="E28" s="80"/>
      <c r="F28" s="80"/>
      <c r="G28" s="80"/>
    </row>
    <row r="29" spans="1:8" ht="21" customHeight="1">
      <c r="B29" s="80"/>
      <c r="C29" s="80"/>
      <c r="D29" s="80"/>
      <c r="E29" s="80"/>
      <c r="F29" s="80"/>
      <c r="G29" s="80"/>
    </row>
    <row r="30" spans="1:8" s="87" customFormat="1"/>
    <row r="31" spans="1:8" ht="21" customHeight="1">
      <c r="B31" s="80"/>
      <c r="C31" s="80"/>
      <c r="D31" s="80"/>
      <c r="E31" s="80"/>
      <c r="F31" s="80"/>
      <c r="G31" s="80"/>
    </row>
    <row r="32" spans="1:8" s="81" customFormat="1" ht="21" customHeight="1"/>
    <row r="33" s="81" customFormat="1" ht="21" customHeight="1"/>
    <row r="34" s="81" customFormat="1" ht="21" customHeight="1"/>
    <row r="35" s="81" customFormat="1" ht="21" customHeight="1"/>
    <row r="36" s="81" customFormat="1" ht="21" customHeight="1"/>
    <row r="37" s="80" customFormat="1" ht="21" customHeight="1"/>
    <row r="38" s="81" customFormat="1" ht="21" customHeight="1"/>
    <row r="39" s="80" customFormat="1" ht="21" customHeight="1"/>
    <row r="40" s="80" customFormat="1" ht="21" customHeight="1"/>
    <row r="41" s="80" customFormat="1" ht="21" customHeight="1"/>
    <row r="42" s="80" customFormat="1" ht="21" customHeight="1"/>
    <row r="43" s="80" customFormat="1" ht="21" customHeight="1"/>
    <row r="44" s="80" customFormat="1"/>
    <row r="45" s="80" customFormat="1"/>
    <row r="46" s="80" customFormat="1" ht="21" customHeight="1"/>
    <row r="47" s="80" customFormat="1" ht="21" customHeight="1"/>
    <row r="48" s="80" customFormat="1" ht="21" customHeight="1"/>
    <row r="49" s="80" customFormat="1" ht="21" customHeight="1"/>
    <row r="50" s="80" customFormat="1" ht="21" customHeight="1"/>
    <row r="51" s="80" customFormat="1" ht="21" customHeight="1"/>
    <row r="52" s="80" customFormat="1" ht="21" customHeight="1"/>
  </sheetData>
  <mergeCells count="8">
    <mergeCell ref="A2:G2"/>
    <mergeCell ref="A3:A5"/>
    <mergeCell ref="B4:B5"/>
    <mergeCell ref="C4:C5"/>
    <mergeCell ref="D4:D5"/>
    <mergeCell ref="E4:E5"/>
    <mergeCell ref="F4:F5"/>
    <mergeCell ref="G4:G5"/>
  </mergeCells>
  <phoneticPr fontId="3"/>
  <pageMargins left="0.7" right="0.7" top="0.75" bottom="0.75" header="0.3" footer="0.3"/>
  <pageSetup paperSize="9" scale="72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3</vt:i4>
      </vt:variant>
    </vt:vector>
  </HeadingPairs>
  <TitlesOfParts>
    <vt:vector size="12" baseType="lpstr">
      <vt:lpstr>年間予測 (サイズ・重量・回数・部数)</vt:lpstr>
      <vt:lpstr>①JICA Magazine（和）</vt:lpstr>
      <vt:lpstr>②JICA Magazine（英）</vt:lpstr>
      <vt:lpstr>③統合報告書（和）</vt:lpstr>
      <vt:lpstr>④統合報告書（英）</vt:lpstr>
      <vt:lpstr>⑤クロス国内（通常号）</vt:lpstr>
      <vt:lpstr>⑥クロス在外（通常号・増刊号）</vt:lpstr>
      <vt:lpstr>⑦クロス国内（増刊号）</vt:lpstr>
      <vt:lpstr>⑧国内機関研修員用物品</vt:lpstr>
      <vt:lpstr>'①JICA Magazine（和）'!Print_Area</vt:lpstr>
      <vt:lpstr>'⑤クロス国内（通常号）'!Print_Area</vt:lpstr>
      <vt:lpstr>⑧国内機関研修員用物品!Print_Area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2026-06-18T02:14:10Z</dcterms:created>
  <dcterms:modified xsi:type="dcterms:W3CDTF">2026-06-18T06:26:55Z</dcterms:modified>
  <cp:category/>
  <cp:contentStatus/>
</cp:coreProperties>
</file>