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32290D1C-5C1B-4158-8F49-10E47277E0D7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2026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2" i="3" l="1"/>
  <c r="H63" i="3"/>
  <c r="K64" i="3" s="1"/>
  <c r="H48" i="3"/>
  <c r="H33" i="3"/>
  <c r="H32" i="3"/>
  <c r="H17" i="3"/>
  <c r="L172" i="3" l="1"/>
  <c r="L167" i="3"/>
  <c r="L166" i="3"/>
  <c r="L164" i="3"/>
  <c r="L163" i="3"/>
  <c r="L158" i="3"/>
  <c r="L157" i="3"/>
  <c r="L156" i="3"/>
  <c r="L155" i="3"/>
  <c r="L154" i="3"/>
  <c r="L153" i="3"/>
  <c r="L152" i="3"/>
  <c r="L151" i="3"/>
  <c r="L150" i="3"/>
  <c r="L149" i="3"/>
  <c r="L148" i="3"/>
  <c r="L147" i="3"/>
  <c r="L146" i="3"/>
  <c r="L145" i="3"/>
  <c r="L144" i="3"/>
  <c r="L143" i="3"/>
  <c r="L142" i="3"/>
  <c r="L141" i="3"/>
  <c r="L140" i="3"/>
  <c r="L139" i="3"/>
  <c r="L138" i="3"/>
  <c r="L133" i="3"/>
  <c r="L132" i="3"/>
  <c r="L131" i="3"/>
  <c r="L130" i="3"/>
  <c r="L129" i="3"/>
  <c r="L128" i="3"/>
  <c r="L127" i="3"/>
  <c r="L126" i="3"/>
  <c r="L125" i="3"/>
  <c r="L124" i="3"/>
  <c r="L123" i="3"/>
  <c r="L122" i="3"/>
  <c r="L121" i="3"/>
  <c r="L120" i="3"/>
  <c r="L119" i="3"/>
  <c r="L118" i="3"/>
  <c r="L117" i="3"/>
  <c r="L116" i="3"/>
  <c r="L115" i="3"/>
  <c r="L114" i="3"/>
  <c r="L113" i="3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77" i="3"/>
  <c r="L75" i="3"/>
  <c r="L73" i="3"/>
  <c r="L71" i="3"/>
  <c r="L69" i="3"/>
  <c r="L61" i="3"/>
  <c r="L59" i="3"/>
  <c r="L57" i="3"/>
  <c r="L55" i="3"/>
  <c r="L53" i="3"/>
  <c r="L46" i="3"/>
  <c r="L44" i="3"/>
  <c r="L42" i="3"/>
  <c r="L40" i="3"/>
  <c r="L38" i="3"/>
  <c r="L30" i="3"/>
  <c r="L28" i="3"/>
  <c r="L26" i="3"/>
  <c r="L24" i="3"/>
  <c r="L22" i="3"/>
  <c r="K33" i="3" s="1"/>
  <c r="L15" i="3"/>
  <c r="L13" i="3"/>
  <c r="L11" i="3"/>
  <c r="L9" i="3"/>
  <c r="L7" i="3"/>
  <c r="K18" i="3" s="1"/>
  <c r="K49" i="3" l="1"/>
  <c r="L180" i="3"/>
  <c r="L184" i="3" s="1"/>
  <c r="L192" i="3"/>
</calcChain>
</file>

<file path=xl/sharedStrings.xml><?xml version="1.0" encoding="utf-8"?>
<sst xmlns="http://schemas.openxmlformats.org/spreadsheetml/2006/main" count="440" uniqueCount="138">
  <si>
    <t>単価表</t>
    <rPh sb="0" eb="2">
      <t>タンカ</t>
    </rPh>
    <rPh sb="2" eb="3">
      <t>ヒョウ</t>
    </rPh>
    <phoneticPr fontId="1"/>
  </si>
  <si>
    <t>（単位：円、消費税は含まない）</t>
    <rPh sb="1" eb="3">
      <t>タンイ</t>
    </rPh>
    <rPh sb="4" eb="5">
      <t>エン</t>
    </rPh>
    <rPh sb="6" eb="9">
      <t>ショウヒゼイ</t>
    </rPh>
    <rPh sb="10" eb="11">
      <t>フク</t>
    </rPh>
    <phoneticPr fontId="1"/>
  </si>
  <si>
    <t>１　入庫作業料</t>
    <phoneticPr fontId="1"/>
  </si>
  <si>
    <t>　(1)　荷降料</t>
    <phoneticPr fontId="1"/>
  </si>
  <si>
    <t>区　　分</t>
    <rPh sb="0" eb="1">
      <t>ク</t>
    </rPh>
    <rPh sb="3" eb="4">
      <t>ブン</t>
    </rPh>
    <phoneticPr fontId="1"/>
  </si>
  <si>
    <t>時　　間</t>
    <rPh sb="0" eb="1">
      <t>トキ</t>
    </rPh>
    <rPh sb="3" eb="4">
      <t>アイダ</t>
    </rPh>
    <phoneticPr fontId="1"/>
  </si>
  <si>
    <t>単　　位</t>
    <phoneticPr fontId="1"/>
  </si>
  <si>
    <t>単　　価</t>
    <phoneticPr fontId="1"/>
  </si>
  <si>
    <t>想定単位（１年あたり）</t>
    <rPh sb="0" eb="2">
      <t>ソウテイ</t>
    </rPh>
    <rPh sb="2" eb="4">
      <t>タンイ</t>
    </rPh>
    <rPh sb="6" eb="7">
      <t>ネン</t>
    </rPh>
    <phoneticPr fontId="1"/>
  </si>
  <si>
    <t>小　　計</t>
    <rPh sb="0" eb="1">
      <t>コ</t>
    </rPh>
    <rPh sb="3" eb="4">
      <t>ケイ</t>
    </rPh>
    <phoneticPr fontId="1"/>
  </si>
  <si>
    <t>1-1-a（基本料金）</t>
    <rPh sb="6" eb="8">
      <t>キホン</t>
    </rPh>
    <rPh sb="8" eb="10">
      <t>リョウキン</t>
    </rPh>
    <phoneticPr fontId="1"/>
  </si>
  <si>
    <r>
      <t>平日　昼間</t>
    </r>
    <r>
      <rPr>
        <sz val="9"/>
        <rFont val="ＭＳ ゴシック"/>
        <family val="3"/>
        <charset val="128"/>
      </rPr>
      <t xml:space="preserve">
(8:30～17：00）</t>
    </r>
    <rPh sb="0" eb="2">
      <t>ヘイジツ</t>
    </rPh>
    <rPh sb="3" eb="5">
      <t>ヒルマ</t>
    </rPh>
    <phoneticPr fontId="1"/>
  </si>
  <si>
    <t>１ｋｇあたり</t>
    <phoneticPr fontId="1"/>
  </si>
  <si>
    <t>×</t>
    <phoneticPr fontId="1"/>
  </si>
  <si>
    <t>Kg</t>
    <phoneticPr fontId="1"/>
  </si>
  <si>
    <t>＝</t>
    <phoneticPr fontId="1"/>
  </si>
  <si>
    <t>1-1-b（割増料金）</t>
    <rPh sb="6" eb="8">
      <t>ワリマシ</t>
    </rPh>
    <rPh sb="8" eb="10">
      <t>リョウキン</t>
    </rPh>
    <phoneticPr fontId="1"/>
  </si>
  <si>
    <t>平日　超過
(17:00～22:00)</t>
    <rPh sb="0" eb="2">
      <t>ヘイジツ</t>
    </rPh>
    <rPh sb="3" eb="5">
      <t>チョウカ</t>
    </rPh>
    <phoneticPr fontId="1"/>
  </si>
  <si>
    <t>1-1-C（割増料金）</t>
    <rPh sb="6" eb="8">
      <t>ワリマシ</t>
    </rPh>
    <rPh sb="8" eb="10">
      <t>リョウキン</t>
    </rPh>
    <phoneticPr fontId="1"/>
  </si>
  <si>
    <t>平日　夜間
(22:00～8:30)</t>
    <rPh sb="0" eb="2">
      <t>ヘイジツ</t>
    </rPh>
    <rPh sb="3" eb="5">
      <t>ヤカン</t>
    </rPh>
    <phoneticPr fontId="1"/>
  </si>
  <si>
    <t>1-1-d（割増料金）</t>
    <rPh sb="6" eb="8">
      <t>ワリマシ</t>
    </rPh>
    <rPh sb="8" eb="10">
      <t>リョウキン</t>
    </rPh>
    <phoneticPr fontId="1"/>
  </si>
  <si>
    <t>土曜日</t>
    <rPh sb="0" eb="3">
      <t>ドヨウビ</t>
    </rPh>
    <phoneticPr fontId="1"/>
  </si>
  <si>
    <t>1-1-e（割増料金）</t>
    <rPh sb="6" eb="8">
      <t>ワリマシ</t>
    </rPh>
    <rPh sb="8" eb="10">
      <t>リョウキン</t>
    </rPh>
    <phoneticPr fontId="1"/>
  </si>
  <si>
    <t>日・祝祭日</t>
    <rPh sb="0" eb="1">
      <t>ニチ</t>
    </rPh>
    <rPh sb="2" eb="5">
      <t>シュクサイジツ</t>
    </rPh>
    <phoneticPr fontId="1"/>
  </si>
  <si>
    <t>合計</t>
    <rPh sb="0" eb="2">
      <t>ゴウケイ</t>
    </rPh>
    <phoneticPr fontId="4"/>
  </si>
  <si>
    <t>緊急時合計</t>
    <rPh sb="0" eb="3">
      <t>キンキュウジ</t>
    </rPh>
    <rPh sb="3" eb="5">
      <t>ゴウケイ</t>
    </rPh>
    <phoneticPr fontId="4"/>
  </si>
  <si>
    <t>※緊急調達分を想定</t>
    <rPh sb="1" eb="3">
      <t>キンキュウ</t>
    </rPh>
    <rPh sb="3" eb="5">
      <t>チョウタツ</t>
    </rPh>
    <rPh sb="5" eb="6">
      <t>ブン</t>
    </rPh>
    <rPh sb="7" eb="9">
      <t>ソウテイ</t>
    </rPh>
    <phoneticPr fontId="4"/>
  </si>
  <si>
    <t>　(2)　棚入料</t>
    <rPh sb="5" eb="6">
      <t>タナ</t>
    </rPh>
    <rPh sb="6" eb="7">
      <t>イ</t>
    </rPh>
    <phoneticPr fontId="1"/>
  </si>
  <si>
    <t>1-2-a（基本料金）</t>
    <rPh sb="6" eb="8">
      <t>キホン</t>
    </rPh>
    <rPh sb="8" eb="10">
      <t>リョウキン</t>
    </rPh>
    <phoneticPr fontId="1"/>
  </si>
  <si>
    <t>１ｋｇあたり</t>
  </si>
  <si>
    <t>1-2-b（割増料金）</t>
    <rPh sb="6" eb="8">
      <t>ワリマシ</t>
    </rPh>
    <rPh sb="8" eb="10">
      <t>リョウキン</t>
    </rPh>
    <phoneticPr fontId="1"/>
  </si>
  <si>
    <t>1-2-C（割増料金）</t>
    <rPh sb="6" eb="8">
      <t>ワリマシ</t>
    </rPh>
    <rPh sb="8" eb="10">
      <t>リョウキン</t>
    </rPh>
    <phoneticPr fontId="1"/>
  </si>
  <si>
    <t>1-2-d（割増料金）</t>
    <rPh sb="6" eb="8">
      <t>ワリマシ</t>
    </rPh>
    <rPh sb="8" eb="10">
      <t>リョウキン</t>
    </rPh>
    <phoneticPr fontId="1"/>
  </si>
  <si>
    <t>1-2-e（割増料金）</t>
    <rPh sb="6" eb="8">
      <t>ワリマシ</t>
    </rPh>
    <rPh sb="8" eb="10">
      <t>リョウキン</t>
    </rPh>
    <phoneticPr fontId="1"/>
  </si>
  <si>
    <t>※緊急調達の一部分を想定</t>
    <rPh sb="1" eb="3">
      <t>キンキュウ</t>
    </rPh>
    <rPh sb="3" eb="5">
      <t>チョウタツ</t>
    </rPh>
    <rPh sb="6" eb="8">
      <t>イチブ</t>
    </rPh>
    <rPh sb="8" eb="9">
      <t>ブン</t>
    </rPh>
    <rPh sb="10" eb="12">
      <t>ソウテイ</t>
    </rPh>
    <phoneticPr fontId="4"/>
  </si>
  <si>
    <t>２　出庫作業料</t>
    <phoneticPr fontId="1"/>
  </si>
  <si>
    <t>　(1)　棚出料</t>
    <rPh sb="5" eb="6">
      <t>タナ</t>
    </rPh>
    <rPh sb="6" eb="7">
      <t>ダ</t>
    </rPh>
    <phoneticPr fontId="1"/>
  </si>
  <si>
    <t>2-1-a（基本料金）</t>
    <rPh sb="6" eb="8">
      <t>キホン</t>
    </rPh>
    <rPh sb="8" eb="10">
      <t>リョウキン</t>
    </rPh>
    <phoneticPr fontId="1"/>
  </si>
  <si>
    <t>2-1-b（割増料金）</t>
    <rPh sb="6" eb="8">
      <t>ワリマシ</t>
    </rPh>
    <rPh sb="8" eb="10">
      <t>リョウキン</t>
    </rPh>
    <phoneticPr fontId="1"/>
  </si>
  <si>
    <t>2-1-C（割増料金）</t>
    <rPh sb="6" eb="8">
      <t>ワリマシ</t>
    </rPh>
    <rPh sb="8" eb="10">
      <t>リョウキン</t>
    </rPh>
    <phoneticPr fontId="1"/>
  </si>
  <si>
    <t>2-1-d（割増料金）</t>
    <rPh sb="6" eb="8">
      <t>ワリマシ</t>
    </rPh>
    <rPh sb="8" eb="10">
      <t>リョウキン</t>
    </rPh>
    <phoneticPr fontId="1"/>
  </si>
  <si>
    <t>2-1-e（割増料金）</t>
    <rPh sb="6" eb="8">
      <t>ワリマシ</t>
    </rPh>
    <rPh sb="8" eb="10">
      <t>リョウキン</t>
    </rPh>
    <phoneticPr fontId="1"/>
  </si>
  <si>
    <t>※救助１＋医療１を想定</t>
    <rPh sb="1" eb="3">
      <t>キュウジョ</t>
    </rPh>
    <rPh sb="5" eb="7">
      <t>イリョウ</t>
    </rPh>
    <rPh sb="9" eb="11">
      <t>ソウテイ</t>
    </rPh>
    <phoneticPr fontId="4"/>
  </si>
  <si>
    <t>　(2)　荷積料</t>
    <rPh sb="5" eb="6">
      <t>ニ</t>
    </rPh>
    <rPh sb="6" eb="7">
      <t>ツ</t>
    </rPh>
    <phoneticPr fontId="1"/>
  </si>
  <si>
    <t>2-2-a（基本料金）</t>
    <rPh sb="6" eb="8">
      <t>キホン</t>
    </rPh>
    <rPh sb="8" eb="10">
      <t>リョウキン</t>
    </rPh>
    <phoneticPr fontId="1"/>
  </si>
  <si>
    <t>2-2-b（割増料金）</t>
    <rPh sb="6" eb="8">
      <t>ワリマシ</t>
    </rPh>
    <rPh sb="8" eb="10">
      <t>リョウキン</t>
    </rPh>
    <phoneticPr fontId="1"/>
  </si>
  <si>
    <t>2-2-C（割増料金）</t>
    <rPh sb="6" eb="8">
      <t>ワリマシ</t>
    </rPh>
    <rPh sb="8" eb="10">
      <t>リョウキン</t>
    </rPh>
    <phoneticPr fontId="1"/>
  </si>
  <si>
    <t>2-2-d（割増料金）</t>
    <rPh sb="6" eb="8">
      <t>ワリマシ</t>
    </rPh>
    <rPh sb="8" eb="10">
      <t>リョウキン</t>
    </rPh>
    <phoneticPr fontId="1"/>
  </si>
  <si>
    <t>2-2-e（割増料金）</t>
    <rPh sb="6" eb="8">
      <t>ワリマシ</t>
    </rPh>
    <rPh sb="8" eb="10">
      <t>リョウキン</t>
    </rPh>
    <phoneticPr fontId="1"/>
  </si>
  <si>
    <t>３　特別作業料</t>
    <phoneticPr fontId="1"/>
  </si>
  <si>
    <t>3-1 特別作業料（割増料金については「８ 割増料金」参照）</t>
    <rPh sb="10" eb="12">
      <t>ワリマシ</t>
    </rPh>
    <rPh sb="12" eb="14">
      <t>リョウキン</t>
    </rPh>
    <rPh sb="22" eb="24">
      <t>ワリマシ</t>
    </rPh>
    <rPh sb="24" eb="26">
      <t>リョウキン</t>
    </rPh>
    <rPh sb="27" eb="29">
      <t>サンショウ</t>
    </rPh>
    <phoneticPr fontId="1"/>
  </si>
  <si>
    <t>作業時間</t>
    <rPh sb="0" eb="2">
      <t>サギョウ</t>
    </rPh>
    <rPh sb="2" eb="4">
      <t>ジカン</t>
    </rPh>
    <phoneticPr fontId="1"/>
  </si>
  <si>
    <t>3-1-a（基本料金）</t>
    <rPh sb="6" eb="8">
      <t>キホン</t>
    </rPh>
    <rPh sb="8" eb="10">
      <t>リョウキン</t>
    </rPh>
    <phoneticPr fontId="1"/>
  </si>
  <si>
    <t>4時間まで</t>
    <rPh sb="1" eb="3">
      <t>ジカン</t>
    </rPh>
    <phoneticPr fontId="1"/>
  </si>
  <si>
    <t>1人あたり</t>
    <rPh sb="1" eb="2">
      <t>ニン</t>
    </rPh>
    <phoneticPr fontId="1"/>
  </si>
  <si>
    <t>時間/人</t>
    <phoneticPr fontId="1"/>
  </si>
  <si>
    <t>2-2-b（基本料金）</t>
    <rPh sb="6" eb="8">
      <t>キホン</t>
    </rPh>
    <rPh sb="8" eb="10">
      <t>リョウキン</t>
    </rPh>
    <phoneticPr fontId="1"/>
  </si>
  <si>
    <t>8時間まで</t>
    <rPh sb="1" eb="3">
      <t>ジカン</t>
    </rPh>
    <phoneticPr fontId="1"/>
  </si>
  <si>
    <t>超過1時間</t>
    <rPh sb="0" eb="2">
      <t>チョウカ</t>
    </rPh>
    <rPh sb="3" eb="5">
      <t>ジカン</t>
    </rPh>
    <phoneticPr fontId="1"/>
  </si>
  <si>
    <t>４　地上運送料</t>
    <phoneticPr fontId="1"/>
  </si>
  <si>
    <t>　①～④については成田施設から下記の地区（または下記地区から成田施設）までの輸送費とする。</t>
    <rPh sb="9" eb="11">
      <t>ナリタ</t>
    </rPh>
    <rPh sb="11" eb="13">
      <t>シセツ</t>
    </rPh>
    <rPh sb="15" eb="17">
      <t>カキ</t>
    </rPh>
    <rPh sb="18" eb="20">
      <t>チク</t>
    </rPh>
    <rPh sb="24" eb="26">
      <t>カキ</t>
    </rPh>
    <rPh sb="26" eb="28">
      <t>チク</t>
    </rPh>
    <rPh sb="30" eb="32">
      <t>ナリタ</t>
    </rPh>
    <rPh sb="32" eb="34">
      <t>シセツ</t>
    </rPh>
    <rPh sb="38" eb="41">
      <t>ユソウヒ</t>
    </rPh>
    <phoneticPr fontId="1"/>
  </si>
  <si>
    <t>　また、⑤については兵庫県神戸市から三木市（または兵庫県三木市から神戸市）までの輸送費とする。</t>
    <rPh sb="10" eb="13">
      <t>ヒョウゴケン</t>
    </rPh>
    <rPh sb="13" eb="16">
      <t>コウベシ</t>
    </rPh>
    <rPh sb="18" eb="21">
      <t>ミキシ</t>
    </rPh>
    <rPh sb="25" eb="28">
      <t>ヒョウゴケン</t>
    </rPh>
    <rPh sb="28" eb="30">
      <t>ミキ</t>
    </rPh>
    <rPh sb="30" eb="31">
      <t>シ</t>
    </rPh>
    <rPh sb="33" eb="36">
      <t>コウベシ</t>
    </rPh>
    <rPh sb="40" eb="43">
      <t>ユソウヒ</t>
    </rPh>
    <phoneticPr fontId="1"/>
  </si>
  <si>
    <t>　なお下記地区以外の場合については別途協議することとする。</t>
    <phoneticPr fontId="1"/>
  </si>
  <si>
    <t>4-1 地上運送料（基本料金...平日5：00～22：00）　</t>
    <phoneticPr fontId="1"/>
  </si>
  <si>
    <t>（単位：円）</t>
  </si>
  <si>
    <t>想定単位</t>
    <rPh sb="0" eb="2">
      <t>ソウテイ</t>
    </rPh>
    <rPh sb="2" eb="4">
      <t>タンイ</t>
    </rPh>
    <phoneticPr fontId="1"/>
  </si>
  <si>
    <t>区　　　　分</t>
    <rPh sb="0" eb="1">
      <t>ク</t>
    </rPh>
    <rPh sb="5" eb="6">
      <t>ブン</t>
    </rPh>
    <phoneticPr fontId="1"/>
  </si>
  <si>
    <t>2㌧車まで</t>
  </si>
  <si>
    <t>4㌧車まで</t>
    <phoneticPr fontId="1"/>
  </si>
  <si>
    <t>10㌧車まで</t>
    <phoneticPr fontId="1"/>
  </si>
  <si>
    <t>①　成田国際空港</t>
    <rPh sb="2" eb="4">
      <t>ナリタ</t>
    </rPh>
    <rPh sb="4" eb="6">
      <t>コクサイ</t>
    </rPh>
    <rPh sb="6" eb="8">
      <t>クウコウ</t>
    </rPh>
    <phoneticPr fontId="1"/>
  </si>
  <si>
    <t>カーゴ車</t>
    <rPh sb="3" eb="4">
      <t>クルマ</t>
    </rPh>
    <phoneticPr fontId="1"/>
  </si>
  <si>
    <t>パワーゲート車</t>
    <rPh sb="6" eb="7">
      <t>クルマ</t>
    </rPh>
    <phoneticPr fontId="1"/>
  </si>
  <si>
    <t>ユニック車</t>
    <rPh sb="4" eb="5">
      <t>シャ</t>
    </rPh>
    <phoneticPr fontId="1"/>
  </si>
  <si>
    <t>②　東京都２３区・千葉県（成田</t>
    <rPh sb="2" eb="4">
      <t>トウキョウ</t>
    </rPh>
    <rPh sb="4" eb="5">
      <t>ト</t>
    </rPh>
    <rPh sb="7" eb="8">
      <t>ク</t>
    </rPh>
    <rPh sb="9" eb="12">
      <t>チバケン</t>
    </rPh>
    <rPh sb="13" eb="15">
      <t>ナリタ</t>
    </rPh>
    <phoneticPr fontId="1"/>
  </si>
  <si>
    <t>　国際空港を除く）</t>
    <rPh sb="1" eb="3">
      <t>コクサイ</t>
    </rPh>
    <rPh sb="3" eb="5">
      <t>クウコウ</t>
    </rPh>
    <rPh sb="6" eb="7">
      <t>ノゾ</t>
    </rPh>
    <phoneticPr fontId="1"/>
  </si>
  <si>
    <t>③　東京都（２３区以外）</t>
    <rPh sb="2" eb="5">
      <t>トウキョウト</t>
    </rPh>
    <rPh sb="8" eb="9">
      <t>ク</t>
    </rPh>
    <rPh sb="9" eb="11">
      <t>イガイ</t>
    </rPh>
    <phoneticPr fontId="1"/>
  </si>
  <si>
    <t xml:space="preserve">    （横浜市、川崎市含）</t>
    <rPh sb="5" eb="7">
      <t>ヨコハマ</t>
    </rPh>
    <rPh sb="7" eb="8">
      <t>シ</t>
    </rPh>
    <rPh sb="9" eb="12">
      <t>カワサキシ</t>
    </rPh>
    <rPh sb="12" eb="13">
      <t>フク</t>
    </rPh>
    <phoneticPr fontId="1"/>
  </si>
  <si>
    <t>④　兵庫県内</t>
    <rPh sb="2" eb="5">
      <t>ヒョウゴケン</t>
    </rPh>
    <rPh sb="5" eb="6">
      <t>ナイ</t>
    </rPh>
    <phoneticPr fontId="1"/>
  </si>
  <si>
    <t>⑤　東京都内から兵庫県
（三木市、神戸市等）</t>
    <rPh sb="2" eb="4">
      <t>トウキョウ</t>
    </rPh>
    <rPh sb="4" eb="6">
      <t>トナイ</t>
    </rPh>
    <rPh sb="8" eb="11">
      <t>ヒョウゴケン</t>
    </rPh>
    <rPh sb="13" eb="15">
      <t>ミキ</t>
    </rPh>
    <rPh sb="15" eb="16">
      <t>シ</t>
    </rPh>
    <rPh sb="17" eb="20">
      <t>コウベシ</t>
    </rPh>
    <rPh sb="20" eb="21">
      <t>トウ</t>
    </rPh>
    <phoneticPr fontId="1"/>
  </si>
  <si>
    <t>⑥　兵庫県神戸市から兵庫県内</t>
    <rPh sb="2" eb="5">
      <t>ヒョウゴケン</t>
    </rPh>
    <rPh sb="5" eb="8">
      <t>コウベシ</t>
    </rPh>
    <rPh sb="10" eb="13">
      <t>ヒョウゴケン</t>
    </rPh>
    <rPh sb="13" eb="14">
      <t>ナイ</t>
    </rPh>
    <phoneticPr fontId="1"/>
  </si>
  <si>
    <t>⑦　東京都内から愛知県名古屋市</t>
    <rPh sb="2" eb="4">
      <t>トウキョウ</t>
    </rPh>
    <rPh sb="4" eb="6">
      <t>トナイ</t>
    </rPh>
    <rPh sb="8" eb="11">
      <t>アイチケン</t>
    </rPh>
    <rPh sb="11" eb="15">
      <t>ナゴヤシ</t>
    </rPh>
    <phoneticPr fontId="1"/>
  </si>
  <si>
    <t>回</t>
    <rPh sb="0" eb="1">
      <t>カイ</t>
    </rPh>
    <phoneticPr fontId="1"/>
  </si>
  <si>
    <t>4-1-2 地上運送料（平日　深夜・早朝）基本料金の３割増を上限　</t>
    <rPh sb="12" eb="14">
      <t>ヘイジツ</t>
    </rPh>
    <rPh sb="15" eb="17">
      <t>シンヤ</t>
    </rPh>
    <rPh sb="18" eb="20">
      <t>ソウチョウ</t>
    </rPh>
    <rPh sb="21" eb="23">
      <t>キホン</t>
    </rPh>
    <rPh sb="23" eb="25">
      <t>リョウキン</t>
    </rPh>
    <rPh sb="27" eb="28">
      <t>ワリ</t>
    </rPh>
    <rPh sb="28" eb="29">
      <t>マ</t>
    </rPh>
    <rPh sb="30" eb="32">
      <t>ジョウゲン</t>
    </rPh>
    <phoneticPr fontId="1"/>
  </si>
  <si>
    <t>④　兵庫県（三木市、神戸市）</t>
    <rPh sb="2" eb="5">
      <t>ヒョウゴケン</t>
    </rPh>
    <rPh sb="6" eb="8">
      <t>ミキ</t>
    </rPh>
    <rPh sb="8" eb="9">
      <t>シ</t>
    </rPh>
    <rPh sb="10" eb="13">
      <t>コウベシ</t>
    </rPh>
    <phoneticPr fontId="1"/>
  </si>
  <si>
    <t>⑤　東京都内から兵庫県
（三木市、神戸市）</t>
    <rPh sb="2" eb="4">
      <t>トウキョウ</t>
    </rPh>
    <rPh sb="4" eb="6">
      <t>トナイ</t>
    </rPh>
    <rPh sb="8" eb="11">
      <t>ヒョウゴケン</t>
    </rPh>
    <rPh sb="13" eb="15">
      <t>ミキ</t>
    </rPh>
    <rPh sb="15" eb="16">
      <t>シ</t>
    </rPh>
    <rPh sb="17" eb="20">
      <t>コウベシ</t>
    </rPh>
    <phoneticPr fontId="1"/>
  </si>
  <si>
    <t>⑥　兵庫県神戸市から三木市</t>
    <rPh sb="2" eb="5">
      <t>ヒョウゴケン</t>
    </rPh>
    <rPh sb="5" eb="8">
      <t>コウベシ</t>
    </rPh>
    <rPh sb="10" eb="13">
      <t>ミキシ</t>
    </rPh>
    <phoneticPr fontId="1"/>
  </si>
  <si>
    <t>4-1-3 地上運送料（日・祝祭日）基本料金の２割増を上限</t>
  </si>
  <si>
    <t>⑦　東京都内から愛知県名古屋市</t>
    <phoneticPr fontId="1"/>
  </si>
  <si>
    <t>５　国際輸送に係る料金</t>
    <phoneticPr fontId="1"/>
  </si>
  <si>
    <t>単価</t>
    <rPh sb="0" eb="2">
      <t>タンカ</t>
    </rPh>
    <phoneticPr fontId="1"/>
  </si>
  <si>
    <t>輸出申告/件</t>
    <rPh sb="0" eb="2">
      <t>ユシュツ</t>
    </rPh>
    <rPh sb="2" eb="4">
      <t>シンコク</t>
    </rPh>
    <rPh sb="5" eb="6">
      <t>ケン</t>
    </rPh>
    <phoneticPr fontId="1"/>
  </si>
  <si>
    <t>※税関指定の料金表を上限に定める。</t>
    <rPh sb="1" eb="3">
      <t>ゼイカン</t>
    </rPh>
    <rPh sb="3" eb="5">
      <t>シテイ</t>
    </rPh>
    <rPh sb="6" eb="8">
      <t>リョウキン</t>
    </rPh>
    <rPh sb="8" eb="9">
      <t>ヒョウ</t>
    </rPh>
    <rPh sb="10" eb="12">
      <t>ジョウゲン</t>
    </rPh>
    <rPh sb="13" eb="14">
      <t>サダ</t>
    </rPh>
    <phoneticPr fontId="1"/>
  </si>
  <si>
    <t>件</t>
    <rPh sb="0" eb="1">
      <t>ケン</t>
    </rPh>
    <phoneticPr fontId="1"/>
  </si>
  <si>
    <t>免税</t>
    <rPh sb="0" eb="2">
      <t>メンゼイ</t>
    </rPh>
    <phoneticPr fontId="1"/>
  </si>
  <si>
    <t>書類作成料INVOICE,PACKING/LISTおよびSHIPPING MEMOを含む）/件</t>
    <rPh sb="46" eb="47">
      <t>ケン</t>
    </rPh>
    <phoneticPr fontId="1"/>
  </si>
  <si>
    <t>課税</t>
    <rPh sb="0" eb="2">
      <t>カゼイ</t>
    </rPh>
    <phoneticPr fontId="1"/>
  </si>
  <si>
    <t>臨時開庁料</t>
    <rPh sb="0" eb="2">
      <t>リンジ</t>
    </rPh>
    <rPh sb="2" eb="4">
      <t>カイチョウ</t>
    </rPh>
    <rPh sb="4" eb="5">
      <t>リョウ</t>
    </rPh>
    <phoneticPr fontId="1"/>
  </si>
  <si>
    <t>AWB作成手数料/件</t>
    <rPh sb="9" eb="10">
      <t>ケン</t>
    </rPh>
    <phoneticPr fontId="1"/>
  </si>
  <si>
    <t>その他の費用</t>
  </si>
  <si>
    <t>実費</t>
  </si>
  <si>
    <t>※所要金額を記載した証憑書類（領収書等）の添付を必要とする。</t>
    <rPh sb="1" eb="3">
      <t>ショヨウ</t>
    </rPh>
    <rPh sb="3" eb="5">
      <t>キンガク</t>
    </rPh>
    <rPh sb="6" eb="8">
      <t>キサイ</t>
    </rPh>
    <rPh sb="10" eb="12">
      <t>ショウヒョウ</t>
    </rPh>
    <rPh sb="12" eb="14">
      <t>ショルイ</t>
    </rPh>
    <rPh sb="15" eb="18">
      <t>リョウシュウショ</t>
    </rPh>
    <rPh sb="18" eb="19">
      <t>トウ</t>
    </rPh>
    <rPh sb="21" eb="23">
      <t>テンプ</t>
    </rPh>
    <rPh sb="24" eb="26">
      <t>ヒツヨウ</t>
    </rPh>
    <phoneticPr fontId="1"/>
  </si>
  <si>
    <t>６　国際輸送に係る料金</t>
    <phoneticPr fontId="1"/>
  </si>
  <si>
    <t>施設月額賃借料</t>
    <rPh sb="0" eb="2">
      <t>シセツ</t>
    </rPh>
    <rPh sb="2" eb="4">
      <t>ゲツガク</t>
    </rPh>
    <rPh sb="4" eb="6">
      <t>チンシャク</t>
    </rPh>
    <rPh sb="6" eb="7">
      <t>リョウ</t>
    </rPh>
    <phoneticPr fontId="1"/>
  </si>
  <si>
    <t>×１２月</t>
    <rPh sb="3" eb="4">
      <t>ツキ</t>
    </rPh>
    <phoneticPr fontId="1"/>
  </si>
  <si>
    <t>７</t>
    <phoneticPr fontId="1"/>
  </si>
  <si>
    <t>スペース増床・減少単価</t>
    <rPh sb="4" eb="6">
      <t>ゾウショウ</t>
    </rPh>
    <rPh sb="7" eb="9">
      <t>ゲンショウ</t>
    </rPh>
    <rPh sb="9" eb="11">
      <t>タンカ</t>
    </rPh>
    <phoneticPr fontId="1"/>
  </si>
  <si>
    <t>基本スペース（1,400平米）を増床・減床した場合の10平米あたりの月額単価</t>
  </si>
  <si>
    <t>／10㎡×12月</t>
    <rPh sb="7" eb="8">
      <t>ツキ</t>
    </rPh>
    <phoneticPr fontId="1"/>
  </si>
  <si>
    <t>定温スペース（200平米）を増床・減床した場合の10平米あたりの月額単価</t>
    <rPh sb="0" eb="2">
      <t>テイオン</t>
    </rPh>
    <rPh sb="10" eb="12">
      <t>ヘイベイ</t>
    </rPh>
    <rPh sb="14" eb="16">
      <t>ゾウショウ</t>
    </rPh>
    <rPh sb="17" eb="18">
      <t>ゲン</t>
    </rPh>
    <rPh sb="18" eb="19">
      <t>ドコ</t>
    </rPh>
    <rPh sb="21" eb="23">
      <t>バアイ</t>
    </rPh>
    <rPh sb="26" eb="28">
      <t>ヘイベイ</t>
    </rPh>
    <rPh sb="32" eb="34">
      <t>ゲツガク</t>
    </rPh>
    <rPh sb="34" eb="36">
      <t>タンカ</t>
    </rPh>
    <phoneticPr fontId="1"/>
  </si>
  <si>
    <t>合　計（年間）</t>
    <rPh sb="0" eb="1">
      <t>ア</t>
    </rPh>
    <rPh sb="2" eb="3">
      <t>ケイ</t>
    </rPh>
    <rPh sb="4" eb="6">
      <t>ネンカン</t>
    </rPh>
    <phoneticPr fontId="1"/>
  </si>
  <si>
    <t>（税抜）</t>
    <rPh sb="1" eb="3">
      <t>ゼイヌキ</t>
    </rPh>
    <phoneticPr fontId="1"/>
  </si>
  <si>
    <t>合計
（契約期間中
　　＝5年4カ月）</t>
  </si>
  <si>
    <t>管理費</t>
    <rPh sb="0" eb="3">
      <t>カンリヒ</t>
    </rPh>
    <phoneticPr fontId="1"/>
  </si>
  <si>
    <t>緊急業務の合計額</t>
    <rPh sb="0" eb="2">
      <t>キンキュウ</t>
    </rPh>
    <rPh sb="2" eb="4">
      <t>ギョウム</t>
    </rPh>
    <rPh sb="5" eb="8">
      <t>ゴウケイガク</t>
    </rPh>
    <phoneticPr fontId="1"/>
  </si>
  <si>
    <t>　　　国際緊急援助隊の出動等の緊急業務にかかる管理費の設定</t>
    <rPh sb="15" eb="17">
      <t>キンキュウ</t>
    </rPh>
    <rPh sb="17" eb="19">
      <t>ギョウムカンリヒセッテイ</t>
    </rPh>
    <phoneticPr fontId="1"/>
  </si>
  <si>
    <t>=</t>
    <phoneticPr fontId="1"/>
  </si>
  <si>
    <t>9</t>
    <phoneticPr fontId="1"/>
  </si>
  <si>
    <t>割増料金</t>
    <rPh sb="0" eb="2">
      <t>ワリマシ</t>
    </rPh>
    <rPh sb="2" eb="4">
      <t>リョウキン</t>
    </rPh>
    <phoneticPr fontId="1"/>
  </si>
  <si>
    <t>表１　入庫・出庫・特別作業料にかかる割増率</t>
  </si>
  <si>
    <t>表２　地上運送料にかかる割増率</t>
  </si>
  <si>
    <t>平日　昼間</t>
  </si>
  <si>
    <t>8：30～17：00</t>
  </si>
  <si>
    <t>基本料金</t>
  </si>
  <si>
    <t>平日</t>
  </si>
  <si>
    <t>5：00～22：00</t>
  </si>
  <si>
    <t>平日　半夜</t>
  </si>
  <si>
    <t>17：00～21：30</t>
  </si>
  <si>
    <t>基本料金の６割増を上限</t>
    <rPh sb="9" eb="11">
      <t>ジョウゲン</t>
    </rPh>
    <phoneticPr fontId="1"/>
  </si>
  <si>
    <t>平日　深夜・早朝</t>
  </si>
  <si>
    <t>22：00～5：00</t>
  </si>
  <si>
    <t>基本料金の３割増を上限</t>
    <rPh sb="9" eb="11">
      <t>ジョウゲン</t>
    </rPh>
    <phoneticPr fontId="1"/>
  </si>
  <si>
    <t>平日　夜間</t>
  </si>
  <si>
    <t>21：30～8：30</t>
  </si>
  <si>
    <t>基本料金の１０割増を上限</t>
    <rPh sb="10" eb="12">
      <t>ジョウゲン</t>
    </rPh>
    <phoneticPr fontId="1"/>
  </si>
  <si>
    <t>日・祝祭日</t>
  </si>
  <si>
    <t>基本料金の２割増を上限</t>
    <rPh sb="9" eb="11">
      <t>ジョウゲン</t>
    </rPh>
    <phoneticPr fontId="1"/>
  </si>
  <si>
    <t>土曜日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</si>
</sst>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 ;[Red]\-#,##0.0\ "/>
    <numFmt numFmtId="177" formatCode="#,##0&quot;円&quot;"/>
    <numFmt numFmtId="178" formatCode="&quot;×&quot;#,##0"/>
  </numFmts>
  <fonts count="16" x14ac:knownFonts="1">
    <font>
      <sz val="12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0.5"/>
      <name val="ＭＳ 明朝"/>
      <family val="1"/>
      <charset val="128"/>
    </font>
    <font>
      <b/>
      <u/>
      <sz val="10.5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38" fontId="3" fillId="0" borderId="0" xfId="1" applyFont="1" applyAlignment="1">
      <alignment horizontal="center" vertical="center"/>
    </xf>
    <xf numFmtId="38" fontId="3" fillId="0" borderId="0" xfId="1" applyFont="1" applyAlignment="1">
      <alignment vertical="center"/>
    </xf>
    <xf numFmtId="0" fontId="3" fillId="0" borderId="0" xfId="0" applyFont="1">
      <alignment vertical="center"/>
    </xf>
    <xf numFmtId="38" fontId="3" fillId="0" borderId="0" xfId="1" applyFont="1" applyBorder="1" applyAlignment="1">
      <alignment horizontal="center" vertical="center"/>
    </xf>
    <xf numFmtId="38" fontId="5" fillId="0" borderId="0" xfId="1" applyFont="1" applyAlignment="1">
      <alignment vertical="center"/>
    </xf>
    <xf numFmtId="38" fontId="6" fillId="0" borderId="0" xfId="1" applyFont="1" applyAlignment="1">
      <alignment vertical="center"/>
    </xf>
    <xf numFmtId="38" fontId="7" fillId="0" borderId="1" xfId="1" applyFont="1" applyBorder="1" applyAlignment="1">
      <alignment horizontal="center" vertical="center"/>
    </xf>
    <xf numFmtId="38" fontId="7" fillId="0" borderId="2" xfId="1" applyFont="1" applyBorder="1" applyAlignment="1">
      <alignment horizontal="center" vertical="center"/>
    </xf>
    <xf numFmtId="38" fontId="7" fillId="4" borderId="33" xfId="1" applyFont="1" applyFill="1" applyBorder="1" applyAlignment="1">
      <alignment horizontal="center" vertical="center"/>
    </xf>
    <xf numFmtId="38" fontId="3" fillId="0" borderId="14" xfId="1" applyFont="1" applyBorder="1" applyAlignment="1">
      <alignment vertical="center"/>
    </xf>
    <xf numFmtId="38" fontId="3" fillId="0" borderId="40" xfId="1" applyFont="1" applyBorder="1" applyAlignment="1">
      <alignment vertical="center"/>
    </xf>
    <xf numFmtId="38" fontId="3" fillId="0" borderId="24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7" fillId="0" borderId="24" xfId="1" applyFont="1" applyBorder="1" applyAlignment="1">
      <alignment vertical="center"/>
    </xf>
    <xf numFmtId="38" fontId="7" fillId="0" borderId="5" xfId="1" applyFont="1" applyBorder="1" applyAlignment="1">
      <alignment vertical="center"/>
    </xf>
    <xf numFmtId="38" fontId="7" fillId="0" borderId="9" xfId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38" fontId="7" fillId="0" borderId="0" xfId="1" applyFont="1" applyBorder="1" applyAlignment="1">
      <alignment horizontal="center" vertical="center"/>
    </xf>
    <xf numFmtId="177" fontId="7" fillId="0" borderId="0" xfId="1" applyNumberFormat="1" applyFont="1" applyBorder="1" applyAlignment="1" applyProtection="1">
      <alignment horizontal="right" vertical="center"/>
      <protection locked="0"/>
    </xf>
    <xf numFmtId="38" fontId="8" fillId="0" borderId="0" xfId="1" applyFont="1" applyBorder="1" applyAlignment="1">
      <alignment vertical="center"/>
    </xf>
    <xf numFmtId="38" fontId="7" fillId="0" borderId="24" xfId="1" applyFont="1" applyFill="1" applyBorder="1" applyAlignment="1">
      <alignment horizontal="center" vertical="center"/>
    </xf>
    <xf numFmtId="38" fontId="3" fillId="0" borderId="5" xfId="1" applyFont="1" applyBorder="1" applyAlignment="1">
      <alignment vertical="center"/>
    </xf>
    <xf numFmtId="38" fontId="6" fillId="0" borderId="0" xfId="1" applyFont="1" applyAlignment="1">
      <alignment horizontal="right" vertical="center"/>
    </xf>
    <xf numFmtId="38" fontId="9" fillId="0" borderId="0" xfId="1" applyFont="1" applyBorder="1" applyAlignment="1">
      <alignment vertical="center"/>
    </xf>
    <xf numFmtId="38" fontId="9" fillId="0" borderId="4" xfId="1" applyFont="1" applyBorder="1" applyAlignment="1">
      <alignment vertical="center"/>
    </xf>
    <xf numFmtId="38" fontId="9" fillId="4" borderId="34" xfId="1" applyFont="1" applyFill="1" applyBorder="1" applyAlignment="1">
      <alignment horizontal="center" vertical="center"/>
    </xf>
    <xf numFmtId="38" fontId="9" fillId="4" borderId="2" xfId="1" applyFont="1" applyFill="1" applyBorder="1" applyAlignment="1">
      <alignment horizontal="center" vertical="center"/>
    </xf>
    <xf numFmtId="38" fontId="9" fillId="4" borderId="35" xfId="1" applyFont="1" applyFill="1" applyBorder="1" applyAlignment="1">
      <alignment horizontal="center" vertical="center"/>
    </xf>
    <xf numFmtId="38" fontId="9" fillId="0" borderId="29" xfId="1" applyFont="1" applyBorder="1" applyAlignment="1">
      <alignment vertical="center"/>
    </xf>
    <xf numFmtId="38" fontId="9" fillId="0" borderId="23" xfId="1" applyFont="1" applyFill="1" applyBorder="1" applyAlignment="1">
      <alignment horizontal="center" vertical="center"/>
    </xf>
    <xf numFmtId="38" fontId="7" fillId="0" borderId="28" xfId="1" applyFont="1" applyBorder="1" applyAlignment="1">
      <alignment vertical="center"/>
    </xf>
    <xf numFmtId="177" fontId="7" fillId="3" borderId="12" xfId="1" applyNumberFormat="1" applyFont="1" applyFill="1" applyBorder="1" applyAlignment="1" applyProtection="1">
      <alignment vertical="center"/>
      <protection locked="0"/>
    </xf>
    <xf numFmtId="38" fontId="6" fillId="0" borderId="7" xfId="1" applyFont="1" applyBorder="1" applyAlignment="1">
      <alignment horizontal="center" vertical="center"/>
    </xf>
    <xf numFmtId="176" fontId="6" fillId="0" borderId="23" xfId="1" applyNumberFormat="1" applyFont="1" applyBorder="1" applyAlignment="1">
      <alignment vertical="center"/>
    </xf>
    <xf numFmtId="176" fontId="6" fillId="0" borderId="20" xfId="1" applyNumberFormat="1" applyFont="1" applyBorder="1" applyAlignment="1">
      <alignment vertical="center"/>
    </xf>
    <xf numFmtId="38" fontId="3" fillId="0" borderId="3" xfId="1" applyFont="1" applyBorder="1" applyAlignment="1">
      <alignment vertical="center"/>
    </xf>
    <xf numFmtId="38" fontId="7" fillId="0" borderId="13" xfId="1" applyFont="1" applyBorder="1" applyAlignment="1">
      <alignment vertical="center"/>
    </xf>
    <xf numFmtId="177" fontId="7" fillId="3" borderId="19" xfId="1" applyNumberFormat="1" applyFont="1" applyFill="1" applyBorder="1" applyAlignment="1" applyProtection="1">
      <alignment vertical="center"/>
      <protection locked="0"/>
    </xf>
    <xf numFmtId="176" fontId="6" fillId="0" borderId="23" xfId="1" applyNumberFormat="1" applyFont="1" applyFill="1" applyBorder="1" applyAlignment="1">
      <alignment vertical="center"/>
    </xf>
    <xf numFmtId="176" fontId="6" fillId="0" borderId="20" xfId="1" applyNumberFormat="1" applyFont="1" applyFill="1" applyBorder="1" applyAlignment="1">
      <alignment vertical="center"/>
    </xf>
    <xf numFmtId="38" fontId="7" fillId="0" borderId="14" xfId="1" applyFont="1" applyBorder="1" applyAlignment="1">
      <alignment vertical="center"/>
    </xf>
    <xf numFmtId="38" fontId="7" fillId="0" borderId="15" xfId="1" applyFont="1" applyBorder="1" applyAlignment="1">
      <alignment vertical="center"/>
    </xf>
    <xf numFmtId="38" fontId="7" fillId="0" borderId="16" xfId="1" applyFont="1" applyBorder="1" applyAlignment="1">
      <alignment vertical="center"/>
    </xf>
    <xf numFmtId="176" fontId="6" fillId="0" borderId="23" xfId="1" applyNumberFormat="1" applyFont="1" applyFill="1" applyBorder="1" applyAlignment="1">
      <alignment horizontal="right" vertical="center"/>
    </xf>
    <xf numFmtId="176" fontId="6" fillId="0" borderId="20" xfId="1" applyNumberFormat="1" applyFont="1" applyFill="1" applyBorder="1" applyAlignment="1">
      <alignment horizontal="right" vertical="center"/>
    </xf>
    <xf numFmtId="38" fontId="7" fillId="0" borderId="26" xfId="1" applyFont="1" applyBorder="1" applyAlignment="1">
      <alignment vertical="center"/>
    </xf>
    <xf numFmtId="38" fontId="7" fillId="0" borderId="17" xfId="1" applyFont="1" applyBorder="1" applyAlignment="1">
      <alignment vertical="center"/>
    </xf>
    <xf numFmtId="38" fontId="7" fillId="0" borderId="27" xfId="1" applyFont="1" applyBorder="1" applyAlignment="1">
      <alignment vertical="center"/>
    </xf>
    <xf numFmtId="38" fontId="7" fillId="0" borderId="30" xfId="1" applyFont="1" applyBorder="1" applyAlignment="1">
      <alignment vertical="center"/>
    </xf>
    <xf numFmtId="38" fontId="7" fillId="0" borderId="31" xfId="1" applyFont="1" applyBorder="1" applyAlignment="1">
      <alignment vertical="center"/>
    </xf>
    <xf numFmtId="177" fontId="7" fillId="3" borderId="32" xfId="1" applyNumberFormat="1" applyFont="1" applyFill="1" applyBorder="1" applyAlignment="1" applyProtection="1">
      <alignment vertical="center"/>
      <protection locked="0"/>
    </xf>
    <xf numFmtId="177" fontId="7" fillId="3" borderId="22" xfId="1" applyNumberFormat="1" applyFont="1" applyFill="1" applyBorder="1" applyAlignment="1" applyProtection="1">
      <alignment vertical="center"/>
      <protection locked="0"/>
    </xf>
    <xf numFmtId="38" fontId="6" fillId="0" borderId="0" xfId="1" applyFont="1" applyBorder="1" applyAlignment="1">
      <alignment vertical="center"/>
    </xf>
    <xf numFmtId="38" fontId="6" fillId="0" borderId="0" xfId="1" applyFont="1" applyBorder="1" applyAlignment="1">
      <alignment horizontal="right" vertical="center"/>
    </xf>
    <xf numFmtId="38" fontId="7" fillId="0" borderId="18" xfId="1" applyFont="1" applyBorder="1" applyAlignment="1">
      <alignment vertical="center"/>
    </xf>
    <xf numFmtId="176" fontId="6" fillId="0" borderId="36" xfId="1" applyNumberFormat="1" applyFont="1" applyBorder="1" applyAlignment="1">
      <alignment vertical="center"/>
    </xf>
    <xf numFmtId="38" fontId="7" fillId="0" borderId="20" xfId="1" applyFont="1" applyBorder="1" applyAlignment="1">
      <alignment vertical="center"/>
    </xf>
    <xf numFmtId="38" fontId="7" fillId="0" borderId="21" xfId="1" applyFont="1" applyBorder="1" applyAlignment="1">
      <alignment vertical="center"/>
    </xf>
    <xf numFmtId="38" fontId="6" fillId="0" borderId="46" xfId="1" applyFont="1" applyBorder="1" applyAlignment="1">
      <alignment horizontal="center" vertical="center"/>
    </xf>
    <xf numFmtId="176" fontId="6" fillId="0" borderId="41" xfId="1" applyNumberFormat="1" applyFont="1" applyBorder="1" applyAlignment="1">
      <alignment vertical="center"/>
    </xf>
    <xf numFmtId="176" fontId="6" fillId="0" borderId="42" xfId="1" applyNumberFormat="1" applyFont="1" applyBorder="1" applyAlignment="1">
      <alignment vertical="center"/>
    </xf>
    <xf numFmtId="38" fontId="6" fillId="0" borderId="24" xfId="1" applyFont="1" applyBorder="1" applyAlignment="1">
      <alignment horizontal="center" vertical="center"/>
    </xf>
    <xf numFmtId="38" fontId="6" fillId="0" borderId="37" xfId="1" applyFont="1" applyBorder="1" applyAlignment="1">
      <alignment horizontal="center" vertical="center"/>
    </xf>
    <xf numFmtId="176" fontId="6" fillId="0" borderId="38" xfId="1" applyNumberFormat="1" applyFont="1" applyBorder="1" applyAlignment="1">
      <alignment vertical="center"/>
    </xf>
    <xf numFmtId="176" fontId="6" fillId="0" borderId="39" xfId="1" applyNumberFormat="1" applyFont="1" applyBorder="1" applyAlignment="1">
      <alignment vertical="center"/>
    </xf>
    <xf numFmtId="38" fontId="7" fillId="0" borderId="43" xfId="1" applyFont="1" applyBorder="1" applyAlignment="1">
      <alignment vertical="center"/>
    </xf>
    <xf numFmtId="38" fontId="7" fillId="0" borderId="48" xfId="1" applyFont="1" applyBorder="1" applyAlignment="1">
      <alignment vertical="center"/>
    </xf>
    <xf numFmtId="176" fontId="6" fillId="0" borderId="47" xfId="1" applyNumberFormat="1" applyFont="1" applyBorder="1" applyAlignment="1">
      <alignment vertical="center"/>
    </xf>
    <xf numFmtId="38" fontId="7" fillId="0" borderId="44" xfId="1" applyFont="1" applyBorder="1" applyAlignment="1">
      <alignment vertical="center"/>
    </xf>
    <xf numFmtId="38" fontId="7" fillId="0" borderId="45" xfId="1" applyFont="1" applyBorder="1" applyAlignment="1">
      <alignment vertical="center"/>
    </xf>
    <xf numFmtId="38" fontId="6" fillId="0" borderId="1" xfId="1" applyFont="1" applyBorder="1" applyAlignment="1">
      <alignment vertical="center"/>
    </xf>
    <xf numFmtId="38" fontId="6" fillId="0" borderId="4" xfId="1" applyFont="1" applyBorder="1" applyAlignment="1">
      <alignment vertical="center"/>
    </xf>
    <xf numFmtId="38" fontId="7" fillId="0" borderId="6" xfId="1" applyFont="1" applyBorder="1" applyAlignment="1">
      <alignment vertical="center"/>
    </xf>
    <xf numFmtId="38" fontId="7" fillId="0" borderId="0" xfId="1" applyFont="1" applyAlignment="1">
      <alignment vertical="center"/>
    </xf>
    <xf numFmtId="178" fontId="3" fillId="0" borderId="0" xfId="1" applyNumberFormat="1" applyFont="1" applyAlignment="1">
      <alignment vertical="center"/>
    </xf>
    <xf numFmtId="38" fontId="7" fillId="0" borderId="24" xfId="1" applyFont="1" applyBorder="1" applyAlignment="1">
      <alignment vertical="center" wrapText="1"/>
    </xf>
    <xf numFmtId="38" fontId="7" fillId="0" borderId="25" xfId="1" applyFont="1" applyBorder="1" applyAlignment="1">
      <alignment vertical="center" wrapText="1"/>
    </xf>
    <xf numFmtId="38" fontId="7" fillId="0" borderId="7" xfId="1" applyFont="1" applyBorder="1" applyAlignment="1">
      <alignment vertical="center"/>
    </xf>
    <xf numFmtId="38" fontId="7" fillId="0" borderId="8" xfId="1" applyFont="1" applyBorder="1" applyAlignment="1">
      <alignment vertical="center"/>
    </xf>
    <xf numFmtId="38" fontId="7" fillId="0" borderId="10" xfId="1" applyFont="1" applyBorder="1" applyAlignment="1">
      <alignment vertical="center"/>
    </xf>
    <xf numFmtId="38" fontId="7" fillId="2" borderId="22" xfId="1" applyFont="1" applyFill="1" applyBorder="1" applyAlignment="1">
      <alignment horizontal="center" vertical="center"/>
    </xf>
    <xf numFmtId="38" fontId="8" fillId="2" borderId="0" xfId="1" applyFont="1" applyFill="1" applyBorder="1" applyAlignment="1">
      <alignment vertical="center"/>
    </xf>
    <xf numFmtId="177" fontId="8" fillId="4" borderId="0" xfId="1" applyNumberFormat="1" applyFont="1" applyFill="1" applyBorder="1" applyAlignment="1" applyProtection="1">
      <alignment horizontal="center" vertical="center"/>
      <protection locked="0"/>
    </xf>
    <xf numFmtId="177" fontId="8" fillId="3" borderId="3" xfId="1" applyNumberFormat="1" applyFont="1" applyFill="1" applyBorder="1" applyAlignment="1" applyProtection="1">
      <alignment vertical="center"/>
      <protection locked="0"/>
    </xf>
    <xf numFmtId="177" fontId="8" fillId="0" borderId="0" xfId="1" applyNumberFormat="1" applyFont="1" applyFill="1" applyBorder="1" applyAlignment="1" applyProtection="1">
      <alignment vertical="center"/>
      <protection locked="0"/>
    </xf>
    <xf numFmtId="49" fontId="3" fillId="0" borderId="0" xfId="1" applyNumberFormat="1" applyFont="1" applyAlignment="1">
      <alignment vertical="center"/>
    </xf>
    <xf numFmtId="38" fontId="8" fillId="0" borderId="0" xfId="1" applyFont="1" applyFill="1" applyBorder="1" applyAlignment="1">
      <alignment vertical="center"/>
    </xf>
    <xf numFmtId="38" fontId="3" fillId="0" borderId="11" xfId="1" applyFont="1" applyBorder="1" applyAlignment="1">
      <alignment vertical="center"/>
    </xf>
    <xf numFmtId="177" fontId="8" fillId="0" borderId="11" xfId="1" applyNumberFormat="1" applyFont="1" applyBorder="1" applyAlignment="1" applyProtection="1">
      <alignment vertical="center"/>
      <protection locked="0"/>
    </xf>
    <xf numFmtId="38" fontId="10" fillId="0" borderId="0" xfId="1" applyFont="1" applyAlignment="1">
      <alignment vertical="center"/>
    </xf>
    <xf numFmtId="38" fontId="11" fillId="0" borderId="0" xfId="1" applyFont="1" applyAlignment="1">
      <alignment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center" vertical="center"/>
    </xf>
    <xf numFmtId="177" fontId="3" fillId="0" borderId="0" xfId="1" applyNumberFormat="1" applyFont="1" applyBorder="1" applyAlignment="1" applyProtection="1">
      <alignment horizontal="right" vertical="center"/>
    </xf>
    <xf numFmtId="177" fontId="3" fillId="0" borderId="3" xfId="1" applyNumberFormat="1" applyFont="1" applyBorder="1" applyAlignment="1" applyProtection="1">
      <alignment horizontal="right" vertical="center"/>
    </xf>
    <xf numFmtId="10" fontId="8" fillId="3" borderId="3" xfId="1" applyNumberFormat="1" applyFont="1" applyFill="1" applyBorder="1" applyAlignment="1" applyProtection="1">
      <alignment vertical="center"/>
      <protection locked="0"/>
    </xf>
    <xf numFmtId="49" fontId="3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4" fillId="0" borderId="23" xfId="0" applyFont="1" applyBorder="1" applyAlignment="1">
      <alignment horizontal="center" vertical="center" wrapText="1"/>
    </xf>
    <xf numFmtId="0" fontId="15" fillId="0" borderId="0" xfId="0" applyFont="1">
      <alignment vertical="center"/>
    </xf>
    <xf numFmtId="38" fontId="3" fillId="0" borderId="41" xfId="1" applyFont="1" applyBorder="1" applyAlignment="1">
      <alignment horizontal="center" vertical="center"/>
    </xf>
    <xf numFmtId="38" fontId="3" fillId="0" borderId="60" xfId="1" applyFont="1" applyBorder="1" applyAlignment="1">
      <alignment horizontal="center" vertical="center"/>
    </xf>
    <xf numFmtId="38" fontId="3" fillId="5" borderId="60" xfId="1" applyFont="1" applyFill="1" applyBorder="1" applyAlignment="1">
      <alignment vertical="center"/>
    </xf>
    <xf numFmtId="0" fontId="3" fillId="5" borderId="41" xfId="0" applyFont="1" applyFill="1" applyBorder="1" applyAlignment="1">
      <alignment vertical="center"/>
    </xf>
    <xf numFmtId="38" fontId="3" fillId="0" borderId="60" xfId="1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38" fontId="3" fillId="0" borderId="50" xfId="1" applyFont="1" applyBorder="1" applyAlignment="1">
      <alignment horizontal="center" vertical="center"/>
    </xf>
    <xf numFmtId="38" fontId="3" fillId="0" borderId="51" xfId="1" applyFont="1" applyBorder="1" applyAlignment="1">
      <alignment horizontal="center" vertical="center"/>
    </xf>
    <xf numFmtId="38" fontId="3" fillId="0" borderId="21" xfId="1" applyFont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38" fontId="3" fillId="0" borderId="40" xfId="1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38" fontId="7" fillId="0" borderId="46" xfId="1" applyFont="1" applyBorder="1" applyAlignment="1">
      <alignment vertical="center"/>
    </xf>
    <xf numFmtId="38" fontId="7" fillId="0" borderId="23" xfId="1" applyFont="1" applyBorder="1" applyAlignment="1">
      <alignment horizontal="center" vertical="center" wrapText="1"/>
    </xf>
    <xf numFmtId="38" fontId="7" fillId="0" borderId="23" xfId="1" applyFont="1" applyBorder="1" applyAlignment="1">
      <alignment horizontal="center" vertical="center"/>
    </xf>
    <xf numFmtId="177" fontId="7" fillId="3" borderId="36" xfId="1" applyNumberFormat="1" applyFont="1" applyFill="1" applyBorder="1" applyAlignment="1" applyProtection="1">
      <alignment horizontal="right" vertical="center"/>
      <protection locked="0"/>
    </xf>
    <xf numFmtId="38" fontId="3" fillId="5" borderId="23" xfId="1" applyFont="1" applyFill="1" applyBorder="1" applyAlignment="1">
      <alignment vertical="center"/>
    </xf>
    <xf numFmtId="0" fontId="3" fillId="5" borderId="23" xfId="0" applyFont="1" applyFill="1" applyBorder="1" applyAlignment="1">
      <alignment vertical="center"/>
    </xf>
    <xf numFmtId="38" fontId="3" fillId="0" borderId="23" xfId="1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38" fontId="7" fillId="0" borderId="56" xfId="1" applyFont="1" applyBorder="1" applyAlignment="1">
      <alignment vertical="center"/>
    </xf>
    <xf numFmtId="38" fontId="7" fillId="0" borderId="49" xfId="1" applyFont="1" applyBorder="1" applyAlignment="1">
      <alignment horizontal="center" vertical="center" wrapText="1"/>
    </xf>
    <xf numFmtId="177" fontId="7" fillId="3" borderId="53" xfId="1" applyNumberFormat="1" applyFont="1" applyFill="1" applyBorder="1" applyAlignment="1" applyProtection="1">
      <alignment horizontal="right" vertical="center"/>
      <protection locked="0"/>
    </xf>
    <xf numFmtId="38" fontId="7" fillId="0" borderId="59" xfId="1" applyFont="1" applyBorder="1" applyAlignment="1">
      <alignment vertical="center"/>
    </xf>
    <xf numFmtId="38" fontId="7" fillId="0" borderId="38" xfId="1" applyFont="1" applyBorder="1" applyAlignment="1">
      <alignment horizontal="center" vertical="center"/>
    </xf>
    <xf numFmtId="177" fontId="7" fillId="3" borderId="39" xfId="1" applyNumberFormat="1" applyFont="1" applyFill="1" applyBorder="1" applyAlignment="1" applyProtection="1">
      <alignment horizontal="right" vertical="center"/>
      <protection locked="0"/>
    </xf>
    <xf numFmtId="38" fontId="7" fillId="0" borderId="61" xfId="1" applyFont="1" applyBorder="1" applyAlignment="1">
      <alignment horizontal="center" vertical="center"/>
    </xf>
    <xf numFmtId="38" fontId="7" fillId="0" borderId="62" xfId="1" applyFont="1" applyBorder="1" applyAlignment="1">
      <alignment horizontal="center" vertical="center"/>
    </xf>
    <xf numFmtId="38" fontId="7" fillId="0" borderId="63" xfId="1" applyFont="1" applyBorder="1" applyAlignment="1">
      <alignment horizontal="center" vertical="center"/>
    </xf>
    <xf numFmtId="38" fontId="3" fillId="0" borderId="55" xfId="1" applyFont="1" applyBorder="1" applyAlignment="1">
      <alignment vertical="center"/>
    </xf>
    <xf numFmtId="38" fontId="7" fillId="0" borderId="57" xfId="1" applyFont="1" applyBorder="1" applyAlignment="1">
      <alignment vertical="center"/>
    </xf>
    <xf numFmtId="38" fontId="7" fillId="0" borderId="24" xfId="1" applyFont="1" applyBorder="1" applyAlignment="1">
      <alignment vertical="center"/>
    </xf>
    <xf numFmtId="177" fontId="7" fillId="3" borderId="64" xfId="1" applyNumberFormat="1" applyFont="1" applyFill="1" applyBorder="1" applyAlignment="1" applyProtection="1">
      <alignment vertical="center"/>
      <protection locked="0"/>
    </xf>
    <xf numFmtId="177" fontId="7" fillId="3" borderId="52" xfId="1" applyNumberFormat="1" applyFont="1" applyFill="1" applyBorder="1" applyAlignment="1" applyProtection="1">
      <alignment vertical="center"/>
      <protection locked="0"/>
    </xf>
    <xf numFmtId="38" fontId="7" fillId="0" borderId="5" xfId="1" applyFont="1" applyBorder="1" applyAlignment="1">
      <alignment vertical="center"/>
    </xf>
    <xf numFmtId="38" fontId="7" fillId="0" borderId="9" xfId="1" applyFont="1" applyBorder="1" applyAlignment="1">
      <alignment vertical="center"/>
    </xf>
    <xf numFmtId="38" fontId="7" fillId="0" borderId="60" xfId="1" applyFont="1" applyBorder="1" applyAlignment="1">
      <alignment horizontal="center" vertical="center"/>
    </xf>
    <xf numFmtId="177" fontId="7" fillId="3" borderId="42" xfId="1" applyNumberFormat="1" applyFont="1" applyFill="1" applyBorder="1" applyAlignment="1" applyProtection="1">
      <alignment vertical="center"/>
      <protection locked="0"/>
    </xf>
    <xf numFmtId="177" fontId="7" fillId="3" borderId="65" xfId="1" applyNumberFormat="1" applyFont="1" applyFill="1" applyBorder="1" applyAlignment="1" applyProtection="1">
      <alignment vertical="center"/>
      <protection locked="0"/>
    </xf>
    <xf numFmtId="0" fontId="14" fillId="0" borderId="23" xfId="0" applyFont="1" applyBorder="1" applyAlignment="1">
      <alignment horizontal="center" vertical="center" wrapText="1"/>
    </xf>
    <xf numFmtId="38" fontId="9" fillId="0" borderId="1" xfId="1" applyFont="1" applyBorder="1" applyAlignment="1">
      <alignment horizontal="center" vertical="center"/>
    </xf>
    <xf numFmtId="38" fontId="9" fillId="0" borderId="67" xfId="1" applyFont="1" applyBorder="1" applyAlignment="1">
      <alignment horizontal="center" vertical="center"/>
    </xf>
    <xf numFmtId="38" fontId="7" fillId="0" borderId="14" xfId="1" applyFont="1" applyBorder="1" applyAlignment="1">
      <alignment vertical="center" wrapText="1"/>
    </xf>
    <xf numFmtId="38" fontId="7" fillId="0" borderId="43" xfId="1" applyFont="1" applyBorder="1" applyAlignment="1">
      <alignment vertical="center" wrapText="1"/>
    </xf>
    <xf numFmtId="38" fontId="7" fillId="0" borderId="5" xfId="1" applyFont="1" applyBorder="1" applyAlignment="1">
      <alignment vertical="center" wrapText="1"/>
    </xf>
    <xf numFmtId="38" fontId="7" fillId="0" borderId="44" xfId="1" applyFont="1" applyBorder="1" applyAlignment="1">
      <alignment vertical="center" wrapText="1"/>
    </xf>
    <xf numFmtId="38" fontId="7" fillId="0" borderId="66" xfId="1" applyFont="1" applyBorder="1" applyAlignment="1">
      <alignment vertical="center" wrapText="1"/>
    </xf>
    <xf numFmtId="38" fontId="7" fillId="0" borderId="24" xfId="1" applyFont="1" applyBorder="1" applyAlignment="1">
      <alignment vertical="center" wrapText="1"/>
    </xf>
    <xf numFmtId="38" fontId="7" fillId="0" borderId="25" xfId="1" applyFont="1" applyBorder="1" applyAlignment="1">
      <alignment vertical="center" wrapText="1"/>
    </xf>
    <xf numFmtId="177" fontId="7" fillId="3" borderId="58" xfId="1" applyNumberFormat="1" applyFont="1" applyFill="1" applyBorder="1" applyAlignment="1" applyProtection="1">
      <alignment horizontal="right" vertical="center"/>
      <protection locked="0"/>
    </xf>
    <xf numFmtId="177" fontId="7" fillId="3" borderId="19" xfId="1" applyNumberFormat="1" applyFont="1" applyFill="1" applyBorder="1" applyAlignment="1" applyProtection="1">
      <alignment horizontal="right" vertical="center"/>
      <protection locked="0"/>
    </xf>
    <xf numFmtId="178" fontId="3" fillId="0" borderId="0" xfId="1" applyNumberFormat="1" applyFont="1" applyAlignment="1">
      <alignment horizontal="right" vertical="center"/>
    </xf>
    <xf numFmtId="38" fontId="3" fillId="0" borderId="0" xfId="1" applyFont="1" applyAlignment="1">
      <alignment horizontal="left" vertical="center"/>
    </xf>
    <xf numFmtId="38" fontId="3" fillId="0" borderId="0" xfId="1" applyFont="1" applyAlignment="1">
      <alignment horizontal="left" vertical="center" wrapText="1"/>
    </xf>
    <xf numFmtId="177" fontId="8" fillId="4" borderId="0" xfId="1" applyNumberFormat="1" applyFont="1" applyFill="1" applyBorder="1" applyAlignment="1" applyProtection="1">
      <alignment horizontal="center" vertical="center"/>
      <protection locked="0"/>
    </xf>
    <xf numFmtId="177" fontId="3" fillId="0" borderId="68" xfId="1" applyNumberFormat="1" applyFont="1" applyBorder="1" applyAlignment="1" applyProtection="1">
      <alignment horizontal="center" vertical="center"/>
    </xf>
    <xf numFmtId="177" fontId="3" fillId="0" borderId="69" xfId="1" applyNumberFormat="1" applyFont="1" applyBorder="1" applyAlignment="1" applyProtection="1">
      <alignment horizontal="center" vertical="center"/>
    </xf>
    <xf numFmtId="38" fontId="3" fillId="0" borderId="5" xfId="1" applyFont="1" applyBorder="1" applyAlignment="1">
      <alignment horizontal="left" vertical="center"/>
    </xf>
    <xf numFmtId="177" fontId="3" fillId="0" borderId="40" xfId="1" applyNumberFormat="1" applyFont="1" applyBorder="1" applyAlignment="1" applyProtection="1">
      <alignment horizontal="right" vertical="center"/>
    </xf>
    <xf numFmtId="177" fontId="3" fillId="0" borderId="54" xfId="1" applyNumberFormat="1" applyFont="1" applyBorder="1" applyAlignment="1" applyProtection="1">
      <alignment horizontal="right" vertical="center"/>
    </xf>
    <xf numFmtId="177" fontId="3" fillId="0" borderId="55" xfId="1" applyNumberFormat="1" applyFont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637802</xdr:colOff>
      <xdr:row>0</xdr:row>
      <xdr:rowOff>159871</xdr:rowOff>
    </xdr:from>
    <xdr:to>
      <xdr:col>11</xdr:col>
      <xdr:colOff>981075</xdr:colOff>
      <xdr:row>1</xdr:row>
      <xdr:rowOff>207869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C0C6BA-F96C-6539-D4C1-6B9BE2727521}"/>
            </a:ext>
          </a:extLst>
        </xdr:cNvPr>
        <xdr:cNvSpPr txBox="1"/>
      </xdr:nvSpPr>
      <xdr:spPr>
        <a:xfrm>
          <a:off x="9467477" y="159871"/>
          <a:ext cx="1152898" cy="2861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別紙３　様式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208"/>
  <sheetViews>
    <sheetView tabSelected="1" zoomScaleNormal="100" zoomScaleSheetLayoutView="70" workbookViewId="0">
      <selection activeCell="A2" sqref="A2"/>
    </sheetView>
  </sheetViews>
  <sheetFormatPr defaultColWidth="9" defaultRowHeight="14.4" x14ac:dyDescent="0.2"/>
  <cols>
    <col min="1" max="1" width="3.09765625" style="2" customWidth="1"/>
    <col min="2" max="2" width="16.19921875" style="2" customWidth="1"/>
    <col min="3" max="7" width="13.69921875" style="2" customWidth="1"/>
    <col min="8" max="10" width="9" style="2"/>
    <col min="11" max="11" width="10.59765625" style="2" customWidth="1"/>
    <col min="12" max="12" width="13.5" style="2" customWidth="1"/>
    <col min="13" max="16384" width="9" style="2"/>
  </cols>
  <sheetData>
    <row r="1" spans="1:12" ht="19.2" x14ac:dyDescent="0.2">
      <c r="A1" s="5" t="s">
        <v>0</v>
      </c>
    </row>
    <row r="2" spans="1:12" ht="19.2" x14ac:dyDescent="0.2">
      <c r="A2" s="5"/>
      <c r="B2" s="2" t="s">
        <v>1</v>
      </c>
    </row>
    <row r="3" spans="1:12" x14ac:dyDescent="0.2">
      <c r="B3" s="6"/>
      <c r="C3" s="6"/>
    </row>
    <row r="4" spans="1:12" x14ac:dyDescent="0.2">
      <c r="A4" s="2" t="s">
        <v>2</v>
      </c>
    </row>
    <row r="5" spans="1:12" ht="15" thickBot="1" x14ac:dyDescent="0.25">
      <c r="A5" s="6" t="s">
        <v>3</v>
      </c>
    </row>
    <row r="6" spans="1:12" ht="18.75" customHeight="1" thickBot="1" x14ac:dyDescent="0.25">
      <c r="B6" s="7" t="s">
        <v>4</v>
      </c>
      <c r="C6" s="8" t="s">
        <v>5</v>
      </c>
      <c r="D6" s="8" t="s">
        <v>6</v>
      </c>
      <c r="E6" s="9" t="s">
        <v>7</v>
      </c>
      <c r="H6" s="2" t="s">
        <v>8</v>
      </c>
      <c r="L6" s="1" t="s">
        <v>9</v>
      </c>
    </row>
    <row r="7" spans="1:12" ht="15" thickTop="1" x14ac:dyDescent="0.2">
      <c r="B7" s="123" t="s">
        <v>10</v>
      </c>
      <c r="C7" s="124" t="s">
        <v>11</v>
      </c>
      <c r="D7" s="129" t="s">
        <v>12</v>
      </c>
      <c r="E7" s="125">
        <v>0</v>
      </c>
      <c r="F7" s="10"/>
      <c r="G7" s="103" t="s">
        <v>13</v>
      </c>
      <c r="H7" s="119">
        <v>107000</v>
      </c>
      <c r="I7" s="121" t="s">
        <v>14</v>
      </c>
      <c r="J7" s="109" t="s">
        <v>15</v>
      </c>
      <c r="K7" s="110"/>
      <c r="L7" s="113">
        <f>E7*H7</f>
        <v>0</v>
      </c>
    </row>
    <row r="8" spans="1:12" ht="15" thickBot="1" x14ac:dyDescent="0.25">
      <c r="B8" s="115"/>
      <c r="C8" s="117"/>
      <c r="D8" s="130"/>
      <c r="E8" s="118"/>
      <c r="F8" s="12"/>
      <c r="G8" s="104"/>
      <c r="H8" s="119"/>
      <c r="I8" s="121"/>
      <c r="J8" s="111"/>
      <c r="K8" s="112"/>
      <c r="L8" s="132"/>
    </row>
    <row r="9" spans="1:12" x14ac:dyDescent="0.2">
      <c r="B9" s="115" t="s">
        <v>16</v>
      </c>
      <c r="C9" s="116" t="s">
        <v>17</v>
      </c>
      <c r="D9" s="130"/>
      <c r="E9" s="118">
        <v>0</v>
      </c>
      <c r="F9" s="10"/>
      <c r="G9" s="103" t="s">
        <v>13</v>
      </c>
      <c r="H9" s="119">
        <v>2000</v>
      </c>
      <c r="I9" s="121" t="s">
        <v>14</v>
      </c>
      <c r="J9" s="109" t="s">
        <v>15</v>
      </c>
      <c r="K9" s="110"/>
      <c r="L9" s="113">
        <f>E10*H9</f>
        <v>0</v>
      </c>
    </row>
    <row r="10" spans="1:12" ht="15" thickBot="1" x14ac:dyDescent="0.25">
      <c r="B10" s="115"/>
      <c r="C10" s="117"/>
      <c r="D10" s="130"/>
      <c r="E10" s="118"/>
      <c r="F10" s="12"/>
      <c r="G10" s="104"/>
      <c r="H10" s="120"/>
      <c r="I10" s="122"/>
      <c r="J10" s="111"/>
      <c r="K10" s="112"/>
      <c r="L10" s="114"/>
    </row>
    <row r="11" spans="1:12" x14ac:dyDescent="0.2">
      <c r="B11" s="115" t="s">
        <v>18</v>
      </c>
      <c r="C11" s="116" t="s">
        <v>19</v>
      </c>
      <c r="D11" s="130"/>
      <c r="E11" s="118">
        <v>0</v>
      </c>
      <c r="F11" s="13"/>
      <c r="G11" s="103" t="s">
        <v>13</v>
      </c>
      <c r="H11" s="105">
        <v>100</v>
      </c>
      <c r="I11" s="107" t="s">
        <v>14</v>
      </c>
      <c r="J11" s="109" t="s">
        <v>15</v>
      </c>
      <c r="K11" s="110"/>
      <c r="L11" s="113">
        <f>E12*H11</f>
        <v>0</v>
      </c>
    </row>
    <row r="12" spans="1:12" ht="15" thickBot="1" x14ac:dyDescent="0.25">
      <c r="B12" s="115"/>
      <c r="C12" s="117"/>
      <c r="D12" s="130"/>
      <c r="E12" s="118"/>
      <c r="F12" s="13"/>
      <c r="G12" s="104"/>
      <c r="H12" s="106"/>
      <c r="I12" s="108"/>
      <c r="J12" s="111"/>
      <c r="K12" s="112"/>
      <c r="L12" s="114"/>
    </row>
    <row r="13" spans="1:12" x14ac:dyDescent="0.2">
      <c r="B13" s="115" t="s">
        <v>20</v>
      </c>
      <c r="C13" s="117" t="s">
        <v>21</v>
      </c>
      <c r="D13" s="130"/>
      <c r="E13" s="118">
        <v>0</v>
      </c>
      <c r="F13" s="10"/>
      <c r="G13" s="103" t="s">
        <v>13</v>
      </c>
      <c r="H13" s="119">
        <v>1</v>
      </c>
      <c r="I13" s="121" t="s">
        <v>14</v>
      </c>
      <c r="J13" s="109" t="s">
        <v>15</v>
      </c>
      <c r="K13" s="110"/>
      <c r="L13" s="113">
        <f>E14*H13</f>
        <v>0</v>
      </c>
    </row>
    <row r="14" spans="1:12" ht="15" thickBot="1" x14ac:dyDescent="0.25">
      <c r="B14" s="115"/>
      <c r="C14" s="117"/>
      <c r="D14" s="130"/>
      <c r="E14" s="118"/>
      <c r="F14" s="12"/>
      <c r="G14" s="104"/>
      <c r="H14" s="120"/>
      <c r="I14" s="122"/>
      <c r="J14" s="111"/>
      <c r="K14" s="112"/>
      <c r="L14" s="114"/>
    </row>
    <row r="15" spans="1:12" x14ac:dyDescent="0.2">
      <c r="B15" s="115" t="s">
        <v>22</v>
      </c>
      <c r="C15" s="117" t="s">
        <v>23</v>
      </c>
      <c r="D15" s="130"/>
      <c r="E15" s="118">
        <v>0</v>
      </c>
      <c r="F15" s="10"/>
      <c r="G15" s="103" t="s">
        <v>13</v>
      </c>
      <c r="H15" s="119">
        <v>1</v>
      </c>
      <c r="I15" s="121" t="s">
        <v>14</v>
      </c>
      <c r="J15" s="109" t="s">
        <v>15</v>
      </c>
      <c r="K15" s="110"/>
      <c r="L15" s="113">
        <f>E16*H15</f>
        <v>0</v>
      </c>
    </row>
    <row r="16" spans="1:12" ht="15" thickBot="1" x14ac:dyDescent="0.25">
      <c r="B16" s="126"/>
      <c r="C16" s="127"/>
      <c r="D16" s="131"/>
      <c r="E16" s="128"/>
      <c r="F16" s="12"/>
      <c r="G16" s="104"/>
      <c r="H16" s="120"/>
      <c r="I16" s="122"/>
      <c r="J16" s="111"/>
      <c r="K16" s="112"/>
      <c r="L16" s="114"/>
    </row>
    <row r="17" spans="1:12" x14ac:dyDescent="0.2">
      <c r="B17" s="6"/>
      <c r="C17" s="6"/>
      <c r="G17" s="1" t="s">
        <v>24</v>
      </c>
      <c r="H17" s="2">
        <f>SUM(H7:H16)</f>
        <v>109102</v>
      </c>
      <c r="I17" s="2" t="s">
        <v>14</v>
      </c>
    </row>
    <row r="18" spans="1:12" x14ac:dyDescent="0.2">
      <c r="B18" s="6"/>
      <c r="C18" s="6"/>
      <c r="G18" s="1" t="s">
        <v>25</v>
      </c>
      <c r="H18" s="2">
        <v>20000</v>
      </c>
      <c r="I18" s="2" t="s">
        <v>14</v>
      </c>
      <c r="K18" s="2">
        <f>SUM(L7:L16)/H17*H18</f>
        <v>0</v>
      </c>
    </row>
    <row r="19" spans="1:12" x14ac:dyDescent="0.2">
      <c r="B19" s="6"/>
      <c r="C19" s="6"/>
      <c r="G19" s="2" t="s">
        <v>26</v>
      </c>
    </row>
    <row r="20" spans="1:12" ht="15" thickBot="1" x14ac:dyDescent="0.25">
      <c r="A20" s="6" t="s">
        <v>27</v>
      </c>
    </row>
    <row r="21" spans="1:12" ht="18.75" customHeight="1" thickBot="1" x14ac:dyDescent="0.25">
      <c r="B21" s="7" t="s">
        <v>4</v>
      </c>
      <c r="C21" s="8" t="s">
        <v>5</v>
      </c>
      <c r="D21" s="8" t="s">
        <v>6</v>
      </c>
      <c r="E21" s="9" t="s">
        <v>7</v>
      </c>
    </row>
    <row r="22" spans="1:12" ht="15" thickTop="1" x14ac:dyDescent="0.2">
      <c r="B22" s="133" t="s">
        <v>28</v>
      </c>
      <c r="C22" s="124" t="s">
        <v>11</v>
      </c>
      <c r="D22" s="129" t="s">
        <v>29</v>
      </c>
      <c r="E22" s="135">
        <v>0</v>
      </c>
      <c r="F22" s="10"/>
      <c r="G22" s="103" t="s">
        <v>13</v>
      </c>
      <c r="H22" s="119">
        <v>240000</v>
      </c>
      <c r="I22" s="121" t="s">
        <v>14</v>
      </c>
      <c r="J22" s="109" t="s">
        <v>15</v>
      </c>
      <c r="K22" s="110"/>
      <c r="L22" s="113">
        <f>E22*H22</f>
        <v>0</v>
      </c>
    </row>
    <row r="23" spans="1:12" ht="15" thickBot="1" x14ac:dyDescent="0.25">
      <c r="B23" s="134"/>
      <c r="C23" s="117"/>
      <c r="D23" s="130"/>
      <c r="E23" s="136"/>
      <c r="F23" s="12"/>
      <c r="G23" s="104"/>
      <c r="H23" s="119"/>
      <c r="I23" s="122"/>
      <c r="J23" s="111"/>
      <c r="K23" s="112"/>
      <c r="L23" s="132"/>
    </row>
    <row r="24" spans="1:12" x14ac:dyDescent="0.2">
      <c r="B24" s="115" t="s">
        <v>30</v>
      </c>
      <c r="C24" s="116" t="s">
        <v>17</v>
      </c>
      <c r="D24" s="130"/>
      <c r="E24" s="118">
        <v>0</v>
      </c>
      <c r="F24" s="10"/>
      <c r="G24" s="103" t="s">
        <v>13</v>
      </c>
      <c r="H24" s="119">
        <v>3000</v>
      </c>
      <c r="I24" s="121" t="s">
        <v>14</v>
      </c>
      <c r="J24" s="109" t="s">
        <v>15</v>
      </c>
      <c r="K24" s="110"/>
      <c r="L24" s="113">
        <f>E25*H24</f>
        <v>0</v>
      </c>
    </row>
    <row r="25" spans="1:12" ht="15" thickBot="1" x14ac:dyDescent="0.25">
      <c r="B25" s="115"/>
      <c r="C25" s="117"/>
      <c r="D25" s="130"/>
      <c r="E25" s="118"/>
      <c r="F25" s="12"/>
      <c r="G25" s="104"/>
      <c r="H25" s="119"/>
      <c r="I25" s="122"/>
      <c r="J25" s="111"/>
      <c r="K25" s="112"/>
      <c r="L25" s="114"/>
    </row>
    <row r="26" spans="1:12" x14ac:dyDescent="0.2">
      <c r="B26" s="115" t="s">
        <v>31</v>
      </c>
      <c r="C26" s="116" t="s">
        <v>19</v>
      </c>
      <c r="D26" s="130"/>
      <c r="E26" s="118">
        <v>0</v>
      </c>
      <c r="G26" s="103" t="s">
        <v>13</v>
      </c>
      <c r="H26" s="105">
        <v>100</v>
      </c>
      <c r="I26" s="107" t="s">
        <v>14</v>
      </c>
      <c r="J26" s="109" t="s">
        <v>15</v>
      </c>
      <c r="K26" s="110"/>
      <c r="L26" s="113">
        <f>E27*H26</f>
        <v>0</v>
      </c>
    </row>
    <row r="27" spans="1:12" ht="15" thickBot="1" x14ac:dyDescent="0.25">
      <c r="B27" s="115"/>
      <c r="C27" s="117"/>
      <c r="D27" s="130"/>
      <c r="E27" s="118"/>
      <c r="G27" s="104"/>
      <c r="H27" s="106"/>
      <c r="I27" s="108"/>
      <c r="J27" s="111"/>
      <c r="K27" s="112"/>
      <c r="L27" s="114"/>
    </row>
    <row r="28" spans="1:12" x14ac:dyDescent="0.2">
      <c r="B28" s="115" t="s">
        <v>32</v>
      </c>
      <c r="C28" s="117" t="s">
        <v>21</v>
      </c>
      <c r="D28" s="130"/>
      <c r="E28" s="118">
        <v>0</v>
      </c>
      <c r="F28" s="10"/>
      <c r="G28" s="103" t="s">
        <v>13</v>
      </c>
      <c r="H28" s="119">
        <v>100</v>
      </c>
      <c r="I28" s="121" t="s">
        <v>14</v>
      </c>
      <c r="J28" s="109" t="s">
        <v>15</v>
      </c>
      <c r="K28" s="110"/>
      <c r="L28" s="113">
        <f>E29*H28</f>
        <v>0</v>
      </c>
    </row>
    <row r="29" spans="1:12" ht="15" thickBot="1" x14ac:dyDescent="0.25">
      <c r="B29" s="115"/>
      <c r="C29" s="117"/>
      <c r="D29" s="130"/>
      <c r="E29" s="118"/>
      <c r="F29" s="12"/>
      <c r="G29" s="104"/>
      <c r="H29" s="120"/>
      <c r="I29" s="122"/>
      <c r="J29" s="111"/>
      <c r="K29" s="112"/>
      <c r="L29" s="114"/>
    </row>
    <row r="30" spans="1:12" x14ac:dyDescent="0.2">
      <c r="B30" s="137" t="s">
        <v>33</v>
      </c>
      <c r="C30" s="139" t="s">
        <v>23</v>
      </c>
      <c r="D30" s="130"/>
      <c r="E30" s="140">
        <v>0</v>
      </c>
      <c r="F30" s="10"/>
      <c r="G30" s="103" t="s">
        <v>13</v>
      </c>
      <c r="H30" s="119">
        <v>100</v>
      </c>
      <c r="I30" s="121" t="s">
        <v>14</v>
      </c>
      <c r="J30" s="109" t="s">
        <v>15</v>
      </c>
      <c r="K30" s="110"/>
      <c r="L30" s="113">
        <f>E30*H30</f>
        <v>0</v>
      </c>
    </row>
    <row r="31" spans="1:12" ht="15" thickBot="1" x14ac:dyDescent="0.25">
      <c r="B31" s="138"/>
      <c r="C31" s="127"/>
      <c r="D31" s="131"/>
      <c r="E31" s="141"/>
      <c r="F31" s="12"/>
      <c r="G31" s="104"/>
      <c r="H31" s="119"/>
      <c r="I31" s="122"/>
      <c r="J31" s="111"/>
      <c r="K31" s="112"/>
      <c r="L31" s="132"/>
    </row>
    <row r="32" spans="1:12" x14ac:dyDescent="0.2">
      <c r="B32" s="17"/>
      <c r="C32" s="18"/>
      <c r="D32" s="18"/>
      <c r="E32" s="19"/>
      <c r="F32" s="13"/>
      <c r="G32" s="1" t="s">
        <v>24</v>
      </c>
      <c r="H32" s="2">
        <f>SUM(H22:H31)</f>
        <v>243300</v>
      </c>
      <c r="I32" s="3"/>
      <c r="J32" s="4"/>
      <c r="K32" s="4"/>
      <c r="L32" s="13"/>
    </row>
    <row r="33" spans="1:12" x14ac:dyDescent="0.2">
      <c r="B33" s="17"/>
      <c r="C33" s="18"/>
      <c r="D33" s="18"/>
      <c r="E33" s="19"/>
      <c r="F33" s="13"/>
      <c r="G33" s="1" t="s">
        <v>25</v>
      </c>
      <c r="H33" s="2">
        <f>H18/5</f>
        <v>4000</v>
      </c>
      <c r="I33" s="2" t="s">
        <v>14</v>
      </c>
      <c r="K33" s="2">
        <f>SUM(L22:L31)/H32*H33</f>
        <v>0</v>
      </c>
      <c r="L33" s="13"/>
    </row>
    <row r="34" spans="1:12" x14ac:dyDescent="0.2">
      <c r="B34" s="17"/>
      <c r="C34" s="18"/>
      <c r="D34" s="18"/>
      <c r="E34" s="19"/>
      <c r="F34" s="13"/>
      <c r="G34" s="2" t="s">
        <v>34</v>
      </c>
      <c r="K34" s="4"/>
      <c r="L34" s="13"/>
    </row>
    <row r="35" spans="1:12" x14ac:dyDescent="0.2">
      <c r="A35" s="2" t="s">
        <v>35</v>
      </c>
      <c r="C35" s="6"/>
    </row>
    <row r="36" spans="1:12" ht="15" thickBot="1" x14ac:dyDescent="0.25">
      <c r="A36" s="6" t="s">
        <v>36</v>
      </c>
    </row>
    <row r="37" spans="1:12" ht="18.75" customHeight="1" thickBot="1" x14ac:dyDescent="0.25">
      <c r="B37" s="7" t="s">
        <v>4</v>
      </c>
      <c r="C37" s="8" t="s">
        <v>5</v>
      </c>
      <c r="D37" s="8" t="s">
        <v>6</v>
      </c>
      <c r="E37" s="9" t="s">
        <v>7</v>
      </c>
    </row>
    <row r="38" spans="1:12" ht="15" thickTop="1" x14ac:dyDescent="0.2">
      <c r="B38" s="133" t="s">
        <v>37</v>
      </c>
      <c r="C38" s="124" t="s">
        <v>11</v>
      </c>
      <c r="D38" s="129" t="s">
        <v>29</v>
      </c>
      <c r="E38" s="135">
        <v>0</v>
      </c>
      <c r="F38" s="10"/>
      <c r="G38" s="103" t="s">
        <v>13</v>
      </c>
      <c r="H38" s="119">
        <v>220000</v>
      </c>
      <c r="I38" s="121" t="s">
        <v>14</v>
      </c>
      <c r="J38" s="109" t="s">
        <v>15</v>
      </c>
      <c r="K38" s="110"/>
      <c r="L38" s="113">
        <f>E38*H38</f>
        <v>0</v>
      </c>
    </row>
    <row r="39" spans="1:12" ht="15" thickBot="1" x14ac:dyDescent="0.25">
      <c r="B39" s="134"/>
      <c r="C39" s="117"/>
      <c r="D39" s="130"/>
      <c r="E39" s="136"/>
      <c r="F39" s="12"/>
      <c r="G39" s="104"/>
      <c r="H39" s="119"/>
      <c r="I39" s="122"/>
      <c r="J39" s="111"/>
      <c r="K39" s="112"/>
      <c r="L39" s="132"/>
    </row>
    <row r="40" spans="1:12" x14ac:dyDescent="0.2">
      <c r="B40" s="115" t="s">
        <v>38</v>
      </c>
      <c r="C40" s="116" t="s">
        <v>17</v>
      </c>
      <c r="D40" s="130"/>
      <c r="E40" s="118">
        <v>0</v>
      </c>
      <c r="F40" s="10"/>
      <c r="G40" s="103" t="s">
        <v>13</v>
      </c>
      <c r="H40" s="119">
        <v>2000</v>
      </c>
      <c r="I40" s="121" t="s">
        <v>14</v>
      </c>
      <c r="J40" s="109" t="s">
        <v>15</v>
      </c>
      <c r="K40" s="110"/>
      <c r="L40" s="113">
        <f>E40*H40</f>
        <v>0</v>
      </c>
    </row>
    <row r="41" spans="1:12" ht="15" thickBot="1" x14ac:dyDescent="0.25">
      <c r="B41" s="115"/>
      <c r="C41" s="117"/>
      <c r="D41" s="130"/>
      <c r="E41" s="118"/>
      <c r="F41" s="12"/>
      <c r="G41" s="104"/>
      <c r="H41" s="119"/>
      <c r="I41" s="122"/>
      <c r="J41" s="111"/>
      <c r="K41" s="112"/>
      <c r="L41" s="132"/>
    </row>
    <row r="42" spans="1:12" x14ac:dyDescent="0.2">
      <c r="B42" s="115" t="s">
        <v>39</v>
      </c>
      <c r="C42" s="116" t="s">
        <v>19</v>
      </c>
      <c r="D42" s="130"/>
      <c r="E42" s="118">
        <v>0</v>
      </c>
      <c r="G42" s="103" t="s">
        <v>13</v>
      </c>
      <c r="H42" s="105">
        <v>100</v>
      </c>
      <c r="I42" s="107" t="s">
        <v>14</v>
      </c>
      <c r="J42" s="109" t="s">
        <v>15</v>
      </c>
      <c r="K42" s="110"/>
      <c r="L42" s="113">
        <f>E42*H42</f>
        <v>0</v>
      </c>
    </row>
    <row r="43" spans="1:12" ht="15" thickBot="1" x14ac:dyDescent="0.25">
      <c r="B43" s="115"/>
      <c r="C43" s="117"/>
      <c r="D43" s="130"/>
      <c r="E43" s="118"/>
      <c r="G43" s="104"/>
      <c r="H43" s="106"/>
      <c r="I43" s="108"/>
      <c r="J43" s="111"/>
      <c r="K43" s="112"/>
      <c r="L43" s="132"/>
    </row>
    <row r="44" spans="1:12" x14ac:dyDescent="0.2">
      <c r="B44" s="115" t="s">
        <v>40</v>
      </c>
      <c r="C44" s="117" t="s">
        <v>21</v>
      </c>
      <c r="D44" s="130"/>
      <c r="E44" s="118">
        <v>0</v>
      </c>
      <c r="F44" s="10"/>
      <c r="G44" s="103" t="s">
        <v>13</v>
      </c>
      <c r="H44" s="119">
        <v>100</v>
      </c>
      <c r="I44" s="121" t="s">
        <v>14</v>
      </c>
      <c r="J44" s="109" t="s">
        <v>15</v>
      </c>
      <c r="K44" s="110"/>
      <c r="L44" s="113">
        <f>E44*H44</f>
        <v>0</v>
      </c>
    </row>
    <row r="45" spans="1:12" ht="15" thickBot="1" x14ac:dyDescent="0.25">
      <c r="B45" s="115"/>
      <c r="C45" s="117"/>
      <c r="D45" s="130"/>
      <c r="E45" s="118"/>
      <c r="F45" s="12"/>
      <c r="G45" s="104"/>
      <c r="H45" s="120"/>
      <c r="I45" s="122"/>
      <c r="J45" s="111"/>
      <c r="K45" s="112"/>
      <c r="L45" s="132"/>
    </row>
    <row r="46" spans="1:12" x14ac:dyDescent="0.2">
      <c r="B46" s="137" t="s">
        <v>41</v>
      </c>
      <c r="C46" s="139" t="s">
        <v>23</v>
      </c>
      <c r="D46" s="130"/>
      <c r="E46" s="140">
        <v>0</v>
      </c>
      <c r="F46" s="10"/>
      <c r="G46" s="103" t="s">
        <v>13</v>
      </c>
      <c r="H46" s="119">
        <v>100</v>
      </c>
      <c r="I46" s="121" t="s">
        <v>14</v>
      </c>
      <c r="J46" s="109" t="s">
        <v>15</v>
      </c>
      <c r="K46" s="110"/>
      <c r="L46" s="113">
        <f>E46*H46</f>
        <v>0</v>
      </c>
    </row>
    <row r="47" spans="1:12" ht="15" thickBot="1" x14ac:dyDescent="0.25">
      <c r="B47" s="138"/>
      <c r="C47" s="127"/>
      <c r="D47" s="131"/>
      <c r="E47" s="141"/>
      <c r="F47" s="12"/>
      <c r="G47" s="104"/>
      <c r="H47" s="119"/>
      <c r="I47" s="122"/>
      <c r="J47" s="111"/>
      <c r="K47" s="112"/>
      <c r="L47" s="132"/>
    </row>
    <row r="48" spans="1:12" x14ac:dyDescent="0.2">
      <c r="B48" s="20"/>
      <c r="C48" s="20"/>
      <c r="D48" s="4"/>
      <c r="E48" s="20"/>
      <c r="G48" s="1" t="s">
        <v>24</v>
      </c>
      <c r="H48" s="2">
        <f>SUM(H38:H47)</f>
        <v>222300</v>
      </c>
    </row>
    <row r="49" spans="1:12" x14ac:dyDescent="0.2">
      <c r="G49" s="1" t="s">
        <v>25</v>
      </c>
      <c r="H49" s="2">
        <v>42000</v>
      </c>
      <c r="I49" s="2" t="s">
        <v>14</v>
      </c>
      <c r="K49" s="2">
        <f>SUM(L38:L47)/H48*H49</f>
        <v>0</v>
      </c>
    </row>
    <row r="50" spans="1:12" x14ac:dyDescent="0.2">
      <c r="B50" s="6"/>
      <c r="C50" s="6"/>
      <c r="G50" s="2" t="s">
        <v>42</v>
      </c>
    </row>
    <row r="51" spans="1:12" ht="15" thickBot="1" x14ac:dyDescent="0.25">
      <c r="A51" s="6" t="s">
        <v>43</v>
      </c>
    </row>
    <row r="52" spans="1:12" ht="18.75" customHeight="1" thickBot="1" x14ac:dyDescent="0.25">
      <c r="B52" s="7" t="s">
        <v>4</v>
      </c>
      <c r="C52" s="8" t="s">
        <v>5</v>
      </c>
      <c r="D52" s="8" t="s">
        <v>6</v>
      </c>
      <c r="E52" s="9" t="s">
        <v>7</v>
      </c>
    </row>
    <row r="53" spans="1:12" ht="15" thickTop="1" x14ac:dyDescent="0.2">
      <c r="B53" s="133" t="s">
        <v>44</v>
      </c>
      <c r="C53" s="124" t="s">
        <v>11</v>
      </c>
      <c r="D53" s="129" t="s">
        <v>29</v>
      </c>
      <c r="E53" s="135">
        <v>0</v>
      </c>
      <c r="F53" s="10"/>
      <c r="G53" s="103" t="s">
        <v>13</v>
      </c>
      <c r="H53" s="119">
        <v>105000</v>
      </c>
      <c r="I53" s="121" t="s">
        <v>14</v>
      </c>
      <c r="J53" s="109" t="s">
        <v>15</v>
      </c>
      <c r="K53" s="110"/>
      <c r="L53" s="113">
        <f>E53*H53</f>
        <v>0</v>
      </c>
    </row>
    <row r="54" spans="1:12" ht="15" thickBot="1" x14ac:dyDescent="0.25">
      <c r="B54" s="134"/>
      <c r="C54" s="117"/>
      <c r="D54" s="130"/>
      <c r="E54" s="136"/>
      <c r="F54" s="12"/>
      <c r="G54" s="104"/>
      <c r="H54" s="119"/>
      <c r="I54" s="122"/>
      <c r="J54" s="111"/>
      <c r="K54" s="112"/>
      <c r="L54" s="132"/>
    </row>
    <row r="55" spans="1:12" x14ac:dyDescent="0.2">
      <c r="B55" s="115" t="s">
        <v>45</v>
      </c>
      <c r="C55" s="116" t="s">
        <v>17</v>
      </c>
      <c r="D55" s="130"/>
      <c r="E55" s="118">
        <v>0</v>
      </c>
      <c r="F55" s="10"/>
      <c r="G55" s="103" t="s">
        <v>13</v>
      </c>
      <c r="H55" s="119">
        <v>16000</v>
      </c>
      <c r="I55" s="121" t="s">
        <v>14</v>
      </c>
      <c r="J55" s="109" t="s">
        <v>15</v>
      </c>
      <c r="K55" s="110"/>
      <c r="L55" s="113">
        <f>E55*H55</f>
        <v>0</v>
      </c>
    </row>
    <row r="56" spans="1:12" ht="15" thickBot="1" x14ac:dyDescent="0.25">
      <c r="B56" s="115"/>
      <c r="C56" s="117"/>
      <c r="D56" s="130"/>
      <c r="E56" s="118"/>
      <c r="F56" s="12"/>
      <c r="G56" s="104"/>
      <c r="H56" s="119"/>
      <c r="I56" s="122"/>
      <c r="J56" s="111"/>
      <c r="K56" s="112"/>
      <c r="L56" s="132"/>
    </row>
    <row r="57" spans="1:12" x14ac:dyDescent="0.2">
      <c r="B57" s="115" t="s">
        <v>46</v>
      </c>
      <c r="C57" s="116" t="s">
        <v>19</v>
      </c>
      <c r="D57" s="130"/>
      <c r="E57" s="118">
        <v>0</v>
      </c>
      <c r="G57" s="103" t="s">
        <v>13</v>
      </c>
      <c r="H57" s="105">
        <v>100</v>
      </c>
      <c r="I57" s="107" t="s">
        <v>14</v>
      </c>
      <c r="J57" s="109" t="s">
        <v>15</v>
      </c>
      <c r="K57" s="110"/>
      <c r="L57" s="113">
        <f>E57*H57</f>
        <v>0</v>
      </c>
    </row>
    <row r="58" spans="1:12" ht="15" thickBot="1" x14ac:dyDescent="0.25">
      <c r="B58" s="115"/>
      <c r="C58" s="117"/>
      <c r="D58" s="130"/>
      <c r="E58" s="118"/>
      <c r="G58" s="104"/>
      <c r="H58" s="106"/>
      <c r="I58" s="108"/>
      <c r="J58" s="111"/>
      <c r="K58" s="112"/>
      <c r="L58" s="132"/>
    </row>
    <row r="59" spans="1:12" x14ac:dyDescent="0.2">
      <c r="B59" s="115" t="s">
        <v>47</v>
      </c>
      <c r="C59" s="117" t="s">
        <v>21</v>
      </c>
      <c r="D59" s="130"/>
      <c r="E59" s="118">
        <v>0</v>
      </c>
      <c r="F59" s="10"/>
      <c r="G59" s="103" t="s">
        <v>13</v>
      </c>
      <c r="H59" s="119">
        <v>100</v>
      </c>
      <c r="I59" s="121" t="s">
        <v>14</v>
      </c>
      <c r="J59" s="109" t="s">
        <v>15</v>
      </c>
      <c r="K59" s="110"/>
      <c r="L59" s="113">
        <f>E59*H59</f>
        <v>0</v>
      </c>
    </row>
    <row r="60" spans="1:12" ht="15" thickBot="1" x14ac:dyDescent="0.25">
      <c r="B60" s="115"/>
      <c r="C60" s="117"/>
      <c r="D60" s="130"/>
      <c r="E60" s="118"/>
      <c r="F60" s="12"/>
      <c r="G60" s="104"/>
      <c r="H60" s="120"/>
      <c r="I60" s="122"/>
      <c r="J60" s="111"/>
      <c r="K60" s="112"/>
      <c r="L60" s="132"/>
    </row>
    <row r="61" spans="1:12" x14ac:dyDescent="0.2">
      <c r="B61" s="137" t="s">
        <v>48</v>
      </c>
      <c r="C61" s="139" t="s">
        <v>23</v>
      </c>
      <c r="D61" s="130"/>
      <c r="E61" s="140">
        <v>0</v>
      </c>
      <c r="F61" s="10"/>
      <c r="G61" s="103" t="s">
        <v>13</v>
      </c>
      <c r="H61" s="119">
        <v>100</v>
      </c>
      <c r="I61" s="121" t="s">
        <v>14</v>
      </c>
      <c r="J61" s="109" t="s">
        <v>15</v>
      </c>
      <c r="K61" s="110"/>
      <c r="L61" s="113">
        <f>E61*H61</f>
        <v>0</v>
      </c>
    </row>
    <row r="62" spans="1:12" ht="15" thickBot="1" x14ac:dyDescent="0.25">
      <c r="B62" s="138"/>
      <c r="C62" s="127"/>
      <c r="D62" s="131"/>
      <c r="E62" s="141"/>
      <c r="F62" s="12"/>
      <c r="G62" s="104"/>
      <c r="H62" s="119"/>
      <c r="I62" s="122"/>
      <c r="J62" s="111"/>
      <c r="K62" s="112"/>
      <c r="L62" s="132"/>
    </row>
    <row r="63" spans="1:12" x14ac:dyDescent="0.2">
      <c r="B63" s="20"/>
      <c r="C63" s="20"/>
      <c r="D63" s="4"/>
      <c r="E63" s="20"/>
      <c r="G63" s="1" t="s">
        <v>24</v>
      </c>
      <c r="H63" s="2">
        <f>SUM(H53:H62)</f>
        <v>121300</v>
      </c>
    </row>
    <row r="64" spans="1:12" x14ac:dyDescent="0.2">
      <c r="B64" s="20"/>
      <c r="C64" s="20"/>
      <c r="D64" s="4"/>
      <c r="E64" s="20"/>
      <c r="G64" s="1" t="s">
        <v>25</v>
      </c>
      <c r="H64" s="2">
        <v>42000</v>
      </c>
      <c r="I64" s="2" t="s">
        <v>14</v>
      </c>
      <c r="K64" s="2">
        <f>SUM(L53:L62)/H63*H64</f>
        <v>0</v>
      </c>
    </row>
    <row r="65" spans="1:12" x14ac:dyDescent="0.2">
      <c r="B65" s="6"/>
      <c r="C65" s="6"/>
      <c r="G65" s="2" t="s">
        <v>42</v>
      </c>
    </row>
    <row r="66" spans="1:12" x14ac:dyDescent="0.2">
      <c r="A66" s="2" t="s">
        <v>49</v>
      </c>
      <c r="C66" s="6"/>
    </row>
    <row r="67" spans="1:12" ht="15" thickBot="1" x14ac:dyDescent="0.25">
      <c r="B67" s="6" t="s">
        <v>50</v>
      </c>
      <c r="C67" s="6"/>
    </row>
    <row r="68" spans="1:12" ht="18.75" customHeight="1" thickBot="1" x14ac:dyDescent="0.25">
      <c r="B68" s="7" t="s">
        <v>4</v>
      </c>
      <c r="C68" s="8" t="s">
        <v>5</v>
      </c>
      <c r="D68" s="8" t="s">
        <v>51</v>
      </c>
      <c r="E68" s="9" t="s">
        <v>7</v>
      </c>
      <c r="F68" s="21"/>
    </row>
    <row r="69" spans="1:12" ht="15" thickTop="1" x14ac:dyDescent="0.2">
      <c r="B69" s="133" t="s">
        <v>52</v>
      </c>
      <c r="C69" s="124" t="s">
        <v>53</v>
      </c>
      <c r="D69" s="129" t="s">
        <v>54</v>
      </c>
      <c r="E69" s="135">
        <v>0</v>
      </c>
      <c r="F69" s="22"/>
      <c r="G69" s="103" t="s">
        <v>13</v>
      </c>
      <c r="H69" s="119">
        <v>104</v>
      </c>
      <c r="I69" s="121" t="s">
        <v>55</v>
      </c>
      <c r="J69" s="109" t="s">
        <v>15</v>
      </c>
      <c r="K69" s="110"/>
      <c r="L69" s="113">
        <f>E69*H69</f>
        <v>0</v>
      </c>
    </row>
    <row r="70" spans="1:12" ht="15" thickBot="1" x14ac:dyDescent="0.25">
      <c r="B70" s="134"/>
      <c r="C70" s="117"/>
      <c r="D70" s="130"/>
      <c r="E70" s="136"/>
      <c r="F70" s="12"/>
      <c r="G70" s="104"/>
      <c r="H70" s="119"/>
      <c r="I70" s="122"/>
      <c r="J70" s="111"/>
      <c r="K70" s="112"/>
      <c r="L70" s="132"/>
    </row>
    <row r="71" spans="1:12" x14ac:dyDescent="0.2">
      <c r="B71" s="115" t="s">
        <v>56</v>
      </c>
      <c r="C71" s="116" t="s">
        <v>57</v>
      </c>
      <c r="D71" s="130"/>
      <c r="E71" s="118">
        <v>0</v>
      </c>
      <c r="F71" s="10"/>
      <c r="G71" s="103" t="s">
        <v>13</v>
      </c>
      <c r="H71" s="119">
        <v>22</v>
      </c>
      <c r="I71" s="121" t="s">
        <v>55</v>
      </c>
      <c r="J71" s="109" t="s">
        <v>15</v>
      </c>
      <c r="K71" s="110"/>
      <c r="L71" s="113">
        <f>E71*H71</f>
        <v>0</v>
      </c>
    </row>
    <row r="72" spans="1:12" ht="15" thickBot="1" x14ac:dyDescent="0.25">
      <c r="B72" s="115"/>
      <c r="C72" s="117"/>
      <c r="D72" s="130"/>
      <c r="E72" s="118"/>
      <c r="F72" s="12"/>
      <c r="G72" s="104"/>
      <c r="H72" s="119"/>
      <c r="I72" s="122"/>
      <c r="J72" s="111"/>
      <c r="K72" s="112"/>
      <c r="L72" s="132"/>
    </row>
    <row r="73" spans="1:12" x14ac:dyDescent="0.2">
      <c r="B73" s="115" t="s">
        <v>46</v>
      </c>
      <c r="C73" s="116" t="s">
        <v>58</v>
      </c>
      <c r="D73" s="130"/>
      <c r="E73" s="118">
        <v>0</v>
      </c>
      <c r="G73" s="103" t="s">
        <v>13</v>
      </c>
      <c r="H73" s="105">
        <v>8</v>
      </c>
      <c r="I73" s="121" t="s">
        <v>55</v>
      </c>
      <c r="J73" s="109" t="s">
        <v>15</v>
      </c>
      <c r="K73" s="110"/>
      <c r="L73" s="113">
        <f>E73*H73</f>
        <v>0</v>
      </c>
    </row>
    <row r="74" spans="1:12" ht="15" thickBot="1" x14ac:dyDescent="0.25">
      <c r="B74" s="115"/>
      <c r="C74" s="117"/>
      <c r="D74" s="130"/>
      <c r="E74" s="118"/>
      <c r="G74" s="104"/>
      <c r="H74" s="106"/>
      <c r="I74" s="122"/>
      <c r="J74" s="111"/>
      <c r="K74" s="112"/>
      <c r="L74" s="132"/>
    </row>
    <row r="75" spans="1:12" x14ac:dyDescent="0.2">
      <c r="B75" s="115" t="s">
        <v>47</v>
      </c>
      <c r="C75" s="117" t="s">
        <v>21</v>
      </c>
      <c r="D75" s="130"/>
      <c r="E75" s="118">
        <v>0</v>
      </c>
      <c r="F75" s="10"/>
      <c r="G75" s="103" t="s">
        <v>13</v>
      </c>
      <c r="H75" s="119">
        <v>113</v>
      </c>
      <c r="I75" s="121" t="s">
        <v>55</v>
      </c>
      <c r="J75" s="109" t="s">
        <v>15</v>
      </c>
      <c r="K75" s="110"/>
      <c r="L75" s="113">
        <f>E75*H75</f>
        <v>0</v>
      </c>
    </row>
    <row r="76" spans="1:12" ht="15" thickBot="1" x14ac:dyDescent="0.25">
      <c r="B76" s="115"/>
      <c r="C76" s="117"/>
      <c r="D76" s="130"/>
      <c r="E76" s="118"/>
      <c r="F76" s="12"/>
      <c r="G76" s="104"/>
      <c r="H76" s="120"/>
      <c r="I76" s="122"/>
      <c r="J76" s="111"/>
      <c r="K76" s="112"/>
      <c r="L76" s="132"/>
    </row>
    <row r="77" spans="1:12" x14ac:dyDescent="0.2">
      <c r="B77" s="137" t="s">
        <v>48</v>
      </c>
      <c r="C77" s="139" t="s">
        <v>23</v>
      </c>
      <c r="D77" s="130"/>
      <c r="E77" s="140">
        <v>0</v>
      </c>
      <c r="F77" s="10"/>
      <c r="G77" s="103" t="s">
        <v>13</v>
      </c>
      <c r="H77" s="119">
        <v>1</v>
      </c>
      <c r="I77" s="121" t="s">
        <v>55</v>
      </c>
      <c r="J77" s="109" t="s">
        <v>15</v>
      </c>
      <c r="K77" s="110"/>
      <c r="L77" s="113">
        <f>E77*H77</f>
        <v>0</v>
      </c>
    </row>
    <row r="78" spans="1:12" ht="15" thickBot="1" x14ac:dyDescent="0.25">
      <c r="B78" s="138"/>
      <c r="C78" s="127"/>
      <c r="D78" s="131"/>
      <c r="E78" s="141"/>
      <c r="F78" s="12"/>
      <c r="G78" s="104"/>
      <c r="H78" s="119"/>
      <c r="I78" s="122"/>
      <c r="J78" s="111"/>
      <c r="K78" s="112"/>
      <c r="L78" s="132"/>
    </row>
    <row r="79" spans="1:12" x14ac:dyDescent="0.2">
      <c r="B79" s="6"/>
      <c r="C79" s="6"/>
    </row>
    <row r="80" spans="1:12" x14ac:dyDescent="0.2">
      <c r="A80" s="2" t="s">
        <v>59</v>
      </c>
      <c r="C80" s="6"/>
    </row>
    <row r="81" spans="2:12" x14ac:dyDescent="0.2">
      <c r="B81" s="6" t="s">
        <v>60</v>
      </c>
      <c r="C81" s="6"/>
    </row>
    <row r="82" spans="2:12" x14ac:dyDescent="0.2">
      <c r="B82" s="6" t="s">
        <v>61</v>
      </c>
      <c r="C82" s="6"/>
    </row>
    <row r="83" spans="2:12" x14ac:dyDescent="0.2">
      <c r="B83" s="6" t="s">
        <v>62</v>
      </c>
      <c r="C83" s="6"/>
    </row>
    <row r="84" spans="2:12" x14ac:dyDescent="0.2">
      <c r="B84" s="6"/>
      <c r="C84" s="6"/>
    </row>
    <row r="85" spans="2:12" x14ac:dyDescent="0.2">
      <c r="B85" s="6" t="s">
        <v>63</v>
      </c>
      <c r="C85" s="6"/>
    </row>
    <row r="86" spans="2:12" ht="15" thickBot="1" x14ac:dyDescent="0.25">
      <c r="B86" s="6"/>
      <c r="C86" s="6"/>
      <c r="G86" s="23" t="s">
        <v>64</v>
      </c>
      <c r="I86" s="24" t="s">
        <v>65</v>
      </c>
    </row>
    <row r="87" spans="2:12" ht="21.75" customHeight="1" thickBot="1" x14ac:dyDescent="0.25">
      <c r="B87" s="143" t="s">
        <v>66</v>
      </c>
      <c r="C87" s="144"/>
      <c r="D87" s="25"/>
      <c r="E87" s="26" t="s">
        <v>67</v>
      </c>
      <c r="F87" s="27" t="s">
        <v>68</v>
      </c>
      <c r="G87" s="28" t="s">
        <v>69</v>
      </c>
      <c r="H87" s="29"/>
      <c r="I87" s="30" t="s">
        <v>67</v>
      </c>
      <c r="J87" s="30" t="s">
        <v>68</v>
      </c>
      <c r="K87" s="30" t="s">
        <v>69</v>
      </c>
    </row>
    <row r="88" spans="2:12" ht="15.6" thickTop="1" thickBot="1" x14ac:dyDescent="0.25">
      <c r="B88" s="15" t="s">
        <v>70</v>
      </c>
      <c r="C88" s="17"/>
      <c r="D88" s="31" t="s">
        <v>71</v>
      </c>
      <c r="E88" s="32">
        <v>0</v>
      </c>
      <c r="F88" s="32">
        <v>0</v>
      </c>
      <c r="G88" s="32">
        <v>0</v>
      </c>
      <c r="H88" s="33" t="s">
        <v>13</v>
      </c>
      <c r="I88" s="34">
        <v>1</v>
      </c>
      <c r="J88" s="34">
        <v>0.1</v>
      </c>
      <c r="K88" s="35">
        <v>0.1</v>
      </c>
      <c r="L88" s="36">
        <f>ROUNDDOWN(E88*I88,0)+ROUNDDOWN(F88*J88,0)+ROUNDDOWN(G88*K88,0)</f>
        <v>0</v>
      </c>
    </row>
    <row r="89" spans="2:12" ht="15" thickBot="1" x14ac:dyDescent="0.25">
      <c r="B89" s="15"/>
      <c r="C89" s="17"/>
      <c r="D89" s="37" t="s">
        <v>72</v>
      </c>
      <c r="E89" s="32">
        <v>0</v>
      </c>
      <c r="F89" s="32">
        <v>0</v>
      </c>
      <c r="G89" s="32">
        <v>0</v>
      </c>
      <c r="H89" s="33" t="s">
        <v>13</v>
      </c>
      <c r="I89" s="34">
        <v>4.7</v>
      </c>
      <c r="J89" s="34">
        <v>5.7</v>
      </c>
      <c r="K89" s="35">
        <v>10</v>
      </c>
      <c r="L89" s="36">
        <f t="shared" ref="L89:L104" si="0">ROUNDDOWN(E89*I89,0)+ROUNDDOWN(F89*J89,0)+ROUNDDOWN(G89*K89,0)</f>
        <v>0</v>
      </c>
    </row>
    <row r="90" spans="2:12" ht="15" thickBot="1" x14ac:dyDescent="0.25">
      <c r="B90" s="15"/>
      <c r="C90" s="17"/>
      <c r="D90" s="37" t="s">
        <v>73</v>
      </c>
      <c r="E90" s="38">
        <v>0</v>
      </c>
      <c r="F90" s="32">
        <v>0</v>
      </c>
      <c r="G90" s="32">
        <v>0</v>
      </c>
      <c r="H90" s="33" t="s">
        <v>13</v>
      </c>
      <c r="I90" s="39">
        <v>0.3</v>
      </c>
      <c r="J90" s="39">
        <v>0.3</v>
      </c>
      <c r="K90" s="40">
        <v>0.3</v>
      </c>
      <c r="L90" s="36">
        <f>ROUNDDOWN(E90*I90,0)+ROUNDDOWN(F90*J90,0)+ROUNDDOWN(G90*K90,0)</f>
        <v>0</v>
      </c>
    </row>
    <row r="91" spans="2:12" ht="15" thickBot="1" x14ac:dyDescent="0.25">
      <c r="B91" s="41" t="s">
        <v>74</v>
      </c>
      <c r="C91" s="42"/>
      <c r="D91" s="43" t="s">
        <v>71</v>
      </c>
      <c r="E91" s="32">
        <v>0</v>
      </c>
      <c r="F91" s="32">
        <v>0</v>
      </c>
      <c r="G91" s="32">
        <v>0</v>
      </c>
      <c r="H91" s="33" t="s">
        <v>13</v>
      </c>
      <c r="I91" s="44">
        <v>0.3</v>
      </c>
      <c r="J91" s="44">
        <v>0.3</v>
      </c>
      <c r="K91" s="45">
        <v>0.1</v>
      </c>
      <c r="L91" s="36">
        <f t="shared" si="0"/>
        <v>0</v>
      </c>
    </row>
    <row r="92" spans="2:12" ht="15" thickBot="1" x14ac:dyDescent="0.25">
      <c r="B92" s="15" t="s">
        <v>75</v>
      </c>
      <c r="C92" s="17"/>
      <c r="D92" s="37" t="s">
        <v>72</v>
      </c>
      <c r="E92" s="32">
        <v>0</v>
      </c>
      <c r="F92" s="32">
        <v>0</v>
      </c>
      <c r="G92" s="32">
        <v>0</v>
      </c>
      <c r="H92" s="33" t="s">
        <v>13</v>
      </c>
      <c r="I92" s="39">
        <v>0.7</v>
      </c>
      <c r="J92" s="39">
        <v>5</v>
      </c>
      <c r="K92" s="40">
        <v>0.7</v>
      </c>
      <c r="L92" s="36">
        <f t="shared" si="0"/>
        <v>0</v>
      </c>
    </row>
    <row r="93" spans="2:12" ht="15" thickBot="1" x14ac:dyDescent="0.25">
      <c r="B93" s="15"/>
      <c r="C93" s="17"/>
      <c r="D93" s="37" t="s">
        <v>73</v>
      </c>
      <c r="E93" s="38">
        <v>0</v>
      </c>
      <c r="F93" s="32">
        <v>0</v>
      </c>
      <c r="G93" s="32">
        <v>0</v>
      </c>
      <c r="H93" s="33" t="s">
        <v>13</v>
      </c>
      <c r="I93" s="39">
        <v>0.3</v>
      </c>
      <c r="J93" s="39">
        <v>0.3</v>
      </c>
      <c r="K93" s="40">
        <v>0.3</v>
      </c>
      <c r="L93" s="36">
        <f>ROUNDDOWN(E93*I93,0)+ROUNDDOWN(F93*J93,0)+ROUNDDOWN(G93*K93,0)</f>
        <v>0</v>
      </c>
    </row>
    <row r="94" spans="2:12" ht="15" thickBot="1" x14ac:dyDescent="0.25">
      <c r="B94" s="41" t="s">
        <v>76</v>
      </c>
      <c r="C94" s="42"/>
      <c r="D94" s="37" t="s">
        <v>71</v>
      </c>
      <c r="E94" s="32">
        <v>0</v>
      </c>
      <c r="F94" s="32">
        <v>0</v>
      </c>
      <c r="G94" s="32">
        <v>0</v>
      </c>
      <c r="H94" s="33" t="s">
        <v>13</v>
      </c>
      <c r="I94" s="39">
        <v>0.1</v>
      </c>
      <c r="J94" s="39">
        <v>0.1</v>
      </c>
      <c r="K94" s="40">
        <v>0.1</v>
      </c>
      <c r="L94" s="36">
        <f t="shared" si="0"/>
        <v>0</v>
      </c>
    </row>
    <row r="95" spans="2:12" ht="15" thickBot="1" x14ac:dyDescent="0.25">
      <c r="B95" s="15" t="s">
        <v>77</v>
      </c>
      <c r="C95" s="17"/>
      <c r="D95" s="37" t="s">
        <v>72</v>
      </c>
      <c r="E95" s="32">
        <v>0</v>
      </c>
      <c r="F95" s="32">
        <v>0</v>
      </c>
      <c r="G95" s="32">
        <v>0</v>
      </c>
      <c r="H95" s="33" t="s">
        <v>13</v>
      </c>
      <c r="I95" s="39">
        <v>2.7</v>
      </c>
      <c r="J95" s="39">
        <v>2.7</v>
      </c>
      <c r="K95" s="40">
        <v>3.7</v>
      </c>
      <c r="L95" s="36">
        <f t="shared" si="0"/>
        <v>0</v>
      </c>
    </row>
    <row r="96" spans="2:12" ht="15" thickBot="1" x14ac:dyDescent="0.25">
      <c r="B96" s="14"/>
      <c r="C96" s="46"/>
      <c r="D96" s="37" t="s">
        <v>73</v>
      </c>
      <c r="E96" s="38">
        <v>0</v>
      </c>
      <c r="F96" s="32">
        <v>0</v>
      </c>
      <c r="G96" s="32">
        <v>0</v>
      </c>
      <c r="H96" s="33" t="s">
        <v>13</v>
      </c>
      <c r="I96" s="39">
        <v>0.1</v>
      </c>
      <c r="J96" s="39">
        <v>0.1</v>
      </c>
      <c r="K96" s="40">
        <v>1</v>
      </c>
      <c r="L96" s="36">
        <f>ROUNDDOWN(E96*I96,0)+ROUNDDOWN(F96*J96,0)+ROUNDDOWN(G96*K96,0)</f>
        <v>0</v>
      </c>
    </row>
    <row r="97" spans="2:14" ht="15" thickBot="1" x14ac:dyDescent="0.25">
      <c r="B97" s="15" t="s">
        <v>78</v>
      </c>
      <c r="C97" s="17"/>
      <c r="D97" s="47" t="s">
        <v>71</v>
      </c>
      <c r="E97" s="32">
        <v>0</v>
      </c>
      <c r="F97" s="32">
        <v>0</v>
      </c>
      <c r="G97" s="32">
        <v>0</v>
      </c>
      <c r="H97" s="33" t="s">
        <v>13</v>
      </c>
      <c r="I97" s="44">
        <v>0.1</v>
      </c>
      <c r="J97" s="44">
        <v>0.3</v>
      </c>
      <c r="K97" s="45">
        <v>4</v>
      </c>
      <c r="L97" s="36">
        <f t="shared" si="0"/>
        <v>0</v>
      </c>
    </row>
    <row r="98" spans="2:14" ht="15" thickBot="1" x14ac:dyDescent="0.25">
      <c r="B98" s="15"/>
      <c r="C98" s="17"/>
      <c r="D98" s="37" t="s">
        <v>72</v>
      </c>
      <c r="E98" s="32">
        <v>0</v>
      </c>
      <c r="F98" s="32">
        <v>0</v>
      </c>
      <c r="G98" s="32">
        <v>0</v>
      </c>
      <c r="H98" s="33" t="s">
        <v>13</v>
      </c>
      <c r="I98" s="39">
        <v>0.1</v>
      </c>
      <c r="J98" s="39">
        <v>3.3</v>
      </c>
      <c r="K98" s="40">
        <v>4.7</v>
      </c>
      <c r="L98" s="36">
        <f t="shared" si="0"/>
        <v>0</v>
      </c>
    </row>
    <row r="99" spans="2:14" ht="15" thickBot="1" x14ac:dyDescent="0.25">
      <c r="B99" s="15"/>
      <c r="C99" s="17"/>
      <c r="D99" s="37" t="s">
        <v>73</v>
      </c>
      <c r="E99" s="38">
        <v>0</v>
      </c>
      <c r="F99" s="32">
        <v>0</v>
      </c>
      <c r="G99" s="32">
        <v>0</v>
      </c>
      <c r="H99" s="33" t="s">
        <v>13</v>
      </c>
      <c r="I99" s="39">
        <v>0.3</v>
      </c>
      <c r="J99" s="39">
        <v>0.3</v>
      </c>
      <c r="K99" s="40">
        <v>0.7</v>
      </c>
      <c r="L99" s="36">
        <f>ROUNDDOWN(E99*I99,0)+ROUNDDOWN(F99*J99,0)+ROUNDDOWN(G99*K99,0)</f>
        <v>0</v>
      </c>
    </row>
    <row r="100" spans="2:14" ht="15" thickBot="1" x14ac:dyDescent="0.25">
      <c r="B100" s="145" t="s">
        <v>79</v>
      </c>
      <c r="C100" s="146"/>
      <c r="D100" s="37" t="s">
        <v>71</v>
      </c>
      <c r="E100" s="32">
        <v>0</v>
      </c>
      <c r="F100" s="32">
        <v>0</v>
      </c>
      <c r="G100" s="32">
        <v>0</v>
      </c>
      <c r="H100" s="33" t="s">
        <v>13</v>
      </c>
      <c r="I100" s="44">
        <v>0.1</v>
      </c>
      <c r="J100" s="44">
        <v>0.1</v>
      </c>
      <c r="K100" s="45">
        <v>0.1</v>
      </c>
      <c r="L100" s="36">
        <f>ROUNDDOWN(E100*I100,0)+ROUNDDOWN(F100*J100,0)+ROUNDDOWN(G100*K100,0)</f>
        <v>0</v>
      </c>
    </row>
    <row r="101" spans="2:14" ht="15" thickBot="1" x14ac:dyDescent="0.25">
      <c r="B101" s="147"/>
      <c r="C101" s="148"/>
      <c r="D101" s="37" t="s">
        <v>72</v>
      </c>
      <c r="E101" s="32">
        <v>0</v>
      </c>
      <c r="F101" s="32">
        <v>0</v>
      </c>
      <c r="G101" s="32">
        <v>0</v>
      </c>
      <c r="H101" s="33" t="s">
        <v>13</v>
      </c>
      <c r="I101" s="39">
        <v>0.1</v>
      </c>
      <c r="J101" s="39">
        <v>0.1</v>
      </c>
      <c r="K101" s="40">
        <v>0.1</v>
      </c>
      <c r="L101" s="36">
        <f>ROUNDDOWN(E101*I101,0)+ROUNDDOWN(F101*J101,0)+ROUNDDOWN(G101*K101,0)</f>
        <v>0</v>
      </c>
    </row>
    <row r="102" spans="2:14" ht="15" thickBot="1" x14ac:dyDescent="0.25">
      <c r="B102" s="14"/>
      <c r="C102" s="48"/>
      <c r="D102" s="37" t="s">
        <v>73</v>
      </c>
      <c r="E102" s="38">
        <v>0</v>
      </c>
      <c r="F102" s="32">
        <v>0</v>
      </c>
      <c r="G102" s="32">
        <v>0</v>
      </c>
      <c r="H102" s="33" t="s">
        <v>13</v>
      </c>
      <c r="I102" s="39">
        <v>0.3</v>
      </c>
      <c r="J102" s="39">
        <v>0.3</v>
      </c>
      <c r="K102" s="40">
        <v>0.3</v>
      </c>
      <c r="L102" s="36">
        <f>ROUNDDOWN(E102*I102,0)+ROUNDDOWN(F102*J102,0)+ROUNDDOWN(G102*K102,0)</f>
        <v>0</v>
      </c>
    </row>
    <row r="103" spans="2:14" ht="15" thickBot="1" x14ac:dyDescent="0.25">
      <c r="B103" s="15" t="s">
        <v>80</v>
      </c>
      <c r="C103" s="17"/>
      <c r="D103" s="47" t="s">
        <v>71</v>
      </c>
      <c r="E103" s="32">
        <v>0</v>
      </c>
      <c r="F103" s="32">
        <v>0</v>
      </c>
      <c r="G103" s="32">
        <v>0</v>
      </c>
      <c r="H103" s="33" t="s">
        <v>13</v>
      </c>
      <c r="I103" s="44">
        <v>0.1</v>
      </c>
      <c r="J103" s="44">
        <v>0.1</v>
      </c>
      <c r="K103" s="45">
        <v>0.1</v>
      </c>
      <c r="L103" s="36">
        <f t="shared" si="0"/>
        <v>0</v>
      </c>
    </row>
    <row r="104" spans="2:14" ht="15" thickBot="1" x14ac:dyDescent="0.25">
      <c r="B104" s="15"/>
      <c r="C104" s="17"/>
      <c r="D104" s="37" t="s">
        <v>72</v>
      </c>
      <c r="E104" s="32">
        <v>0</v>
      </c>
      <c r="F104" s="32">
        <v>0</v>
      </c>
      <c r="G104" s="32">
        <v>0</v>
      </c>
      <c r="H104" s="33" t="s">
        <v>13</v>
      </c>
      <c r="I104" s="39">
        <v>0.1</v>
      </c>
      <c r="J104" s="39">
        <v>0.7</v>
      </c>
      <c r="K104" s="40">
        <v>0.1</v>
      </c>
      <c r="L104" s="36">
        <f t="shared" si="0"/>
        <v>0</v>
      </c>
    </row>
    <row r="105" spans="2:14" ht="15" thickBot="1" x14ac:dyDescent="0.25">
      <c r="B105" s="14"/>
      <c r="C105" s="46"/>
      <c r="D105" s="37" t="s">
        <v>73</v>
      </c>
      <c r="E105" s="38">
        <v>0</v>
      </c>
      <c r="F105" s="32">
        <v>0</v>
      </c>
      <c r="G105" s="32">
        <v>0</v>
      </c>
      <c r="H105" s="33" t="s">
        <v>13</v>
      </c>
      <c r="I105" s="39">
        <v>0.1</v>
      </c>
      <c r="J105" s="39">
        <v>0.1</v>
      </c>
      <c r="K105" s="40">
        <v>0.1</v>
      </c>
      <c r="L105" s="36">
        <f>ROUNDDOWN(E105*I105,0)+ROUNDDOWN(F105*J105,0)+ROUNDDOWN(G105*K105,0)</f>
        <v>0</v>
      </c>
    </row>
    <row r="106" spans="2:14" ht="15" thickBot="1" x14ac:dyDescent="0.25">
      <c r="B106" s="15" t="s">
        <v>81</v>
      </c>
      <c r="C106" s="17"/>
      <c r="D106" s="47" t="s">
        <v>71</v>
      </c>
      <c r="E106" s="32">
        <v>0</v>
      </c>
      <c r="F106" s="32">
        <v>0</v>
      </c>
      <c r="G106" s="32">
        <v>0</v>
      </c>
      <c r="H106" s="33" t="s">
        <v>13</v>
      </c>
      <c r="I106" s="44">
        <v>0.1</v>
      </c>
      <c r="J106" s="44">
        <v>0.1</v>
      </c>
      <c r="K106" s="45">
        <v>0.1</v>
      </c>
      <c r="L106" s="36">
        <f>ROUNDDOWN(E106*I106,0)+ROUNDDOWN(F106*J106,0)+ROUNDDOWN(G106*K106,0)</f>
        <v>0</v>
      </c>
    </row>
    <row r="107" spans="2:14" ht="15" thickBot="1" x14ac:dyDescent="0.25">
      <c r="B107" s="15"/>
      <c r="C107" s="17"/>
      <c r="D107" s="37" t="s">
        <v>72</v>
      </c>
      <c r="E107" s="32">
        <v>0</v>
      </c>
      <c r="F107" s="32">
        <v>0</v>
      </c>
      <c r="G107" s="32">
        <v>0</v>
      </c>
      <c r="H107" s="33" t="s">
        <v>13</v>
      </c>
      <c r="I107" s="39">
        <v>0.1</v>
      </c>
      <c r="J107" s="39">
        <v>0.7</v>
      </c>
      <c r="K107" s="40">
        <v>0.1</v>
      </c>
      <c r="L107" s="36">
        <f>ROUNDDOWN(E107*I107,0)+ROUNDDOWN(F107*J107,0)+ROUNDDOWN(G107*K107,0)</f>
        <v>0</v>
      </c>
    </row>
    <row r="108" spans="2:14" ht="15" thickBot="1" x14ac:dyDescent="0.25">
      <c r="B108" s="16"/>
      <c r="C108" s="49"/>
      <c r="D108" s="50" t="s">
        <v>73</v>
      </c>
      <c r="E108" s="51">
        <v>0</v>
      </c>
      <c r="F108" s="52">
        <v>0</v>
      </c>
      <c r="G108" s="52">
        <v>0</v>
      </c>
      <c r="H108" s="33" t="s">
        <v>13</v>
      </c>
      <c r="I108" s="39">
        <v>0.1</v>
      </c>
      <c r="J108" s="39">
        <v>0.1</v>
      </c>
      <c r="K108" s="40">
        <v>0.1</v>
      </c>
      <c r="L108" s="36">
        <f>ROUNDDOWN(E108*I108,0)+ROUNDDOWN(F108*J108,0)+ROUNDDOWN(G108*K108,0)</f>
        <v>0</v>
      </c>
    </row>
    <row r="109" spans="2:14" x14ac:dyDescent="0.2">
      <c r="B109" s="53"/>
      <c r="C109" s="53"/>
      <c r="D109" s="53"/>
      <c r="E109" s="53"/>
      <c r="F109" s="53"/>
      <c r="G109" s="53"/>
      <c r="H109" s="53"/>
      <c r="I109" s="54" t="s">
        <v>82</v>
      </c>
      <c r="J109" s="54" t="s">
        <v>82</v>
      </c>
      <c r="K109" s="54" t="s">
        <v>82</v>
      </c>
    </row>
    <row r="110" spans="2:14" x14ac:dyDescent="0.2">
      <c r="B110" s="6" t="s">
        <v>83</v>
      </c>
      <c r="C110" s="6"/>
      <c r="D110" s="6"/>
    </row>
    <row r="111" spans="2:14" ht="15" thickBot="1" x14ac:dyDescent="0.25">
      <c r="B111" s="6"/>
      <c r="C111" s="6"/>
      <c r="D111" s="6"/>
      <c r="G111" s="23" t="s">
        <v>64</v>
      </c>
      <c r="N111" s="1"/>
    </row>
    <row r="112" spans="2:14" ht="21.75" customHeight="1" thickBot="1" x14ac:dyDescent="0.25">
      <c r="B112" s="143" t="s">
        <v>66</v>
      </c>
      <c r="C112" s="144"/>
      <c r="D112" s="25"/>
      <c r="E112" s="26" t="s">
        <v>67</v>
      </c>
      <c r="F112" s="27" t="s">
        <v>68</v>
      </c>
      <c r="G112" s="28" t="s">
        <v>69</v>
      </c>
      <c r="H112" s="29"/>
      <c r="I112" s="30" t="s">
        <v>67</v>
      </c>
      <c r="J112" s="30" t="s">
        <v>68</v>
      </c>
      <c r="K112" s="30" t="s">
        <v>69</v>
      </c>
    </row>
    <row r="113" spans="2:12" ht="15.6" thickTop="1" thickBot="1" x14ac:dyDescent="0.25">
      <c r="B113" s="15" t="s">
        <v>70</v>
      </c>
      <c r="C113" s="17"/>
      <c r="D113" s="55" t="s">
        <v>71</v>
      </c>
      <c r="E113" s="38">
        <v>0</v>
      </c>
      <c r="F113" s="32">
        <v>0</v>
      </c>
      <c r="G113" s="32">
        <v>0</v>
      </c>
      <c r="H113" s="33" t="s">
        <v>13</v>
      </c>
      <c r="I113" s="34">
        <v>0.1</v>
      </c>
      <c r="J113" s="34">
        <v>0.1</v>
      </c>
      <c r="K113" s="56">
        <v>0.1</v>
      </c>
      <c r="L113" s="36">
        <f>ROUNDDOWN(E113*I113,0)+ROUNDDOWN(F113*J113,0)+ROUNDDOWN(G113*K113,0)</f>
        <v>0</v>
      </c>
    </row>
    <row r="114" spans="2:12" ht="15" thickBot="1" x14ac:dyDescent="0.25">
      <c r="B114" s="15"/>
      <c r="C114" s="17"/>
      <c r="D114" s="57" t="s">
        <v>72</v>
      </c>
      <c r="E114" s="38">
        <v>0</v>
      </c>
      <c r="F114" s="32">
        <v>0</v>
      </c>
      <c r="G114" s="32">
        <v>0</v>
      </c>
      <c r="H114" s="33" t="s">
        <v>13</v>
      </c>
      <c r="I114" s="34">
        <v>0.1</v>
      </c>
      <c r="J114" s="34">
        <v>0.1</v>
      </c>
      <c r="K114" s="56">
        <v>0.1</v>
      </c>
      <c r="L114" s="36">
        <f>ROUNDDOWN(E114*I114,0)+ROUNDDOWN(F114*J114,0)+ROUNDDOWN(G114*K114,0)</f>
        <v>0</v>
      </c>
    </row>
    <row r="115" spans="2:12" ht="15" thickBot="1" x14ac:dyDescent="0.25">
      <c r="B115" s="15"/>
      <c r="C115" s="17"/>
      <c r="D115" s="37" t="s">
        <v>73</v>
      </c>
      <c r="E115" s="38">
        <v>0</v>
      </c>
      <c r="F115" s="32">
        <v>0</v>
      </c>
      <c r="G115" s="32">
        <v>0</v>
      </c>
      <c r="H115" s="33" t="s">
        <v>13</v>
      </c>
      <c r="I115" s="34">
        <v>0.1</v>
      </c>
      <c r="J115" s="34">
        <v>0.1</v>
      </c>
      <c r="K115" s="56">
        <v>0.1</v>
      </c>
      <c r="L115" s="36">
        <f>ROUNDDOWN(E115*I115,0)+ROUNDDOWN(F115*J115,0)+ROUNDDOWN(G115*K115,0)</f>
        <v>0</v>
      </c>
    </row>
    <row r="116" spans="2:12" ht="15" thickBot="1" x14ac:dyDescent="0.25">
      <c r="B116" s="41" t="s">
        <v>74</v>
      </c>
      <c r="C116" s="42"/>
      <c r="D116" s="57" t="s">
        <v>71</v>
      </c>
      <c r="E116" s="38">
        <v>0</v>
      </c>
      <c r="F116" s="32">
        <v>0</v>
      </c>
      <c r="G116" s="32">
        <v>0</v>
      </c>
      <c r="H116" s="33" t="s">
        <v>13</v>
      </c>
      <c r="I116" s="34">
        <v>0.1</v>
      </c>
      <c r="J116" s="34">
        <v>0.1</v>
      </c>
      <c r="K116" s="56">
        <v>0.1</v>
      </c>
      <c r="L116" s="36">
        <f t="shared" ref="L116:L129" si="1">E116*I116+F116*J116+G116*K116</f>
        <v>0</v>
      </c>
    </row>
    <row r="117" spans="2:12" ht="15" thickBot="1" x14ac:dyDescent="0.25">
      <c r="B117" s="15" t="s">
        <v>75</v>
      </c>
      <c r="C117" s="17"/>
      <c r="D117" s="57" t="s">
        <v>72</v>
      </c>
      <c r="E117" s="38">
        <v>0</v>
      </c>
      <c r="F117" s="32">
        <v>0</v>
      </c>
      <c r="G117" s="32">
        <v>0</v>
      </c>
      <c r="H117" s="33" t="s">
        <v>13</v>
      </c>
      <c r="I117" s="34">
        <v>0.1</v>
      </c>
      <c r="J117" s="34">
        <v>0.1</v>
      </c>
      <c r="K117" s="56">
        <v>0.1</v>
      </c>
      <c r="L117" s="36">
        <f t="shared" si="1"/>
        <v>0</v>
      </c>
    </row>
    <row r="118" spans="2:12" ht="15" thickBot="1" x14ac:dyDescent="0.25">
      <c r="B118" s="15"/>
      <c r="C118" s="17"/>
      <c r="D118" s="37" t="s">
        <v>73</v>
      </c>
      <c r="E118" s="38">
        <v>0</v>
      </c>
      <c r="F118" s="32">
        <v>0</v>
      </c>
      <c r="G118" s="32">
        <v>0</v>
      </c>
      <c r="H118" s="33" t="s">
        <v>13</v>
      </c>
      <c r="I118" s="34">
        <v>0.1</v>
      </c>
      <c r="J118" s="34">
        <v>0.1</v>
      </c>
      <c r="K118" s="56">
        <v>0.1</v>
      </c>
      <c r="L118" s="36">
        <f>ROUNDDOWN(E118*I118,0)+ROUNDDOWN(F118*J118,0)+ROUNDDOWN(G118*K118,0)</f>
        <v>0</v>
      </c>
    </row>
    <row r="119" spans="2:12" ht="15" thickBot="1" x14ac:dyDescent="0.25">
      <c r="B119" s="41" t="s">
        <v>76</v>
      </c>
      <c r="C119" s="42"/>
      <c r="D119" s="57" t="s">
        <v>71</v>
      </c>
      <c r="E119" s="38">
        <v>0</v>
      </c>
      <c r="F119" s="32">
        <v>0</v>
      </c>
      <c r="G119" s="32">
        <v>0</v>
      </c>
      <c r="H119" s="33" t="s">
        <v>13</v>
      </c>
      <c r="I119" s="34">
        <v>0.1</v>
      </c>
      <c r="J119" s="34">
        <v>0.1</v>
      </c>
      <c r="K119" s="56">
        <v>0.1</v>
      </c>
      <c r="L119" s="36">
        <f t="shared" si="1"/>
        <v>0</v>
      </c>
    </row>
    <row r="120" spans="2:12" ht="15" thickBot="1" x14ac:dyDescent="0.25">
      <c r="B120" s="15" t="s">
        <v>77</v>
      </c>
      <c r="C120" s="17"/>
      <c r="D120" s="57" t="s">
        <v>72</v>
      </c>
      <c r="E120" s="38">
        <v>0</v>
      </c>
      <c r="F120" s="32">
        <v>0</v>
      </c>
      <c r="G120" s="32">
        <v>0</v>
      </c>
      <c r="H120" s="33" t="s">
        <v>13</v>
      </c>
      <c r="I120" s="34">
        <v>0.1</v>
      </c>
      <c r="J120" s="34">
        <v>0.1</v>
      </c>
      <c r="K120" s="56">
        <v>0.1</v>
      </c>
      <c r="L120" s="36">
        <f t="shared" si="1"/>
        <v>0</v>
      </c>
    </row>
    <row r="121" spans="2:12" ht="15" thickBot="1" x14ac:dyDescent="0.25">
      <c r="B121" s="14"/>
      <c r="C121" s="48"/>
      <c r="D121" s="37" t="s">
        <v>73</v>
      </c>
      <c r="E121" s="38">
        <v>0</v>
      </c>
      <c r="F121" s="32">
        <v>0</v>
      </c>
      <c r="G121" s="32">
        <v>0</v>
      </c>
      <c r="H121" s="33" t="s">
        <v>13</v>
      </c>
      <c r="I121" s="34">
        <v>0.1</v>
      </c>
      <c r="J121" s="34">
        <v>0.1</v>
      </c>
      <c r="K121" s="56">
        <v>0.1</v>
      </c>
      <c r="L121" s="36">
        <f>ROUNDDOWN(E121*I121,0)+ROUNDDOWN(F121*J121,0)+ROUNDDOWN(G121*K121,0)</f>
        <v>0</v>
      </c>
    </row>
    <row r="122" spans="2:12" ht="15" thickBot="1" x14ac:dyDescent="0.25">
      <c r="B122" s="15" t="s">
        <v>84</v>
      </c>
      <c r="C122" s="17"/>
      <c r="D122" s="57" t="s">
        <v>71</v>
      </c>
      <c r="E122" s="38">
        <v>0</v>
      </c>
      <c r="F122" s="32">
        <v>0</v>
      </c>
      <c r="G122" s="32">
        <v>0</v>
      </c>
      <c r="H122" s="33" t="s">
        <v>13</v>
      </c>
      <c r="I122" s="34">
        <v>0.1</v>
      </c>
      <c r="J122" s="34">
        <v>0.1</v>
      </c>
      <c r="K122" s="56">
        <v>0.1</v>
      </c>
      <c r="L122" s="36">
        <f t="shared" si="1"/>
        <v>0</v>
      </c>
    </row>
    <row r="123" spans="2:12" ht="15" thickBot="1" x14ac:dyDescent="0.25">
      <c r="B123" s="15"/>
      <c r="C123" s="17"/>
      <c r="D123" s="57" t="s">
        <v>72</v>
      </c>
      <c r="E123" s="38">
        <v>0</v>
      </c>
      <c r="F123" s="32">
        <v>0</v>
      </c>
      <c r="G123" s="32">
        <v>0</v>
      </c>
      <c r="H123" s="33" t="s">
        <v>13</v>
      </c>
      <c r="I123" s="34">
        <v>0.1</v>
      </c>
      <c r="J123" s="34">
        <v>0.1</v>
      </c>
      <c r="K123" s="56">
        <v>0.1</v>
      </c>
      <c r="L123" s="36">
        <f t="shared" si="1"/>
        <v>0</v>
      </c>
    </row>
    <row r="124" spans="2:12" ht="15" thickBot="1" x14ac:dyDescent="0.25">
      <c r="B124" s="15"/>
      <c r="C124" s="17"/>
      <c r="D124" s="37" t="s">
        <v>73</v>
      </c>
      <c r="E124" s="38">
        <v>0</v>
      </c>
      <c r="F124" s="32">
        <v>0</v>
      </c>
      <c r="G124" s="32">
        <v>0</v>
      </c>
      <c r="H124" s="33" t="s">
        <v>13</v>
      </c>
      <c r="I124" s="34">
        <v>0.1</v>
      </c>
      <c r="J124" s="34">
        <v>0.1</v>
      </c>
      <c r="K124" s="56">
        <v>0.1</v>
      </c>
      <c r="L124" s="36">
        <f>ROUNDDOWN(E124*I124,0)+ROUNDDOWN(F124*J124,0)+ROUNDDOWN(G124*K124,0)</f>
        <v>0</v>
      </c>
    </row>
    <row r="125" spans="2:12" ht="15" thickBot="1" x14ac:dyDescent="0.25">
      <c r="B125" s="145" t="s">
        <v>85</v>
      </c>
      <c r="C125" s="146"/>
      <c r="D125" s="37" t="s">
        <v>71</v>
      </c>
      <c r="E125" s="32">
        <v>0</v>
      </c>
      <c r="F125" s="32">
        <v>0</v>
      </c>
      <c r="G125" s="32">
        <v>0</v>
      </c>
      <c r="H125" s="33" t="s">
        <v>13</v>
      </c>
      <c r="I125" s="34">
        <v>0.1</v>
      </c>
      <c r="J125" s="34">
        <v>0.1</v>
      </c>
      <c r="K125" s="56">
        <v>0.1</v>
      </c>
      <c r="L125" s="36">
        <f>ROUNDDOWN(E125*I125,0)+ROUNDDOWN(F125*J125,0)+ROUNDDOWN(G125*K125,0)</f>
        <v>0</v>
      </c>
    </row>
    <row r="126" spans="2:12" ht="15" thickBot="1" x14ac:dyDescent="0.25">
      <c r="B126" s="147"/>
      <c r="C126" s="148"/>
      <c r="D126" s="43" t="s">
        <v>72</v>
      </c>
      <c r="E126" s="32">
        <v>0</v>
      </c>
      <c r="F126" s="32">
        <v>0</v>
      </c>
      <c r="G126" s="32">
        <v>0</v>
      </c>
      <c r="H126" s="33" t="s">
        <v>13</v>
      </c>
      <c r="I126" s="34">
        <v>0.1</v>
      </c>
      <c r="J126" s="34">
        <v>0.1</v>
      </c>
      <c r="K126" s="56">
        <v>0.1</v>
      </c>
      <c r="L126" s="36">
        <f>ROUNDDOWN(E126*I126,0)+ROUNDDOWN(F126*J126,0)+ROUNDDOWN(G126*K126,0)</f>
        <v>0</v>
      </c>
    </row>
    <row r="127" spans="2:12" ht="15" thickBot="1" x14ac:dyDescent="0.25">
      <c r="B127" s="14"/>
      <c r="C127" s="48"/>
      <c r="D127" s="48" t="s">
        <v>73</v>
      </c>
      <c r="E127" s="32">
        <v>0</v>
      </c>
      <c r="F127" s="32">
        <v>0</v>
      </c>
      <c r="G127" s="32">
        <v>0</v>
      </c>
      <c r="H127" s="33" t="s">
        <v>13</v>
      </c>
      <c r="I127" s="34">
        <v>0.1</v>
      </c>
      <c r="J127" s="34">
        <v>0.1</v>
      </c>
      <c r="K127" s="56">
        <v>0.1</v>
      </c>
      <c r="L127" s="36">
        <f>ROUNDDOWN(E127*I127,0)+ROUNDDOWN(F127*J127,0)+ROUNDDOWN(G127*K127,0)</f>
        <v>0</v>
      </c>
    </row>
    <row r="128" spans="2:12" ht="15" thickBot="1" x14ac:dyDescent="0.25">
      <c r="B128" s="15" t="s">
        <v>86</v>
      </c>
      <c r="C128" s="17"/>
      <c r="D128" s="58" t="s">
        <v>71</v>
      </c>
      <c r="E128" s="38">
        <v>0</v>
      </c>
      <c r="F128" s="32">
        <v>0</v>
      </c>
      <c r="G128" s="32">
        <v>0</v>
      </c>
      <c r="H128" s="33" t="s">
        <v>13</v>
      </c>
      <c r="I128" s="34">
        <v>0.1</v>
      </c>
      <c r="J128" s="34">
        <v>0.1</v>
      </c>
      <c r="K128" s="56">
        <v>0.1</v>
      </c>
      <c r="L128" s="36">
        <f t="shared" si="1"/>
        <v>0</v>
      </c>
    </row>
    <row r="129" spans="2:14" ht="15" thickBot="1" x14ac:dyDescent="0.25">
      <c r="B129" s="15"/>
      <c r="C129" s="17"/>
      <c r="D129" s="57" t="s">
        <v>72</v>
      </c>
      <c r="E129" s="38">
        <v>0</v>
      </c>
      <c r="F129" s="32">
        <v>0</v>
      </c>
      <c r="G129" s="32">
        <v>0</v>
      </c>
      <c r="H129" s="33" t="s">
        <v>13</v>
      </c>
      <c r="I129" s="34">
        <v>0.1</v>
      </c>
      <c r="J129" s="34">
        <v>0.1</v>
      </c>
      <c r="K129" s="56">
        <v>0.1</v>
      </c>
      <c r="L129" s="36">
        <f t="shared" si="1"/>
        <v>0</v>
      </c>
    </row>
    <row r="130" spans="2:14" ht="15" thickBot="1" x14ac:dyDescent="0.25">
      <c r="B130" s="14"/>
      <c r="C130" s="46"/>
      <c r="D130" s="37" t="s">
        <v>73</v>
      </c>
      <c r="E130" s="38">
        <v>0</v>
      </c>
      <c r="F130" s="32">
        <v>0</v>
      </c>
      <c r="G130" s="32">
        <v>0</v>
      </c>
      <c r="H130" s="59" t="s">
        <v>13</v>
      </c>
      <c r="I130" s="60">
        <v>0.1</v>
      </c>
      <c r="J130" s="60">
        <v>0.1</v>
      </c>
      <c r="K130" s="61">
        <v>0.1</v>
      </c>
      <c r="L130" s="11">
        <f>ROUNDDOWN(E130*I130,0)+ROUNDDOWN(F130*J130,0)+ROUNDDOWN(G130*K130,0)</f>
        <v>0</v>
      </c>
    </row>
    <row r="131" spans="2:14" ht="15" thickBot="1" x14ac:dyDescent="0.25">
      <c r="B131" s="15" t="s">
        <v>81</v>
      </c>
      <c r="C131" s="17"/>
      <c r="D131" s="58" t="s">
        <v>71</v>
      </c>
      <c r="E131" s="38">
        <v>0</v>
      </c>
      <c r="F131" s="32">
        <v>0</v>
      </c>
      <c r="G131" s="32">
        <v>0</v>
      </c>
      <c r="H131" s="62" t="s">
        <v>13</v>
      </c>
      <c r="I131" s="34">
        <v>0.1</v>
      </c>
      <c r="J131" s="34">
        <v>0.1</v>
      </c>
      <c r="K131" s="56">
        <v>0.1</v>
      </c>
      <c r="L131" s="36">
        <f>E131*I131+F131*J131+G131*K131</f>
        <v>0</v>
      </c>
    </row>
    <row r="132" spans="2:14" ht="15" thickBot="1" x14ac:dyDescent="0.25">
      <c r="B132" s="15"/>
      <c r="C132" s="17"/>
      <c r="D132" s="57" t="s">
        <v>72</v>
      </c>
      <c r="E132" s="38">
        <v>0</v>
      </c>
      <c r="F132" s="32">
        <v>0</v>
      </c>
      <c r="G132" s="32">
        <v>0</v>
      </c>
      <c r="H132" s="33" t="s">
        <v>13</v>
      </c>
      <c r="I132" s="34">
        <v>0.1</v>
      </c>
      <c r="J132" s="34">
        <v>0.1</v>
      </c>
      <c r="K132" s="56">
        <v>0.1</v>
      </c>
      <c r="L132" s="36">
        <f>E132*I132+F132*J132+G132*K132</f>
        <v>0</v>
      </c>
    </row>
    <row r="133" spans="2:14" ht="15" thickBot="1" x14ac:dyDescent="0.25">
      <c r="B133" s="16"/>
      <c r="C133" s="49"/>
      <c r="D133" s="50" t="s">
        <v>73</v>
      </c>
      <c r="E133" s="51">
        <v>0</v>
      </c>
      <c r="F133" s="52">
        <v>0</v>
      </c>
      <c r="G133" s="52">
        <v>0</v>
      </c>
      <c r="H133" s="63" t="s">
        <v>13</v>
      </c>
      <c r="I133" s="64">
        <v>0.1</v>
      </c>
      <c r="J133" s="64">
        <v>0.1</v>
      </c>
      <c r="K133" s="65">
        <v>0.1</v>
      </c>
      <c r="L133" s="36">
        <f>ROUNDDOWN(E133*I133,0)+ROUNDDOWN(F133*J133,0)+ROUNDDOWN(G133*K133,0)</f>
        <v>0</v>
      </c>
    </row>
    <row r="134" spans="2:14" x14ac:dyDescent="0.2">
      <c r="B134" s="53"/>
      <c r="C134" s="53"/>
      <c r="D134" s="53"/>
      <c r="E134" s="53"/>
      <c r="F134" s="53"/>
      <c r="G134" s="53"/>
      <c r="H134" s="53"/>
      <c r="I134" s="54" t="s">
        <v>82</v>
      </c>
      <c r="J134" s="54" t="s">
        <v>82</v>
      </c>
      <c r="K134" s="54" t="s">
        <v>82</v>
      </c>
    </row>
    <row r="135" spans="2:14" x14ac:dyDescent="0.2">
      <c r="B135" s="6" t="s">
        <v>87</v>
      </c>
      <c r="C135" s="6"/>
      <c r="D135" s="6"/>
    </row>
    <row r="136" spans="2:14" ht="15" thickBot="1" x14ac:dyDescent="0.25">
      <c r="B136" s="6"/>
      <c r="C136" s="6"/>
      <c r="D136" s="6"/>
      <c r="G136" s="23" t="s">
        <v>64</v>
      </c>
      <c r="N136" s="1"/>
    </row>
    <row r="137" spans="2:14" ht="21.75" customHeight="1" thickBot="1" x14ac:dyDescent="0.25">
      <c r="B137" s="143" t="s">
        <v>66</v>
      </c>
      <c r="C137" s="144"/>
      <c r="D137" s="25"/>
      <c r="E137" s="26" t="s">
        <v>67</v>
      </c>
      <c r="F137" s="27" t="s">
        <v>68</v>
      </c>
      <c r="G137" s="28" t="s">
        <v>69</v>
      </c>
      <c r="H137" s="29"/>
      <c r="I137" s="30" t="s">
        <v>67</v>
      </c>
      <c r="J137" s="30" t="s">
        <v>68</v>
      </c>
      <c r="K137" s="30" t="s">
        <v>69</v>
      </c>
    </row>
    <row r="138" spans="2:14" ht="15.6" thickTop="1" thickBot="1" x14ac:dyDescent="0.25">
      <c r="B138" s="15" t="s">
        <v>70</v>
      </c>
      <c r="C138" s="17"/>
      <c r="D138" s="55" t="s">
        <v>71</v>
      </c>
      <c r="E138" s="38">
        <v>0</v>
      </c>
      <c r="F138" s="32">
        <v>0</v>
      </c>
      <c r="G138" s="32">
        <v>0</v>
      </c>
      <c r="H138" s="33" t="s">
        <v>13</v>
      </c>
      <c r="I138" s="34">
        <v>0.1</v>
      </c>
      <c r="J138" s="34">
        <v>0.1</v>
      </c>
      <c r="K138" s="56">
        <v>0.1</v>
      </c>
      <c r="L138" s="36">
        <f>ROUNDDOWN(E138*I138,0)+ROUNDDOWN(F138*J138,0)+ROUNDDOWN(G138*K138,0)</f>
        <v>0</v>
      </c>
    </row>
    <row r="139" spans="2:14" ht="15" thickBot="1" x14ac:dyDescent="0.25">
      <c r="B139" s="15"/>
      <c r="C139" s="17"/>
      <c r="D139" s="57" t="s">
        <v>72</v>
      </c>
      <c r="E139" s="38">
        <v>0</v>
      </c>
      <c r="F139" s="32">
        <v>0</v>
      </c>
      <c r="G139" s="32">
        <v>0</v>
      </c>
      <c r="H139" s="33" t="s">
        <v>13</v>
      </c>
      <c r="I139" s="34">
        <v>0.1</v>
      </c>
      <c r="J139" s="34">
        <v>0.1</v>
      </c>
      <c r="K139" s="56">
        <v>0.1</v>
      </c>
      <c r="L139" s="36">
        <f>ROUNDDOWN(E139*I139,0)+ROUNDDOWN(F139*J139,0)+ROUNDDOWN(G139*K139,0)</f>
        <v>0</v>
      </c>
    </row>
    <row r="140" spans="2:14" ht="15" thickBot="1" x14ac:dyDescent="0.25">
      <c r="B140" s="15"/>
      <c r="C140" s="17"/>
      <c r="D140" s="37" t="s">
        <v>73</v>
      </c>
      <c r="E140" s="38">
        <v>0</v>
      </c>
      <c r="F140" s="32">
        <v>0</v>
      </c>
      <c r="G140" s="32">
        <v>0</v>
      </c>
      <c r="H140" s="33" t="s">
        <v>13</v>
      </c>
      <c r="I140" s="34">
        <v>0.1</v>
      </c>
      <c r="J140" s="34">
        <v>0.1</v>
      </c>
      <c r="K140" s="56">
        <v>0.1</v>
      </c>
      <c r="L140" s="36">
        <f>ROUNDDOWN(E140*I140,0)+ROUNDDOWN(F140*J140,0)+ROUNDDOWN(G140*K140,0)</f>
        <v>0</v>
      </c>
    </row>
    <row r="141" spans="2:14" ht="15" thickBot="1" x14ac:dyDescent="0.25">
      <c r="B141" s="41" t="s">
        <v>74</v>
      </c>
      <c r="C141" s="42"/>
      <c r="D141" s="57" t="s">
        <v>71</v>
      </c>
      <c r="E141" s="38">
        <v>0</v>
      </c>
      <c r="F141" s="32">
        <v>0</v>
      </c>
      <c r="G141" s="32">
        <v>0</v>
      </c>
      <c r="H141" s="33" t="s">
        <v>13</v>
      </c>
      <c r="I141" s="34">
        <v>0.1</v>
      </c>
      <c r="J141" s="34">
        <v>0.1</v>
      </c>
      <c r="K141" s="56">
        <v>0.1</v>
      </c>
      <c r="L141" s="36">
        <f>E141*I141+F141*J141+G141*K141</f>
        <v>0</v>
      </c>
    </row>
    <row r="142" spans="2:14" ht="15" thickBot="1" x14ac:dyDescent="0.25">
      <c r="B142" s="15" t="s">
        <v>75</v>
      </c>
      <c r="C142" s="17"/>
      <c r="D142" s="57" t="s">
        <v>72</v>
      </c>
      <c r="E142" s="38">
        <v>0</v>
      </c>
      <c r="F142" s="32">
        <v>0</v>
      </c>
      <c r="G142" s="32">
        <v>0</v>
      </c>
      <c r="H142" s="33" t="s">
        <v>13</v>
      </c>
      <c r="I142" s="34">
        <v>0.1</v>
      </c>
      <c r="J142" s="34">
        <v>0.1</v>
      </c>
      <c r="K142" s="56">
        <v>0.1</v>
      </c>
      <c r="L142" s="36">
        <f>E142*I142+F142*J142+G142*K142</f>
        <v>0</v>
      </c>
    </row>
    <row r="143" spans="2:14" ht="15" thickBot="1" x14ac:dyDescent="0.25">
      <c r="B143" s="15"/>
      <c r="C143" s="17"/>
      <c r="D143" s="37" t="s">
        <v>73</v>
      </c>
      <c r="E143" s="38">
        <v>0</v>
      </c>
      <c r="F143" s="32">
        <v>0</v>
      </c>
      <c r="G143" s="32">
        <v>0</v>
      </c>
      <c r="H143" s="33" t="s">
        <v>13</v>
      </c>
      <c r="I143" s="34">
        <v>0.1</v>
      </c>
      <c r="J143" s="34">
        <v>0.1</v>
      </c>
      <c r="K143" s="56">
        <v>0.1</v>
      </c>
      <c r="L143" s="36">
        <f>ROUNDDOWN(E143*I143,0)+ROUNDDOWN(F143*J143,0)+ROUNDDOWN(G143*K143,0)</f>
        <v>0</v>
      </c>
    </row>
    <row r="144" spans="2:14" ht="15" thickBot="1" x14ac:dyDescent="0.25">
      <c r="B144" s="41" t="s">
        <v>76</v>
      </c>
      <c r="C144" s="42"/>
      <c r="D144" s="57" t="s">
        <v>71</v>
      </c>
      <c r="E144" s="38">
        <v>0</v>
      </c>
      <c r="F144" s="32">
        <v>0</v>
      </c>
      <c r="G144" s="32">
        <v>0</v>
      </c>
      <c r="H144" s="33" t="s">
        <v>13</v>
      </c>
      <c r="I144" s="34">
        <v>0.1</v>
      </c>
      <c r="J144" s="34">
        <v>0.1</v>
      </c>
      <c r="K144" s="56">
        <v>0.1</v>
      </c>
      <c r="L144" s="36">
        <f>E144*I144+F144*J144+G144*K144</f>
        <v>0</v>
      </c>
    </row>
    <row r="145" spans="1:12" ht="15" thickBot="1" x14ac:dyDescent="0.25">
      <c r="B145" s="15" t="s">
        <v>77</v>
      </c>
      <c r="C145" s="17"/>
      <c r="D145" s="57" t="s">
        <v>72</v>
      </c>
      <c r="E145" s="38">
        <v>0</v>
      </c>
      <c r="F145" s="32">
        <v>0</v>
      </c>
      <c r="G145" s="32">
        <v>0</v>
      </c>
      <c r="H145" s="33" t="s">
        <v>13</v>
      </c>
      <c r="I145" s="34">
        <v>0.1</v>
      </c>
      <c r="J145" s="34">
        <v>0.1</v>
      </c>
      <c r="K145" s="56">
        <v>0.1</v>
      </c>
      <c r="L145" s="36">
        <f>E145*I145+F145*J145+G145*K145</f>
        <v>0</v>
      </c>
    </row>
    <row r="146" spans="1:12" ht="15" thickBot="1" x14ac:dyDescent="0.25">
      <c r="B146" s="14"/>
      <c r="C146" s="48"/>
      <c r="D146" s="37" t="s">
        <v>73</v>
      </c>
      <c r="E146" s="38">
        <v>0</v>
      </c>
      <c r="F146" s="32">
        <v>0</v>
      </c>
      <c r="G146" s="32">
        <v>0</v>
      </c>
      <c r="H146" s="33" t="s">
        <v>13</v>
      </c>
      <c r="I146" s="34">
        <v>0.1</v>
      </c>
      <c r="J146" s="34">
        <v>0.1</v>
      </c>
      <c r="K146" s="56">
        <v>0.1</v>
      </c>
      <c r="L146" s="36">
        <f>ROUNDDOWN(E146*I146,0)+ROUNDDOWN(F146*J146,0)+ROUNDDOWN(G146*K146,0)</f>
        <v>0</v>
      </c>
    </row>
    <row r="147" spans="1:12" ht="15" thickBot="1" x14ac:dyDescent="0.25">
      <c r="B147" s="15" t="s">
        <v>84</v>
      </c>
      <c r="C147" s="17"/>
      <c r="D147" s="57" t="s">
        <v>71</v>
      </c>
      <c r="E147" s="38">
        <v>0</v>
      </c>
      <c r="F147" s="32">
        <v>0</v>
      </c>
      <c r="G147" s="32">
        <v>0</v>
      </c>
      <c r="H147" s="33" t="s">
        <v>13</v>
      </c>
      <c r="I147" s="34">
        <v>0.1</v>
      </c>
      <c r="J147" s="34">
        <v>0.1</v>
      </c>
      <c r="K147" s="56">
        <v>0.1</v>
      </c>
      <c r="L147" s="36">
        <f>E147*I147+F147*J147+G147*K147</f>
        <v>0</v>
      </c>
    </row>
    <row r="148" spans="1:12" ht="15" thickBot="1" x14ac:dyDescent="0.25">
      <c r="B148" s="15"/>
      <c r="C148" s="17"/>
      <c r="D148" s="57" t="s">
        <v>72</v>
      </c>
      <c r="E148" s="38">
        <v>0</v>
      </c>
      <c r="F148" s="32">
        <v>0</v>
      </c>
      <c r="G148" s="32">
        <v>0</v>
      </c>
      <c r="H148" s="33" t="s">
        <v>13</v>
      </c>
      <c r="I148" s="34">
        <v>0.1</v>
      </c>
      <c r="J148" s="34">
        <v>0.1</v>
      </c>
      <c r="K148" s="56">
        <v>0.1</v>
      </c>
      <c r="L148" s="36">
        <f>E148*I148+F148*J148+G148*K148</f>
        <v>0</v>
      </c>
    </row>
    <row r="149" spans="1:12" ht="15" thickBot="1" x14ac:dyDescent="0.25">
      <c r="B149" s="15"/>
      <c r="C149" s="17"/>
      <c r="D149" s="37" t="s">
        <v>73</v>
      </c>
      <c r="E149" s="38">
        <v>0</v>
      </c>
      <c r="F149" s="32">
        <v>0</v>
      </c>
      <c r="G149" s="32">
        <v>0</v>
      </c>
      <c r="H149" s="33" t="s">
        <v>13</v>
      </c>
      <c r="I149" s="34">
        <v>0.1</v>
      </c>
      <c r="J149" s="34">
        <v>0.1</v>
      </c>
      <c r="K149" s="56">
        <v>0.1</v>
      </c>
      <c r="L149" s="36">
        <f>ROUNDDOWN(E149*I149,0)+ROUNDDOWN(F149*J149,0)+ROUNDDOWN(G149*K149,0)</f>
        <v>0</v>
      </c>
    </row>
    <row r="150" spans="1:12" ht="15" customHeight="1" thickBot="1" x14ac:dyDescent="0.25">
      <c r="B150" s="145" t="s">
        <v>85</v>
      </c>
      <c r="C150" s="146"/>
      <c r="D150" s="37" t="s">
        <v>71</v>
      </c>
      <c r="E150" s="32">
        <v>0</v>
      </c>
      <c r="F150" s="32">
        <v>0</v>
      </c>
      <c r="G150" s="32">
        <v>0</v>
      </c>
      <c r="H150" s="33" t="s">
        <v>13</v>
      </c>
      <c r="I150" s="34">
        <v>0.1</v>
      </c>
      <c r="J150" s="34">
        <v>0.1</v>
      </c>
      <c r="K150" s="56">
        <v>0.1</v>
      </c>
      <c r="L150" s="36">
        <f>ROUNDDOWN(E150*I150,0)+ROUNDDOWN(F150*J150,0)+ROUNDDOWN(G150*K150,0)</f>
        <v>0</v>
      </c>
    </row>
    <row r="151" spans="1:12" ht="15" thickBot="1" x14ac:dyDescent="0.25">
      <c r="B151" s="147"/>
      <c r="C151" s="148"/>
      <c r="D151" s="37" t="s">
        <v>72</v>
      </c>
      <c r="E151" s="32">
        <v>0</v>
      </c>
      <c r="F151" s="32">
        <v>0</v>
      </c>
      <c r="G151" s="32">
        <v>0</v>
      </c>
      <c r="H151" s="33" t="s">
        <v>13</v>
      </c>
      <c r="I151" s="34">
        <v>0.1</v>
      </c>
      <c r="J151" s="34">
        <v>0.1</v>
      </c>
      <c r="K151" s="56">
        <v>0.1</v>
      </c>
      <c r="L151" s="36">
        <f>ROUNDDOWN(E151*I151,0)+ROUNDDOWN(F151*J151,0)+ROUNDDOWN(G151*K151,0)</f>
        <v>0</v>
      </c>
    </row>
    <row r="152" spans="1:12" ht="15" thickBot="1" x14ac:dyDescent="0.25">
      <c r="B152" s="14"/>
      <c r="C152" s="46"/>
      <c r="D152" s="37" t="s">
        <v>73</v>
      </c>
      <c r="E152" s="38">
        <v>0</v>
      </c>
      <c r="F152" s="32">
        <v>0</v>
      </c>
      <c r="G152" s="32">
        <v>0</v>
      </c>
      <c r="H152" s="33" t="s">
        <v>13</v>
      </c>
      <c r="I152" s="34">
        <v>0.1</v>
      </c>
      <c r="J152" s="34">
        <v>0.1</v>
      </c>
      <c r="K152" s="56">
        <v>0.1</v>
      </c>
      <c r="L152" s="36">
        <f>ROUNDDOWN(E152*I152,0)+ROUNDDOWN(F152*J152,0)+ROUNDDOWN(G152*K152,0)</f>
        <v>0</v>
      </c>
    </row>
    <row r="153" spans="1:12" ht="15" thickBot="1" x14ac:dyDescent="0.25">
      <c r="B153" s="15" t="s">
        <v>86</v>
      </c>
      <c r="C153" s="17"/>
      <c r="D153" s="58" t="s">
        <v>71</v>
      </c>
      <c r="E153" s="38">
        <v>0</v>
      </c>
      <c r="F153" s="32">
        <v>0</v>
      </c>
      <c r="G153" s="32">
        <v>0</v>
      </c>
      <c r="H153" s="33" t="s">
        <v>13</v>
      </c>
      <c r="I153" s="34">
        <v>0.1</v>
      </c>
      <c r="J153" s="34">
        <v>0.1</v>
      </c>
      <c r="K153" s="56">
        <v>0.1</v>
      </c>
      <c r="L153" s="36">
        <f>E153*I153+F153*J153+G153*K153</f>
        <v>0</v>
      </c>
    </row>
    <row r="154" spans="1:12" ht="15" thickBot="1" x14ac:dyDescent="0.25">
      <c r="B154" s="15"/>
      <c r="C154" s="17"/>
      <c r="D154" s="57" t="s">
        <v>72</v>
      </c>
      <c r="E154" s="38">
        <v>0</v>
      </c>
      <c r="F154" s="32">
        <v>0</v>
      </c>
      <c r="G154" s="32">
        <v>0</v>
      </c>
      <c r="H154" s="33" t="s">
        <v>13</v>
      </c>
      <c r="I154" s="34">
        <v>0.1</v>
      </c>
      <c r="J154" s="34">
        <v>0.1</v>
      </c>
      <c r="K154" s="56">
        <v>0.1</v>
      </c>
      <c r="L154" s="36">
        <f>E154*I154+F154*J154+G154*K154</f>
        <v>0</v>
      </c>
    </row>
    <row r="155" spans="1:12" ht="15" thickBot="1" x14ac:dyDescent="0.25">
      <c r="B155" s="15"/>
      <c r="C155" s="17"/>
      <c r="D155" s="50" t="s">
        <v>73</v>
      </c>
      <c r="E155" s="51">
        <v>0</v>
      </c>
      <c r="F155" s="52">
        <v>0</v>
      </c>
      <c r="G155" s="52">
        <v>0</v>
      </c>
      <c r="H155" s="63" t="s">
        <v>13</v>
      </c>
      <c r="I155" s="64">
        <v>0.1</v>
      </c>
      <c r="J155" s="64">
        <v>0.1</v>
      </c>
      <c r="K155" s="65">
        <v>0.1</v>
      </c>
      <c r="L155" s="36">
        <f>ROUNDDOWN(E155*I155,0)+ROUNDDOWN(F155*J155,0)+ROUNDDOWN(G155*K155,0)</f>
        <v>0</v>
      </c>
    </row>
    <row r="156" spans="1:12" ht="15" thickBot="1" x14ac:dyDescent="0.25">
      <c r="B156" s="41" t="s">
        <v>88</v>
      </c>
      <c r="C156" s="66"/>
      <c r="D156" s="67" t="s">
        <v>71</v>
      </c>
      <c r="E156" s="38">
        <v>0</v>
      </c>
      <c r="F156" s="32">
        <v>0</v>
      </c>
      <c r="G156" s="32">
        <v>0</v>
      </c>
      <c r="H156" s="33" t="s">
        <v>13</v>
      </c>
      <c r="I156" s="68"/>
      <c r="J156" s="68"/>
      <c r="K156" s="68"/>
      <c r="L156" s="36">
        <f>E156*I156+F156*J156+G156*K156</f>
        <v>0</v>
      </c>
    </row>
    <row r="157" spans="1:12" ht="15" thickBot="1" x14ac:dyDescent="0.25">
      <c r="B157" s="15"/>
      <c r="C157" s="69"/>
      <c r="D157" s="37" t="s">
        <v>72</v>
      </c>
      <c r="E157" s="38">
        <v>0</v>
      </c>
      <c r="F157" s="32">
        <v>0</v>
      </c>
      <c r="G157" s="32">
        <v>0</v>
      </c>
      <c r="H157" s="33" t="s">
        <v>13</v>
      </c>
      <c r="I157" s="34"/>
      <c r="J157" s="34"/>
      <c r="K157" s="34"/>
      <c r="L157" s="36">
        <f>E157*I157+F157*J157+G157*K157</f>
        <v>0</v>
      </c>
    </row>
    <row r="158" spans="1:12" ht="15" thickBot="1" x14ac:dyDescent="0.25">
      <c r="B158" s="16"/>
      <c r="C158" s="70"/>
      <c r="D158" s="50" t="s">
        <v>73</v>
      </c>
      <c r="E158" s="51">
        <v>0</v>
      </c>
      <c r="F158" s="52">
        <v>0</v>
      </c>
      <c r="G158" s="52">
        <v>0</v>
      </c>
      <c r="H158" s="63" t="s">
        <v>13</v>
      </c>
      <c r="I158" s="64"/>
      <c r="J158" s="64"/>
      <c r="K158" s="64"/>
      <c r="L158" s="36">
        <f>ROUNDDOWN(E158*I158,0)+ROUNDDOWN(F158*J158,0)+ROUNDDOWN(G158*K158,0)</f>
        <v>0</v>
      </c>
    </row>
    <row r="159" spans="1:12" ht="23.25" customHeight="1" x14ac:dyDescent="0.2">
      <c r="B159" s="53"/>
      <c r="C159" s="53"/>
      <c r="D159" s="53"/>
      <c r="E159" s="53"/>
      <c r="F159" s="53"/>
      <c r="G159" s="53"/>
      <c r="H159" s="53"/>
      <c r="I159" s="54" t="s">
        <v>82</v>
      </c>
      <c r="J159" s="54" t="s">
        <v>82</v>
      </c>
      <c r="K159" s="54" t="s">
        <v>82</v>
      </c>
    </row>
    <row r="160" spans="1:12" x14ac:dyDescent="0.2">
      <c r="A160" s="2" t="s">
        <v>89</v>
      </c>
      <c r="C160" s="6"/>
    </row>
    <row r="161" spans="1:13" ht="15" thickBot="1" x14ac:dyDescent="0.25">
      <c r="A161" s="6"/>
      <c r="B161" s="6"/>
      <c r="C161" s="6"/>
      <c r="D161" s="23" t="s">
        <v>64</v>
      </c>
    </row>
    <row r="162" spans="1:13" ht="24" customHeight="1" thickBot="1" x14ac:dyDescent="0.25">
      <c r="A162" s="6"/>
      <c r="B162" s="71"/>
      <c r="C162" s="72"/>
      <c r="D162" s="9" t="s">
        <v>90</v>
      </c>
    </row>
    <row r="163" spans="1:13" ht="27" customHeight="1" thickTop="1" thickBot="1" x14ac:dyDescent="0.25">
      <c r="B163" s="15" t="s">
        <v>91</v>
      </c>
      <c r="C163" s="73"/>
      <c r="D163" s="32">
        <v>0</v>
      </c>
      <c r="E163" s="74" t="s">
        <v>92</v>
      </c>
      <c r="I163" s="75">
        <v>14</v>
      </c>
      <c r="J163" s="2" t="s">
        <v>93</v>
      </c>
      <c r="L163" s="36">
        <f>D163*I163</f>
        <v>0</v>
      </c>
      <c r="M163" s="2" t="s">
        <v>94</v>
      </c>
    </row>
    <row r="164" spans="1:13" x14ac:dyDescent="0.2">
      <c r="B164" s="145" t="s">
        <v>95</v>
      </c>
      <c r="C164" s="149"/>
      <c r="D164" s="152">
        <v>0</v>
      </c>
      <c r="I164" s="154">
        <v>14</v>
      </c>
      <c r="J164" s="155" t="s">
        <v>93</v>
      </c>
      <c r="L164" s="113">
        <f>D164*I164</f>
        <v>0</v>
      </c>
      <c r="M164" s="160" t="s">
        <v>96</v>
      </c>
    </row>
    <row r="165" spans="1:13" ht="15" thickBot="1" x14ac:dyDescent="0.25">
      <c r="B165" s="150"/>
      <c r="C165" s="151"/>
      <c r="D165" s="153"/>
      <c r="I165" s="154"/>
      <c r="J165" s="155"/>
      <c r="L165" s="132"/>
      <c r="M165" s="160"/>
    </row>
    <row r="166" spans="1:13" ht="28.5" customHeight="1" thickBot="1" x14ac:dyDescent="0.25">
      <c r="B166" s="76" t="s">
        <v>97</v>
      </c>
      <c r="C166" s="77"/>
      <c r="D166" s="32">
        <v>0</v>
      </c>
      <c r="I166" s="75">
        <v>1</v>
      </c>
      <c r="J166" s="2" t="s">
        <v>93</v>
      </c>
      <c r="L166" s="36">
        <f>D166*I166</f>
        <v>0</v>
      </c>
      <c r="M166" s="2" t="s">
        <v>96</v>
      </c>
    </row>
    <row r="167" spans="1:13" ht="27" customHeight="1" thickBot="1" x14ac:dyDescent="0.25">
      <c r="B167" s="78" t="s">
        <v>98</v>
      </c>
      <c r="C167" s="79"/>
      <c r="D167" s="32">
        <v>0</v>
      </c>
      <c r="I167" s="75">
        <v>8</v>
      </c>
      <c r="J167" s="2" t="s">
        <v>93</v>
      </c>
      <c r="L167" s="36">
        <f>D167*I167</f>
        <v>0</v>
      </c>
      <c r="M167" s="2" t="s">
        <v>96</v>
      </c>
    </row>
    <row r="168" spans="1:13" ht="27" customHeight="1" thickBot="1" x14ac:dyDescent="0.25">
      <c r="B168" s="16" t="s">
        <v>99</v>
      </c>
      <c r="C168" s="80"/>
      <c r="D168" s="81" t="s">
        <v>100</v>
      </c>
      <c r="E168" s="74" t="s">
        <v>101</v>
      </c>
    </row>
    <row r="169" spans="1:13" ht="15" customHeight="1" x14ac:dyDescent="0.2">
      <c r="B169" s="17"/>
      <c r="C169" s="17"/>
      <c r="D169" s="82"/>
    </row>
    <row r="170" spans="1:13" ht="15" customHeight="1" x14ac:dyDescent="0.2">
      <c r="A170" s="2" t="s">
        <v>102</v>
      </c>
      <c r="B170" s="13" t="s">
        <v>103</v>
      </c>
      <c r="C170" s="17"/>
      <c r="D170" s="82"/>
    </row>
    <row r="171" spans="1:13" ht="18.75" customHeight="1" thickBot="1" x14ac:dyDescent="0.25">
      <c r="A171" s="13"/>
      <c r="B171" s="17"/>
      <c r="C171" s="17"/>
      <c r="D171" s="82"/>
      <c r="E171" s="13"/>
      <c r="F171" s="13"/>
      <c r="G171" s="83" t="s">
        <v>90</v>
      </c>
      <c r="I171" s="13"/>
      <c r="J171" s="13"/>
      <c r="K171" s="13"/>
    </row>
    <row r="172" spans="1:13" ht="28.5" customHeight="1" thickBot="1" x14ac:dyDescent="0.25">
      <c r="A172" s="13"/>
      <c r="B172" s="13"/>
      <c r="C172" s="17"/>
      <c r="D172" s="82"/>
      <c r="E172" s="13"/>
      <c r="F172" s="13"/>
      <c r="G172" s="84">
        <v>0</v>
      </c>
      <c r="H172" s="2" t="s">
        <v>104</v>
      </c>
      <c r="I172" s="13"/>
      <c r="J172" s="13"/>
      <c r="K172" s="4" t="s">
        <v>15</v>
      </c>
      <c r="L172" s="36">
        <f>G172*12</f>
        <v>0</v>
      </c>
    </row>
    <row r="173" spans="1:13" ht="27" customHeight="1" x14ac:dyDescent="0.2">
      <c r="A173" s="13"/>
      <c r="B173" s="17"/>
      <c r="C173" s="17"/>
      <c r="D173" s="82"/>
      <c r="E173" s="13"/>
      <c r="F173" s="13"/>
      <c r="G173" s="85"/>
      <c r="I173" s="13"/>
      <c r="J173" s="13"/>
      <c r="K173" s="13"/>
      <c r="L173" s="13"/>
    </row>
    <row r="174" spans="1:13" ht="17.25" customHeight="1" thickBot="1" x14ac:dyDescent="0.25">
      <c r="A174" s="86" t="s">
        <v>105</v>
      </c>
      <c r="B174" s="13" t="s">
        <v>106</v>
      </c>
      <c r="C174" s="17"/>
      <c r="D174" s="82"/>
      <c r="E174" s="13"/>
      <c r="F174" s="13"/>
      <c r="G174" s="83" t="s">
        <v>90</v>
      </c>
      <c r="I174" s="13"/>
      <c r="J174" s="13"/>
      <c r="K174" s="13"/>
    </row>
    <row r="175" spans="1:13" ht="29.25" customHeight="1" x14ac:dyDescent="0.2">
      <c r="B175" s="24" t="s">
        <v>107</v>
      </c>
      <c r="C175" s="17"/>
      <c r="D175" s="82"/>
      <c r="E175" s="13"/>
      <c r="F175" s="13"/>
      <c r="G175" s="84">
        <v>0</v>
      </c>
      <c r="H175" s="2" t="s">
        <v>108</v>
      </c>
      <c r="I175" s="13"/>
      <c r="J175" s="13"/>
      <c r="K175" s="4" t="s">
        <v>15</v>
      </c>
      <c r="L175" s="36"/>
    </row>
    <row r="176" spans="1:13" ht="30" customHeight="1" thickBot="1" x14ac:dyDescent="0.25">
      <c r="A176" s="13"/>
      <c r="B176" s="24" t="s">
        <v>109</v>
      </c>
      <c r="C176" s="17"/>
      <c r="D176" s="82"/>
      <c r="E176" s="13"/>
      <c r="F176" s="13"/>
      <c r="G176" s="84">
        <v>0</v>
      </c>
      <c r="H176" s="2" t="s">
        <v>108</v>
      </c>
      <c r="I176" s="13"/>
      <c r="J176" s="13"/>
      <c r="K176" s="4" t="s">
        <v>15</v>
      </c>
      <c r="L176" s="36"/>
    </row>
    <row r="177" spans="1:19" ht="17.25" customHeight="1" x14ac:dyDescent="0.2">
      <c r="A177" s="13"/>
      <c r="B177" s="24"/>
      <c r="C177" s="17"/>
      <c r="D177" s="87"/>
      <c r="E177" s="13"/>
      <c r="F177" s="13"/>
      <c r="G177" s="85"/>
      <c r="I177" s="13"/>
      <c r="J177" s="13"/>
      <c r="K177" s="4"/>
      <c r="L177" s="13"/>
    </row>
    <row r="178" spans="1:19" ht="15" customHeight="1" thickBot="1" x14ac:dyDescent="0.25">
      <c r="A178" s="88"/>
      <c r="B178" s="88"/>
      <c r="C178" s="88"/>
      <c r="D178" s="88"/>
      <c r="E178" s="88"/>
      <c r="F178" s="88"/>
      <c r="G178" s="88"/>
      <c r="H178" s="88"/>
      <c r="I178" s="88"/>
      <c r="J178" s="88"/>
      <c r="K178" s="88"/>
      <c r="L178" s="89"/>
    </row>
    <row r="179" spans="1:19" ht="15.6" thickTop="1" thickBot="1" x14ac:dyDescent="0.25"/>
    <row r="180" spans="1:19" x14ac:dyDescent="0.2">
      <c r="L180" s="161">
        <f>SUM(L7:L176)</f>
        <v>0</v>
      </c>
    </row>
    <row r="181" spans="1:19" ht="23.4" x14ac:dyDescent="0.2">
      <c r="F181" s="90"/>
      <c r="J181" s="91" t="s">
        <v>110</v>
      </c>
      <c r="L181" s="162"/>
      <c r="N181" s="13"/>
      <c r="O181" s="92"/>
      <c r="P181" s="3"/>
      <c r="Q181" s="3"/>
      <c r="R181" s="13"/>
      <c r="S181" s="13"/>
    </row>
    <row r="182" spans="1:19" ht="15" thickBot="1" x14ac:dyDescent="0.25">
      <c r="J182" s="2" t="s">
        <v>111</v>
      </c>
      <c r="L182" s="163"/>
      <c r="N182" s="13"/>
      <c r="O182" s="93"/>
      <c r="P182" s="3"/>
      <c r="Q182" s="3"/>
      <c r="R182" s="13"/>
      <c r="S182" s="13"/>
    </row>
    <row r="183" spans="1:19" ht="15" thickBot="1" x14ac:dyDescent="0.25">
      <c r="L183" s="94"/>
      <c r="N183" s="13"/>
      <c r="O183" s="93"/>
      <c r="P183" s="3"/>
      <c r="Q183" s="3"/>
      <c r="R183" s="13"/>
      <c r="S183" s="13"/>
    </row>
    <row r="184" spans="1:19" ht="63.75" customHeight="1" x14ac:dyDescent="0.2">
      <c r="J184" s="156" t="s">
        <v>112</v>
      </c>
      <c r="K184" s="156"/>
      <c r="L184" s="95">
        <f>L180*3+L180*11/12</f>
        <v>0</v>
      </c>
      <c r="N184" s="13"/>
      <c r="O184" s="93"/>
      <c r="P184" s="3"/>
      <c r="Q184" s="3"/>
      <c r="R184" s="13"/>
      <c r="S184" s="13"/>
    </row>
    <row r="185" spans="1:19" x14ac:dyDescent="0.2">
      <c r="L185" s="94"/>
      <c r="N185" s="13"/>
      <c r="O185" s="93"/>
      <c r="P185" s="3"/>
      <c r="Q185" s="3"/>
      <c r="R185" s="13"/>
      <c r="S185" s="13"/>
    </row>
    <row r="186" spans="1:19" hidden="1" x14ac:dyDescent="0.2">
      <c r="L186" s="94"/>
      <c r="N186" s="13"/>
      <c r="O186" s="93"/>
      <c r="P186" s="3"/>
      <c r="Q186" s="3"/>
      <c r="R186" s="13"/>
      <c r="S186" s="13"/>
    </row>
    <row r="187" spans="1:19" hidden="1" x14ac:dyDescent="0.2">
      <c r="L187" s="94"/>
      <c r="N187" s="13"/>
      <c r="O187" s="93"/>
      <c r="P187" s="3"/>
      <c r="Q187" s="3"/>
      <c r="R187" s="13"/>
      <c r="S187" s="13"/>
    </row>
    <row r="188" spans="1:19" hidden="1" x14ac:dyDescent="0.2">
      <c r="L188" s="94"/>
      <c r="N188" s="13"/>
      <c r="O188" s="93"/>
      <c r="P188" s="3"/>
      <c r="Q188" s="3"/>
      <c r="R188" s="13"/>
      <c r="S188" s="13"/>
    </row>
    <row r="189" spans="1:19" hidden="1" x14ac:dyDescent="0.2">
      <c r="L189" s="94"/>
      <c r="N189" s="13"/>
      <c r="O189" s="93"/>
      <c r="P189" s="3"/>
      <c r="Q189" s="3"/>
      <c r="R189" s="13"/>
      <c r="S189" s="13"/>
    </row>
    <row r="190" spans="1:19" ht="19.5" customHeight="1" x14ac:dyDescent="0.2">
      <c r="L190" s="94"/>
      <c r="N190" s="13"/>
      <c r="O190" s="93"/>
      <c r="P190" s="3"/>
      <c r="Q190" s="3"/>
      <c r="R190" s="13"/>
      <c r="S190" s="13"/>
    </row>
    <row r="191" spans="1:19" ht="15" thickBot="1" x14ac:dyDescent="0.25">
      <c r="A191" s="1">
        <v>8</v>
      </c>
      <c r="B191" s="2" t="s">
        <v>113</v>
      </c>
      <c r="G191" s="83" t="s">
        <v>90</v>
      </c>
      <c r="I191" s="157" t="s">
        <v>114</v>
      </c>
      <c r="J191" s="157"/>
      <c r="L191" s="94"/>
      <c r="N191" s="13"/>
      <c r="O191" s="93"/>
      <c r="P191" s="3"/>
      <c r="Q191" s="3"/>
      <c r="R191" s="13"/>
      <c r="S191" s="13"/>
    </row>
    <row r="192" spans="1:19" ht="24" customHeight="1" thickBot="1" x14ac:dyDescent="0.25">
      <c r="B192" s="2" t="s">
        <v>115</v>
      </c>
      <c r="G192" s="96">
        <v>0</v>
      </c>
      <c r="H192" s="1" t="s">
        <v>13</v>
      </c>
      <c r="I192" s="158">
        <f>SUM(K18,K33,K49,K64)</f>
        <v>0</v>
      </c>
      <c r="J192" s="159"/>
      <c r="K192" s="1" t="s">
        <v>116</v>
      </c>
      <c r="L192" s="95">
        <f>G192*I192</f>
        <v>0</v>
      </c>
      <c r="N192" s="13"/>
      <c r="O192" s="93"/>
      <c r="P192" s="3"/>
      <c r="Q192" s="3"/>
      <c r="R192" s="13"/>
      <c r="S192" s="13"/>
    </row>
    <row r="193" spans="1:19" ht="27.75" customHeight="1" x14ac:dyDescent="0.2">
      <c r="L193" s="94"/>
      <c r="N193" s="13"/>
      <c r="O193" s="93"/>
      <c r="P193" s="3"/>
      <c r="Q193" s="3"/>
      <c r="R193" s="13"/>
      <c r="S193" s="13"/>
    </row>
    <row r="194" spans="1:19" x14ac:dyDescent="0.2">
      <c r="A194" s="97" t="s">
        <v>117</v>
      </c>
      <c r="B194" s="2" t="s">
        <v>118</v>
      </c>
      <c r="N194" s="13"/>
      <c r="O194" s="92"/>
      <c r="P194" s="3"/>
      <c r="Q194" s="3"/>
      <c r="R194" s="13"/>
      <c r="S194" s="13"/>
    </row>
    <row r="195" spans="1:19" x14ac:dyDescent="0.2">
      <c r="N195" s="13"/>
      <c r="O195" s="13"/>
      <c r="P195" s="3"/>
      <c r="Q195" s="3"/>
      <c r="R195" s="13"/>
      <c r="S195" s="13"/>
    </row>
    <row r="196" spans="1:19" x14ac:dyDescent="0.2">
      <c r="B196" s="93"/>
      <c r="N196" s="13"/>
      <c r="O196" s="98"/>
      <c r="P196" s="98"/>
      <c r="Q196" s="98"/>
      <c r="R196" s="13"/>
      <c r="S196" s="13"/>
    </row>
    <row r="197" spans="1:19" x14ac:dyDescent="0.2">
      <c r="B197" s="99" t="s">
        <v>119</v>
      </c>
      <c r="F197" s="100" t="s">
        <v>120</v>
      </c>
      <c r="N197" s="13"/>
      <c r="O197" s="98"/>
      <c r="P197" s="98"/>
      <c r="Q197" s="98"/>
      <c r="R197" s="13"/>
      <c r="S197" s="13"/>
    </row>
    <row r="198" spans="1:19" ht="30" customHeight="1" x14ac:dyDescent="0.2">
      <c r="B198" s="101" t="s">
        <v>121</v>
      </c>
      <c r="C198" s="101" t="s">
        <v>122</v>
      </c>
      <c r="D198" s="101" t="s">
        <v>123</v>
      </c>
      <c r="F198" s="101" t="s">
        <v>124</v>
      </c>
      <c r="G198" s="101" t="s">
        <v>125</v>
      </c>
      <c r="H198" s="142" t="s">
        <v>123</v>
      </c>
      <c r="I198" s="142"/>
      <c r="N198" s="13"/>
      <c r="O198" s="98"/>
      <c r="P198" s="98"/>
      <c r="Q198" s="98"/>
      <c r="R198" s="13"/>
      <c r="S198" s="13"/>
    </row>
    <row r="199" spans="1:19" ht="36.75" customHeight="1" x14ac:dyDescent="0.2">
      <c r="B199" s="101" t="s">
        <v>126</v>
      </c>
      <c r="C199" s="101" t="s">
        <v>127</v>
      </c>
      <c r="D199" s="101" t="s">
        <v>128</v>
      </c>
      <c r="F199" s="101" t="s">
        <v>129</v>
      </c>
      <c r="G199" s="101" t="s">
        <v>130</v>
      </c>
      <c r="H199" s="142" t="s">
        <v>131</v>
      </c>
      <c r="I199" s="142"/>
      <c r="N199" s="13"/>
      <c r="O199" s="98"/>
      <c r="P199" s="98"/>
      <c r="Q199" s="98"/>
      <c r="R199" s="13"/>
      <c r="S199" s="13"/>
    </row>
    <row r="200" spans="1:19" ht="36.75" customHeight="1" x14ac:dyDescent="0.2">
      <c r="B200" s="101" t="s">
        <v>132</v>
      </c>
      <c r="C200" s="101" t="s">
        <v>133</v>
      </c>
      <c r="D200" s="101" t="s">
        <v>134</v>
      </c>
      <c r="F200" s="101" t="s">
        <v>135</v>
      </c>
      <c r="G200" s="101"/>
      <c r="H200" s="142" t="s">
        <v>136</v>
      </c>
      <c r="I200" s="142"/>
      <c r="N200" s="13"/>
      <c r="O200" s="98"/>
      <c r="P200" s="98"/>
      <c r="Q200" s="98"/>
      <c r="R200" s="13"/>
      <c r="S200" s="13"/>
    </row>
    <row r="201" spans="1:19" ht="34.5" customHeight="1" x14ac:dyDescent="0.2">
      <c r="B201" s="101" t="s">
        <v>137</v>
      </c>
      <c r="C201" s="101"/>
      <c r="D201" s="101" t="s">
        <v>128</v>
      </c>
      <c r="N201" s="13"/>
      <c r="O201" s="13"/>
      <c r="P201" s="3"/>
      <c r="Q201" s="3"/>
      <c r="R201" s="13"/>
      <c r="S201" s="13"/>
    </row>
    <row r="202" spans="1:19" ht="36" customHeight="1" x14ac:dyDescent="0.2">
      <c r="B202" s="101" t="s">
        <v>135</v>
      </c>
      <c r="C202" s="101"/>
      <c r="D202" s="101" t="s">
        <v>134</v>
      </c>
      <c r="G202" s="102"/>
      <c r="O202" s="92"/>
      <c r="P202" s="3"/>
      <c r="Q202" s="3"/>
    </row>
    <row r="203" spans="1:19" x14ac:dyDescent="0.2">
      <c r="B203" s="102"/>
      <c r="O203" s="92"/>
      <c r="P203" s="3"/>
      <c r="Q203" s="3"/>
    </row>
    <row r="204" spans="1:19" x14ac:dyDescent="0.2">
      <c r="P204" s="3"/>
      <c r="Q204" s="3"/>
    </row>
    <row r="208" spans="1:19" x14ac:dyDescent="0.2">
      <c r="P208" s="3"/>
      <c r="Q208" s="3"/>
    </row>
  </sheetData>
  <mergeCells count="224">
    <mergeCell ref="B87:C87"/>
    <mergeCell ref="B100:C101"/>
    <mergeCell ref="B112:C112"/>
    <mergeCell ref="B125:C126"/>
    <mergeCell ref="B77:B78"/>
    <mergeCell ref="C77:C78"/>
    <mergeCell ref="L164:L165"/>
    <mergeCell ref="M164:M165"/>
    <mergeCell ref="L180:L182"/>
    <mergeCell ref="E77:E78"/>
    <mergeCell ref="G77:G78"/>
    <mergeCell ref="H77:H78"/>
    <mergeCell ref="I77:I78"/>
    <mergeCell ref="J77:K78"/>
    <mergeCell ref="L77:L78"/>
    <mergeCell ref="H198:I198"/>
    <mergeCell ref="H199:I199"/>
    <mergeCell ref="H200:I200"/>
    <mergeCell ref="B137:C137"/>
    <mergeCell ref="B150:C151"/>
    <mergeCell ref="B164:C165"/>
    <mergeCell ref="D164:D165"/>
    <mergeCell ref="I164:I165"/>
    <mergeCell ref="J164:J165"/>
    <mergeCell ref="J184:K184"/>
    <mergeCell ref="I191:J191"/>
    <mergeCell ref="I192:J192"/>
    <mergeCell ref="L71:L72"/>
    <mergeCell ref="J73:K74"/>
    <mergeCell ref="L73:L74"/>
    <mergeCell ref="B75:B76"/>
    <mergeCell ref="C75:C76"/>
    <mergeCell ref="E75:E76"/>
    <mergeCell ref="G75:G76"/>
    <mergeCell ref="H75:H76"/>
    <mergeCell ref="I75:I76"/>
    <mergeCell ref="J75:K76"/>
    <mergeCell ref="L75:L76"/>
    <mergeCell ref="B73:B74"/>
    <mergeCell ref="C73:C74"/>
    <mergeCell ref="E73:E74"/>
    <mergeCell ref="G73:G74"/>
    <mergeCell ref="H73:H74"/>
    <mergeCell ref="I73:I74"/>
    <mergeCell ref="J61:K62"/>
    <mergeCell ref="L61:L62"/>
    <mergeCell ref="B69:B70"/>
    <mergeCell ref="C69:C70"/>
    <mergeCell ref="D69:D78"/>
    <mergeCell ref="E69:E70"/>
    <mergeCell ref="G69:G70"/>
    <mergeCell ref="H69:H70"/>
    <mergeCell ref="I69:I70"/>
    <mergeCell ref="J69:K70"/>
    <mergeCell ref="B61:B62"/>
    <mergeCell ref="C61:C62"/>
    <mergeCell ref="E61:E62"/>
    <mergeCell ref="G61:G62"/>
    <mergeCell ref="H61:H62"/>
    <mergeCell ref="I61:I62"/>
    <mergeCell ref="L69:L70"/>
    <mergeCell ref="B71:B72"/>
    <mergeCell ref="C71:C72"/>
    <mergeCell ref="E71:E72"/>
    <mergeCell ref="G71:G72"/>
    <mergeCell ref="H71:H72"/>
    <mergeCell ref="I71:I72"/>
    <mergeCell ref="J71:K72"/>
    <mergeCell ref="L55:L56"/>
    <mergeCell ref="J57:K58"/>
    <mergeCell ref="L57:L58"/>
    <mergeCell ref="B59:B60"/>
    <mergeCell ref="C59:C60"/>
    <mergeCell ref="E59:E60"/>
    <mergeCell ref="G59:G60"/>
    <mergeCell ref="H59:H60"/>
    <mergeCell ref="I59:I60"/>
    <mergeCell ref="J59:K60"/>
    <mergeCell ref="L59:L60"/>
    <mergeCell ref="B57:B58"/>
    <mergeCell ref="C57:C58"/>
    <mergeCell ref="E57:E58"/>
    <mergeCell ref="G57:G58"/>
    <mergeCell ref="H57:H58"/>
    <mergeCell ref="I57:I58"/>
    <mergeCell ref="J46:K47"/>
    <mergeCell ref="L46:L47"/>
    <mergeCell ref="B53:B54"/>
    <mergeCell ref="C53:C54"/>
    <mergeCell ref="D53:D62"/>
    <mergeCell ref="E53:E54"/>
    <mergeCell ref="G53:G54"/>
    <mergeCell ref="H53:H54"/>
    <mergeCell ref="I53:I54"/>
    <mergeCell ref="J53:K54"/>
    <mergeCell ref="B46:B47"/>
    <mergeCell ref="C46:C47"/>
    <mergeCell ref="E46:E47"/>
    <mergeCell ref="G46:G47"/>
    <mergeCell ref="H46:H47"/>
    <mergeCell ref="I46:I47"/>
    <mergeCell ref="L53:L54"/>
    <mergeCell ref="B55:B56"/>
    <mergeCell ref="C55:C56"/>
    <mergeCell ref="E55:E56"/>
    <mergeCell ref="G55:G56"/>
    <mergeCell ref="H55:H56"/>
    <mergeCell ref="I55:I56"/>
    <mergeCell ref="J55:K56"/>
    <mergeCell ref="L40:L41"/>
    <mergeCell ref="J42:K43"/>
    <mergeCell ref="L42:L43"/>
    <mergeCell ref="B44:B45"/>
    <mergeCell ref="C44:C45"/>
    <mergeCell ref="E44:E45"/>
    <mergeCell ref="G44:G45"/>
    <mergeCell ref="H44:H45"/>
    <mergeCell ref="I44:I45"/>
    <mergeCell ref="J44:K45"/>
    <mergeCell ref="L44:L45"/>
    <mergeCell ref="B42:B43"/>
    <mergeCell ref="C42:C43"/>
    <mergeCell ref="E42:E43"/>
    <mergeCell ref="G42:G43"/>
    <mergeCell ref="H42:H43"/>
    <mergeCell ref="I42:I43"/>
    <mergeCell ref="J30:K31"/>
    <mergeCell ref="L30:L31"/>
    <mergeCell ref="B38:B39"/>
    <mergeCell ref="C38:C39"/>
    <mergeCell ref="D38:D47"/>
    <mergeCell ref="E38:E39"/>
    <mergeCell ref="G38:G39"/>
    <mergeCell ref="H38:H39"/>
    <mergeCell ref="I38:I39"/>
    <mergeCell ref="J38:K39"/>
    <mergeCell ref="B30:B31"/>
    <mergeCell ref="C30:C31"/>
    <mergeCell ref="E30:E31"/>
    <mergeCell ref="G30:G31"/>
    <mergeCell ref="H30:H31"/>
    <mergeCell ref="I30:I31"/>
    <mergeCell ref="L38:L39"/>
    <mergeCell ref="B40:B41"/>
    <mergeCell ref="C40:C41"/>
    <mergeCell ref="E40:E41"/>
    <mergeCell ref="G40:G41"/>
    <mergeCell ref="H40:H41"/>
    <mergeCell ref="I40:I41"/>
    <mergeCell ref="J40:K41"/>
    <mergeCell ref="I28:I29"/>
    <mergeCell ref="J28:K29"/>
    <mergeCell ref="L28:L29"/>
    <mergeCell ref="B26:B27"/>
    <mergeCell ref="C26:C27"/>
    <mergeCell ref="E26:E27"/>
    <mergeCell ref="G26:G27"/>
    <mergeCell ref="H26:H27"/>
    <mergeCell ref="I26:I27"/>
    <mergeCell ref="B22:B23"/>
    <mergeCell ref="C22:C23"/>
    <mergeCell ref="D22:D31"/>
    <mergeCell ref="E22:E23"/>
    <mergeCell ref="G22:G23"/>
    <mergeCell ref="H22:H23"/>
    <mergeCell ref="I22:I23"/>
    <mergeCell ref="J22:K23"/>
    <mergeCell ref="L22:L23"/>
    <mergeCell ref="B24:B25"/>
    <mergeCell ref="C24:C25"/>
    <mergeCell ref="E24:E25"/>
    <mergeCell ref="G24:G25"/>
    <mergeCell ref="H24:H25"/>
    <mergeCell ref="I24:I25"/>
    <mergeCell ref="J24:K25"/>
    <mergeCell ref="L24:L25"/>
    <mergeCell ref="J26:K27"/>
    <mergeCell ref="L26:L27"/>
    <mergeCell ref="B28:B29"/>
    <mergeCell ref="C28:C29"/>
    <mergeCell ref="E28:E29"/>
    <mergeCell ref="G28:G29"/>
    <mergeCell ref="H28:H29"/>
    <mergeCell ref="B15:B16"/>
    <mergeCell ref="C15:C16"/>
    <mergeCell ref="E15:E16"/>
    <mergeCell ref="G15:G16"/>
    <mergeCell ref="H15:H16"/>
    <mergeCell ref="I15:I16"/>
    <mergeCell ref="J15:K16"/>
    <mergeCell ref="L15:L16"/>
    <mergeCell ref="D7:D16"/>
    <mergeCell ref="B13:B14"/>
    <mergeCell ref="C13:C14"/>
    <mergeCell ref="E13:E14"/>
    <mergeCell ref="G13:G14"/>
    <mergeCell ref="L9:L10"/>
    <mergeCell ref="B11:B12"/>
    <mergeCell ref="C11:C12"/>
    <mergeCell ref="E11:E12"/>
    <mergeCell ref="I7:I8"/>
    <mergeCell ref="J7:K8"/>
    <mergeCell ref="L7:L8"/>
    <mergeCell ref="B7:B8"/>
    <mergeCell ref="C7:C8"/>
    <mergeCell ref="E7:E8"/>
    <mergeCell ref="G7:G8"/>
    <mergeCell ref="H7:H8"/>
    <mergeCell ref="H13:H14"/>
    <mergeCell ref="I13:I14"/>
    <mergeCell ref="J13:K14"/>
    <mergeCell ref="L13:L14"/>
    <mergeCell ref="G11:G12"/>
    <mergeCell ref="H11:H12"/>
    <mergeCell ref="I11:I12"/>
    <mergeCell ref="J11:K12"/>
    <mergeCell ref="L11:L12"/>
    <mergeCell ref="B9:B10"/>
    <mergeCell ref="C9:C10"/>
    <mergeCell ref="E9:E10"/>
    <mergeCell ref="G9:G10"/>
    <mergeCell ref="H9:H10"/>
    <mergeCell ref="I9:I10"/>
    <mergeCell ref="J9:K10"/>
  </mergeCells>
  <phoneticPr fontId="1"/>
  <pageMargins left="0.7" right="0.7" top="0.75" bottom="0.75" header="0.3" footer="0.3"/>
  <pageSetup paperSize="9" scale="52" fitToHeight="0" orientation="portrait" horizontalDpi="300" verticalDpi="300" r:id="rId1"/>
  <rowBreaks count="2" manualBreakCount="2">
    <brk id="79" max="16383" man="1"/>
    <brk id="15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2026-07-15T01:47:20Z</dcterms:created>
  <dcterms:modified xsi:type="dcterms:W3CDTF">2026-07-15T01:49:45Z</dcterms:modified>
  <cp:category/>
  <cp:contentStatus/>
</cp:coreProperties>
</file>