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279" documentId="8_{5B3C2640-78AE-4FAB-953C-BFE97D94D34E}" xr6:coauthVersionLast="47" xr6:coauthVersionMax="47" xr10:uidLastSave="{DEE8B650-CDFB-4743-A66D-F5C4621B5168}"/>
  <bookViews>
    <workbookView xWindow="-120" yWindow="-16320" windowWidth="29040" windowHeight="16440" xr2:uid="{3757397C-09E3-4008-851E-550D72C82FF5}"/>
  </bookViews>
  <sheets>
    <sheet name="様式様式_3年度" sheetId="4" r:id="rId1"/>
    <sheet name="old積算様式" sheetId="3" state="hidden" r:id="rId2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1">old積算様式!$A$1:$F$28</definedName>
    <definedName name="_xlnm.Print_Area" localSheetId="0">様式様式_3年度!$A$1:$F$31</definedName>
    <definedName name="概算払い経費内訳書">#REF!</definedName>
    <definedName name="概算払い請求書">#REF!</definedName>
    <definedName name="基本情報">#REF!</definedName>
    <definedName name="見・契_経費内訳書" localSheetId="0">様式様式_3年度!$A$1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E8" i="4"/>
  <c r="E7" i="4" s="1"/>
  <c r="E9" i="4"/>
  <c r="E10" i="4"/>
  <c r="E11" i="4"/>
  <c r="E13" i="4"/>
  <c r="E14" i="4"/>
  <c r="E12" i="4" s="1"/>
  <c r="E16" i="4"/>
  <c r="E17" i="4"/>
  <c r="E18" i="4"/>
  <c r="E19" i="4"/>
  <c r="E24" i="4"/>
  <c r="E23" i="4" s="1"/>
  <c r="E26" i="4" s="1"/>
  <c r="E25" i="4"/>
  <c r="E6" i="4" l="1"/>
  <c r="E27" i="4" s="1"/>
  <c r="E28" i="4" s="1"/>
  <c r="E29" i="4" l="1"/>
  <c r="E30" i="4" s="1"/>
  <c r="E19" i="3" l="1"/>
  <c r="E18" i="3"/>
  <c r="E16" i="3"/>
  <c r="E21" i="3"/>
  <c r="E8" i="3"/>
  <c r="E7" i="3"/>
  <c r="E6" i="3"/>
  <c r="E5" i="3"/>
  <c r="E14" i="3"/>
  <c r="E15" i="3"/>
  <c r="E17" i="3"/>
  <c r="E13" i="3"/>
  <c r="E11" i="3"/>
  <c r="E10" i="3"/>
  <c r="E23" i="3"/>
  <c r="E22" i="3"/>
  <c r="E9" i="3" l="1"/>
  <c r="E12" i="3"/>
  <c r="E4" i="3"/>
  <c r="E20" i="3"/>
  <c r="E24" i="3"/>
  <c r="E3" i="3" l="1"/>
  <c r="E25" i="3" s="1"/>
  <c r="E28" i="3" s="1"/>
  <c r="E26" i="3" l="1"/>
  <c r="E27" i="3" s="1"/>
</calcChain>
</file>

<file path=xl/sharedStrings.xml><?xml version="1.0" encoding="utf-8"?>
<sst xmlns="http://schemas.openxmlformats.org/spreadsheetml/2006/main" count="138" uniqueCount="99">
  <si>
    <t>項　　目</t>
    <phoneticPr fontId="4"/>
  </si>
  <si>
    <t>費目合計</t>
    <rPh sb="0" eb="4">
      <t>ヒモクゴウケイ</t>
    </rPh>
    <phoneticPr fontId="3"/>
  </si>
  <si>
    <t>備考</t>
    <rPh sb="0" eb="2">
      <t>ビコウ</t>
    </rPh>
    <phoneticPr fontId="4"/>
  </si>
  <si>
    <t>Ⅰ．直接経費</t>
    <rPh sb="2" eb="4">
      <t>チョクセツ</t>
    </rPh>
    <rPh sb="4" eb="6">
      <t>ケイヒ</t>
    </rPh>
    <phoneticPr fontId="4"/>
  </si>
  <si>
    <t>単価（円）</t>
    <rPh sb="0" eb="2">
      <t>タンカ</t>
    </rPh>
    <rPh sb="3" eb="4">
      <t>エン</t>
    </rPh>
    <phoneticPr fontId="3"/>
  </si>
  <si>
    <t>数量</t>
    <rPh sb="0" eb="2">
      <t>スウリョウ</t>
    </rPh>
    <phoneticPr fontId="3"/>
  </si>
  <si>
    <t>単位</t>
  </si>
  <si>
    <t>１.2.3. の合計</t>
  </si>
  <si>
    <t>１．一般謝金</t>
    <rPh sb="2" eb="4">
      <t>イッパン</t>
    </rPh>
    <rPh sb="4" eb="6">
      <t>シャキン</t>
    </rPh>
    <phoneticPr fontId="4"/>
  </si>
  <si>
    <t>1.一般謝金合計</t>
  </si>
  <si>
    <t>(1)講師謝金</t>
  </si>
  <si>
    <t>時間</t>
    <phoneticPr fontId="3"/>
  </si>
  <si>
    <t>(1)(2)の数量は合わせて50時間を目安とし、数量を設定してください</t>
  </si>
  <si>
    <t>(2)検討会等参加謝金</t>
  </si>
  <si>
    <t>時間</t>
  </si>
  <si>
    <t>(3)原稿謝金</t>
  </si>
  <si>
    <t>枚</t>
  </si>
  <si>
    <t>最大450枚を上限とし数量を設定してください</t>
  </si>
  <si>
    <t>(4)見学謝金</t>
  </si>
  <si>
    <t>カ所</t>
  </si>
  <si>
    <t>２．研修旅費</t>
  </si>
  <si>
    <t>定額計上・実費精算</t>
    <rPh sb="0" eb="4">
      <t>テイガクケイジョウ</t>
    </rPh>
    <rPh sb="5" eb="9">
      <t>ジッピセイサン</t>
    </rPh>
    <phoneticPr fontId="3"/>
  </si>
  <si>
    <t>(1)旅費</t>
    <rPh sb="3" eb="5">
      <t>リョヒ</t>
    </rPh>
    <phoneticPr fontId="4"/>
  </si>
  <si>
    <t>式</t>
  </si>
  <si>
    <t>(2)交通費</t>
    <rPh sb="3" eb="6">
      <t>コウツウヒ</t>
    </rPh>
    <phoneticPr fontId="4"/>
  </si>
  <si>
    <t>３．研修諸経費</t>
    <rPh sb="2" eb="4">
      <t>ケンシュウ</t>
    </rPh>
    <rPh sb="4" eb="7">
      <t>ショケイヒ</t>
    </rPh>
    <phoneticPr fontId="4"/>
  </si>
  <si>
    <t>(1)資材費</t>
    <rPh sb="3" eb="5">
      <t>シザイ</t>
    </rPh>
    <rPh sb="5" eb="6">
      <t>ヒ</t>
    </rPh>
    <phoneticPr fontId="4"/>
  </si>
  <si>
    <t>(2)教材費</t>
    <rPh sb="3" eb="6">
      <t>キョウザイヒ</t>
    </rPh>
    <phoneticPr fontId="4"/>
  </si>
  <si>
    <t>(3)施設機材借損料</t>
    <rPh sb="3" eb="5">
      <t>シセツ</t>
    </rPh>
    <rPh sb="5" eb="7">
      <t>キザイ</t>
    </rPh>
    <rPh sb="7" eb="8">
      <t>カ</t>
    </rPh>
    <rPh sb="8" eb="9">
      <t>ソン</t>
    </rPh>
    <rPh sb="9" eb="10">
      <t>リョウ</t>
    </rPh>
    <phoneticPr fontId="4"/>
  </si>
  <si>
    <t>(4)損害保険料</t>
    <rPh sb="3" eb="8">
      <t>ソンガイホケンリョウ</t>
    </rPh>
    <phoneticPr fontId="3"/>
  </si>
  <si>
    <t>(5)施設入場料</t>
    <rPh sb="3" eb="5">
      <t>シセツ</t>
    </rPh>
    <rPh sb="5" eb="8">
      <t>ニュウジョウリョウ</t>
    </rPh>
    <phoneticPr fontId="4"/>
  </si>
  <si>
    <t>(6)通訳傭上費</t>
    <rPh sb="3" eb="5">
      <t>ツウヤク</t>
    </rPh>
    <rPh sb="5" eb="7">
      <t>ヨウジョウ</t>
    </rPh>
    <rPh sb="7" eb="8">
      <t>ヒ</t>
    </rPh>
    <phoneticPr fontId="3"/>
  </si>
  <si>
    <t>(7)イベント等開催費</t>
  </si>
  <si>
    <t>Ⅱ．業務人件費</t>
    <rPh sb="2" eb="4">
      <t>ギョウム</t>
    </rPh>
    <rPh sb="4" eb="7">
      <t>ジンケンヒ</t>
    </rPh>
    <phoneticPr fontId="4"/>
  </si>
  <si>
    <t>日額単価</t>
    <rPh sb="0" eb="4">
      <t>ニチガクタンカ</t>
    </rPh>
    <phoneticPr fontId="3"/>
  </si>
  <si>
    <t>(1)～(3)の人日の合計は35人日を目安とし、各費目の数量を設定してください。</t>
    <phoneticPr fontId="3"/>
  </si>
  <si>
    <r>
      <rPr>
        <sz val="9"/>
        <color rgb="FF000000"/>
        <rFont val="BIZ UDゴシック"/>
        <family val="3"/>
        <charset val="128"/>
      </rPr>
      <t>　 (1)</t>
    </r>
    <r>
      <rPr>
        <sz val="11"/>
        <color rgb="FF000000"/>
        <rFont val="BIZ UDゴシック"/>
        <family val="3"/>
        <charset val="128"/>
      </rPr>
      <t>業務総括者A</t>
    </r>
  </si>
  <si>
    <t>人日</t>
  </si>
  <si>
    <r>
      <rPr>
        <sz val="9"/>
        <rFont val="BIZ UDゴシック"/>
        <family val="3"/>
        <charset val="128"/>
      </rPr>
      <t>　 (2)</t>
    </r>
    <r>
      <rPr>
        <sz val="11"/>
        <rFont val="BIZ UDゴシック"/>
        <family val="3"/>
        <charset val="128"/>
      </rPr>
      <t>業務総括者B</t>
    </r>
    <rPh sb="5" eb="7">
      <t>ギョウム</t>
    </rPh>
    <rPh sb="7" eb="9">
      <t>ソウカツ</t>
    </rPh>
    <rPh sb="9" eb="10">
      <t>シャ</t>
    </rPh>
    <phoneticPr fontId="4"/>
  </si>
  <si>
    <r>
      <rPr>
        <sz val="9"/>
        <rFont val="BIZ UDゴシック"/>
        <family val="3"/>
        <charset val="128"/>
      </rPr>
      <t>　 (3)</t>
    </r>
    <r>
      <rPr>
        <sz val="11"/>
        <rFont val="BIZ UDゴシック"/>
        <family val="3"/>
        <charset val="128"/>
      </rPr>
      <t>事務管理者</t>
    </r>
    <rPh sb="5" eb="7">
      <t>ジム</t>
    </rPh>
    <rPh sb="7" eb="9">
      <t>カンリ</t>
    </rPh>
    <rPh sb="9" eb="10">
      <t>シャ</t>
    </rPh>
    <phoneticPr fontId="5"/>
  </si>
  <si>
    <t>Ⅲ．業務管理費</t>
    <rPh sb="2" eb="4">
      <t>ギョウム</t>
    </rPh>
    <rPh sb="4" eb="7">
      <t>カンリヒ</t>
    </rPh>
    <phoneticPr fontId="4"/>
  </si>
  <si>
    <t>Ⅱ.業務人件費の</t>
    <rPh sb="2" eb="7">
      <t>ギョウムジンケンヒ</t>
    </rPh>
    <phoneticPr fontId="3"/>
  </si>
  <si>
    <t>％</t>
    <phoneticPr fontId="3"/>
  </si>
  <si>
    <t>業務人件費の●％
（40％を上限とし、各社で決定し入力してください）</t>
    <phoneticPr fontId="3"/>
  </si>
  <si>
    <t>Ⅳ．小計（Ⅰ.＋Ⅱ.＋Ⅲ.）</t>
    <rPh sb="2" eb="3">
      <t>ショウ</t>
    </rPh>
    <rPh sb="3" eb="4">
      <t>ケイ</t>
    </rPh>
    <phoneticPr fontId="4"/>
  </si>
  <si>
    <t>Ⅴ．消費税及び地方消費税の合計額</t>
    <rPh sb="13" eb="15">
      <t>ゴウケイ</t>
    </rPh>
    <rPh sb="15" eb="16">
      <t>ガク</t>
    </rPh>
    <phoneticPr fontId="4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</si>
  <si>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5"/>
  </si>
  <si>
    <t>単年度　合計（Ⅳ.＋Ⅴ.）</t>
    <rPh sb="0" eb="3">
      <t>タンネンド</t>
    </rPh>
    <rPh sb="4" eb="5">
      <t>ゴウ</t>
    </rPh>
    <rPh sb="5" eb="6">
      <t>ケイ</t>
    </rPh>
    <phoneticPr fontId="4"/>
  </si>
  <si>
    <t>（税込）</t>
    <rPh sb="1" eb="3">
      <t>ゼイコ</t>
    </rPh>
    <phoneticPr fontId="3"/>
  </si>
  <si>
    <t>３年度分　合計</t>
    <rPh sb="1" eb="3">
      <t>ネンド</t>
    </rPh>
    <rPh sb="3" eb="4">
      <t>ブン</t>
    </rPh>
    <rPh sb="5" eb="6">
      <t>ゴウ</t>
    </rPh>
    <rPh sb="6" eb="7">
      <t>ケイ</t>
    </rPh>
    <phoneticPr fontId="4"/>
  </si>
  <si>
    <r>
      <t>（税抜）</t>
    </r>
    <r>
      <rPr>
        <b/>
        <sz val="14"/>
        <color rgb="FFFF0000"/>
        <rFont val="BIZ UDゴシック"/>
        <family val="3"/>
        <charset val="128"/>
      </rPr>
      <t>入札額</t>
    </r>
    <rPh sb="4" eb="7">
      <t>ニュウサツガク</t>
    </rPh>
    <phoneticPr fontId="3"/>
  </si>
  <si>
    <t>　宿泊手当（2号　上記以外）</t>
    <rPh sb="1" eb="5">
      <t>シュクハクテアテ</t>
    </rPh>
    <rPh sb="7" eb="8">
      <t>ゴウ</t>
    </rPh>
    <rPh sb="9" eb="13">
      <t>ジョウキイガイ</t>
    </rPh>
    <phoneticPr fontId="5"/>
  </si>
  <si>
    <t>　宿泊手当（1号　役員レベル）</t>
    <rPh sb="1" eb="5">
      <t>シュクハクテアテ</t>
    </rPh>
    <rPh sb="7" eb="8">
      <t>ゴウ</t>
    </rPh>
    <rPh sb="9" eb="11">
      <t>ヤクイン</t>
    </rPh>
    <phoneticPr fontId="5"/>
  </si>
  <si>
    <t>　宿泊費（2号　上記以外）</t>
    <rPh sb="1" eb="4">
      <t>シュクハクヒ</t>
    </rPh>
    <rPh sb="6" eb="7">
      <t>ゴウ</t>
    </rPh>
    <rPh sb="8" eb="12">
      <t>ジョウキイガイ</t>
    </rPh>
    <phoneticPr fontId="5"/>
  </si>
  <si>
    <t>　宿泊費（1号　役員レベル）</t>
    <rPh sb="1" eb="4">
      <t>シュクハクヒ</t>
    </rPh>
    <rPh sb="6" eb="7">
      <t>ゴウ</t>
    </rPh>
    <rPh sb="8" eb="10">
      <t>ヤクイン</t>
    </rPh>
    <phoneticPr fontId="5"/>
  </si>
  <si>
    <t>-</t>
    <phoneticPr fontId="5"/>
  </si>
  <si>
    <t>(2)外国旅行にかかる研修旅費</t>
    <rPh sb="3" eb="5">
      <t>ガイコク</t>
    </rPh>
    <rPh sb="5" eb="7">
      <t>リョコウ</t>
    </rPh>
    <rPh sb="11" eb="15">
      <t>ケンシュウリョヒ</t>
    </rPh>
    <phoneticPr fontId="4"/>
  </si>
  <si>
    <t>　宿泊費（1号　役員レベル）</t>
    <phoneticPr fontId="5"/>
  </si>
  <si>
    <t>(1)内国旅行にかかる研修旅費</t>
    <rPh sb="3" eb="7">
      <t>ナイコクリョコウ</t>
    </rPh>
    <rPh sb="11" eb="15">
      <t>ケンシュウリョヒ</t>
    </rPh>
    <phoneticPr fontId="4"/>
  </si>
  <si>
    <t>単位（選択または直接入力）</t>
    <rPh sb="0" eb="2">
      <t>タンイ</t>
    </rPh>
    <rPh sb="3" eb="5">
      <t>センタク</t>
    </rPh>
    <rPh sb="8" eb="10">
      <t>チョクセツ</t>
    </rPh>
    <rPh sb="10" eb="12">
      <t>ニュウリョク</t>
    </rPh>
    <phoneticPr fontId="5"/>
  </si>
  <si>
    <t>円（税抜）</t>
    <rPh sb="0" eb="1">
      <t>エン</t>
    </rPh>
    <rPh sb="2" eb="4">
      <t>ゼイヌキ</t>
    </rPh>
    <phoneticPr fontId="5"/>
  </si>
  <si>
    <t>２．研修旅費</t>
    <rPh sb="2" eb="4">
      <t>ケンシュウ</t>
    </rPh>
    <rPh sb="4" eb="6">
      <t>リョヒ</t>
    </rPh>
    <phoneticPr fontId="4"/>
  </si>
  <si>
    <t>【参考：単価情報（直接経費）】</t>
    <rPh sb="1" eb="3">
      <t>サンコウ</t>
    </rPh>
    <rPh sb="4" eb="6">
      <t>タンカ</t>
    </rPh>
    <rPh sb="6" eb="8">
      <t>ジョウホウ</t>
    </rPh>
    <rPh sb="9" eb="11">
      <t>チョクセツ</t>
    </rPh>
    <rPh sb="11" eb="13">
      <t>ケイヒ</t>
    </rPh>
    <phoneticPr fontId="5"/>
  </si>
  <si>
    <t>合　　計（Ⅴ.＋Ⅵ.）</t>
    <rPh sb="0" eb="1">
      <t>ゴウ</t>
    </rPh>
    <rPh sb="3" eb="4">
      <t>ケイ</t>
    </rPh>
    <phoneticPr fontId="4"/>
  </si>
  <si>
    <t>Ⅵ．消費税及び地方消費税の合計額</t>
    <rPh sb="13" eb="15">
      <t>ゴウケイ</t>
    </rPh>
    <rPh sb="15" eb="16">
      <t>ガク</t>
    </rPh>
    <phoneticPr fontId="4"/>
  </si>
  <si>
    <t>Ⅳ．1年度分小計（Ⅰ.＋Ⅱ.＋Ⅲ.）</t>
    <rPh sb="3" eb="5">
      <t>ネンド</t>
    </rPh>
    <rPh sb="5" eb="6">
      <t>ブン</t>
    </rPh>
    <rPh sb="6" eb="7">
      <t>ショウ</t>
    </rPh>
    <rPh sb="7" eb="8">
      <t>ケイ</t>
    </rPh>
    <phoneticPr fontId="4"/>
  </si>
  <si>
    <t>％</t>
    <phoneticPr fontId="5"/>
  </si>
  <si>
    <t>（管理費率を入力→）</t>
    <rPh sb="1" eb="5">
      <t>カンリヒリツ</t>
    </rPh>
    <rPh sb="6" eb="8">
      <t>ニュウリョク</t>
    </rPh>
    <phoneticPr fontId="5"/>
  </si>
  <si>
    <t>人日</t>
    <rPh sb="0" eb="2">
      <t>ニンニチ</t>
    </rPh>
    <phoneticPr fontId="5"/>
  </si>
  <si>
    <t>　　２．事務管理者</t>
    <rPh sb="4" eb="6">
      <t>ジム</t>
    </rPh>
    <rPh sb="6" eb="9">
      <t>カンリシャ</t>
    </rPh>
    <phoneticPr fontId="21"/>
  </si>
  <si>
    <t>　　１．業務総括者</t>
    <rPh sb="4" eb="6">
      <t>ギョウム</t>
    </rPh>
    <rPh sb="6" eb="8">
      <t>ソウカツ</t>
    </rPh>
    <rPh sb="8" eb="9">
      <t>シャ</t>
    </rPh>
    <phoneticPr fontId="21"/>
  </si>
  <si>
    <t>式</t>
    <rPh sb="0" eb="1">
      <t>シキ</t>
    </rPh>
    <phoneticPr fontId="5"/>
  </si>
  <si>
    <t>４．●●（定額計上）</t>
    <rPh sb="5" eb="9">
      <t>テイガクケイジョウ</t>
    </rPh>
    <phoneticPr fontId="5"/>
  </si>
  <si>
    <t>(6)その他</t>
    <rPh sb="5" eb="6">
      <t>タ</t>
    </rPh>
    <phoneticPr fontId="4"/>
  </si>
  <si>
    <t>(5)イベント等開催費</t>
    <rPh sb="7" eb="8">
      <t>ナド</t>
    </rPh>
    <rPh sb="8" eb="10">
      <t>カイサイ</t>
    </rPh>
    <rPh sb="10" eb="11">
      <t>ヒ</t>
    </rPh>
    <phoneticPr fontId="4"/>
  </si>
  <si>
    <t>(4)通訳傭上費</t>
    <rPh sb="3" eb="8">
      <t>ツウヤクヨウジョウヒ</t>
    </rPh>
    <phoneticPr fontId="4"/>
  </si>
  <si>
    <t>(3)施設入場料</t>
    <rPh sb="3" eb="8">
      <t>シセツニュウジョウリョウ</t>
    </rPh>
    <phoneticPr fontId="4"/>
  </si>
  <si>
    <t>(2)施設・機材借料損料</t>
    <rPh sb="3" eb="5">
      <t>シセツ</t>
    </rPh>
    <rPh sb="6" eb="8">
      <t>キザイ</t>
    </rPh>
    <rPh sb="8" eb="12">
      <t>シャクリョウソンリョウ</t>
    </rPh>
    <phoneticPr fontId="4"/>
  </si>
  <si>
    <t>(1)資材・教材費</t>
    <rPh sb="3" eb="5">
      <t>シザイ</t>
    </rPh>
    <rPh sb="6" eb="8">
      <t>キョウザイ</t>
    </rPh>
    <rPh sb="8" eb="9">
      <t>ヒ</t>
    </rPh>
    <phoneticPr fontId="4"/>
  </si>
  <si>
    <t>３．研修諸経費</t>
    <rPh sb="2" eb="7">
      <t>ケンシュウショケイヒ</t>
    </rPh>
    <phoneticPr fontId="4"/>
  </si>
  <si>
    <t>(2)外国旅行にかかる研修旅費</t>
    <rPh sb="3" eb="7">
      <t>ガイコクリョコウ</t>
    </rPh>
    <rPh sb="11" eb="15">
      <t>ケンシュウリョヒ</t>
    </rPh>
    <phoneticPr fontId="4"/>
  </si>
  <si>
    <t>(4)見学謝金</t>
    <rPh sb="5" eb="7">
      <t>シャキン</t>
    </rPh>
    <phoneticPr fontId="4"/>
  </si>
  <si>
    <t>(3)原稿謝金</t>
    <rPh sb="3" eb="5">
      <t>ゲンコウ</t>
    </rPh>
    <rPh sb="5" eb="7">
      <t>シャキン</t>
    </rPh>
    <phoneticPr fontId="4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</si>
  <si>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4"/>
  </si>
  <si>
    <t>(1)講師謝金</t>
    <rPh sb="3" eb="5">
      <t>コウシ</t>
    </rPh>
    <rPh sb="5" eb="7">
      <t>シャキン</t>
    </rPh>
    <phoneticPr fontId="4"/>
  </si>
  <si>
    <t>計</t>
    <rPh sb="0" eb="1">
      <t>ケイ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</si>
  <si>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</si>
  <si>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</si>
  <si>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</si>
  <si>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（単位：円）</t>
    <rPh sb="1" eb="3">
      <t>タンイ</t>
    </rPh>
    <rPh sb="4" eb="5">
      <t>エン</t>
    </rPh>
    <phoneticPr fontId="5"/>
  </si>
  <si>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4"/>
  </si>
  <si>
    <t>(1)(2)の数量は合わせて50時間を目安とし、数量を設定してください</t>
    <phoneticPr fontId="3"/>
  </si>
  <si>
    <r>
      <t>Ⅴ．3年度分小計（Ⅳ.×３）</t>
    </r>
    <r>
      <rPr>
        <b/>
        <u/>
        <sz val="11"/>
        <rFont val="BIZ UDゴシック"/>
        <family val="3"/>
        <charset val="128"/>
      </rPr>
      <t>(＝入札金額）</t>
    </r>
    <rPh sb="3" eb="5">
      <t>ネンド</t>
    </rPh>
    <rPh sb="5" eb="6">
      <t>ブン</t>
    </rPh>
    <rPh sb="6" eb="7">
      <t>ショウ</t>
    </rPh>
    <rPh sb="7" eb="8">
      <t>ケイ</t>
    </rPh>
    <rPh sb="16" eb="18">
      <t>ニュウサツ</t>
    </rPh>
    <rPh sb="18" eb="20">
      <t>キンガク</t>
    </rPh>
    <phoneticPr fontId="4"/>
  </si>
  <si>
    <t>最大40％</t>
    <rPh sb="0" eb="2">
      <t>サイダイ</t>
    </rPh>
    <phoneticPr fontId="3"/>
  </si>
  <si>
    <t>想定無し</t>
    <rPh sb="0" eb="3">
      <t>ソウテイナ</t>
    </rPh>
    <phoneticPr fontId="3"/>
  </si>
  <si>
    <t>定額計上・実費精算を想定</t>
    <rPh sb="0" eb="4">
      <t>テイガクケイジョウ</t>
    </rPh>
    <rPh sb="5" eb="9">
      <t>ジッピセイサン</t>
    </rPh>
    <rPh sb="10" eb="12">
      <t>ソウテイ</t>
    </rPh>
    <phoneticPr fontId="3"/>
  </si>
  <si>
    <t>(1)(2)の数量は合わせて50時間を目安</t>
    <phoneticPr fontId="3"/>
  </si>
  <si>
    <t>１．業務総括者と２．事務管理者の合計は35人日を目安</t>
    <phoneticPr fontId="3"/>
  </si>
  <si>
    <t>最大75時間を目安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</si>
</sst>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sz val="9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4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明朝"/>
      <family val="1"/>
      <charset val="128"/>
    </font>
    <font>
      <sz val="14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b/>
      <u/>
      <sz val="11"/>
      <name val="BIZ UD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6" fillId="0" borderId="7" xfId="2" applyFont="1" applyBorder="1" applyAlignment="1">
      <alignment horizontal="left" vertical="center" indent="2"/>
    </xf>
    <xf numFmtId="0" fontId="6" fillId="0" borderId="10" xfId="2" applyFont="1" applyBorder="1" applyAlignment="1">
      <alignment horizontal="left" vertical="center" indent="2"/>
    </xf>
    <xf numFmtId="176" fontId="6" fillId="4" borderId="5" xfId="1" applyNumberFormat="1" applyFont="1" applyFill="1" applyBorder="1" applyAlignment="1">
      <alignment vertical="center"/>
    </xf>
    <xf numFmtId="0" fontId="6" fillId="5" borderId="7" xfId="2" applyFont="1" applyFill="1" applyBorder="1" applyAlignment="1">
      <alignment horizontal="left" vertical="center" indent="2"/>
    </xf>
    <xf numFmtId="38" fontId="6" fillId="5" borderId="9" xfId="3" applyFont="1" applyFill="1" applyBorder="1" applyAlignment="1">
      <alignment vertical="center"/>
    </xf>
    <xf numFmtId="38" fontId="6" fillId="5" borderId="17" xfId="3" applyFont="1" applyFill="1" applyBorder="1" applyAlignment="1">
      <alignment vertical="center"/>
    </xf>
    <xf numFmtId="38" fontId="6" fillId="5" borderId="11" xfId="3" applyFont="1" applyFill="1" applyBorder="1" applyAlignment="1">
      <alignment vertical="center"/>
    </xf>
    <xf numFmtId="0" fontId="6" fillId="2" borderId="1" xfId="2" applyFont="1" applyFill="1" applyBorder="1" applyAlignment="1">
      <alignment horizontal="center" vertical="center"/>
    </xf>
    <xf numFmtId="38" fontId="6" fillId="2" borderId="2" xfId="3" applyFont="1" applyFill="1" applyBorder="1" applyAlignment="1">
      <alignment horizontal="centerContinuous" vertical="center"/>
    </xf>
    <xf numFmtId="0" fontId="6" fillId="2" borderId="3" xfId="2" applyFont="1" applyFill="1" applyBorder="1" applyAlignment="1">
      <alignment horizontal="center" vertical="center"/>
    </xf>
    <xf numFmtId="0" fontId="6" fillId="6" borderId="4" xfId="2" applyFont="1" applyFill="1" applyBorder="1" applyAlignment="1">
      <alignment vertical="center"/>
    </xf>
    <xf numFmtId="176" fontId="6" fillId="6" borderId="5" xfId="1" applyNumberFormat="1" applyFont="1" applyFill="1" applyBorder="1" applyAlignment="1">
      <alignment vertical="center"/>
    </xf>
    <xf numFmtId="38" fontId="6" fillId="6" borderId="6" xfId="3" applyFont="1" applyFill="1" applyBorder="1" applyAlignment="1">
      <alignment vertical="center"/>
    </xf>
    <xf numFmtId="0" fontId="6" fillId="6" borderId="1" xfId="2" applyFont="1" applyFill="1" applyBorder="1" applyAlignment="1">
      <alignment horizontal="left" vertical="center"/>
    </xf>
    <xf numFmtId="176" fontId="6" fillId="6" borderId="2" xfId="1" applyNumberFormat="1" applyFont="1" applyFill="1" applyBorder="1" applyAlignment="1">
      <alignment vertical="center"/>
    </xf>
    <xf numFmtId="0" fontId="6" fillId="6" borderId="18" xfId="2" applyFont="1" applyFill="1" applyBorder="1" applyAlignment="1">
      <alignment horizontal="left" vertical="center" wrapText="1"/>
    </xf>
    <xf numFmtId="176" fontId="6" fillId="6" borderId="19" xfId="1" applyNumberFormat="1" applyFont="1" applyFill="1" applyBorder="1" applyAlignment="1">
      <alignment vertical="center"/>
    </xf>
    <xf numFmtId="38" fontId="8" fillId="6" borderId="20" xfId="3" applyFont="1" applyFill="1" applyBorder="1" applyAlignment="1">
      <alignment vertical="center"/>
    </xf>
    <xf numFmtId="0" fontId="9" fillId="6" borderId="21" xfId="2" applyFont="1" applyFill="1" applyBorder="1" applyAlignment="1">
      <alignment horizontal="left" vertical="center"/>
    </xf>
    <xf numFmtId="0" fontId="6" fillId="2" borderId="23" xfId="2" applyFont="1" applyFill="1" applyBorder="1" applyAlignment="1">
      <alignment horizontal="center" vertical="center"/>
    </xf>
    <xf numFmtId="0" fontId="6" fillId="6" borderId="27" xfId="2" applyFont="1" applyFill="1" applyBorder="1" applyAlignment="1">
      <alignment horizontal="left" vertical="center" wrapText="1"/>
    </xf>
    <xf numFmtId="0" fontId="9" fillId="6" borderId="28" xfId="2" applyFont="1" applyFill="1" applyBorder="1" applyAlignment="1">
      <alignment horizontal="left" vertical="center"/>
    </xf>
    <xf numFmtId="0" fontId="6" fillId="6" borderId="24" xfId="2" applyFont="1" applyFill="1" applyBorder="1" applyAlignment="1">
      <alignment horizontal="center" vertical="center"/>
    </xf>
    <xf numFmtId="0" fontId="6" fillId="0" borderId="29" xfId="2" applyFont="1" applyBorder="1" applyAlignment="1">
      <alignment horizontal="left" vertical="center" indent="2"/>
    </xf>
    <xf numFmtId="0" fontId="6" fillId="6" borderId="30" xfId="2" applyFont="1" applyFill="1" applyBorder="1" applyAlignment="1">
      <alignment horizontal="left" vertical="center"/>
    </xf>
    <xf numFmtId="176" fontId="6" fillId="5" borderId="15" xfId="1" applyNumberFormat="1" applyFont="1" applyFill="1" applyBorder="1" applyAlignment="1">
      <alignment vertical="center"/>
    </xf>
    <xf numFmtId="49" fontId="6" fillId="5" borderId="31" xfId="2" applyNumberFormat="1" applyFont="1" applyFill="1" applyBorder="1" applyAlignment="1">
      <alignment horizontal="right" vertical="center"/>
    </xf>
    <xf numFmtId="176" fontId="11" fillId="6" borderId="22" xfId="1" applyNumberFormat="1" applyFont="1" applyFill="1" applyBorder="1" applyAlignment="1">
      <alignment vertical="center"/>
    </xf>
    <xf numFmtId="176" fontId="6" fillId="8" borderId="13" xfId="1" applyNumberFormat="1" applyFont="1" applyFill="1" applyBorder="1" applyAlignment="1">
      <alignment vertical="center"/>
    </xf>
    <xf numFmtId="38" fontId="6" fillId="8" borderId="14" xfId="3" applyFont="1" applyFill="1" applyBorder="1" applyAlignment="1">
      <alignment vertical="center"/>
    </xf>
    <xf numFmtId="176" fontId="6" fillId="5" borderId="8" xfId="1" applyNumberFormat="1" applyFont="1" applyFill="1" applyBorder="1" applyAlignment="1">
      <alignment vertical="center"/>
    </xf>
    <xf numFmtId="176" fontId="6" fillId="5" borderId="25" xfId="1" applyNumberFormat="1" applyFont="1" applyFill="1" applyBorder="1" applyAlignment="1">
      <alignment vertical="center"/>
    </xf>
    <xf numFmtId="176" fontId="6" fillId="8" borderId="26" xfId="1" applyNumberFormat="1" applyFont="1" applyFill="1" applyBorder="1" applyAlignment="1">
      <alignment vertical="center"/>
    </xf>
    <xf numFmtId="38" fontId="7" fillId="4" borderId="6" xfId="3" applyFont="1" applyFill="1" applyBorder="1" applyAlignment="1">
      <alignment horizontal="left" vertical="center" wrapText="1"/>
    </xf>
    <xf numFmtId="176" fontId="6" fillId="5" borderId="8" xfId="1" applyNumberFormat="1" applyFont="1" applyFill="1" applyBorder="1" applyAlignment="1">
      <alignment horizontal="right" vertical="center"/>
    </xf>
    <xf numFmtId="0" fontId="6" fillId="0" borderId="36" xfId="2" applyFon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44" xfId="2" applyFont="1" applyBorder="1" applyAlignment="1">
      <alignment horizontal="left" vertical="center"/>
    </xf>
    <xf numFmtId="176" fontId="6" fillId="5" borderId="45" xfId="1" applyNumberFormat="1" applyFont="1" applyFill="1" applyBorder="1" applyAlignment="1">
      <alignment vertical="center"/>
    </xf>
    <xf numFmtId="38" fontId="6" fillId="5" borderId="46" xfId="3" applyFont="1" applyFill="1" applyBorder="1" applyAlignment="1">
      <alignment vertical="center"/>
    </xf>
    <xf numFmtId="0" fontId="17" fillId="0" borderId="47" xfId="2" applyFont="1" applyBorder="1" applyAlignment="1">
      <alignment horizontal="left" vertical="center"/>
    </xf>
    <xf numFmtId="0" fontId="6" fillId="3" borderId="40" xfId="2" applyFont="1" applyFill="1" applyBorder="1" applyAlignment="1">
      <alignment horizontal="left" vertical="center"/>
    </xf>
    <xf numFmtId="49" fontId="6" fillId="5" borderId="12" xfId="2" applyNumberFormat="1" applyFont="1" applyFill="1" applyBorder="1" applyAlignment="1">
      <alignment horizontal="right" vertical="center"/>
    </xf>
    <xf numFmtId="0" fontId="6" fillId="0" borderId="48" xfId="2" applyFont="1" applyBorder="1" applyAlignment="1">
      <alignment horizontal="left" vertical="center"/>
    </xf>
    <xf numFmtId="0" fontId="6" fillId="6" borderId="49" xfId="2" applyFont="1" applyFill="1" applyBorder="1" applyAlignment="1">
      <alignment horizontal="left" vertical="center"/>
    </xf>
    <xf numFmtId="0" fontId="6" fillId="6" borderId="50" xfId="2" applyFont="1" applyFill="1" applyBorder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6" fillId="0" borderId="54" xfId="2" applyFont="1" applyBorder="1" applyAlignment="1">
      <alignment horizontal="center" vertical="center"/>
    </xf>
    <xf numFmtId="0" fontId="9" fillId="3" borderId="52" xfId="2" applyFont="1" applyFill="1" applyBorder="1" applyAlignment="1">
      <alignment horizontal="left" vertical="center" indent="2"/>
    </xf>
    <xf numFmtId="0" fontId="9" fillId="3" borderId="45" xfId="2" applyFont="1" applyFill="1" applyBorder="1" applyAlignment="1">
      <alignment horizontal="right" vertical="center"/>
    </xf>
    <xf numFmtId="0" fontId="9" fillId="3" borderId="13" xfId="2" applyFont="1" applyFill="1" applyBorder="1" applyAlignment="1">
      <alignment horizontal="right" vertical="center"/>
    </xf>
    <xf numFmtId="0" fontId="13" fillId="6" borderId="53" xfId="2" applyFont="1" applyFill="1" applyBorder="1" applyAlignment="1">
      <alignment vertical="center" wrapText="1"/>
    </xf>
    <xf numFmtId="176" fontId="6" fillId="6" borderId="57" xfId="1" applyNumberFormat="1" applyFont="1" applyFill="1" applyBorder="1" applyAlignment="1">
      <alignment vertical="center"/>
    </xf>
    <xf numFmtId="176" fontId="6" fillId="5" borderId="13" xfId="1" applyNumberFormat="1" applyFont="1" applyFill="1" applyBorder="1" applyAlignment="1">
      <alignment vertical="center"/>
    </xf>
    <xf numFmtId="0" fontId="9" fillId="3" borderId="56" xfId="2" applyFont="1" applyFill="1" applyBorder="1" applyAlignment="1">
      <alignment horizontal="right" vertical="center"/>
    </xf>
    <xf numFmtId="0" fontId="9" fillId="3" borderId="58" xfId="2" applyFont="1" applyFill="1" applyBorder="1" applyAlignment="1">
      <alignment horizontal="right" vertical="center"/>
    </xf>
    <xf numFmtId="176" fontId="6" fillId="5" borderId="5" xfId="1" applyNumberFormat="1" applyFont="1" applyFill="1" applyBorder="1" applyAlignment="1">
      <alignment vertical="center"/>
    </xf>
    <xf numFmtId="0" fontId="15" fillId="6" borderId="2" xfId="2" applyFont="1" applyFill="1" applyBorder="1" applyAlignment="1">
      <alignment horizontal="center" vertical="center" wrapText="1"/>
    </xf>
    <xf numFmtId="0" fontId="12" fillId="6" borderId="3" xfId="2" applyFont="1" applyFill="1" applyBorder="1" applyAlignment="1">
      <alignment vertical="center" wrapText="1"/>
    </xf>
    <xf numFmtId="0" fontId="9" fillId="7" borderId="21" xfId="2" applyFont="1" applyFill="1" applyBorder="1" applyAlignment="1">
      <alignment horizontal="left" vertical="center"/>
    </xf>
    <xf numFmtId="0" fontId="9" fillId="7" borderId="28" xfId="2" applyFont="1" applyFill="1" applyBorder="1" applyAlignment="1">
      <alignment horizontal="left" vertical="center"/>
    </xf>
    <xf numFmtId="0" fontId="6" fillId="0" borderId="45" xfId="2" applyFont="1" applyBorder="1" applyAlignment="1">
      <alignment horizontal="right" vertical="center"/>
    </xf>
    <xf numFmtId="0" fontId="6" fillId="0" borderId="59" xfId="2" applyFont="1" applyBorder="1" applyAlignment="1">
      <alignment horizontal="right" vertical="center"/>
    </xf>
    <xf numFmtId="0" fontId="6" fillId="0" borderId="60" xfId="2" applyFont="1" applyBorder="1" applyAlignment="1">
      <alignment horizontal="right" vertical="center"/>
    </xf>
    <xf numFmtId="0" fontId="9" fillId="3" borderId="60" xfId="2" applyFont="1" applyFill="1" applyBorder="1" applyAlignment="1">
      <alignment horizontal="right" vertical="center"/>
    </xf>
    <xf numFmtId="49" fontId="6" fillId="5" borderId="46" xfId="2" applyNumberFormat="1" applyFont="1" applyFill="1" applyBorder="1" applyAlignment="1">
      <alignment horizontal="right" vertical="center"/>
    </xf>
    <xf numFmtId="0" fontId="6" fillId="6" borderId="62" xfId="2" applyFont="1" applyFill="1" applyBorder="1" applyAlignment="1">
      <alignment vertical="center"/>
    </xf>
    <xf numFmtId="176" fontId="6" fillId="3" borderId="64" xfId="1" applyNumberFormat="1" applyFont="1" applyFill="1" applyBorder="1" applyAlignment="1">
      <alignment vertical="center"/>
    </xf>
    <xf numFmtId="0" fontId="9" fillId="3" borderId="65" xfId="2" applyFont="1" applyFill="1" applyBorder="1" applyAlignment="1">
      <alignment horizontal="left" vertical="center"/>
    </xf>
    <xf numFmtId="0" fontId="9" fillId="3" borderId="66" xfId="2" applyFont="1" applyFill="1" applyBorder="1" applyAlignment="1">
      <alignment horizontal="left" vertical="center"/>
    </xf>
    <xf numFmtId="176" fontId="6" fillId="0" borderId="15" xfId="1" applyNumberFormat="1" applyFont="1" applyFill="1" applyBorder="1" applyAlignment="1">
      <alignment vertical="center"/>
    </xf>
    <xf numFmtId="176" fontId="6" fillId="0" borderId="45" xfId="1" applyNumberFormat="1" applyFont="1" applyFill="1" applyBorder="1" applyAlignment="1">
      <alignment vertical="center"/>
    </xf>
    <xf numFmtId="0" fontId="6" fillId="0" borderId="0" xfId="2" applyFont="1" applyAlignment="1">
      <alignment horizontal="left" vertical="center" indent="1"/>
    </xf>
    <xf numFmtId="38" fontId="6" fillId="0" borderId="0" xfId="3" applyFont="1" applyFill="1" applyBorder="1" applyAlignment="1">
      <alignment vertical="center"/>
    </xf>
    <xf numFmtId="0" fontId="6" fillId="0" borderId="0" xfId="2" applyFont="1" applyAlignment="1">
      <alignment horizontal="left" vertical="center"/>
    </xf>
    <xf numFmtId="49" fontId="6" fillId="0" borderId="0" xfId="2" applyNumberFormat="1" applyFont="1" applyAlignment="1">
      <alignment horizontal="right" vertical="center"/>
    </xf>
    <xf numFmtId="0" fontId="14" fillId="0" borderId="0" xfId="2" applyFont="1" applyAlignment="1">
      <alignment vertical="center" wrapText="1"/>
    </xf>
    <xf numFmtId="38" fontId="10" fillId="6" borderId="2" xfId="1" applyFont="1" applyFill="1" applyBorder="1" applyAlignment="1">
      <alignment horizontal="center" vertical="center"/>
    </xf>
    <xf numFmtId="38" fontId="0" fillId="0" borderId="0" xfId="1" applyFont="1" applyAlignment="1">
      <alignment horizontal="right" vertical="center"/>
    </xf>
    <xf numFmtId="38" fontId="6" fillId="2" borderId="23" xfId="1" applyFont="1" applyFill="1" applyBorder="1" applyAlignment="1">
      <alignment horizontal="right" vertical="center"/>
    </xf>
    <xf numFmtId="38" fontId="6" fillId="6" borderId="24" xfId="1" applyFont="1" applyFill="1" applyBorder="1" applyAlignment="1">
      <alignment horizontal="right" vertical="center"/>
    </xf>
    <xf numFmtId="38" fontId="9" fillId="3" borderId="32" xfId="1" applyFont="1" applyFill="1" applyBorder="1" applyAlignment="1">
      <alignment horizontal="right" vertical="center" indent="2"/>
    </xf>
    <xf numFmtId="38" fontId="6" fillId="0" borderId="42" xfId="1" applyFont="1" applyBorder="1" applyAlignment="1">
      <alignment horizontal="right" vertical="center" indent="2"/>
    </xf>
    <xf numFmtId="38" fontId="6" fillId="0" borderId="32" xfId="1" applyFont="1" applyBorder="1" applyAlignment="1">
      <alignment horizontal="right" vertical="center" indent="2"/>
    </xf>
    <xf numFmtId="38" fontId="6" fillId="0" borderId="15" xfId="1" applyFont="1" applyBorder="1" applyAlignment="1">
      <alignment horizontal="right" vertical="center" indent="2"/>
    </xf>
    <xf numFmtId="38" fontId="6" fillId="0" borderId="45" xfId="1" applyFont="1" applyBorder="1" applyAlignment="1">
      <alignment horizontal="right" vertical="center" indent="2"/>
    </xf>
    <xf numFmtId="38" fontId="6" fillId="3" borderId="55" xfId="1" applyFont="1" applyFill="1" applyBorder="1" applyAlignment="1">
      <alignment horizontal="right" vertical="center"/>
    </xf>
    <xf numFmtId="38" fontId="6" fillId="3" borderId="61" xfId="1" applyFont="1" applyFill="1" applyBorder="1" applyAlignment="1">
      <alignment horizontal="right" vertical="center"/>
    </xf>
    <xf numFmtId="38" fontId="6" fillId="6" borderId="63" xfId="1" applyFont="1" applyFill="1" applyBorder="1" applyAlignment="1">
      <alignment horizontal="right" vertical="center"/>
    </xf>
    <xf numFmtId="38" fontId="6" fillId="6" borderId="50" xfId="1" applyFont="1" applyFill="1" applyBorder="1" applyAlignment="1">
      <alignment horizontal="right" vertical="center"/>
    </xf>
    <xf numFmtId="38" fontId="6" fillId="6" borderId="27" xfId="1" applyFont="1" applyFill="1" applyBorder="1" applyAlignment="1">
      <alignment horizontal="right" vertical="center" wrapText="1"/>
    </xf>
    <xf numFmtId="38" fontId="9" fillId="6" borderId="28" xfId="1" applyFont="1" applyFill="1" applyBorder="1" applyAlignment="1">
      <alignment horizontal="right" vertical="center"/>
    </xf>
    <xf numFmtId="38" fontId="9" fillId="7" borderId="28" xfId="1" applyFont="1" applyFill="1" applyBorder="1" applyAlignment="1">
      <alignment horizontal="right" vertical="center"/>
    </xf>
    <xf numFmtId="38" fontId="12" fillId="0" borderId="9" xfId="3" applyFont="1" applyFill="1" applyBorder="1" applyAlignment="1">
      <alignment vertical="top" wrapText="1"/>
    </xf>
    <xf numFmtId="38" fontId="12" fillId="0" borderId="11" xfId="3" applyFont="1" applyFill="1" applyBorder="1" applyAlignment="1">
      <alignment vertical="top" wrapText="1"/>
    </xf>
    <xf numFmtId="38" fontId="6" fillId="0" borderId="11" xfId="3" applyFont="1" applyFill="1" applyBorder="1" applyAlignment="1">
      <alignment vertical="top"/>
    </xf>
    <xf numFmtId="176" fontId="18" fillId="7" borderId="22" xfId="1" applyNumberFormat="1" applyFont="1" applyFill="1" applyBorder="1" applyAlignment="1">
      <alignment vertical="center"/>
    </xf>
    <xf numFmtId="38" fontId="19" fillId="7" borderId="20" xfId="3" applyFont="1" applyFill="1" applyBorder="1" applyAlignment="1">
      <alignment vertical="center"/>
    </xf>
    <xf numFmtId="38" fontId="11" fillId="6" borderId="20" xfId="3" applyFont="1" applyFill="1" applyBorder="1" applyAlignment="1">
      <alignment vertical="center"/>
    </xf>
    <xf numFmtId="0" fontId="12" fillId="7" borderId="38" xfId="2" applyFont="1" applyFill="1" applyBorder="1" applyAlignment="1">
      <alignment horizontal="left" vertical="center" indent="2"/>
    </xf>
    <xf numFmtId="0" fontId="12" fillId="7" borderId="16" xfId="2" applyFont="1" applyFill="1" applyBorder="1" applyAlignment="1">
      <alignment horizontal="left" vertical="center" indent="2"/>
    </xf>
    <xf numFmtId="0" fontId="6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0" fontId="22" fillId="0" borderId="0" xfId="2" applyFont="1" applyAlignment="1">
      <alignment horizontal="right" vertical="center"/>
    </xf>
    <xf numFmtId="0" fontId="22" fillId="0" borderId="0" xfId="2" applyFont="1" applyAlignment="1">
      <alignment horizontal="right" vertical="center" wrapText="1"/>
    </xf>
    <xf numFmtId="0" fontId="23" fillId="0" borderId="0" xfId="2" applyFont="1" applyAlignment="1">
      <alignment vertical="center"/>
    </xf>
    <xf numFmtId="0" fontId="6" fillId="0" borderId="0" xfId="2" applyFont="1" applyAlignment="1">
      <alignment horizontal="centerContinuous" vertical="center"/>
    </xf>
    <xf numFmtId="0" fontId="6" fillId="0" borderId="0" xfId="2" applyFont="1" applyAlignment="1">
      <alignment horizontal="right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Continuous" vertical="center" wrapText="1"/>
    </xf>
    <xf numFmtId="0" fontId="6" fillId="0" borderId="4" xfId="2" applyFont="1" applyBorder="1" applyAlignment="1">
      <alignment vertical="center"/>
    </xf>
    <xf numFmtId="0" fontId="6" fillId="2" borderId="24" xfId="2" applyFont="1" applyFill="1" applyBorder="1" applyAlignment="1">
      <alignment vertical="center"/>
    </xf>
    <xf numFmtId="176" fontId="6" fillId="2" borderId="5" xfId="5" applyNumberFormat="1" applyFont="1" applyFill="1" applyBorder="1" applyAlignment="1">
      <alignment vertical="center"/>
    </xf>
    <xf numFmtId="38" fontId="6" fillId="0" borderId="76" xfId="3" applyFont="1" applyFill="1" applyBorder="1" applyAlignment="1">
      <alignment vertical="center" wrapText="1"/>
    </xf>
    <xf numFmtId="0" fontId="6" fillId="0" borderId="13" xfId="2" applyFont="1" applyBorder="1" applyAlignment="1">
      <alignment horizontal="left" vertical="center" indent="1"/>
    </xf>
    <xf numFmtId="0" fontId="6" fillId="2" borderId="13" xfId="2" applyFont="1" applyFill="1" applyBorder="1" applyAlignment="1">
      <alignment horizontal="left" vertical="center" indent="1"/>
    </xf>
    <xf numFmtId="176" fontId="6" fillId="2" borderId="13" xfId="5" applyNumberFormat="1" applyFont="1" applyFill="1" applyBorder="1" applyAlignment="1">
      <alignment vertical="center"/>
    </xf>
    <xf numFmtId="38" fontId="6" fillId="0" borderId="14" xfId="3" applyFont="1" applyFill="1" applyBorder="1" applyAlignment="1">
      <alignment vertical="center" wrapText="1"/>
    </xf>
    <xf numFmtId="0" fontId="6" fillId="0" borderId="13" xfId="2" applyFont="1" applyBorder="1" applyAlignment="1">
      <alignment horizontal="left" vertical="center" indent="2"/>
    </xf>
    <xf numFmtId="0" fontId="6" fillId="10" borderId="13" xfId="2" applyFont="1" applyFill="1" applyBorder="1" applyAlignment="1">
      <alignment horizontal="left" vertical="center" indent="1"/>
    </xf>
    <xf numFmtId="176" fontId="6" fillId="0" borderId="13" xfId="5" applyNumberFormat="1" applyFont="1" applyFill="1" applyBorder="1" applyAlignment="1">
      <alignment vertical="center"/>
    </xf>
    <xf numFmtId="0" fontId="12" fillId="2" borderId="13" xfId="2" applyFont="1" applyFill="1" applyBorder="1" applyAlignment="1">
      <alignment horizontal="left" vertical="center" indent="1"/>
    </xf>
    <xf numFmtId="0" fontId="6" fillId="0" borderId="44" xfId="2" applyFont="1" applyBorder="1" applyAlignment="1">
      <alignment horizontal="left" vertical="center" indent="1"/>
    </xf>
    <xf numFmtId="0" fontId="6" fillId="2" borderId="22" xfId="2" applyFont="1" applyFill="1" applyBorder="1" applyAlignment="1">
      <alignment horizontal="left" vertical="center" indent="1"/>
    </xf>
    <xf numFmtId="0" fontId="12" fillId="2" borderId="19" xfId="2" applyFont="1" applyFill="1" applyBorder="1" applyAlignment="1">
      <alignment horizontal="center" vertical="center"/>
    </xf>
    <xf numFmtId="176" fontId="6" fillId="2" borderId="72" xfId="5" applyNumberFormat="1" applyFont="1" applyFill="1" applyBorder="1" applyAlignment="1">
      <alignment vertical="center"/>
    </xf>
    <xf numFmtId="38" fontId="6" fillId="0" borderId="31" xfId="3" applyFont="1" applyFill="1" applyBorder="1" applyAlignment="1">
      <alignment vertical="center" wrapText="1"/>
    </xf>
    <xf numFmtId="0" fontId="6" fillId="0" borderId="78" xfId="2" applyFont="1" applyBorder="1" applyAlignment="1">
      <alignment horizontal="left" vertical="center"/>
    </xf>
    <xf numFmtId="0" fontId="6" fillId="2" borderId="77" xfId="2" applyFont="1" applyFill="1" applyBorder="1" applyAlignment="1">
      <alignment horizontal="left" vertical="center"/>
    </xf>
    <xf numFmtId="176" fontId="6" fillId="2" borderId="77" xfId="5" applyNumberFormat="1" applyFont="1" applyFill="1" applyBorder="1" applyAlignment="1">
      <alignment vertical="center"/>
    </xf>
    <xf numFmtId="0" fontId="6" fillId="0" borderId="76" xfId="2" applyFont="1" applyBorder="1" applyAlignment="1">
      <alignment vertical="center" wrapText="1"/>
    </xf>
    <xf numFmtId="0" fontId="6" fillId="0" borderId="75" xfId="2" applyFont="1" applyBorder="1" applyAlignment="1">
      <alignment vertical="center" wrapText="1"/>
    </xf>
    <xf numFmtId="0" fontId="6" fillId="10" borderId="74" xfId="2" applyFont="1" applyFill="1" applyBorder="1" applyAlignment="1">
      <alignment horizontal="left" vertical="center"/>
    </xf>
    <xf numFmtId="0" fontId="6" fillId="10" borderId="5" xfId="2" applyFont="1" applyFill="1" applyBorder="1" applyAlignment="1">
      <alignment horizontal="left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vertical="center" wrapText="1"/>
    </xf>
    <xf numFmtId="0" fontId="6" fillId="0" borderId="21" xfId="2" applyFont="1" applyBorder="1" applyAlignment="1">
      <alignment vertical="center" wrapText="1"/>
    </xf>
    <xf numFmtId="0" fontId="6" fillId="10" borderId="73" xfId="2" applyFont="1" applyFill="1" applyBorder="1" applyAlignment="1">
      <alignment horizontal="left" vertical="center"/>
    </xf>
    <xf numFmtId="0" fontId="6" fillId="10" borderId="22" xfId="2" applyFont="1" applyFill="1" applyBorder="1" applyAlignment="1">
      <alignment horizontal="left" vertical="center"/>
    </xf>
    <xf numFmtId="0" fontId="6" fillId="0" borderId="72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9" fontId="6" fillId="10" borderId="2" xfId="6" applyFont="1" applyFill="1" applyBorder="1" applyAlignment="1">
      <alignment horizontal="left" vertical="center"/>
    </xf>
    <xf numFmtId="9" fontId="6" fillId="0" borderId="2" xfId="6" applyFont="1" applyFill="1" applyBorder="1" applyAlignment="1">
      <alignment horizontal="center" vertical="center"/>
    </xf>
    <xf numFmtId="176" fontId="6" fillId="2" borderId="2" xfId="5" applyNumberFormat="1" applyFont="1" applyFill="1" applyBorder="1" applyAlignment="1">
      <alignment vertical="center"/>
    </xf>
    <xf numFmtId="0" fontId="6" fillId="0" borderId="3" xfId="2" applyFont="1" applyBorder="1" applyAlignment="1">
      <alignment vertical="center" wrapText="1"/>
    </xf>
    <xf numFmtId="0" fontId="6" fillId="0" borderId="23" xfId="2" applyFont="1" applyBorder="1" applyAlignment="1">
      <alignment horizontal="left" vertical="center"/>
    </xf>
    <xf numFmtId="0" fontId="6" fillId="0" borderId="68" xfId="2" applyFont="1" applyBorder="1" applyAlignment="1">
      <alignment horizontal="left" vertical="center"/>
    </xf>
    <xf numFmtId="0" fontId="6" fillId="0" borderId="71" xfId="2" applyFont="1" applyBorder="1" applyAlignment="1">
      <alignment horizontal="left" vertical="center"/>
    </xf>
    <xf numFmtId="176" fontId="6" fillId="2" borderId="71" xfId="5" applyNumberFormat="1" applyFont="1" applyFill="1" applyBorder="1" applyAlignment="1">
      <alignment vertical="center"/>
    </xf>
    <xf numFmtId="0" fontId="24" fillId="0" borderId="20" xfId="2" applyFont="1" applyBorder="1" applyAlignment="1">
      <alignment vertical="center" wrapText="1"/>
    </xf>
    <xf numFmtId="0" fontId="6" fillId="0" borderId="28" xfId="2" applyFont="1" applyBorder="1" applyAlignment="1">
      <alignment horizontal="left" vertical="center"/>
    </xf>
    <xf numFmtId="0" fontId="6" fillId="0" borderId="70" xfId="2" applyFont="1" applyBorder="1" applyAlignment="1">
      <alignment horizontal="left" vertical="center"/>
    </xf>
    <xf numFmtId="176" fontId="6" fillId="2" borderId="69" xfId="5" applyNumberFormat="1" applyFont="1" applyFill="1" applyBorder="1" applyAlignment="1">
      <alignment vertical="center"/>
    </xf>
    <xf numFmtId="0" fontId="24" fillId="0" borderId="53" xfId="2" applyFont="1" applyBorder="1" applyAlignment="1">
      <alignment vertical="center" wrapText="1"/>
    </xf>
    <xf numFmtId="0" fontId="6" fillId="0" borderId="21" xfId="2" applyFont="1" applyBorder="1" applyAlignment="1">
      <alignment horizontal="left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68" xfId="2" applyFont="1" applyBorder="1" applyAlignment="1">
      <alignment horizontal="left" vertical="center" wrapText="1"/>
    </xf>
    <xf numFmtId="0" fontId="6" fillId="0" borderId="67" xfId="2" applyFont="1" applyBorder="1" applyAlignment="1">
      <alignment horizontal="left" vertical="center" wrapText="1"/>
    </xf>
    <xf numFmtId="176" fontId="6" fillId="2" borderId="67" xfId="5" applyNumberFormat="1" applyFont="1" applyFill="1" applyBorder="1" applyAlignment="1">
      <alignment vertical="center"/>
    </xf>
    <xf numFmtId="38" fontId="6" fillId="0" borderId="20" xfId="3" applyFont="1" applyFill="1" applyBorder="1" applyAlignment="1">
      <alignment vertical="center" wrapText="1"/>
    </xf>
    <xf numFmtId="0" fontId="6" fillId="0" borderId="21" xfId="2" applyFont="1" applyBorder="1" applyAlignment="1">
      <alignment horizontal="left" vertical="center"/>
    </xf>
    <xf numFmtId="176" fontId="6" fillId="2" borderId="22" xfId="5" applyNumberFormat="1" applyFont="1" applyFill="1" applyBorder="1" applyAlignment="1">
      <alignment vertical="center"/>
    </xf>
    <xf numFmtId="38" fontId="6" fillId="0" borderId="0" xfId="3" applyFont="1" applyFill="1" applyAlignment="1">
      <alignment vertical="center"/>
    </xf>
    <xf numFmtId="38" fontId="6" fillId="0" borderId="0" xfId="3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3" fontId="6" fillId="10" borderId="13" xfId="2" applyNumberFormat="1" applyFont="1" applyFill="1" applyBorder="1" applyAlignment="1">
      <alignment horizontal="left" vertical="center" indent="1"/>
    </xf>
    <xf numFmtId="38" fontId="6" fillId="2" borderId="14" xfId="3" applyFont="1" applyFill="1" applyBorder="1" applyAlignment="1">
      <alignment vertical="center" wrapText="1"/>
    </xf>
    <xf numFmtId="0" fontId="12" fillId="2" borderId="13" xfId="2" applyFont="1" applyFill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38" fontId="6" fillId="0" borderId="2" xfId="3" applyFont="1" applyFill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79" xfId="2" applyFont="1" applyFill="1" applyBorder="1" applyAlignment="1">
      <alignment horizontal="left" vertical="center" indent="1"/>
    </xf>
    <xf numFmtId="0" fontId="6" fillId="0" borderId="80" xfId="2" applyFont="1" applyBorder="1" applyAlignment="1">
      <alignment horizontal="left" vertical="center" indent="1"/>
    </xf>
    <xf numFmtId="0" fontId="6" fillId="0" borderId="80" xfId="2" applyFont="1" applyBorder="1" applyAlignment="1">
      <alignment horizontal="left" vertical="center" indent="2"/>
    </xf>
    <xf numFmtId="0" fontId="12" fillId="2" borderId="0" xfId="2" applyFont="1" applyFill="1" applyAlignment="1">
      <alignment horizontal="center" vertical="center"/>
    </xf>
    <xf numFmtId="38" fontId="6" fillId="0" borderId="81" xfId="3" applyFont="1" applyFill="1" applyBorder="1" applyAlignment="1">
      <alignment vertical="center" wrapText="1"/>
    </xf>
    <xf numFmtId="38" fontId="6" fillId="9" borderId="13" xfId="5" applyFont="1" applyFill="1" applyBorder="1" applyAlignment="1">
      <alignment horizontal="center" vertical="center"/>
    </xf>
    <xf numFmtId="38" fontId="6" fillId="9" borderId="13" xfId="3" applyFont="1" applyFill="1" applyBorder="1" applyAlignment="1">
      <alignment horizontal="center" vertical="center"/>
    </xf>
    <xf numFmtId="38" fontId="6" fillId="0" borderId="13" xfId="3" applyFont="1" applyFill="1" applyBorder="1" applyAlignment="1">
      <alignment horizontal="center" vertical="center"/>
    </xf>
    <xf numFmtId="38" fontId="6" fillId="0" borderId="13" xfId="4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23" fillId="0" borderId="0" xfId="2" applyFont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8" borderId="51" xfId="2" applyFont="1" applyFill="1" applyBorder="1" applyAlignment="1">
      <alignment horizontal="left" vertical="center" indent="1"/>
    </xf>
    <xf numFmtId="0" fontId="6" fillId="8" borderId="35" xfId="2" applyFont="1" applyFill="1" applyBorder="1" applyAlignment="1">
      <alignment horizontal="left" vertical="center" indent="1"/>
    </xf>
    <xf numFmtId="0" fontId="6" fillId="8" borderId="26" xfId="2" applyFont="1" applyFill="1" applyBorder="1" applyAlignment="1">
      <alignment horizontal="left" vertical="center" indent="1"/>
    </xf>
    <xf numFmtId="0" fontId="6" fillId="8" borderId="34" xfId="2" applyFont="1" applyFill="1" applyBorder="1" applyAlignment="1">
      <alignment horizontal="left" vertical="center" indent="1"/>
    </xf>
    <xf numFmtId="0" fontId="6" fillId="8" borderId="33" xfId="2" applyFont="1" applyFill="1" applyBorder="1" applyAlignment="1">
      <alignment horizontal="left" vertical="center" indent="1"/>
    </xf>
    <xf numFmtId="0" fontId="6" fillId="8" borderId="24" xfId="2" applyFont="1" applyFill="1" applyBorder="1" applyAlignment="1">
      <alignment horizontal="left" vertical="center" indent="1"/>
    </xf>
    <xf numFmtId="0" fontId="6" fillId="4" borderId="41" xfId="2" applyFont="1" applyFill="1" applyBorder="1" applyAlignment="1">
      <alignment horizontal="left" vertical="center" indent="1"/>
    </xf>
    <xf numFmtId="0" fontId="6" fillId="4" borderId="39" xfId="2" applyFont="1" applyFill="1" applyBorder="1" applyAlignment="1">
      <alignment horizontal="left" vertical="center" indent="1"/>
    </xf>
    <xf numFmtId="0" fontId="6" fillId="4" borderId="37" xfId="2" applyFont="1" applyFill="1" applyBorder="1" applyAlignment="1">
      <alignment horizontal="left" vertical="center" indent="1"/>
    </xf>
  </cellXfs>
  <cellStyles count="7">
    <cellStyle name="パーセント 2" xfId="6" xr:uid="{A2EB4E26-F882-498C-AA35-1CB254CFC153}"/>
    <cellStyle name="桁区切り" xfId="1" builtinId="6"/>
    <cellStyle name="桁区切り 2" xfId="3" xr:uid="{85F76432-28D5-4689-BFA0-2F26DAF93E9F}"/>
    <cellStyle name="桁区切り 3" xfId="5" xr:uid="{B9E7B3B4-095F-437E-BE1C-AE8DC45CF711}"/>
    <cellStyle name="通貨 2" xfId="4" xr:uid="{333E8380-7503-4425-ABBE-5900CB26A9C3}"/>
    <cellStyle name="標準" xfId="0" builtinId="0"/>
    <cellStyle name="標準 2" xfId="2" xr:uid="{1B06E296-C324-4A6B-9964-616F50D3F9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1CE2708-5D67-4BCD-8BBA-D8E78047BD87}"/>
            </a:ext>
          </a:extLst>
        </xdr:cNvPr>
        <xdr:cNvSpPr/>
      </xdr:nvSpPr>
      <xdr:spPr>
        <a:xfrm>
          <a:off x="4832085" y="30163"/>
          <a:ext cx="6883666" cy="1048233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V.3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年度分小計額（税抜）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3A5A-26B0-49C5-8213-06D65FB015DA}">
  <sheetPr>
    <tabColor rgb="FF0000FF"/>
    <pageSetUpPr fitToPage="1"/>
  </sheetPr>
  <dimension ref="A1:J43"/>
  <sheetViews>
    <sheetView tabSelected="1" view="pageBreakPreview" topLeftCell="A5" zoomScale="85" zoomScaleNormal="86" zoomScaleSheetLayoutView="85" workbookViewId="0">
      <selection activeCell="A5" sqref="A5:F30"/>
    </sheetView>
  </sheetViews>
  <sheetFormatPr defaultColWidth="9" defaultRowHeight="17.100000000000001" customHeight="1"/>
  <cols>
    <col min="1" max="1" width="37.375" style="102" customWidth="1"/>
    <col min="2" max="2" width="20.375" style="102" customWidth="1"/>
    <col min="3" max="3" width="11.875" style="102" customWidth="1"/>
    <col min="4" max="4" width="9.875" style="102" customWidth="1"/>
    <col min="5" max="5" width="19.875" style="165" customWidth="1"/>
    <col min="6" max="6" width="36.5" style="166" customWidth="1"/>
    <col min="7" max="8" width="3.5" style="102" customWidth="1"/>
    <col min="9" max="10" width="5.875" style="102" customWidth="1"/>
    <col min="11" max="11" width="7.125" style="102" customWidth="1"/>
    <col min="12" max="12" width="10.125" style="102" customWidth="1"/>
    <col min="13" max="13" width="2.125" style="102" customWidth="1"/>
    <col min="14" max="16384" width="9" style="102"/>
  </cols>
  <sheetData>
    <row r="1" spans="1:10" ht="15" customHeight="1">
      <c r="A1" s="184"/>
      <c r="B1" s="184"/>
      <c r="C1" s="184"/>
      <c r="D1" s="184"/>
      <c r="E1" s="184"/>
      <c r="F1" s="184"/>
    </row>
    <row r="2" spans="1:10" ht="15" customHeight="1">
      <c r="A2" s="103"/>
      <c r="B2" s="103"/>
      <c r="C2" s="103"/>
      <c r="D2" s="103"/>
      <c r="E2" s="104"/>
      <c r="F2" s="105"/>
      <c r="G2" s="106"/>
      <c r="H2" s="106"/>
      <c r="I2" s="106"/>
      <c r="J2" s="106"/>
    </row>
    <row r="3" spans="1:10" ht="16.5">
      <c r="A3" s="185" t="s">
        <v>90</v>
      </c>
      <c r="B3" s="185"/>
      <c r="C3" s="185"/>
      <c r="D3" s="185"/>
      <c r="E3" s="185"/>
      <c r="F3" s="185"/>
    </row>
    <row r="4" spans="1:10" ht="21" customHeight="1" thickBot="1">
      <c r="A4" s="75"/>
      <c r="B4" s="75"/>
      <c r="C4" s="75"/>
      <c r="D4" s="75"/>
      <c r="E4" s="107"/>
      <c r="F4" s="108" t="s">
        <v>89</v>
      </c>
    </row>
    <row r="5" spans="1:10" ht="37.5" customHeight="1" thickBot="1">
      <c r="A5" s="109" t="s">
        <v>0</v>
      </c>
      <c r="B5" s="110" t="s">
        <v>88</v>
      </c>
      <c r="C5" s="110" t="s">
        <v>87</v>
      </c>
      <c r="D5" s="171" t="s">
        <v>86</v>
      </c>
      <c r="E5" s="172" t="s">
        <v>85</v>
      </c>
      <c r="F5" s="111" t="s">
        <v>2</v>
      </c>
    </row>
    <row r="6" spans="1:10" ht="24.75" customHeight="1">
      <c r="A6" s="112" t="s">
        <v>3</v>
      </c>
      <c r="B6" s="175"/>
      <c r="C6" s="113"/>
      <c r="D6" s="113"/>
      <c r="E6" s="114">
        <f>SUM(E7,E12,E15,E22)</f>
        <v>329200</v>
      </c>
      <c r="F6" s="115"/>
    </row>
    <row r="7" spans="1:10" ht="24.75" customHeight="1">
      <c r="A7" s="176" t="s">
        <v>8</v>
      </c>
      <c r="B7" s="175"/>
      <c r="C7" s="117"/>
      <c r="D7" s="117"/>
      <c r="E7" s="118">
        <f>SUM(E8:E11)</f>
        <v>0</v>
      </c>
      <c r="F7" s="119"/>
    </row>
    <row r="8" spans="1:10" ht="30" customHeight="1">
      <c r="A8" s="177" t="s">
        <v>84</v>
      </c>
      <c r="B8" s="121"/>
      <c r="C8" s="121"/>
      <c r="D8" s="121"/>
      <c r="E8" s="122">
        <f>B8*C8</f>
        <v>0</v>
      </c>
      <c r="F8" s="119" t="s">
        <v>96</v>
      </c>
    </row>
    <row r="9" spans="1:10" ht="30" customHeight="1">
      <c r="A9" s="177" t="s">
        <v>83</v>
      </c>
      <c r="B9" s="121"/>
      <c r="C9" s="121"/>
      <c r="D9" s="121"/>
      <c r="E9" s="122">
        <f>B9*C9</f>
        <v>0</v>
      </c>
      <c r="F9" s="119" t="s">
        <v>96</v>
      </c>
    </row>
    <row r="10" spans="1:10" ht="24.75" customHeight="1">
      <c r="A10" s="177" t="s">
        <v>82</v>
      </c>
      <c r="B10" s="121"/>
      <c r="C10" s="121"/>
      <c r="D10" s="121"/>
      <c r="E10" s="122">
        <f>B10*C10</f>
        <v>0</v>
      </c>
      <c r="F10" s="119" t="s">
        <v>98</v>
      </c>
    </row>
    <row r="11" spans="1:10" ht="24.75" customHeight="1">
      <c r="A11" s="177" t="s">
        <v>81</v>
      </c>
      <c r="B11" s="121"/>
      <c r="C11" s="121"/>
      <c r="D11" s="121"/>
      <c r="E11" s="122">
        <f>B11*C11</f>
        <v>0</v>
      </c>
      <c r="F11" s="119"/>
    </row>
    <row r="12" spans="1:10" ht="24.75" customHeight="1">
      <c r="A12" s="176" t="s">
        <v>61</v>
      </c>
      <c r="B12" s="175"/>
      <c r="C12" s="117"/>
      <c r="D12" s="117"/>
      <c r="E12" s="118">
        <f>SUM(E13:E14)</f>
        <v>107200</v>
      </c>
      <c r="F12" s="119" t="s">
        <v>95</v>
      </c>
    </row>
    <row r="13" spans="1:10" ht="24.75" customHeight="1">
      <c r="A13" s="177" t="s">
        <v>58</v>
      </c>
      <c r="B13" s="168">
        <v>107200</v>
      </c>
      <c r="C13" s="173">
        <v>1</v>
      </c>
      <c r="D13" s="116" t="s">
        <v>71</v>
      </c>
      <c r="E13" s="118">
        <f>B13*C13</f>
        <v>107200</v>
      </c>
      <c r="F13" s="119"/>
    </row>
    <row r="14" spans="1:10" ht="24.75" customHeight="1">
      <c r="A14" s="177" t="s">
        <v>80</v>
      </c>
      <c r="B14" s="175"/>
      <c r="C14" s="174">
        <v>1</v>
      </c>
      <c r="D14" s="117" t="s">
        <v>71</v>
      </c>
      <c r="E14" s="118">
        <f>B14*C14</f>
        <v>0</v>
      </c>
      <c r="F14" s="169" t="s">
        <v>94</v>
      </c>
    </row>
    <row r="15" spans="1:10" ht="24.6" customHeight="1">
      <c r="A15" s="176" t="s">
        <v>79</v>
      </c>
      <c r="B15" s="168">
        <v>222000</v>
      </c>
      <c r="C15" s="173">
        <v>1</v>
      </c>
      <c r="D15" s="116" t="s">
        <v>71</v>
      </c>
      <c r="E15" s="118">
        <f>B15</f>
        <v>222000</v>
      </c>
      <c r="F15" s="119" t="s">
        <v>95</v>
      </c>
    </row>
    <row r="16" spans="1:10" ht="24.6" customHeight="1">
      <c r="A16" s="177" t="s">
        <v>78</v>
      </c>
      <c r="B16" s="175"/>
      <c r="C16" s="174">
        <v>1</v>
      </c>
      <c r="D16" s="117" t="s">
        <v>71</v>
      </c>
      <c r="E16" s="118">
        <f>B16*C16</f>
        <v>0</v>
      </c>
      <c r="F16" s="119"/>
    </row>
    <row r="17" spans="1:6" ht="24.6" customHeight="1">
      <c r="A17" s="177" t="s">
        <v>77</v>
      </c>
      <c r="B17" s="175"/>
      <c r="C17" s="174">
        <v>1</v>
      </c>
      <c r="D17" s="117" t="s">
        <v>71</v>
      </c>
      <c r="E17" s="118">
        <f>B17*C17</f>
        <v>0</v>
      </c>
      <c r="F17" s="119"/>
    </row>
    <row r="18" spans="1:6" ht="24.6" customHeight="1">
      <c r="A18" s="177" t="s">
        <v>76</v>
      </c>
      <c r="B18" s="175"/>
      <c r="C18" s="174">
        <v>1</v>
      </c>
      <c r="D18" s="117" t="s">
        <v>71</v>
      </c>
      <c r="E18" s="118">
        <f>B18*C18</f>
        <v>0</v>
      </c>
      <c r="F18" s="119"/>
    </row>
    <row r="19" spans="1:6" ht="24.6" customHeight="1">
      <c r="A19" s="177" t="s">
        <v>75</v>
      </c>
      <c r="B19" s="175"/>
      <c r="C19" s="174">
        <v>1</v>
      </c>
      <c r="D19" s="117" t="s">
        <v>71</v>
      </c>
      <c r="E19" s="118">
        <f>B19*C19</f>
        <v>0</v>
      </c>
      <c r="F19" s="119"/>
    </row>
    <row r="20" spans="1:6" ht="24.6" customHeight="1">
      <c r="A20" s="177" t="s">
        <v>74</v>
      </c>
      <c r="B20" s="175"/>
      <c r="C20" s="174"/>
      <c r="D20" s="117"/>
      <c r="E20" s="118"/>
      <c r="F20" s="119"/>
    </row>
    <row r="21" spans="1:6" ht="24.6" customHeight="1" thickBot="1">
      <c r="A21" s="177" t="s">
        <v>73</v>
      </c>
      <c r="B21" s="175"/>
      <c r="C21" s="170"/>
      <c r="D21" s="123"/>
      <c r="E21" s="118"/>
      <c r="F21" s="119"/>
    </row>
    <row r="22" spans="1:6" ht="24.75" hidden="1" customHeight="1" thickBot="1">
      <c r="A22" s="124" t="s">
        <v>72</v>
      </c>
      <c r="B22" s="125"/>
      <c r="C22" s="126">
        <v>1</v>
      </c>
      <c r="D22" s="178" t="s">
        <v>71</v>
      </c>
      <c r="E22" s="127"/>
      <c r="F22" s="128"/>
    </row>
    <row r="23" spans="1:6" ht="24.75" customHeight="1">
      <c r="A23" s="129" t="s">
        <v>33</v>
      </c>
      <c r="B23" s="175"/>
      <c r="C23" s="130"/>
      <c r="D23" s="130"/>
      <c r="E23" s="131">
        <f>SUM(E24:E25)</f>
        <v>0</v>
      </c>
      <c r="F23" s="132"/>
    </row>
    <row r="24" spans="1:6" ht="30.75" customHeight="1">
      <c r="A24" s="133" t="s">
        <v>70</v>
      </c>
      <c r="B24" s="134"/>
      <c r="C24" s="135"/>
      <c r="D24" s="136" t="s">
        <v>68</v>
      </c>
      <c r="E24" s="122">
        <f>B24*C24</f>
        <v>0</v>
      </c>
      <c r="F24" s="179" t="s">
        <v>97</v>
      </c>
    </row>
    <row r="25" spans="1:6" ht="30.75" customHeight="1" thickBot="1">
      <c r="A25" s="138" t="s">
        <v>69</v>
      </c>
      <c r="B25" s="139"/>
      <c r="C25" s="140"/>
      <c r="D25" s="141" t="s">
        <v>68</v>
      </c>
      <c r="E25" s="122">
        <f>B25*C25</f>
        <v>0</v>
      </c>
      <c r="F25" s="137" t="s">
        <v>97</v>
      </c>
    </row>
    <row r="26" spans="1:6" ht="24.75" customHeight="1" thickBot="1">
      <c r="A26" s="142" t="s">
        <v>40</v>
      </c>
      <c r="B26" s="143" t="s">
        <v>67</v>
      </c>
      <c r="C26" s="144"/>
      <c r="D26" s="145" t="s">
        <v>66</v>
      </c>
      <c r="E26" s="146">
        <f>E23*C26</f>
        <v>0</v>
      </c>
      <c r="F26" s="147" t="s">
        <v>93</v>
      </c>
    </row>
    <row r="27" spans="1:6" ht="24.75" customHeight="1" thickBot="1">
      <c r="A27" s="142" t="s">
        <v>65</v>
      </c>
      <c r="B27" s="148"/>
      <c r="C27" s="149"/>
      <c r="D27" s="150"/>
      <c r="E27" s="151">
        <f>SUM(E6,E23,E26)</f>
        <v>329200</v>
      </c>
      <c r="F27" s="152"/>
    </row>
    <row r="28" spans="1:6" ht="24.75" customHeight="1" thickTop="1" thickBot="1">
      <c r="A28" s="142" t="s">
        <v>92</v>
      </c>
      <c r="B28" s="148"/>
      <c r="C28" s="153"/>
      <c r="D28" s="154"/>
      <c r="E28" s="155">
        <f>E27*3</f>
        <v>987600</v>
      </c>
      <c r="F28" s="156"/>
    </row>
    <row r="29" spans="1:6" ht="24.6" customHeight="1" thickBot="1">
      <c r="A29" s="157" t="s">
        <v>64</v>
      </c>
      <c r="B29" s="158"/>
      <c r="C29" s="159"/>
      <c r="D29" s="160"/>
      <c r="E29" s="161">
        <f>ROUNDDOWN(E28*0.1,0)</f>
        <v>98760</v>
      </c>
      <c r="F29" s="162" t="s">
        <v>46</v>
      </c>
    </row>
    <row r="30" spans="1:6" ht="24.6" customHeight="1" thickBot="1">
      <c r="A30" s="163" t="s">
        <v>63</v>
      </c>
      <c r="B30" s="153"/>
      <c r="C30" s="153"/>
      <c r="D30" s="153"/>
      <c r="E30" s="164">
        <f>E28+E29</f>
        <v>1086360</v>
      </c>
      <c r="F30" s="162"/>
    </row>
    <row r="31" spans="1:6" ht="27" customHeight="1"/>
    <row r="32" spans="1:6" ht="15" hidden="1" customHeight="1">
      <c r="A32" s="102" t="s">
        <v>62</v>
      </c>
      <c r="E32" s="102"/>
      <c r="F32" s="167"/>
    </row>
    <row r="33" spans="1:6" ht="17.100000000000001" hidden="1" customHeight="1">
      <c r="A33" s="116" t="s">
        <v>61</v>
      </c>
      <c r="B33" s="186" t="s">
        <v>60</v>
      </c>
      <c r="C33" s="186"/>
      <c r="D33" s="186" t="s">
        <v>59</v>
      </c>
      <c r="E33" s="186"/>
      <c r="F33" s="167"/>
    </row>
    <row r="34" spans="1:6" ht="17.100000000000001" hidden="1" customHeight="1">
      <c r="A34" s="120" t="s">
        <v>58</v>
      </c>
      <c r="B34" s="182" t="s">
        <v>55</v>
      </c>
      <c r="C34" s="182"/>
      <c r="D34" s="183" t="s">
        <v>55</v>
      </c>
      <c r="E34" s="183"/>
      <c r="F34" s="167"/>
    </row>
    <row r="35" spans="1:6" ht="17.100000000000001" hidden="1" customHeight="1">
      <c r="A35" s="120" t="s">
        <v>57</v>
      </c>
      <c r="B35" s="180"/>
      <c r="C35" s="180"/>
      <c r="D35" s="181"/>
      <c r="E35" s="181"/>
      <c r="F35" s="167"/>
    </row>
    <row r="36" spans="1:6" ht="17.100000000000001" hidden="1" customHeight="1">
      <c r="A36" s="120" t="s">
        <v>53</v>
      </c>
      <c r="B36" s="180"/>
      <c r="C36" s="180"/>
      <c r="D36" s="181"/>
      <c r="E36" s="181"/>
      <c r="F36" s="167"/>
    </row>
    <row r="37" spans="1:6" ht="17.100000000000001" hidden="1" customHeight="1">
      <c r="A37" s="120" t="s">
        <v>52</v>
      </c>
      <c r="B37" s="180"/>
      <c r="C37" s="180"/>
      <c r="D37" s="181"/>
      <c r="E37" s="181"/>
      <c r="F37" s="167"/>
    </row>
    <row r="38" spans="1:6" ht="17.100000000000001" hidden="1" customHeight="1">
      <c r="A38" s="120" t="s">
        <v>51</v>
      </c>
      <c r="B38" s="180"/>
      <c r="C38" s="180"/>
      <c r="D38" s="181"/>
      <c r="E38" s="181"/>
      <c r="F38" s="167"/>
    </row>
    <row r="39" spans="1:6" ht="17.100000000000001" hidden="1" customHeight="1">
      <c r="A39" s="120" t="s">
        <v>56</v>
      </c>
      <c r="B39" s="182" t="s">
        <v>55</v>
      </c>
      <c r="C39" s="182"/>
      <c r="D39" s="183" t="s">
        <v>55</v>
      </c>
      <c r="E39" s="183"/>
    </row>
    <row r="40" spans="1:6" ht="17.100000000000001" hidden="1" customHeight="1">
      <c r="A40" s="120" t="s">
        <v>54</v>
      </c>
      <c r="B40" s="180"/>
      <c r="C40" s="180"/>
      <c r="D40" s="181"/>
      <c r="E40" s="181"/>
    </row>
    <row r="41" spans="1:6" ht="17.100000000000001" hidden="1" customHeight="1">
      <c r="A41" s="120" t="s">
        <v>53</v>
      </c>
      <c r="B41" s="180"/>
      <c r="C41" s="180"/>
      <c r="D41" s="181"/>
      <c r="E41" s="181"/>
    </row>
    <row r="42" spans="1:6" ht="17.100000000000001" hidden="1" customHeight="1">
      <c r="A42" s="120" t="s">
        <v>52</v>
      </c>
      <c r="B42" s="180"/>
      <c r="C42" s="180"/>
      <c r="D42" s="181"/>
      <c r="E42" s="181"/>
    </row>
    <row r="43" spans="1:6" ht="17.100000000000001" hidden="1" customHeight="1">
      <c r="A43" s="120" t="s">
        <v>51</v>
      </c>
      <c r="B43" s="180"/>
      <c r="C43" s="180"/>
      <c r="D43" s="181"/>
      <c r="E43" s="181"/>
    </row>
  </sheetData>
  <mergeCells count="24">
    <mergeCell ref="A1:F1"/>
    <mergeCell ref="A3:F3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</mergeCells>
  <phoneticPr fontId="3"/>
  <dataValidations count="1">
    <dataValidation imeMode="off" allowBlank="1" showInputMessage="1" showErrorMessage="1" sqref="E6:E30" xr:uid="{A3547CA8-28A0-455D-A9B7-22F783651D9B}"/>
  </dataValidations>
  <printOptions horizontalCentered="1" gridLinesSet="0"/>
  <pageMargins left="0.78740157480314965" right="0.78740157480314965" top="0.59055118110236227" bottom="0.59055118110236227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D259C-0C6E-4559-B5F3-88D1E7654BB7}">
  <dimension ref="A1:P28"/>
  <sheetViews>
    <sheetView view="pageBreakPreview" zoomScale="85" zoomScaleNormal="85" zoomScaleSheetLayoutView="85" workbookViewId="0">
      <pane xSplit="1" topLeftCell="B1" activePane="topRight" state="frozen"/>
      <selection pane="topRight" activeCell="I21" sqref="I21"/>
    </sheetView>
  </sheetViews>
  <sheetFormatPr defaultRowHeight="15.75" customHeight="1"/>
  <cols>
    <col min="1" max="1" width="31.625" customWidth="1"/>
    <col min="2" max="2" width="21.375" style="79" customWidth="1"/>
    <col min="3" max="3" width="16.625" customWidth="1"/>
    <col min="4" max="4" width="7.375" customWidth="1"/>
    <col min="5" max="5" width="15.625" customWidth="1"/>
    <col min="6" max="6" width="26.5" customWidth="1"/>
    <col min="16" max="16" width="39.375" customWidth="1"/>
  </cols>
  <sheetData>
    <row r="1" spans="1:16" ht="18.75"/>
    <row r="2" spans="1:16" ht="18.75">
      <c r="A2" s="8" t="s">
        <v>0</v>
      </c>
      <c r="B2" s="80"/>
      <c r="C2" s="20"/>
      <c r="D2" s="20"/>
      <c r="E2" s="9" t="s">
        <v>1</v>
      </c>
      <c r="F2" s="10" t="s">
        <v>2</v>
      </c>
      <c r="P2" s="187"/>
    </row>
    <row r="3" spans="1:16" ht="18.75">
      <c r="A3" s="11" t="s">
        <v>3</v>
      </c>
      <c r="B3" s="81" t="s">
        <v>4</v>
      </c>
      <c r="C3" s="23" t="s">
        <v>5</v>
      </c>
      <c r="D3" s="23" t="s">
        <v>6</v>
      </c>
      <c r="E3" s="12">
        <f>SUM(E4,E9,E12)</f>
        <v>329200</v>
      </c>
      <c r="F3" s="13" t="s">
        <v>7</v>
      </c>
      <c r="P3" s="187"/>
    </row>
    <row r="4" spans="1:16" ht="18.75">
      <c r="A4" s="194" t="s">
        <v>8</v>
      </c>
      <c r="B4" s="195"/>
      <c r="C4" s="195"/>
      <c r="D4" s="196"/>
      <c r="E4" s="3">
        <f>SUM(E5:E8)</f>
        <v>0</v>
      </c>
      <c r="F4" s="34" t="s">
        <v>9</v>
      </c>
      <c r="P4" s="73"/>
    </row>
    <row r="5" spans="1:16" ht="40.9" customHeight="1">
      <c r="A5" s="1" t="s">
        <v>10</v>
      </c>
      <c r="B5" s="82"/>
      <c r="C5" s="49"/>
      <c r="D5" s="50" t="s">
        <v>11</v>
      </c>
      <c r="E5" s="31">
        <f>B5*C5</f>
        <v>0</v>
      </c>
      <c r="F5" s="94" t="s">
        <v>12</v>
      </c>
      <c r="P5" s="74"/>
    </row>
    <row r="6" spans="1:16" ht="40.9" customHeight="1">
      <c r="A6" s="2" t="s">
        <v>13</v>
      </c>
      <c r="B6" s="82"/>
      <c r="C6" s="49"/>
      <c r="D6" s="51" t="s">
        <v>14</v>
      </c>
      <c r="E6" s="32">
        <f>B6*C6</f>
        <v>0</v>
      </c>
      <c r="F6" s="94" t="s">
        <v>91</v>
      </c>
      <c r="P6" s="74"/>
    </row>
    <row r="7" spans="1:16" ht="40.9" customHeight="1">
      <c r="A7" s="2" t="s">
        <v>15</v>
      </c>
      <c r="B7" s="82"/>
      <c r="C7" s="49"/>
      <c r="D7" s="51" t="s">
        <v>16</v>
      </c>
      <c r="E7" s="32">
        <f>B7*C7</f>
        <v>0</v>
      </c>
      <c r="F7" s="95" t="s">
        <v>17</v>
      </c>
      <c r="P7" s="74"/>
    </row>
    <row r="8" spans="1:16" ht="40.9" customHeight="1">
      <c r="A8" s="2" t="s">
        <v>18</v>
      </c>
      <c r="B8" s="82"/>
      <c r="C8" s="49"/>
      <c r="D8" s="51" t="s">
        <v>19</v>
      </c>
      <c r="E8" s="32">
        <f>B8*C8</f>
        <v>0</v>
      </c>
      <c r="F8" s="96"/>
      <c r="P8" s="74"/>
    </row>
    <row r="9" spans="1:16" ht="18.75">
      <c r="A9" s="188" t="s">
        <v>20</v>
      </c>
      <c r="B9" s="189"/>
      <c r="C9" s="189"/>
      <c r="D9" s="190"/>
      <c r="E9" s="33">
        <f>SUM(E10:E11)</f>
        <v>107200</v>
      </c>
      <c r="F9" s="30" t="s">
        <v>21</v>
      </c>
      <c r="P9" s="73"/>
    </row>
    <row r="10" spans="1:16" ht="18.75">
      <c r="A10" s="100" t="s">
        <v>22</v>
      </c>
      <c r="B10" s="83">
        <v>101200</v>
      </c>
      <c r="C10" s="48">
        <v>1</v>
      </c>
      <c r="D10" s="62" t="s">
        <v>23</v>
      </c>
      <c r="E10" s="35">
        <f>B10*C10</f>
        <v>101200</v>
      </c>
      <c r="F10" s="5"/>
      <c r="P10" s="74"/>
    </row>
    <row r="11" spans="1:16" ht="21" customHeight="1">
      <c r="A11" s="101" t="s">
        <v>24</v>
      </c>
      <c r="B11" s="84">
        <v>6000</v>
      </c>
      <c r="C11" s="36">
        <v>1</v>
      </c>
      <c r="D11" s="63" t="s">
        <v>23</v>
      </c>
      <c r="E11" s="35">
        <f>B11*C11</f>
        <v>6000</v>
      </c>
      <c r="F11" s="6"/>
      <c r="P11" s="74"/>
    </row>
    <row r="12" spans="1:16" ht="18.75">
      <c r="A12" s="191" t="s">
        <v>25</v>
      </c>
      <c r="B12" s="189"/>
      <c r="C12" s="192"/>
      <c r="D12" s="193"/>
      <c r="E12" s="29">
        <f>SUM(E13:E19)</f>
        <v>222000</v>
      </c>
      <c r="F12" s="30" t="s">
        <v>21</v>
      </c>
      <c r="P12" s="73"/>
    </row>
    <row r="13" spans="1:16" ht="18.75">
      <c r="A13" s="4" t="s">
        <v>26</v>
      </c>
      <c r="B13" s="85">
        <v>84000</v>
      </c>
      <c r="C13" s="37">
        <v>1</v>
      </c>
      <c r="D13" s="62" t="s">
        <v>23</v>
      </c>
      <c r="E13" s="26">
        <f t="shared" ref="E13:E17" si="0">B13*C13</f>
        <v>84000</v>
      </c>
      <c r="F13" s="5"/>
      <c r="P13" s="74"/>
    </row>
    <row r="14" spans="1:16" ht="18.75">
      <c r="A14" s="2" t="s">
        <v>27</v>
      </c>
      <c r="B14" s="85">
        <v>27000</v>
      </c>
      <c r="C14" s="37">
        <v>1</v>
      </c>
      <c r="D14" s="64" t="s">
        <v>23</v>
      </c>
      <c r="E14" s="71">
        <f t="shared" si="0"/>
        <v>27000</v>
      </c>
      <c r="F14" s="7"/>
      <c r="P14" s="74"/>
    </row>
    <row r="15" spans="1:16" ht="18.75">
      <c r="A15" s="2" t="s">
        <v>28</v>
      </c>
      <c r="B15" s="85">
        <v>49000</v>
      </c>
      <c r="C15" s="37">
        <v>1</v>
      </c>
      <c r="D15" s="64" t="s">
        <v>23</v>
      </c>
      <c r="E15" s="71">
        <f t="shared" si="0"/>
        <v>49000</v>
      </c>
      <c r="F15" s="7"/>
      <c r="P15" s="74"/>
    </row>
    <row r="16" spans="1:16" ht="18.75">
      <c r="A16" s="2" t="s">
        <v>29</v>
      </c>
      <c r="B16" s="85"/>
      <c r="C16" s="37">
        <v>1</v>
      </c>
      <c r="D16" s="64" t="s">
        <v>23</v>
      </c>
      <c r="E16" s="71">
        <f>B16*C16</f>
        <v>0</v>
      </c>
      <c r="F16" s="7"/>
      <c r="P16" s="74"/>
    </row>
    <row r="17" spans="1:16" ht="18.75">
      <c r="A17" s="2" t="s">
        <v>30</v>
      </c>
      <c r="B17" s="85"/>
      <c r="C17" s="37">
        <v>1</v>
      </c>
      <c r="D17" s="64" t="s">
        <v>23</v>
      </c>
      <c r="E17" s="71">
        <f t="shared" si="0"/>
        <v>0</v>
      </c>
      <c r="F17" s="7"/>
      <c r="P17" s="74"/>
    </row>
    <row r="18" spans="1:16" ht="18.75">
      <c r="A18" s="24" t="s">
        <v>31</v>
      </c>
      <c r="B18" s="86"/>
      <c r="C18" s="37">
        <v>1</v>
      </c>
      <c r="D18" s="64" t="s">
        <v>23</v>
      </c>
      <c r="E18" s="72">
        <f>B18*C18</f>
        <v>0</v>
      </c>
      <c r="F18" s="40"/>
      <c r="P18" s="74"/>
    </row>
    <row r="19" spans="1:16" ht="18.75">
      <c r="A19" s="24" t="s">
        <v>32</v>
      </c>
      <c r="B19" s="86">
        <v>62000</v>
      </c>
      <c r="C19" s="37">
        <v>1</v>
      </c>
      <c r="D19" s="64" t="s">
        <v>23</v>
      </c>
      <c r="E19" s="72">
        <f>B19*C19</f>
        <v>62000</v>
      </c>
      <c r="F19" s="40"/>
      <c r="P19" s="74"/>
    </row>
    <row r="20" spans="1:16" ht="41.25" thickBot="1">
      <c r="A20" s="25" t="s">
        <v>33</v>
      </c>
      <c r="B20" s="78" t="s">
        <v>34</v>
      </c>
      <c r="C20" s="58" t="s">
        <v>5</v>
      </c>
      <c r="D20" s="58" t="s">
        <v>6</v>
      </c>
      <c r="E20" s="15">
        <f>SUM(E21:E23)</f>
        <v>0</v>
      </c>
      <c r="F20" s="59" t="s">
        <v>35</v>
      </c>
      <c r="P20" s="75"/>
    </row>
    <row r="21" spans="1:16" ht="18.75">
      <c r="A21" s="41" t="s">
        <v>36</v>
      </c>
      <c r="B21" s="87"/>
      <c r="C21" s="42"/>
      <c r="D21" s="56" t="s">
        <v>37</v>
      </c>
      <c r="E21" s="57">
        <f>B21*C21</f>
        <v>0</v>
      </c>
      <c r="F21" s="43"/>
      <c r="P21" s="76"/>
    </row>
    <row r="22" spans="1:16" ht="18.75">
      <c r="A22" s="38" t="s">
        <v>38</v>
      </c>
      <c r="B22" s="87"/>
      <c r="C22" s="42"/>
      <c r="D22" s="55" t="s">
        <v>37</v>
      </c>
      <c r="E22" s="54">
        <f>B22*C22</f>
        <v>0</v>
      </c>
      <c r="F22" s="27"/>
      <c r="P22" s="76"/>
    </row>
    <row r="23" spans="1:16" ht="18.75">
      <c r="A23" s="44" t="s">
        <v>39</v>
      </c>
      <c r="B23" s="88"/>
      <c r="C23" s="47"/>
      <c r="D23" s="65" t="s">
        <v>37</v>
      </c>
      <c r="E23" s="39">
        <f>B23*C23</f>
        <v>0</v>
      </c>
      <c r="F23" s="66"/>
      <c r="P23" s="76"/>
    </row>
    <row r="24" spans="1:16" ht="40.9" customHeight="1">
      <c r="A24" s="14" t="s">
        <v>40</v>
      </c>
      <c r="B24" s="89" t="s">
        <v>41</v>
      </c>
      <c r="C24" s="70"/>
      <c r="D24" s="69" t="s">
        <v>42</v>
      </c>
      <c r="E24" s="68">
        <f>E20*C24/100</f>
        <v>0</v>
      </c>
      <c r="F24" s="52" t="s">
        <v>43</v>
      </c>
      <c r="P24" s="77"/>
    </row>
    <row r="25" spans="1:16" ht="40.9" customHeight="1">
      <c r="A25" s="45" t="s">
        <v>44</v>
      </c>
      <c r="B25" s="90"/>
      <c r="C25" s="46"/>
      <c r="D25" s="46"/>
      <c r="E25" s="53">
        <f>SUM(E3,E20,E24)</f>
        <v>329200</v>
      </c>
      <c r="F25" s="67"/>
    </row>
    <row r="26" spans="1:16" ht="40.9" customHeight="1">
      <c r="A26" s="16" t="s">
        <v>45</v>
      </c>
      <c r="B26" s="91"/>
      <c r="C26" s="21"/>
      <c r="D26" s="21"/>
      <c r="E26" s="17">
        <f>ROUNDDOWN(E25*0.1,0)</f>
        <v>32920</v>
      </c>
      <c r="F26" s="18" t="s">
        <v>46</v>
      </c>
    </row>
    <row r="27" spans="1:16" ht="40.9" customHeight="1">
      <c r="A27" s="19" t="s">
        <v>47</v>
      </c>
      <c r="B27" s="92"/>
      <c r="C27" s="22"/>
      <c r="D27" s="22"/>
      <c r="E27" s="28">
        <f>E25+E26</f>
        <v>362120</v>
      </c>
      <c r="F27" s="99" t="s">
        <v>48</v>
      </c>
    </row>
    <row r="28" spans="1:16" ht="40.9" customHeight="1" thickBot="1">
      <c r="A28" s="60" t="s">
        <v>49</v>
      </c>
      <c r="B28" s="93"/>
      <c r="C28" s="61"/>
      <c r="D28" s="61"/>
      <c r="E28" s="97">
        <f>E25*3</f>
        <v>987600</v>
      </c>
      <c r="F28" s="98" t="s">
        <v>50</v>
      </c>
    </row>
  </sheetData>
  <mergeCells count="4">
    <mergeCell ref="P2:P3"/>
    <mergeCell ref="A9:D9"/>
    <mergeCell ref="A12:D12"/>
    <mergeCell ref="A4:D4"/>
  </mergeCells>
  <phoneticPr fontId="3"/>
  <dataValidations count="1">
    <dataValidation imeMode="off" allowBlank="1" showInputMessage="1" showErrorMessage="1" sqref="E3:E28" xr:uid="{CB594044-D869-49CB-B92C-2C14DC00387A}"/>
  </dataValidations>
  <pageMargins left="0.7" right="0.7" top="0.75" bottom="0.75" header="0.3" footer="0.3"/>
  <pageSetup paperSize="9" scale="6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様式様式_3年度</vt:lpstr>
      <vt:lpstr>old積算様式</vt:lpstr>
      <vt:lpstr>old積算様式!Print_Area</vt:lpstr>
      <vt:lpstr>様式様式_3年度!Print_Area</vt:lpstr>
      <vt:lpstr>様式様式_3年度!見・契_経費内訳書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2026-07-17T06:31:57Z</dcterms:created>
  <dcterms:modified xsi:type="dcterms:W3CDTF">2026-07-17T06:32:03Z</dcterms:modified>
  <cp:category/>
  <cp:contentStatus/>
</cp:coreProperties>
</file>