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45" documentId="11_3FF01A9C0F9D365F2EDFD5D42ABF05E868B464F4" xr6:coauthVersionLast="47" xr6:coauthVersionMax="47" xr10:uidLastSave="{9BFB33AA-8D53-407D-966C-D89FEF014C73}"/>
  <bookViews>
    <workbookView xWindow="28680" yWindow="-120" windowWidth="29040" windowHeight="17520" tabRatio="917" firstSheet="17" activeTab="17" xr2:uid="{00000000-000D-0000-FFFF-FFFF00000000}"/>
  </bookViews>
  <sheets>
    <sheet name="○表紙西暦" sheetId="75" state="hidden" r:id="rId1"/>
    <sheet name="△表紙年号令和" sheetId="87" state="hidden" r:id="rId2"/>
    <sheet name="（1）建築" sheetId="58" state="hidden" r:id="rId3"/>
    <sheet name="建築内訳" sheetId="70" state="hidden" r:id="rId4"/>
    <sheet name="（2）電気" sheetId="69" state="hidden" r:id="rId5"/>
    <sheet name="電気内訳" sheetId="53" state="hidden" r:id="rId6"/>
    <sheet name="（3）空調" sheetId="35" state="hidden" r:id="rId7"/>
    <sheet name="空調内訳" sheetId="39" state="hidden" r:id="rId8"/>
    <sheet name="（4）衛生" sheetId="34" state="hidden" r:id="rId9"/>
    <sheet name="衛生内訳" sheetId="40" state="hidden" r:id="rId10"/>
    <sheet name="（5）昇降機　説明" sheetId="61" state="hidden" r:id="rId11"/>
    <sheet name="（6）機械　説明" sheetId="62" state="hidden" r:id="rId12"/>
    <sheet name="（7） 屋外 " sheetId="65" state="hidden" r:id="rId13"/>
    <sheet name="屋外内訳 " sheetId="71" state="hidden" r:id="rId14"/>
    <sheet name="部分別種目" sheetId="52" state="hidden" r:id="rId15"/>
    <sheet name="部分別建築" sheetId="43" state="hidden" r:id="rId16"/>
    <sheet name="改修種目" sheetId="78" state="hidden" r:id="rId17"/>
    <sheet name="(1)小科目S1" sheetId="125" r:id="rId18"/>
    <sheet name="2-2-1-1" sheetId="90" r:id="rId19"/>
    <sheet name="2-2-1-2" sheetId="93" r:id="rId20"/>
    <sheet name="2-2-2-1" sheetId="96" r:id="rId21"/>
    <sheet name="2-2-2-2" sheetId="97" r:id="rId22"/>
    <sheet name="2-2-2-3" sheetId="98" r:id="rId23"/>
    <sheet name="2-2-3-1" sheetId="101" r:id="rId24"/>
    <sheet name="2-2-4-1" sheetId="121" r:id="rId25"/>
    <sheet name="2-2-5-1" sheetId="123" r:id="rId26"/>
    <sheet name="別紙明細2-2-1-1" sheetId="103" r:id="rId27"/>
    <sheet name="別紙明細2-2-1-2" sheetId="105" r:id="rId28"/>
    <sheet name="別紙明細2-2-2-1" sheetId="107" r:id="rId29"/>
    <sheet name="別紙明細2-2-2-2" sheetId="108" r:id="rId30"/>
    <sheet name="別紙明細2-2-2-3" sheetId="109" r:id="rId31"/>
    <sheet name="別紙明細2-2-3-1" sheetId="111" r:id="rId32"/>
    <sheet name="別紙明細2-2-4-1" sheetId="122" r:id="rId33"/>
    <sheet name="別紙明細2-2-5-1" sheetId="124" r:id="rId34"/>
  </sheets>
  <definedNames>
    <definedName name="_xlnm.Print_Area" localSheetId="2">'（1）建築'!$A$1:$K$73</definedName>
    <definedName name="_xlnm.Print_Area" localSheetId="17">'(1)小科目S1'!$A$1:$K$71</definedName>
    <definedName name="_xlnm.Print_Area" localSheetId="4">'（2）電気'!$A$1:$K$145</definedName>
    <definedName name="_xlnm.Print_Area" localSheetId="6">'（3）空調'!$A$1:$K$37</definedName>
    <definedName name="_xlnm.Print_Area" localSheetId="8">'（4）衛生'!$A$1:$K$37</definedName>
    <definedName name="_xlnm.Print_Area" localSheetId="10">'（5）昇降機　説明'!$A$1:$K$37</definedName>
    <definedName name="_xlnm.Print_Area" localSheetId="11">'（6）機械　説明'!$A$1:$K$37</definedName>
    <definedName name="_xlnm.Print_Area" localSheetId="12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'2-2-1-1'!$B$3:$L$75</definedName>
    <definedName name="_xlnm.Print_Area" localSheetId="19">'2-2-1-2'!$B$3:$L$39</definedName>
    <definedName name="_xlnm.Print_Area" localSheetId="20">'2-2-2-1'!$B$3:$L$39</definedName>
    <definedName name="_xlnm.Print_Area" localSheetId="21">'2-2-2-2'!$B$3:$L$39</definedName>
    <definedName name="_xlnm.Print_Area" localSheetId="22">'2-2-2-3'!$B$3:$L$39</definedName>
    <definedName name="_xlnm.Print_Area" localSheetId="23">'2-2-3-1'!$B$3:$L$39</definedName>
    <definedName name="_xlnm.Print_Area" localSheetId="24">'2-2-4-1'!$B$3:$L$39</definedName>
    <definedName name="_xlnm.Print_Area" localSheetId="25">'2-2-5-1'!$B$3:$L$39</definedName>
    <definedName name="_xlnm.Print_Area" localSheetId="9">衛生内訳!$A$1:$K$181</definedName>
    <definedName name="_xlnm.Print_Area" localSheetId="13">'屋外内訳 '!$A$1:$K$181</definedName>
    <definedName name="_xlnm.Print_Area" localSheetId="16">改修種目!$A$1:$K$37</definedName>
    <definedName name="_xlnm.Print_Area" localSheetId="7">空調内訳!$A$1:$K$181</definedName>
    <definedName name="_xlnm.Print_Area" localSheetId="3">建築内訳!$A$1:$K$181</definedName>
    <definedName name="_xlnm.Print_Area" localSheetId="5">電気内訳!$A$1:$K$181</definedName>
    <definedName name="_xlnm.Print_Area" localSheetId="15">部分別建築!$A$1:$K$37</definedName>
    <definedName name="_xlnm.Print_Area" localSheetId="14">部分別種目!$A$1:$K$37</definedName>
    <definedName name="_xlnm.Print_Area" localSheetId="26">'別紙明細2-2-1-1'!$B$3:$L$39</definedName>
    <definedName name="_xlnm.Print_Area" localSheetId="27">'別紙明細2-2-1-2'!$B$3:$L$183</definedName>
    <definedName name="_xlnm.Print_Area" localSheetId="28">'別紙明細2-2-2-1'!$B$3:$L$39</definedName>
    <definedName name="_xlnm.Print_Area" localSheetId="29">'別紙明細2-2-2-2'!$B$3:$L$75</definedName>
    <definedName name="_xlnm.Print_Area" localSheetId="30">'別紙明細2-2-2-3'!$B$3:$L$39</definedName>
    <definedName name="_xlnm.Print_Area" localSheetId="31">'別紙明細2-2-3-1'!$B$3:$L$183</definedName>
    <definedName name="_xlnm.Print_Area" localSheetId="32">'別紙明細2-2-4-1'!$B$3:$L$39</definedName>
    <definedName name="_xlnm.Print_Area" localSheetId="33">'別紙明細2-2-5-1'!$B$3:$L$39</definedName>
    <definedName name="_xlnm.Print_Titles" localSheetId="2">'（1）建築'!$1:$1</definedName>
    <definedName name="_xlnm.Print_Titles" localSheetId="17">'(1)小科目S1'!$1:$1</definedName>
    <definedName name="_xlnm.Print_Titles" localSheetId="4">'（2）電気'!$1:$1</definedName>
    <definedName name="_xlnm.Print_Titles" localSheetId="6">'（3）空調'!$1:$1</definedName>
    <definedName name="_xlnm.Print_Titles" localSheetId="8">'（4）衛生'!$1:$1</definedName>
    <definedName name="_xlnm.Print_Titles" localSheetId="10">'（5）昇降機　説明'!$1:$1</definedName>
    <definedName name="_xlnm.Print_Titles" localSheetId="11">'（6）機械　説明'!$1:$1</definedName>
    <definedName name="_xlnm.Print_Titles" localSheetId="12">'（7） 屋外 '!$1:$1</definedName>
    <definedName name="_xlnm.Print_Titles" localSheetId="18">'2-2-1-1'!$3:$3</definedName>
    <definedName name="_xlnm.Print_Titles" localSheetId="19">'2-2-1-2'!$3:$3</definedName>
    <definedName name="_xlnm.Print_Titles" localSheetId="20">'2-2-2-1'!$3:$3</definedName>
    <definedName name="_xlnm.Print_Titles" localSheetId="21">'2-2-2-2'!$3:$3</definedName>
    <definedName name="_xlnm.Print_Titles" localSheetId="22">'2-2-2-3'!$3:$3</definedName>
    <definedName name="_xlnm.Print_Titles" localSheetId="23">'2-2-3-1'!$3:$3</definedName>
    <definedName name="_xlnm.Print_Titles" localSheetId="24">'2-2-4-1'!$3:$3</definedName>
    <definedName name="_xlnm.Print_Titles" localSheetId="25">'2-2-5-1'!$3:$3</definedName>
    <definedName name="_xlnm.Print_Titles" localSheetId="9">衛生内訳!$1:$1</definedName>
    <definedName name="_xlnm.Print_Titles" localSheetId="13">'屋外内訳 '!$1:$1</definedName>
    <definedName name="_xlnm.Print_Titles" localSheetId="16">改修種目!$1:$1</definedName>
    <definedName name="_xlnm.Print_Titles" localSheetId="7">空調内訳!$1:$1</definedName>
    <definedName name="_xlnm.Print_Titles" localSheetId="3">建築内訳!$1:$1</definedName>
    <definedName name="_xlnm.Print_Titles" localSheetId="5">電気内訳!$1:$1</definedName>
    <definedName name="_xlnm.Print_Titles" localSheetId="15">部分別建築!$1:$1</definedName>
    <definedName name="_xlnm.Print_Titles" localSheetId="14">部分別種目!$1:$1</definedName>
    <definedName name="_xlnm.Print_Titles" localSheetId="26">'別紙明細2-2-1-1'!$3:$3</definedName>
    <definedName name="_xlnm.Print_Titles" localSheetId="27">'別紙明細2-2-1-2'!$3:$3</definedName>
    <definedName name="_xlnm.Print_Titles" localSheetId="28">'別紙明細2-2-2-1'!$3:$3</definedName>
    <definedName name="_xlnm.Print_Titles" localSheetId="29">'別紙明細2-2-2-2'!$3:$3</definedName>
    <definedName name="_xlnm.Print_Titles" localSheetId="30">'別紙明細2-2-2-3'!$3:$3</definedName>
    <definedName name="_xlnm.Print_Titles" localSheetId="31">'別紙明細2-2-3-1'!$3:$3</definedName>
    <definedName name="_xlnm.Print_Titles" localSheetId="32">'別紙明細2-2-4-1'!$3:$3</definedName>
    <definedName name="_xlnm.Print_Titles" localSheetId="33">'別紙明細2-2-5-1'!$3:$3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125" l="1"/>
  <c r="H77" i="125"/>
  <c r="H75" i="125"/>
  <c r="H73" i="125"/>
  <c r="H71" i="125"/>
  <c r="J11" i="123" l="1"/>
  <c r="I395" i="124"/>
  <c r="I393" i="124"/>
  <c r="I391" i="124"/>
  <c r="I389" i="124"/>
  <c r="I387" i="124"/>
  <c r="I385" i="124"/>
  <c r="I383" i="124"/>
  <c r="I381" i="124"/>
  <c r="I379" i="124"/>
  <c r="I377" i="124"/>
  <c r="I375" i="124"/>
  <c r="I373" i="124"/>
  <c r="I371" i="124"/>
  <c r="I369" i="124"/>
  <c r="I367" i="124"/>
  <c r="I365" i="124"/>
  <c r="I363" i="124"/>
  <c r="I361" i="124"/>
  <c r="I359" i="124"/>
  <c r="I357" i="124"/>
  <c r="I355" i="124"/>
  <c r="I353" i="124"/>
  <c r="I351" i="124"/>
  <c r="I349" i="124"/>
  <c r="I347" i="124"/>
  <c r="I345" i="124"/>
  <c r="I343" i="124"/>
  <c r="I341" i="124"/>
  <c r="I339" i="124"/>
  <c r="I337" i="124"/>
  <c r="I335" i="124"/>
  <c r="I333" i="124"/>
  <c r="I331" i="124"/>
  <c r="I329" i="124"/>
  <c r="I327" i="124"/>
  <c r="I325" i="124"/>
  <c r="I323" i="124"/>
  <c r="I321" i="124"/>
  <c r="I319" i="124"/>
  <c r="I317" i="124"/>
  <c r="I315" i="124"/>
  <c r="I313" i="124"/>
  <c r="I311" i="124"/>
  <c r="I309" i="124"/>
  <c r="I307" i="124"/>
  <c r="I305" i="124"/>
  <c r="I303" i="124"/>
  <c r="I301" i="124"/>
  <c r="I299" i="124"/>
  <c r="I297" i="124"/>
  <c r="I295" i="124"/>
  <c r="I293" i="124"/>
  <c r="I291" i="124"/>
  <c r="I289" i="124"/>
  <c r="I287" i="124"/>
  <c r="I285" i="124"/>
  <c r="I283" i="124"/>
  <c r="I281" i="124"/>
  <c r="I279" i="124"/>
  <c r="I277" i="124"/>
  <c r="I275" i="124"/>
  <c r="I273" i="124"/>
  <c r="I271" i="124"/>
  <c r="I269" i="124"/>
  <c r="I267" i="124"/>
  <c r="I265" i="124"/>
  <c r="I263" i="124"/>
  <c r="I261" i="124"/>
  <c r="I259" i="124"/>
  <c r="I257" i="124"/>
  <c r="I255" i="124"/>
  <c r="I253" i="124"/>
  <c r="I251" i="124"/>
  <c r="I249" i="124"/>
  <c r="I247" i="124"/>
  <c r="I245" i="124"/>
  <c r="I243" i="124"/>
  <c r="I241" i="124"/>
  <c r="I239" i="124"/>
  <c r="I237" i="124"/>
  <c r="I235" i="124"/>
  <c r="I233" i="124"/>
  <c r="I231" i="124"/>
  <c r="I229" i="124"/>
  <c r="I227" i="124"/>
  <c r="I225" i="124"/>
  <c r="I223" i="124"/>
  <c r="I221" i="124"/>
  <c r="I219" i="124"/>
  <c r="I217" i="124"/>
  <c r="I215" i="124"/>
  <c r="I213" i="124"/>
  <c r="I211" i="124"/>
  <c r="I209" i="124"/>
  <c r="I207" i="124"/>
  <c r="I205" i="124"/>
  <c r="I203" i="124"/>
  <c r="I201" i="124"/>
  <c r="I199" i="124"/>
  <c r="I197" i="124"/>
  <c r="I195" i="124"/>
  <c r="I193" i="124"/>
  <c r="I191" i="124"/>
  <c r="I189" i="124"/>
  <c r="I187" i="124"/>
  <c r="I185" i="124"/>
  <c r="I183" i="124"/>
  <c r="I181" i="124"/>
  <c r="I179" i="124"/>
  <c r="I177" i="124"/>
  <c r="I175" i="124"/>
  <c r="I173" i="124"/>
  <c r="I171" i="124"/>
  <c r="I169" i="124"/>
  <c r="I167" i="124"/>
  <c r="I165" i="124"/>
  <c r="I163" i="124"/>
  <c r="I161" i="124"/>
  <c r="I159" i="124"/>
  <c r="I157" i="124"/>
  <c r="I155" i="124"/>
  <c r="I153" i="124"/>
  <c r="I151" i="124"/>
  <c r="I149" i="124"/>
  <c r="I147" i="124"/>
  <c r="I145" i="124"/>
  <c r="I143" i="124"/>
  <c r="I141" i="124"/>
  <c r="I139" i="124"/>
  <c r="I137" i="124"/>
  <c r="I135" i="124"/>
  <c r="I133" i="124"/>
  <c r="I131" i="124"/>
  <c r="I129" i="124"/>
  <c r="I127" i="124"/>
  <c r="I125" i="124"/>
  <c r="I123" i="124"/>
  <c r="I121" i="124"/>
  <c r="I119" i="124"/>
  <c r="I117" i="124"/>
  <c r="I115" i="124"/>
  <c r="I113" i="124"/>
  <c r="I111" i="124"/>
  <c r="I109" i="124"/>
  <c r="I107" i="124"/>
  <c r="I105" i="124"/>
  <c r="I103" i="124"/>
  <c r="I101" i="124"/>
  <c r="I99" i="124"/>
  <c r="I97" i="124"/>
  <c r="I95" i="124"/>
  <c r="I93" i="124"/>
  <c r="I91" i="124"/>
  <c r="I89" i="124"/>
  <c r="I87" i="124"/>
  <c r="I85" i="124"/>
  <c r="I83" i="124"/>
  <c r="I81" i="124"/>
  <c r="I79" i="124"/>
  <c r="I77" i="124"/>
  <c r="I75" i="124"/>
  <c r="I73" i="124"/>
  <c r="I71" i="124"/>
  <c r="I69" i="124"/>
  <c r="I67" i="124"/>
  <c r="I65" i="124"/>
  <c r="I63" i="124"/>
  <c r="I61" i="124"/>
  <c r="I59" i="124"/>
  <c r="I57" i="124"/>
  <c r="I55" i="124"/>
  <c r="I53" i="124"/>
  <c r="I51" i="124"/>
  <c r="I49" i="124"/>
  <c r="I47" i="124"/>
  <c r="I45" i="124"/>
  <c r="I43" i="124"/>
  <c r="I41" i="124"/>
  <c r="I39" i="124"/>
  <c r="I37" i="124"/>
  <c r="I35" i="124"/>
  <c r="I33" i="124"/>
  <c r="I31" i="124"/>
  <c r="I29" i="124"/>
  <c r="I27" i="124"/>
  <c r="I25" i="124"/>
  <c r="I385" i="123"/>
  <c r="I383" i="123"/>
  <c r="I381" i="123"/>
  <c r="I379" i="123"/>
  <c r="I377" i="123"/>
  <c r="I375" i="123"/>
  <c r="I373" i="123"/>
  <c r="I371" i="123"/>
  <c r="I369" i="123"/>
  <c r="I367" i="123"/>
  <c r="I365" i="123"/>
  <c r="I363" i="123"/>
  <c r="I361" i="123"/>
  <c r="I359" i="123"/>
  <c r="I357" i="123"/>
  <c r="I355" i="123"/>
  <c r="I353" i="123"/>
  <c r="I351" i="123"/>
  <c r="I349" i="123"/>
  <c r="I347" i="123"/>
  <c r="I345" i="123"/>
  <c r="I343" i="123"/>
  <c r="I341" i="123"/>
  <c r="I339" i="123"/>
  <c r="I337" i="123"/>
  <c r="I335" i="123"/>
  <c r="I333" i="123"/>
  <c r="I331" i="123"/>
  <c r="I329" i="123"/>
  <c r="I327" i="123"/>
  <c r="I325" i="123"/>
  <c r="I323" i="123"/>
  <c r="I321" i="123"/>
  <c r="I319" i="123"/>
  <c r="I317" i="123"/>
  <c r="I315" i="123"/>
  <c r="I313" i="123"/>
  <c r="I311" i="123"/>
  <c r="I309" i="123"/>
  <c r="I307" i="123"/>
  <c r="I305" i="123"/>
  <c r="I303" i="123"/>
  <c r="I301" i="123"/>
  <c r="I299" i="123"/>
  <c r="I297" i="123"/>
  <c r="I295" i="123"/>
  <c r="I293" i="123"/>
  <c r="I291" i="123"/>
  <c r="I289" i="123"/>
  <c r="I287" i="123"/>
  <c r="I285" i="123"/>
  <c r="I283" i="123"/>
  <c r="I281" i="123"/>
  <c r="I279" i="123"/>
  <c r="I277" i="123"/>
  <c r="I275" i="123"/>
  <c r="I273" i="123"/>
  <c r="I271" i="123"/>
  <c r="I269" i="123"/>
  <c r="I267" i="123"/>
  <c r="I265" i="123"/>
  <c r="I263" i="123"/>
  <c r="I261" i="123"/>
  <c r="I259" i="123"/>
  <c r="I257" i="123"/>
  <c r="I255" i="123"/>
  <c r="I253" i="123"/>
  <c r="I251" i="123"/>
  <c r="I249" i="123"/>
  <c r="I247" i="123"/>
  <c r="I245" i="123"/>
  <c r="I243" i="123"/>
  <c r="I241" i="123"/>
  <c r="I239" i="123"/>
  <c r="I237" i="123"/>
  <c r="I235" i="123"/>
  <c r="I233" i="123"/>
  <c r="I231" i="123"/>
  <c r="I229" i="123"/>
  <c r="I227" i="123"/>
  <c r="I225" i="123"/>
  <c r="I223" i="123"/>
  <c r="I221" i="123"/>
  <c r="I219" i="123"/>
  <c r="I217" i="123"/>
  <c r="I215" i="123"/>
  <c r="I213" i="123"/>
  <c r="I211" i="123"/>
  <c r="I209" i="123"/>
  <c r="I207" i="123"/>
  <c r="I205" i="123"/>
  <c r="I203" i="123"/>
  <c r="I201" i="123"/>
  <c r="I199" i="123"/>
  <c r="I197" i="123"/>
  <c r="I195" i="123"/>
  <c r="I193" i="123"/>
  <c r="I191" i="123"/>
  <c r="I189" i="123"/>
  <c r="I187" i="123"/>
  <c r="I185" i="123"/>
  <c r="I183" i="123"/>
  <c r="I181" i="123"/>
  <c r="I179" i="123"/>
  <c r="I177" i="123"/>
  <c r="I175" i="123"/>
  <c r="I173" i="123"/>
  <c r="I171" i="123"/>
  <c r="I169" i="123"/>
  <c r="I167" i="123"/>
  <c r="I165" i="123"/>
  <c r="I163" i="123"/>
  <c r="I161" i="123"/>
  <c r="I159" i="123"/>
  <c r="I157" i="123"/>
  <c r="I155" i="123"/>
  <c r="I153" i="123"/>
  <c r="I151" i="123"/>
  <c r="I149" i="123"/>
  <c r="I147" i="123"/>
  <c r="I145" i="123"/>
  <c r="I143" i="123"/>
  <c r="I141" i="123"/>
  <c r="I139" i="123"/>
  <c r="I137" i="123"/>
  <c r="I135" i="123"/>
  <c r="I133" i="123"/>
  <c r="I131" i="123"/>
  <c r="I129" i="123"/>
  <c r="I127" i="123"/>
  <c r="I125" i="123"/>
  <c r="I123" i="123"/>
  <c r="I121" i="123"/>
  <c r="I119" i="123"/>
  <c r="I117" i="123"/>
  <c r="I115" i="123"/>
  <c r="I113" i="123"/>
  <c r="I111" i="123"/>
  <c r="I109" i="123"/>
  <c r="I107" i="123"/>
  <c r="I105" i="123"/>
  <c r="I103" i="123"/>
  <c r="I101" i="123"/>
  <c r="I99" i="123"/>
  <c r="I97" i="123"/>
  <c r="I95" i="123"/>
  <c r="I93" i="123"/>
  <c r="I91" i="123"/>
  <c r="I89" i="123"/>
  <c r="I87" i="123"/>
  <c r="I85" i="123"/>
  <c r="I83" i="123"/>
  <c r="I81" i="123"/>
  <c r="I79" i="123"/>
  <c r="I77" i="123"/>
  <c r="I75" i="123"/>
  <c r="I73" i="123"/>
  <c r="I71" i="123"/>
  <c r="I69" i="123"/>
  <c r="I67" i="123"/>
  <c r="I65" i="123"/>
  <c r="I63" i="123"/>
  <c r="I61" i="123"/>
  <c r="I59" i="123"/>
  <c r="I57" i="123"/>
  <c r="I55" i="123"/>
  <c r="I53" i="123"/>
  <c r="I51" i="123"/>
  <c r="I49" i="123"/>
  <c r="I47" i="123"/>
  <c r="I45" i="123"/>
  <c r="I43" i="123"/>
  <c r="I41" i="123"/>
  <c r="I39" i="123"/>
  <c r="C2" i="123"/>
  <c r="B2" i="123"/>
  <c r="C1" i="123"/>
  <c r="B1" i="123"/>
  <c r="F39" i="108" l="1"/>
  <c r="F13" i="108"/>
  <c r="J31" i="97" l="1"/>
  <c r="J31" i="93"/>
  <c r="J19" i="93"/>
  <c r="I1" i="123" l="1"/>
  <c r="J29" i="93" l="1"/>
  <c r="F13" i="111" l="1"/>
  <c r="F11" i="111"/>
  <c r="F13" i="103"/>
  <c r="F11" i="103" l="1"/>
  <c r="J27" i="93" l="1"/>
  <c r="F105" i="105"/>
  <c r="J11" i="121" l="1"/>
  <c r="I393" i="122"/>
  <c r="I391" i="122"/>
  <c r="I389" i="122"/>
  <c r="I387" i="122"/>
  <c r="I385" i="122"/>
  <c r="I383" i="122"/>
  <c r="I381" i="122"/>
  <c r="I379" i="122"/>
  <c r="I377" i="122"/>
  <c r="I375" i="122"/>
  <c r="I373" i="122"/>
  <c r="I371" i="122"/>
  <c r="I369" i="122"/>
  <c r="I367" i="122"/>
  <c r="I365" i="122"/>
  <c r="I363" i="122"/>
  <c r="I361" i="122"/>
  <c r="I359" i="122"/>
  <c r="I357" i="122"/>
  <c r="I355" i="122"/>
  <c r="I353" i="122"/>
  <c r="I351" i="122"/>
  <c r="I349" i="122"/>
  <c r="I347" i="122"/>
  <c r="I345" i="122"/>
  <c r="I343" i="122"/>
  <c r="I341" i="122"/>
  <c r="I339" i="122"/>
  <c r="I337" i="122"/>
  <c r="I335" i="122"/>
  <c r="I333" i="122"/>
  <c r="I331" i="122"/>
  <c r="I329" i="122"/>
  <c r="I327" i="122"/>
  <c r="I325" i="122"/>
  <c r="I323" i="122"/>
  <c r="I321" i="122"/>
  <c r="I319" i="122"/>
  <c r="I317" i="122"/>
  <c r="I315" i="122"/>
  <c r="I313" i="122"/>
  <c r="I311" i="122"/>
  <c r="I309" i="122"/>
  <c r="I307" i="122"/>
  <c r="I305" i="122"/>
  <c r="I303" i="122"/>
  <c r="I301" i="122"/>
  <c r="I299" i="122"/>
  <c r="I297" i="122"/>
  <c r="I295" i="122"/>
  <c r="I293" i="122"/>
  <c r="I291" i="122"/>
  <c r="I289" i="122"/>
  <c r="I287" i="122"/>
  <c r="I285" i="122"/>
  <c r="I283" i="122"/>
  <c r="I281" i="122"/>
  <c r="I279" i="122"/>
  <c r="I277" i="122"/>
  <c r="I275" i="122"/>
  <c r="I273" i="122"/>
  <c r="I271" i="122"/>
  <c r="I269" i="122"/>
  <c r="I267" i="122"/>
  <c r="I265" i="122"/>
  <c r="I263" i="122"/>
  <c r="I261" i="122"/>
  <c r="I259" i="122"/>
  <c r="I257" i="122"/>
  <c r="I255" i="122"/>
  <c r="I253" i="122"/>
  <c r="I251" i="122"/>
  <c r="I249" i="122"/>
  <c r="I247" i="122"/>
  <c r="I245" i="122"/>
  <c r="I243" i="122"/>
  <c r="I241" i="122"/>
  <c r="I239" i="122"/>
  <c r="I237" i="122"/>
  <c r="I235" i="122"/>
  <c r="I233" i="122"/>
  <c r="I231" i="122"/>
  <c r="I229" i="122"/>
  <c r="I227" i="122"/>
  <c r="I225" i="122"/>
  <c r="I223" i="122"/>
  <c r="I221" i="122"/>
  <c r="I219" i="122"/>
  <c r="I217" i="122"/>
  <c r="I215" i="122"/>
  <c r="I213" i="122"/>
  <c r="I211" i="122"/>
  <c r="I209" i="122"/>
  <c r="I207" i="122"/>
  <c r="I205" i="122"/>
  <c r="I203" i="122"/>
  <c r="I201" i="122"/>
  <c r="I199" i="122"/>
  <c r="I197" i="122"/>
  <c r="I195" i="122"/>
  <c r="I193" i="122"/>
  <c r="I191" i="122"/>
  <c r="I189" i="122"/>
  <c r="I187" i="122"/>
  <c r="I185" i="122"/>
  <c r="I183" i="122"/>
  <c r="I181" i="122"/>
  <c r="I179" i="122"/>
  <c r="I177" i="122"/>
  <c r="I175" i="122"/>
  <c r="I173" i="122"/>
  <c r="I171" i="122"/>
  <c r="I169" i="122"/>
  <c r="I167" i="122"/>
  <c r="I165" i="122"/>
  <c r="I163" i="122"/>
  <c r="I161" i="122"/>
  <c r="I159" i="122"/>
  <c r="I157" i="122"/>
  <c r="I155" i="122"/>
  <c r="I153" i="122"/>
  <c r="I151" i="122"/>
  <c r="I149" i="122"/>
  <c r="I147" i="122"/>
  <c r="I145" i="122"/>
  <c r="I143" i="122"/>
  <c r="I141" i="122"/>
  <c r="I139" i="122"/>
  <c r="I137" i="122"/>
  <c r="I135" i="122"/>
  <c r="I133" i="122"/>
  <c r="I131" i="122"/>
  <c r="I129" i="122"/>
  <c r="I127" i="122"/>
  <c r="I125" i="122"/>
  <c r="I123" i="122"/>
  <c r="I121" i="122"/>
  <c r="I119" i="122"/>
  <c r="I117" i="122"/>
  <c r="I115" i="122"/>
  <c r="I113" i="122"/>
  <c r="I111" i="122"/>
  <c r="I109" i="122"/>
  <c r="I107" i="122"/>
  <c r="I105" i="122"/>
  <c r="I103" i="122"/>
  <c r="I101" i="122"/>
  <c r="I99" i="122"/>
  <c r="I97" i="122"/>
  <c r="I95" i="122"/>
  <c r="I93" i="122"/>
  <c r="I91" i="122"/>
  <c r="I89" i="122"/>
  <c r="I87" i="122"/>
  <c r="I85" i="122"/>
  <c r="I83" i="122"/>
  <c r="I81" i="122"/>
  <c r="I79" i="122"/>
  <c r="I77" i="122"/>
  <c r="I75" i="122"/>
  <c r="I73" i="122"/>
  <c r="I71" i="122"/>
  <c r="I69" i="122"/>
  <c r="I67" i="122"/>
  <c r="I65" i="122"/>
  <c r="I63" i="122"/>
  <c r="I61" i="122"/>
  <c r="I59" i="122"/>
  <c r="I57" i="122"/>
  <c r="I55" i="122"/>
  <c r="I53" i="122"/>
  <c r="I51" i="122"/>
  <c r="I49" i="122"/>
  <c r="I47" i="122"/>
  <c r="I45" i="122"/>
  <c r="I43" i="122"/>
  <c r="I41" i="122"/>
  <c r="I39" i="122"/>
  <c r="I37" i="122"/>
  <c r="I35" i="122"/>
  <c r="I33" i="122"/>
  <c r="I31" i="122"/>
  <c r="I29" i="122"/>
  <c r="I27" i="122"/>
  <c r="I25" i="122"/>
  <c r="I23" i="122"/>
  <c r="I21" i="122"/>
  <c r="I19" i="122"/>
  <c r="I385" i="121"/>
  <c r="I383" i="121"/>
  <c r="I381" i="121"/>
  <c r="I379" i="121"/>
  <c r="I377" i="121"/>
  <c r="I375" i="121"/>
  <c r="I373" i="121"/>
  <c r="I371" i="121"/>
  <c r="I369" i="121"/>
  <c r="I367" i="121"/>
  <c r="I365" i="121"/>
  <c r="I363" i="121"/>
  <c r="I361" i="121"/>
  <c r="I359" i="121"/>
  <c r="I357" i="121"/>
  <c r="I355" i="121"/>
  <c r="I353" i="121"/>
  <c r="I351" i="121"/>
  <c r="I349" i="121"/>
  <c r="I347" i="121"/>
  <c r="I345" i="121"/>
  <c r="I343" i="121"/>
  <c r="I341" i="121"/>
  <c r="I339" i="121"/>
  <c r="I337" i="121"/>
  <c r="I335" i="121"/>
  <c r="I333" i="121"/>
  <c r="I331" i="121"/>
  <c r="I329" i="121"/>
  <c r="I327" i="121"/>
  <c r="I325" i="121"/>
  <c r="I323" i="121"/>
  <c r="I321" i="121"/>
  <c r="I319" i="121"/>
  <c r="I317" i="121"/>
  <c r="I315" i="121"/>
  <c r="I313" i="121"/>
  <c r="I311" i="121"/>
  <c r="I309" i="121"/>
  <c r="I307" i="121"/>
  <c r="I305" i="121"/>
  <c r="I303" i="121"/>
  <c r="I301" i="121"/>
  <c r="I299" i="121"/>
  <c r="I297" i="121"/>
  <c r="I295" i="121"/>
  <c r="I293" i="121"/>
  <c r="I291" i="121"/>
  <c r="I289" i="121"/>
  <c r="I287" i="121"/>
  <c r="I285" i="121"/>
  <c r="I283" i="121"/>
  <c r="I281" i="121"/>
  <c r="I279" i="121"/>
  <c r="I277" i="121"/>
  <c r="I275" i="121"/>
  <c r="I273" i="121"/>
  <c r="I271" i="121"/>
  <c r="I269" i="121"/>
  <c r="I267" i="121"/>
  <c r="I265" i="121"/>
  <c r="I263" i="121"/>
  <c r="I261" i="121"/>
  <c r="I259" i="121"/>
  <c r="I257" i="121"/>
  <c r="I255" i="121"/>
  <c r="I253" i="121"/>
  <c r="I251" i="121"/>
  <c r="I249" i="121"/>
  <c r="I247" i="121"/>
  <c r="I245" i="121"/>
  <c r="I243" i="121"/>
  <c r="I241" i="121"/>
  <c r="I239" i="121"/>
  <c r="I237" i="121"/>
  <c r="I235" i="121"/>
  <c r="I233" i="121"/>
  <c r="I231" i="121"/>
  <c r="I229" i="121"/>
  <c r="I227" i="121"/>
  <c r="I225" i="121"/>
  <c r="I223" i="121"/>
  <c r="I221" i="121"/>
  <c r="I219" i="121"/>
  <c r="I217" i="121"/>
  <c r="I215" i="121"/>
  <c r="I213" i="121"/>
  <c r="I211" i="121"/>
  <c r="I209" i="121"/>
  <c r="I207" i="121"/>
  <c r="I205" i="121"/>
  <c r="I203" i="121"/>
  <c r="I201" i="121"/>
  <c r="I199" i="121"/>
  <c r="I197" i="121"/>
  <c r="I195" i="121"/>
  <c r="I193" i="121"/>
  <c r="I191" i="121"/>
  <c r="I189" i="121"/>
  <c r="I187" i="121"/>
  <c r="I185" i="121"/>
  <c r="I183" i="121"/>
  <c r="I181" i="121"/>
  <c r="I179" i="121"/>
  <c r="I177" i="121"/>
  <c r="I175" i="121"/>
  <c r="I173" i="121"/>
  <c r="I171" i="121"/>
  <c r="I169" i="121"/>
  <c r="I167" i="121"/>
  <c r="I165" i="121"/>
  <c r="I163" i="121"/>
  <c r="I161" i="121"/>
  <c r="I159" i="121"/>
  <c r="I157" i="121"/>
  <c r="I155" i="121"/>
  <c r="I153" i="121"/>
  <c r="I151" i="121"/>
  <c r="I149" i="121"/>
  <c r="I147" i="121"/>
  <c r="I145" i="121"/>
  <c r="I143" i="121"/>
  <c r="I141" i="121"/>
  <c r="I139" i="121"/>
  <c r="I137" i="121"/>
  <c r="I135" i="121"/>
  <c r="I133" i="121"/>
  <c r="I131" i="121"/>
  <c r="I129" i="121"/>
  <c r="I127" i="121"/>
  <c r="I125" i="121"/>
  <c r="I123" i="121"/>
  <c r="I121" i="121"/>
  <c r="I119" i="121"/>
  <c r="I117" i="121"/>
  <c r="I115" i="121"/>
  <c r="I113" i="121"/>
  <c r="I111" i="121"/>
  <c r="I109" i="121"/>
  <c r="I107" i="121"/>
  <c r="I105" i="121"/>
  <c r="I103" i="121"/>
  <c r="I101" i="121"/>
  <c r="I99" i="121"/>
  <c r="I97" i="121"/>
  <c r="I95" i="121"/>
  <c r="I93" i="121"/>
  <c r="I91" i="121"/>
  <c r="I89" i="121"/>
  <c r="I87" i="121"/>
  <c r="I85" i="121"/>
  <c r="I83" i="121"/>
  <c r="I81" i="121"/>
  <c r="I79" i="121"/>
  <c r="I77" i="121"/>
  <c r="I75" i="121"/>
  <c r="I73" i="121"/>
  <c r="I71" i="121"/>
  <c r="I69" i="121"/>
  <c r="I67" i="121"/>
  <c r="I65" i="121"/>
  <c r="I63" i="121"/>
  <c r="I61" i="121"/>
  <c r="I59" i="121"/>
  <c r="I57" i="121"/>
  <c r="I55" i="121"/>
  <c r="I53" i="121"/>
  <c r="I51" i="121"/>
  <c r="I49" i="121"/>
  <c r="I47" i="121"/>
  <c r="I45" i="121"/>
  <c r="I43" i="121"/>
  <c r="I41" i="121"/>
  <c r="I39" i="121"/>
  <c r="I37" i="121"/>
  <c r="I35" i="121"/>
  <c r="I33" i="121"/>
  <c r="I31" i="121"/>
  <c r="I29" i="121"/>
  <c r="I27" i="121"/>
  <c r="I25" i="121"/>
  <c r="I23" i="121"/>
  <c r="I21" i="121"/>
  <c r="I7" i="121"/>
  <c r="I5" i="121"/>
  <c r="C2" i="121"/>
  <c r="B2" i="121"/>
  <c r="C1" i="121"/>
  <c r="B1" i="121"/>
  <c r="I1" i="121" l="1"/>
  <c r="J29" i="97" l="1"/>
  <c r="F19" i="111" l="1"/>
  <c r="J23" i="97" l="1"/>
  <c r="F9" i="107" l="1"/>
  <c r="J25" i="93"/>
  <c r="F87" i="105"/>
  <c r="F85" i="105"/>
  <c r="F89" i="105" s="1"/>
  <c r="J23" i="93"/>
  <c r="J21" i="93"/>
  <c r="H23" i="93" l="1"/>
  <c r="I23" i="93" l="1"/>
  <c r="I55" i="97" l="1"/>
  <c r="I53" i="97"/>
  <c r="I51" i="97"/>
  <c r="I49" i="97"/>
  <c r="I47" i="97"/>
  <c r="I45" i="97"/>
  <c r="I43" i="97"/>
  <c r="I41" i="97"/>
  <c r="I39" i="97"/>
  <c r="J27" i="97"/>
  <c r="J25" i="97"/>
  <c r="I407" i="93" l="1"/>
  <c r="I405" i="93"/>
  <c r="I403" i="93"/>
  <c r="I401" i="93"/>
  <c r="I399" i="93"/>
  <c r="I397" i="93"/>
  <c r="I395" i="93"/>
  <c r="I393" i="93"/>
  <c r="I391" i="93"/>
  <c r="I389" i="93"/>
  <c r="I387" i="93"/>
  <c r="I385" i="93"/>
  <c r="I383" i="93"/>
  <c r="I381" i="93"/>
  <c r="I379" i="93"/>
  <c r="I377" i="93"/>
  <c r="I375" i="93"/>
  <c r="I373" i="93"/>
  <c r="I371" i="93"/>
  <c r="I369" i="93"/>
  <c r="I367" i="93"/>
  <c r="I365" i="93"/>
  <c r="I363" i="93"/>
  <c r="I361" i="93"/>
  <c r="I359" i="93"/>
  <c r="I357" i="93"/>
  <c r="I355" i="93"/>
  <c r="I353" i="93"/>
  <c r="I351" i="93"/>
  <c r="I349" i="93"/>
  <c r="I347" i="93"/>
  <c r="I345" i="93"/>
  <c r="I343" i="93"/>
  <c r="I341" i="93"/>
  <c r="I339" i="93"/>
  <c r="I337" i="93"/>
  <c r="I335" i="93"/>
  <c r="I333" i="93"/>
  <c r="I331" i="93"/>
  <c r="I329" i="93"/>
  <c r="I327" i="93"/>
  <c r="I325" i="93"/>
  <c r="I323" i="93"/>
  <c r="I321" i="93"/>
  <c r="I319" i="93"/>
  <c r="I317" i="93"/>
  <c r="I315" i="93"/>
  <c r="I313" i="93"/>
  <c r="I311" i="93"/>
  <c r="I309" i="93"/>
  <c r="I307" i="93"/>
  <c r="I305" i="93"/>
  <c r="I303" i="93"/>
  <c r="I301" i="93"/>
  <c r="I299" i="93"/>
  <c r="I297" i="93"/>
  <c r="I295" i="93"/>
  <c r="I293" i="93"/>
  <c r="I291" i="93"/>
  <c r="I289" i="93"/>
  <c r="I287" i="93"/>
  <c r="I285" i="93"/>
  <c r="I283" i="93"/>
  <c r="I281" i="93"/>
  <c r="I279" i="93"/>
  <c r="I277" i="93"/>
  <c r="I275" i="93"/>
  <c r="I273" i="93"/>
  <c r="I271" i="93"/>
  <c r="I269" i="93"/>
  <c r="I267" i="93"/>
  <c r="I265" i="93"/>
  <c r="I263" i="93"/>
  <c r="I261" i="93"/>
  <c r="I259" i="93"/>
  <c r="I257" i="93"/>
  <c r="I255" i="93"/>
  <c r="I253" i="93"/>
  <c r="I251" i="93"/>
  <c r="I249" i="93"/>
  <c r="I247" i="93"/>
  <c r="I245" i="93"/>
  <c r="I243" i="93"/>
  <c r="I241" i="93"/>
  <c r="I239" i="93"/>
  <c r="I237" i="93"/>
  <c r="I235" i="93"/>
  <c r="I233" i="93"/>
  <c r="I231" i="93"/>
  <c r="I229" i="93"/>
  <c r="I227" i="93"/>
  <c r="I225" i="93"/>
  <c r="I223" i="93"/>
  <c r="I221" i="93"/>
  <c r="I219" i="93"/>
  <c r="I217" i="93"/>
  <c r="I215" i="93"/>
  <c r="I213" i="93"/>
  <c r="I211" i="93"/>
  <c r="I209" i="93"/>
  <c r="I207" i="93"/>
  <c r="I205" i="93"/>
  <c r="I203" i="93"/>
  <c r="I201" i="93"/>
  <c r="I199" i="93"/>
  <c r="I197" i="93"/>
  <c r="I195" i="93"/>
  <c r="I193" i="93"/>
  <c r="I191" i="93"/>
  <c r="I189" i="93"/>
  <c r="I187" i="93"/>
  <c r="I185" i="93"/>
  <c r="I183" i="93"/>
  <c r="I181" i="93"/>
  <c r="I179" i="93"/>
  <c r="I177" i="93"/>
  <c r="I175" i="93"/>
  <c r="I173" i="93"/>
  <c r="I171" i="93"/>
  <c r="I169" i="93"/>
  <c r="I167" i="93"/>
  <c r="I165" i="93"/>
  <c r="I163" i="93"/>
  <c r="I161" i="93"/>
  <c r="I159" i="93"/>
  <c r="I157" i="93"/>
  <c r="I155" i="93"/>
  <c r="I153" i="93"/>
  <c r="I151" i="93"/>
  <c r="I149" i="93"/>
  <c r="I147" i="93"/>
  <c r="I145" i="93"/>
  <c r="I143" i="93"/>
  <c r="I141" i="93"/>
  <c r="I139" i="93"/>
  <c r="I137" i="93"/>
  <c r="I135" i="93"/>
  <c r="I133" i="93"/>
  <c r="I131" i="93"/>
  <c r="I129" i="93"/>
  <c r="I127" i="93"/>
  <c r="I125" i="93"/>
  <c r="I123" i="93"/>
  <c r="I121" i="93"/>
  <c r="I119" i="93"/>
  <c r="I117" i="93"/>
  <c r="I115" i="93"/>
  <c r="I113" i="93"/>
  <c r="I111" i="93"/>
  <c r="I109" i="93"/>
  <c r="I107" i="93"/>
  <c r="I105" i="93"/>
  <c r="I103" i="93"/>
  <c r="I101" i="93"/>
  <c r="I99" i="93"/>
  <c r="I97" i="93"/>
  <c r="I95" i="93"/>
  <c r="I93" i="93"/>
  <c r="I91" i="93"/>
  <c r="I89" i="93"/>
  <c r="I87" i="93"/>
  <c r="I85" i="93"/>
  <c r="I83" i="93"/>
  <c r="I81" i="93"/>
  <c r="I79" i="93"/>
  <c r="I77" i="93"/>
  <c r="I75" i="93"/>
  <c r="I73" i="93"/>
  <c r="I71" i="93"/>
  <c r="I69" i="93"/>
  <c r="I67" i="93"/>
  <c r="I65" i="93"/>
  <c r="I63" i="93"/>
  <c r="I61" i="93"/>
  <c r="I59" i="93"/>
  <c r="I57" i="93"/>
  <c r="I55" i="93"/>
  <c r="I53" i="93"/>
  <c r="I51" i="93"/>
  <c r="I49" i="93"/>
  <c r="I47" i="93"/>
  <c r="I45" i="93"/>
  <c r="I43" i="93"/>
  <c r="I41" i="93"/>
  <c r="J37" i="90"/>
  <c r="H21" i="93" l="1"/>
  <c r="I21" i="93" l="1"/>
  <c r="J15" i="101" l="1"/>
  <c r="J13" i="101"/>
  <c r="J11" i="101"/>
  <c r="I161" i="111"/>
  <c r="I159" i="111"/>
  <c r="I493" i="111"/>
  <c r="I491" i="111"/>
  <c r="I489" i="111"/>
  <c r="I487" i="111"/>
  <c r="I485" i="111"/>
  <c r="I483" i="111"/>
  <c r="I481" i="111"/>
  <c r="I479" i="111"/>
  <c r="I477" i="111"/>
  <c r="I475" i="111"/>
  <c r="I473" i="111"/>
  <c r="I471" i="111"/>
  <c r="I469" i="111"/>
  <c r="I467" i="111"/>
  <c r="I465" i="111"/>
  <c r="I463" i="111"/>
  <c r="I461" i="111"/>
  <c r="I459" i="111"/>
  <c r="I457" i="111"/>
  <c r="I455" i="111"/>
  <c r="I453" i="111"/>
  <c r="I451" i="111"/>
  <c r="I449" i="111"/>
  <c r="I447" i="111"/>
  <c r="I445" i="111"/>
  <c r="I443" i="111"/>
  <c r="I441" i="111"/>
  <c r="I439" i="111"/>
  <c r="I437" i="111"/>
  <c r="I435" i="111"/>
  <c r="I433" i="111"/>
  <c r="I431" i="111"/>
  <c r="I429" i="111"/>
  <c r="I427" i="111"/>
  <c r="I425" i="111"/>
  <c r="I423" i="111"/>
  <c r="I421" i="111"/>
  <c r="I419" i="111"/>
  <c r="I417" i="111"/>
  <c r="I415" i="111"/>
  <c r="I413" i="111"/>
  <c r="I411" i="111"/>
  <c r="I409" i="111"/>
  <c r="I407" i="111"/>
  <c r="I405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J11" i="98"/>
  <c r="I393" i="109"/>
  <c r="I391" i="109"/>
  <c r="I389" i="109"/>
  <c r="I387" i="109"/>
  <c r="I385" i="109"/>
  <c r="I383" i="109"/>
  <c r="I381" i="109"/>
  <c r="I379" i="109"/>
  <c r="I377" i="109"/>
  <c r="I375" i="109"/>
  <c r="I373" i="109"/>
  <c r="I371" i="109"/>
  <c r="I369" i="109"/>
  <c r="I367" i="109"/>
  <c r="I365" i="109"/>
  <c r="I363" i="109"/>
  <c r="I361" i="109"/>
  <c r="I359" i="109"/>
  <c r="I357" i="109"/>
  <c r="I355" i="109"/>
  <c r="I353" i="109"/>
  <c r="I351" i="109"/>
  <c r="I349" i="109"/>
  <c r="I347" i="109"/>
  <c r="I345" i="109"/>
  <c r="I343" i="109"/>
  <c r="I341" i="109"/>
  <c r="I339" i="109"/>
  <c r="I337" i="109"/>
  <c r="I335" i="109"/>
  <c r="I333" i="109"/>
  <c r="I331" i="109"/>
  <c r="I329" i="109"/>
  <c r="I327" i="109"/>
  <c r="I325" i="109"/>
  <c r="I323" i="109"/>
  <c r="I321" i="109"/>
  <c r="I319" i="109"/>
  <c r="I317" i="109"/>
  <c r="I315" i="109"/>
  <c r="I313" i="109"/>
  <c r="I311" i="109"/>
  <c r="I309" i="109"/>
  <c r="I307" i="109"/>
  <c r="I305" i="109"/>
  <c r="I303" i="109"/>
  <c r="I301" i="109"/>
  <c r="I299" i="109"/>
  <c r="I297" i="109"/>
  <c r="I295" i="109"/>
  <c r="I293" i="109"/>
  <c r="I291" i="109"/>
  <c r="I289" i="109"/>
  <c r="I287" i="109"/>
  <c r="I285" i="109"/>
  <c r="I283" i="109"/>
  <c r="I281" i="109"/>
  <c r="I279" i="109"/>
  <c r="I277" i="109"/>
  <c r="I275" i="109"/>
  <c r="I273" i="109"/>
  <c r="I271" i="109"/>
  <c r="I269" i="109"/>
  <c r="I267" i="109"/>
  <c r="I265" i="109"/>
  <c r="I263" i="109"/>
  <c r="I261" i="109"/>
  <c r="I259" i="109"/>
  <c r="I257" i="109"/>
  <c r="I255" i="109"/>
  <c r="I253" i="109"/>
  <c r="I251" i="109"/>
  <c r="I249" i="109"/>
  <c r="I247" i="109"/>
  <c r="I245" i="109"/>
  <c r="I243" i="109"/>
  <c r="I241" i="109"/>
  <c r="I239" i="109"/>
  <c r="I237" i="109"/>
  <c r="I235" i="109"/>
  <c r="I233" i="109"/>
  <c r="I231" i="109"/>
  <c r="I229" i="109"/>
  <c r="I227" i="109"/>
  <c r="I225" i="109"/>
  <c r="I223" i="109"/>
  <c r="I221" i="109"/>
  <c r="I219" i="109"/>
  <c r="I217" i="109"/>
  <c r="I215" i="109"/>
  <c r="I213" i="109"/>
  <c r="I211" i="109"/>
  <c r="I209" i="109"/>
  <c r="I207" i="109"/>
  <c r="I205" i="109"/>
  <c r="I203" i="109"/>
  <c r="I201" i="109"/>
  <c r="I199" i="109"/>
  <c r="I197" i="109"/>
  <c r="I195" i="109"/>
  <c r="I193" i="109"/>
  <c r="I191" i="109"/>
  <c r="I189" i="109"/>
  <c r="I187" i="109"/>
  <c r="I185" i="109"/>
  <c r="I183" i="109"/>
  <c r="I181" i="109"/>
  <c r="I179" i="109"/>
  <c r="I177" i="109"/>
  <c r="I175" i="109"/>
  <c r="I173" i="109"/>
  <c r="I171" i="109"/>
  <c r="I169" i="109"/>
  <c r="I167" i="109"/>
  <c r="I165" i="109"/>
  <c r="I163" i="109"/>
  <c r="I161" i="109"/>
  <c r="I159" i="109"/>
  <c r="I157" i="109"/>
  <c r="I155" i="109"/>
  <c r="I153" i="109"/>
  <c r="I151" i="109"/>
  <c r="I149" i="109"/>
  <c r="I147" i="109"/>
  <c r="I145" i="109"/>
  <c r="I143" i="109"/>
  <c r="I141" i="109"/>
  <c r="I139" i="109"/>
  <c r="I137" i="109"/>
  <c r="I135" i="109"/>
  <c r="I133" i="109"/>
  <c r="I131" i="109"/>
  <c r="I129" i="109"/>
  <c r="I127" i="109"/>
  <c r="I125" i="109"/>
  <c r="I123" i="109"/>
  <c r="I121" i="109"/>
  <c r="I119" i="109"/>
  <c r="I117" i="109"/>
  <c r="I115" i="109"/>
  <c r="I113" i="109"/>
  <c r="I111" i="109"/>
  <c r="I109" i="109"/>
  <c r="I107" i="109"/>
  <c r="I105" i="109"/>
  <c r="I103" i="109"/>
  <c r="I101" i="109"/>
  <c r="I99" i="109"/>
  <c r="I97" i="109"/>
  <c r="I95" i="109"/>
  <c r="I93" i="109"/>
  <c r="I91" i="109"/>
  <c r="I89" i="109"/>
  <c r="I87" i="109"/>
  <c r="I85" i="109"/>
  <c r="I83" i="109"/>
  <c r="I81" i="109"/>
  <c r="I79" i="109"/>
  <c r="I77" i="109"/>
  <c r="I75" i="109"/>
  <c r="I73" i="109"/>
  <c r="I71" i="109"/>
  <c r="I69" i="109"/>
  <c r="I67" i="109"/>
  <c r="I65" i="109"/>
  <c r="I63" i="109"/>
  <c r="I61" i="109"/>
  <c r="I59" i="109"/>
  <c r="I57" i="109"/>
  <c r="I55" i="109"/>
  <c r="I53" i="109"/>
  <c r="I51" i="109"/>
  <c r="I49" i="109"/>
  <c r="I47" i="109"/>
  <c r="I45" i="109"/>
  <c r="I43" i="109"/>
  <c r="I41" i="109"/>
  <c r="I39" i="109"/>
  <c r="I37" i="109"/>
  <c r="I375" i="108"/>
  <c r="I373" i="108"/>
  <c r="I371" i="108"/>
  <c r="I369" i="108"/>
  <c r="I367" i="108"/>
  <c r="I365" i="108"/>
  <c r="I363" i="108"/>
  <c r="I361" i="108"/>
  <c r="I359" i="108"/>
  <c r="I357" i="108"/>
  <c r="I355" i="108"/>
  <c r="I353" i="108"/>
  <c r="I351" i="108"/>
  <c r="I349" i="108"/>
  <c r="I347" i="108"/>
  <c r="I345" i="108"/>
  <c r="I343" i="108"/>
  <c r="I341" i="108"/>
  <c r="I339" i="108"/>
  <c r="I337" i="108"/>
  <c r="I335" i="108"/>
  <c r="I333" i="108"/>
  <c r="I331" i="108"/>
  <c r="I329" i="108"/>
  <c r="I327" i="108"/>
  <c r="I325" i="108"/>
  <c r="I323" i="108"/>
  <c r="I321" i="108"/>
  <c r="I319" i="108"/>
  <c r="I317" i="108"/>
  <c r="I315" i="108"/>
  <c r="I313" i="108"/>
  <c r="I311" i="108"/>
  <c r="I309" i="108"/>
  <c r="I307" i="108"/>
  <c r="I305" i="108"/>
  <c r="I303" i="108"/>
  <c r="I301" i="108"/>
  <c r="I299" i="108"/>
  <c r="I297" i="108"/>
  <c r="I295" i="108"/>
  <c r="I293" i="108"/>
  <c r="I291" i="108"/>
  <c r="I289" i="108"/>
  <c r="I287" i="108"/>
  <c r="I285" i="108"/>
  <c r="I283" i="108"/>
  <c r="I281" i="108"/>
  <c r="I279" i="108"/>
  <c r="I277" i="108"/>
  <c r="I275" i="108"/>
  <c r="I273" i="108"/>
  <c r="I271" i="108"/>
  <c r="I269" i="108"/>
  <c r="I267" i="108"/>
  <c r="I265" i="108"/>
  <c r="I263" i="108"/>
  <c r="I261" i="108"/>
  <c r="I259" i="108"/>
  <c r="I257" i="108"/>
  <c r="I255" i="108"/>
  <c r="I253" i="108"/>
  <c r="I251" i="108"/>
  <c r="I249" i="108"/>
  <c r="I247" i="108"/>
  <c r="I245" i="108"/>
  <c r="I243" i="108"/>
  <c r="I241" i="108"/>
  <c r="I239" i="108"/>
  <c r="I237" i="108"/>
  <c r="I235" i="108"/>
  <c r="I233" i="108"/>
  <c r="I231" i="108"/>
  <c r="I229" i="108"/>
  <c r="I227" i="108"/>
  <c r="I225" i="108"/>
  <c r="I223" i="108"/>
  <c r="I221" i="108"/>
  <c r="I219" i="108"/>
  <c r="I217" i="108"/>
  <c r="I215" i="108"/>
  <c r="I213" i="108"/>
  <c r="I211" i="108"/>
  <c r="I209" i="108"/>
  <c r="I207" i="108"/>
  <c r="I205" i="108"/>
  <c r="I203" i="108"/>
  <c r="I201" i="108"/>
  <c r="I199" i="108"/>
  <c r="I197" i="108"/>
  <c r="I195" i="108"/>
  <c r="I193" i="108"/>
  <c r="I191" i="108"/>
  <c r="I189" i="108"/>
  <c r="I187" i="108"/>
  <c r="I185" i="108"/>
  <c r="I183" i="108"/>
  <c r="I181" i="108"/>
  <c r="I179" i="108"/>
  <c r="I177" i="108"/>
  <c r="I175" i="108"/>
  <c r="I173" i="108"/>
  <c r="I171" i="108"/>
  <c r="I169" i="108"/>
  <c r="I167" i="108"/>
  <c r="I165" i="108"/>
  <c r="I163" i="108"/>
  <c r="I161" i="108"/>
  <c r="I159" i="108"/>
  <c r="I157" i="108"/>
  <c r="I155" i="108"/>
  <c r="I153" i="108"/>
  <c r="I151" i="108"/>
  <c r="I149" i="108"/>
  <c r="I147" i="108"/>
  <c r="I145" i="108"/>
  <c r="I143" i="108"/>
  <c r="I141" i="108"/>
  <c r="I139" i="108"/>
  <c r="I137" i="108"/>
  <c r="I135" i="108"/>
  <c r="I133" i="108"/>
  <c r="I131" i="108"/>
  <c r="I129" i="108"/>
  <c r="I127" i="108"/>
  <c r="I125" i="108"/>
  <c r="I123" i="108"/>
  <c r="I121" i="108"/>
  <c r="I119" i="108"/>
  <c r="I117" i="108"/>
  <c r="I115" i="108"/>
  <c r="I113" i="108"/>
  <c r="I111" i="108"/>
  <c r="I109" i="108"/>
  <c r="I107" i="108"/>
  <c r="I105" i="108"/>
  <c r="I103" i="108"/>
  <c r="I101" i="108"/>
  <c r="I99" i="108"/>
  <c r="I97" i="108"/>
  <c r="I95" i="108"/>
  <c r="I93" i="108"/>
  <c r="I91" i="108"/>
  <c r="I89" i="108"/>
  <c r="I87" i="108"/>
  <c r="I85" i="108"/>
  <c r="I83" i="108"/>
  <c r="I81" i="108"/>
  <c r="I79" i="108"/>
  <c r="I77" i="108"/>
  <c r="I75" i="108"/>
  <c r="I73" i="108"/>
  <c r="I71" i="108"/>
  <c r="J23" i="96"/>
  <c r="I393" i="107"/>
  <c r="I391" i="107"/>
  <c r="I389" i="107"/>
  <c r="I387" i="107"/>
  <c r="I385" i="107"/>
  <c r="I383" i="107"/>
  <c r="I381" i="107"/>
  <c r="I379" i="107"/>
  <c r="I377" i="107"/>
  <c r="I375" i="107"/>
  <c r="I373" i="107"/>
  <c r="I371" i="107"/>
  <c r="I369" i="107"/>
  <c r="I367" i="107"/>
  <c r="I365" i="107"/>
  <c r="I363" i="107"/>
  <c r="I361" i="107"/>
  <c r="I359" i="107"/>
  <c r="I357" i="107"/>
  <c r="I355" i="107"/>
  <c r="I353" i="107"/>
  <c r="I351" i="107"/>
  <c r="I349" i="107"/>
  <c r="I347" i="107"/>
  <c r="I345" i="107"/>
  <c r="I343" i="107"/>
  <c r="I341" i="107"/>
  <c r="I339" i="107"/>
  <c r="I337" i="107"/>
  <c r="I335" i="107"/>
  <c r="I333" i="107"/>
  <c r="I331" i="107"/>
  <c r="I329" i="107"/>
  <c r="I327" i="107"/>
  <c r="I325" i="107"/>
  <c r="I323" i="107"/>
  <c r="I321" i="107"/>
  <c r="I319" i="107"/>
  <c r="I317" i="107"/>
  <c r="I315" i="107"/>
  <c r="I313" i="107"/>
  <c r="I311" i="107"/>
  <c r="I309" i="107"/>
  <c r="I307" i="107"/>
  <c r="I305" i="107"/>
  <c r="I303" i="107"/>
  <c r="I301" i="107"/>
  <c r="I299" i="107"/>
  <c r="I297" i="107"/>
  <c r="I295" i="107"/>
  <c r="I293" i="107"/>
  <c r="I291" i="107"/>
  <c r="I289" i="107"/>
  <c r="I287" i="107"/>
  <c r="I285" i="107"/>
  <c r="I283" i="107"/>
  <c r="I281" i="107"/>
  <c r="I279" i="107"/>
  <c r="I277" i="107"/>
  <c r="I275" i="107"/>
  <c r="I273" i="107"/>
  <c r="I271" i="107"/>
  <c r="I269" i="107"/>
  <c r="I267" i="107"/>
  <c r="I265" i="107"/>
  <c r="I263" i="107"/>
  <c r="I261" i="107"/>
  <c r="I259" i="107"/>
  <c r="I257" i="107"/>
  <c r="I255" i="107"/>
  <c r="I253" i="107"/>
  <c r="I251" i="107"/>
  <c r="I249" i="107"/>
  <c r="I247" i="107"/>
  <c r="I245" i="107"/>
  <c r="I243" i="107"/>
  <c r="I241" i="107"/>
  <c r="I239" i="107"/>
  <c r="I237" i="107"/>
  <c r="I235" i="107"/>
  <c r="I233" i="107"/>
  <c r="I231" i="107"/>
  <c r="I229" i="107"/>
  <c r="I227" i="107"/>
  <c r="I225" i="107"/>
  <c r="I223" i="107"/>
  <c r="I221" i="107"/>
  <c r="I219" i="107"/>
  <c r="I217" i="107"/>
  <c r="I215" i="107"/>
  <c r="I213" i="107"/>
  <c r="I211" i="107"/>
  <c r="I209" i="107"/>
  <c r="I207" i="107"/>
  <c r="I205" i="107"/>
  <c r="I203" i="107"/>
  <c r="I201" i="107"/>
  <c r="I199" i="107"/>
  <c r="I197" i="107"/>
  <c r="I195" i="107"/>
  <c r="I193" i="107"/>
  <c r="I191" i="107"/>
  <c r="I189" i="107"/>
  <c r="I187" i="107"/>
  <c r="I185" i="107"/>
  <c r="I183" i="107"/>
  <c r="I181" i="107"/>
  <c r="I179" i="107"/>
  <c r="I177" i="107"/>
  <c r="I175" i="107"/>
  <c r="I173" i="107"/>
  <c r="I171" i="107"/>
  <c r="I169" i="107"/>
  <c r="I167" i="107"/>
  <c r="I165" i="107"/>
  <c r="I163" i="107"/>
  <c r="I161" i="107"/>
  <c r="I159" i="107"/>
  <c r="I157" i="107"/>
  <c r="I155" i="107"/>
  <c r="I153" i="107"/>
  <c r="I151" i="107"/>
  <c r="I149" i="107"/>
  <c r="I147" i="107"/>
  <c r="I145" i="107"/>
  <c r="I143" i="107"/>
  <c r="I141" i="107"/>
  <c r="I139" i="107"/>
  <c r="I137" i="107"/>
  <c r="I135" i="107"/>
  <c r="I133" i="107"/>
  <c r="I131" i="107"/>
  <c r="I129" i="107"/>
  <c r="I127" i="107"/>
  <c r="I125" i="107"/>
  <c r="I123" i="107"/>
  <c r="I121" i="107"/>
  <c r="I119" i="107"/>
  <c r="I117" i="107"/>
  <c r="I115" i="107"/>
  <c r="I113" i="107"/>
  <c r="I111" i="107"/>
  <c r="I109" i="107"/>
  <c r="I107" i="107"/>
  <c r="I105" i="107"/>
  <c r="I103" i="107"/>
  <c r="I101" i="107"/>
  <c r="I99" i="107"/>
  <c r="I97" i="107"/>
  <c r="I95" i="107"/>
  <c r="I93" i="107"/>
  <c r="I91" i="107"/>
  <c r="I89" i="107"/>
  <c r="I87" i="107"/>
  <c r="I85" i="107"/>
  <c r="I83" i="107"/>
  <c r="I81" i="107"/>
  <c r="I79" i="107"/>
  <c r="I77" i="107"/>
  <c r="I75" i="107"/>
  <c r="I73" i="107"/>
  <c r="I71" i="107"/>
  <c r="I69" i="107"/>
  <c r="I67" i="107"/>
  <c r="I65" i="107"/>
  <c r="I63" i="107"/>
  <c r="I61" i="107"/>
  <c r="I59" i="107"/>
  <c r="I57" i="107"/>
  <c r="I55" i="107"/>
  <c r="I53" i="107"/>
  <c r="I51" i="107"/>
  <c r="I49" i="107"/>
  <c r="I47" i="107"/>
  <c r="I45" i="107"/>
  <c r="I43" i="107"/>
  <c r="I41" i="107"/>
  <c r="I39" i="107"/>
  <c r="I37" i="107"/>
  <c r="I35" i="107"/>
  <c r="I33" i="107"/>
  <c r="I31" i="107"/>
  <c r="I29" i="107"/>
  <c r="I27" i="107"/>
  <c r="I25" i="107"/>
  <c r="I417" i="105"/>
  <c r="I415" i="105"/>
  <c r="I413" i="105"/>
  <c r="I411" i="105"/>
  <c r="I409" i="105"/>
  <c r="I407" i="105"/>
  <c r="I405" i="105"/>
  <c r="I403" i="105"/>
  <c r="I401" i="105"/>
  <c r="I399" i="105"/>
  <c r="I397" i="105"/>
  <c r="I395" i="105"/>
  <c r="I393" i="105"/>
  <c r="I391" i="105"/>
  <c r="I389" i="105"/>
  <c r="I387" i="105"/>
  <c r="I385" i="105"/>
  <c r="I383" i="105"/>
  <c r="I381" i="105"/>
  <c r="I379" i="105"/>
  <c r="I377" i="105"/>
  <c r="I375" i="105"/>
  <c r="I373" i="105"/>
  <c r="I371" i="105"/>
  <c r="I369" i="105"/>
  <c r="I367" i="105"/>
  <c r="I365" i="105"/>
  <c r="I363" i="105"/>
  <c r="I361" i="105"/>
  <c r="I359" i="105"/>
  <c r="I357" i="105"/>
  <c r="I355" i="105"/>
  <c r="I353" i="105"/>
  <c r="I351" i="105"/>
  <c r="I349" i="105"/>
  <c r="I347" i="105"/>
  <c r="I345" i="105"/>
  <c r="I343" i="105"/>
  <c r="I341" i="105"/>
  <c r="I339" i="105"/>
  <c r="I337" i="105"/>
  <c r="I335" i="105"/>
  <c r="I333" i="105"/>
  <c r="I331" i="105"/>
  <c r="I329" i="105"/>
  <c r="I327" i="105"/>
  <c r="I325" i="105"/>
  <c r="I323" i="105"/>
  <c r="I321" i="105"/>
  <c r="I319" i="105"/>
  <c r="I317" i="105"/>
  <c r="I315" i="105"/>
  <c r="I313" i="105"/>
  <c r="I311" i="105"/>
  <c r="I309" i="105"/>
  <c r="I307" i="105"/>
  <c r="I305" i="105"/>
  <c r="I303" i="105"/>
  <c r="I301" i="105"/>
  <c r="I299" i="105"/>
  <c r="I297" i="105"/>
  <c r="I295" i="105"/>
  <c r="I293" i="105"/>
  <c r="I291" i="105"/>
  <c r="I289" i="105"/>
  <c r="I287" i="105"/>
  <c r="I285" i="105"/>
  <c r="I283" i="105"/>
  <c r="I281" i="105"/>
  <c r="I279" i="105"/>
  <c r="I277" i="105"/>
  <c r="I275" i="105"/>
  <c r="I273" i="105"/>
  <c r="I271" i="105"/>
  <c r="I269" i="105"/>
  <c r="I267" i="105"/>
  <c r="I265" i="105"/>
  <c r="I263" i="105"/>
  <c r="I261" i="105"/>
  <c r="I259" i="105"/>
  <c r="I257" i="105"/>
  <c r="I255" i="105"/>
  <c r="I253" i="105"/>
  <c r="I251" i="105"/>
  <c r="I249" i="105"/>
  <c r="I247" i="105"/>
  <c r="I245" i="105"/>
  <c r="I243" i="105"/>
  <c r="I241" i="105"/>
  <c r="I239" i="105"/>
  <c r="I237" i="105"/>
  <c r="I235" i="105"/>
  <c r="I233" i="105"/>
  <c r="I231" i="105"/>
  <c r="I229" i="105"/>
  <c r="I227" i="105"/>
  <c r="I225" i="105"/>
  <c r="I223" i="105"/>
  <c r="I221" i="105"/>
  <c r="I219" i="105"/>
  <c r="I217" i="105"/>
  <c r="I215" i="105"/>
  <c r="I213" i="105"/>
  <c r="I211" i="105"/>
  <c r="I209" i="105"/>
  <c r="I207" i="105"/>
  <c r="I205" i="105"/>
  <c r="I203" i="105"/>
  <c r="I201" i="105"/>
  <c r="I199" i="105"/>
  <c r="I197" i="105"/>
  <c r="I195" i="105"/>
  <c r="I193" i="105"/>
  <c r="I191" i="105"/>
  <c r="I189" i="105"/>
  <c r="I187" i="105"/>
  <c r="I185" i="105"/>
  <c r="H27" i="93" l="1"/>
  <c r="H25" i="93"/>
  <c r="C2" i="93"/>
  <c r="B2" i="93"/>
  <c r="C1" i="93"/>
  <c r="B1" i="93"/>
  <c r="C2" i="96"/>
  <c r="B2" i="96"/>
  <c r="C1" i="96"/>
  <c r="B1" i="96"/>
  <c r="C2" i="97"/>
  <c r="B2" i="97"/>
  <c r="C1" i="97"/>
  <c r="B1" i="97"/>
  <c r="C2" i="98"/>
  <c r="B2" i="98"/>
  <c r="C1" i="98"/>
  <c r="B1" i="98"/>
  <c r="C2" i="101"/>
  <c r="B2" i="101"/>
  <c r="C1" i="101"/>
  <c r="B1" i="101"/>
  <c r="B1" i="90"/>
  <c r="B2" i="90"/>
  <c r="C2" i="90"/>
  <c r="C1" i="90"/>
  <c r="I385" i="103"/>
  <c r="I383" i="103"/>
  <c r="I381" i="103"/>
  <c r="I379" i="103"/>
  <c r="I377" i="103"/>
  <c r="I375" i="103"/>
  <c r="I373" i="103"/>
  <c r="I371" i="103"/>
  <c r="I369" i="103"/>
  <c r="I367" i="103"/>
  <c r="I365" i="103"/>
  <c r="I363" i="103"/>
  <c r="I361" i="103"/>
  <c r="I359" i="103"/>
  <c r="I357" i="103"/>
  <c r="I355" i="103"/>
  <c r="I353" i="103"/>
  <c r="I351" i="103"/>
  <c r="I349" i="103"/>
  <c r="I347" i="103"/>
  <c r="I345" i="103"/>
  <c r="I343" i="103"/>
  <c r="I341" i="103"/>
  <c r="I339" i="103"/>
  <c r="I337" i="103"/>
  <c r="I335" i="103"/>
  <c r="I333" i="103"/>
  <c r="I331" i="103"/>
  <c r="I329" i="103"/>
  <c r="I327" i="103"/>
  <c r="I325" i="103"/>
  <c r="I323" i="103"/>
  <c r="I321" i="103"/>
  <c r="I319" i="103"/>
  <c r="I317" i="103"/>
  <c r="I315" i="103"/>
  <c r="I313" i="103"/>
  <c r="I311" i="103"/>
  <c r="I309" i="103"/>
  <c r="I307" i="103"/>
  <c r="I305" i="103"/>
  <c r="I303" i="103"/>
  <c r="I301" i="103"/>
  <c r="I299" i="103"/>
  <c r="I297" i="103"/>
  <c r="I295" i="103"/>
  <c r="I293" i="103"/>
  <c r="I291" i="103"/>
  <c r="I289" i="103"/>
  <c r="I287" i="103"/>
  <c r="I285" i="103"/>
  <c r="I283" i="103"/>
  <c r="I281" i="103"/>
  <c r="I279" i="103"/>
  <c r="I277" i="103"/>
  <c r="I275" i="103"/>
  <c r="I273" i="103"/>
  <c r="I271" i="103"/>
  <c r="I269" i="103"/>
  <c r="I267" i="103"/>
  <c r="I265" i="103"/>
  <c r="I263" i="103"/>
  <c r="I261" i="103"/>
  <c r="I259" i="103"/>
  <c r="I257" i="103"/>
  <c r="I255" i="103"/>
  <c r="I253" i="103"/>
  <c r="I251" i="103"/>
  <c r="I249" i="103"/>
  <c r="I247" i="103"/>
  <c r="I245" i="103"/>
  <c r="I243" i="103"/>
  <c r="I241" i="103"/>
  <c r="I239" i="103"/>
  <c r="I237" i="103"/>
  <c r="I235" i="103"/>
  <c r="I233" i="103"/>
  <c r="I231" i="103"/>
  <c r="I229" i="103"/>
  <c r="I227" i="103"/>
  <c r="I225" i="103"/>
  <c r="I223" i="103"/>
  <c r="I221" i="103"/>
  <c r="I219" i="103"/>
  <c r="I217" i="103"/>
  <c r="I215" i="103"/>
  <c r="I213" i="103"/>
  <c r="I211" i="103"/>
  <c r="I209" i="103"/>
  <c r="I207" i="103"/>
  <c r="I205" i="103"/>
  <c r="I203" i="103"/>
  <c r="I201" i="103"/>
  <c r="I199" i="103"/>
  <c r="I197" i="103"/>
  <c r="I195" i="103"/>
  <c r="I193" i="103"/>
  <c r="I191" i="103"/>
  <c r="I189" i="103"/>
  <c r="I187" i="103"/>
  <c r="I185" i="103"/>
  <c r="I183" i="103"/>
  <c r="I181" i="103"/>
  <c r="I179" i="103"/>
  <c r="I177" i="103"/>
  <c r="I175" i="103"/>
  <c r="I173" i="103"/>
  <c r="I171" i="103"/>
  <c r="I169" i="103"/>
  <c r="I167" i="103"/>
  <c r="I165" i="103"/>
  <c r="I163" i="103"/>
  <c r="I161" i="103"/>
  <c r="I159" i="103"/>
  <c r="I157" i="103"/>
  <c r="I155" i="103"/>
  <c r="I153" i="103"/>
  <c r="I151" i="103"/>
  <c r="I149" i="103"/>
  <c r="I147" i="103"/>
  <c r="I145" i="103"/>
  <c r="I143" i="103"/>
  <c r="I141" i="103"/>
  <c r="I139" i="103"/>
  <c r="I137" i="103"/>
  <c r="I135" i="103"/>
  <c r="I133" i="103"/>
  <c r="I131" i="103"/>
  <c r="I129" i="103"/>
  <c r="I127" i="103"/>
  <c r="I125" i="103"/>
  <c r="I123" i="103"/>
  <c r="I121" i="103"/>
  <c r="I119" i="103"/>
  <c r="I117" i="103"/>
  <c r="I115" i="103"/>
  <c r="I113" i="103"/>
  <c r="I111" i="103"/>
  <c r="I109" i="103"/>
  <c r="I107" i="103"/>
  <c r="I105" i="103"/>
  <c r="I103" i="103"/>
  <c r="I101" i="103"/>
  <c r="I99" i="103"/>
  <c r="I97" i="103"/>
  <c r="I95" i="103"/>
  <c r="I93" i="103"/>
  <c r="I91" i="103"/>
  <c r="I89" i="103"/>
  <c r="I87" i="103"/>
  <c r="I85" i="103"/>
  <c r="I83" i="103"/>
  <c r="I81" i="103"/>
  <c r="I79" i="103"/>
  <c r="I77" i="103"/>
  <c r="I75" i="103"/>
  <c r="I73" i="103"/>
  <c r="I71" i="103"/>
  <c r="I69" i="103"/>
  <c r="I67" i="103"/>
  <c r="I65" i="103"/>
  <c r="I63" i="103"/>
  <c r="I61" i="103"/>
  <c r="I59" i="103"/>
  <c r="I57" i="103"/>
  <c r="I55" i="103"/>
  <c r="I53" i="103"/>
  <c r="I51" i="103"/>
  <c r="I49" i="103"/>
  <c r="I47" i="103"/>
  <c r="I45" i="103"/>
  <c r="I43" i="103"/>
  <c r="I41" i="103"/>
  <c r="I39" i="103"/>
  <c r="I37" i="103"/>
  <c r="I35" i="103"/>
  <c r="I33" i="103"/>
  <c r="I31" i="103"/>
  <c r="I29" i="103"/>
  <c r="I5" i="103"/>
  <c r="H29" i="93" l="1"/>
  <c r="I27" i="93"/>
  <c r="I25" i="93"/>
  <c r="H37" i="90"/>
  <c r="I29" i="93" l="1"/>
  <c r="I389" i="101" l="1"/>
  <c r="I387" i="101"/>
  <c r="I385" i="10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1" i="101"/>
  <c r="I29" i="101"/>
  <c r="I27" i="101"/>
  <c r="I7" i="101"/>
  <c r="I5" i="101"/>
  <c r="I33" i="98"/>
  <c r="I31" i="98"/>
  <c r="I29" i="98"/>
  <c r="I27" i="98"/>
  <c r="I25" i="98"/>
  <c r="I23" i="98"/>
  <c r="I21" i="98"/>
  <c r="I391" i="98"/>
  <c r="I389" i="98"/>
  <c r="I387" i="98"/>
  <c r="I385" i="98"/>
  <c r="I383" i="98"/>
  <c r="I381" i="98"/>
  <c r="I379" i="98"/>
  <c r="I377" i="98"/>
  <c r="I375" i="98"/>
  <c r="I373" i="98"/>
  <c r="I371" i="98"/>
  <c r="I369" i="98"/>
  <c r="I367" i="98"/>
  <c r="I365" i="98"/>
  <c r="I363" i="98"/>
  <c r="I361" i="98"/>
  <c r="I359" i="98"/>
  <c r="I357" i="98"/>
  <c r="I355" i="98"/>
  <c r="I353" i="98"/>
  <c r="I351" i="98"/>
  <c r="I349" i="98"/>
  <c r="I347" i="98"/>
  <c r="I345" i="98"/>
  <c r="I343" i="98"/>
  <c r="I341" i="98"/>
  <c r="I339" i="98"/>
  <c r="I337" i="98"/>
  <c r="I335" i="98"/>
  <c r="I333" i="98"/>
  <c r="I331" i="98"/>
  <c r="I329" i="98"/>
  <c r="I327" i="98"/>
  <c r="I325" i="98"/>
  <c r="I323" i="98"/>
  <c r="I321" i="98"/>
  <c r="I319" i="98"/>
  <c r="I317" i="98"/>
  <c r="I315" i="98"/>
  <c r="I313" i="98"/>
  <c r="I311" i="98"/>
  <c r="I309" i="98"/>
  <c r="I307" i="98"/>
  <c r="I305" i="98"/>
  <c r="I303" i="98"/>
  <c r="I301" i="98"/>
  <c r="I299" i="98"/>
  <c r="I297" i="98"/>
  <c r="I295" i="98"/>
  <c r="I293" i="98"/>
  <c r="I291" i="98"/>
  <c r="I289" i="98"/>
  <c r="I287" i="98"/>
  <c r="I285" i="98"/>
  <c r="I283" i="98"/>
  <c r="I281" i="98"/>
  <c r="I279" i="98"/>
  <c r="I277" i="98"/>
  <c r="I275" i="98"/>
  <c r="I273" i="98"/>
  <c r="I271" i="98"/>
  <c r="I269" i="98"/>
  <c r="I267" i="98"/>
  <c r="I265" i="98"/>
  <c r="I263" i="98"/>
  <c r="I261" i="98"/>
  <c r="I259" i="98"/>
  <c r="I257" i="98"/>
  <c r="I255" i="98"/>
  <c r="I253" i="98"/>
  <c r="I251" i="98"/>
  <c r="I249" i="98"/>
  <c r="I247" i="98"/>
  <c r="I245" i="98"/>
  <c r="I243" i="98"/>
  <c r="I241" i="98"/>
  <c r="I239" i="98"/>
  <c r="I237" i="98"/>
  <c r="I235" i="98"/>
  <c r="I233" i="98"/>
  <c r="I231" i="98"/>
  <c r="I229" i="98"/>
  <c r="I227" i="98"/>
  <c r="I225" i="98"/>
  <c r="I223" i="98"/>
  <c r="I221" i="98"/>
  <c r="I219" i="98"/>
  <c r="I217" i="98"/>
  <c r="I215" i="98"/>
  <c r="I213" i="98"/>
  <c r="I211" i="98"/>
  <c r="I209" i="98"/>
  <c r="I207" i="98"/>
  <c r="I205" i="98"/>
  <c r="I203" i="98"/>
  <c r="I201" i="98"/>
  <c r="I199" i="98"/>
  <c r="I197" i="98"/>
  <c r="I195" i="98"/>
  <c r="I193" i="98"/>
  <c r="I191" i="98"/>
  <c r="I189" i="98"/>
  <c r="I187" i="98"/>
  <c r="I185" i="98"/>
  <c r="I183" i="98"/>
  <c r="I181" i="98"/>
  <c r="I179" i="98"/>
  <c r="I177" i="98"/>
  <c r="I175" i="98"/>
  <c r="I173" i="98"/>
  <c r="I171" i="98"/>
  <c r="I169" i="98"/>
  <c r="I167" i="98"/>
  <c r="I165" i="98"/>
  <c r="I163" i="98"/>
  <c r="I161" i="98"/>
  <c r="I159" i="98"/>
  <c r="I157" i="98"/>
  <c r="I155" i="98"/>
  <c r="I153" i="98"/>
  <c r="I151" i="98"/>
  <c r="I149" i="98"/>
  <c r="I147" i="98"/>
  <c r="I145" i="98"/>
  <c r="I143" i="98"/>
  <c r="I141" i="98"/>
  <c r="I139" i="98"/>
  <c r="I137" i="98"/>
  <c r="I135" i="98"/>
  <c r="I133" i="98"/>
  <c r="I131" i="98"/>
  <c r="I129" i="98"/>
  <c r="I127" i="98"/>
  <c r="I125" i="98"/>
  <c r="I123" i="98"/>
  <c r="I121" i="98"/>
  <c r="I119" i="98"/>
  <c r="I117" i="98"/>
  <c r="I115" i="98"/>
  <c r="I113" i="98"/>
  <c r="I111" i="98"/>
  <c r="I109" i="98"/>
  <c r="I107" i="98"/>
  <c r="I105" i="98"/>
  <c r="I103" i="98"/>
  <c r="I101" i="98"/>
  <c r="I99" i="98"/>
  <c r="I97" i="98"/>
  <c r="I95" i="98"/>
  <c r="I93" i="98"/>
  <c r="I91" i="98"/>
  <c r="I89" i="98"/>
  <c r="I87" i="98"/>
  <c r="I85" i="98"/>
  <c r="I83" i="98"/>
  <c r="I81" i="98"/>
  <c r="I79" i="98"/>
  <c r="I77" i="98"/>
  <c r="I75" i="98"/>
  <c r="I73" i="98"/>
  <c r="I71" i="98"/>
  <c r="I69" i="98"/>
  <c r="I67" i="98"/>
  <c r="I65" i="98"/>
  <c r="I63" i="98"/>
  <c r="I61" i="98"/>
  <c r="I59" i="98"/>
  <c r="I57" i="98"/>
  <c r="I55" i="98"/>
  <c r="I53" i="98"/>
  <c r="I51" i="98"/>
  <c r="I49" i="98"/>
  <c r="I47" i="98"/>
  <c r="I45" i="98"/>
  <c r="I43" i="98"/>
  <c r="I41" i="98"/>
  <c r="I39" i="98"/>
  <c r="I37" i="98"/>
  <c r="I35" i="98"/>
  <c r="I5" i="98"/>
  <c r="I365" i="97"/>
  <c r="I363" i="97"/>
  <c r="I361" i="97"/>
  <c r="I359" i="97"/>
  <c r="I357" i="97"/>
  <c r="I355" i="97"/>
  <c r="I353" i="97"/>
  <c r="I351" i="97"/>
  <c r="I349" i="97"/>
  <c r="I347" i="97"/>
  <c r="I345" i="97"/>
  <c r="I343" i="97"/>
  <c r="I341" i="97"/>
  <c r="I339" i="97"/>
  <c r="I337" i="97"/>
  <c r="I335" i="97"/>
  <c r="I333" i="97"/>
  <c r="I331" i="97"/>
  <c r="I329" i="97"/>
  <c r="I327" i="97"/>
  <c r="I325" i="97"/>
  <c r="I323" i="97"/>
  <c r="I321" i="97"/>
  <c r="I319" i="97"/>
  <c r="I317" i="97"/>
  <c r="I315" i="97"/>
  <c r="I313" i="97"/>
  <c r="I311" i="97"/>
  <c r="I309" i="97"/>
  <c r="I307" i="97"/>
  <c r="I305" i="97"/>
  <c r="I303" i="97"/>
  <c r="I301" i="97"/>
  <c r="I299" i="97"/>
  <c r="I297" i="97"/>
  <c r="I295" i="97"/>
  <c r="I293" i="97"/>
  <c r="I291" i="97"/>
  <c r="I289" i="97"/>
  <c r="I287" i="97"/>
  <c r="I285" i="97"/>
  <c r="I283" i="97"/>
  <c r="I281" i="97"/>
  <c r="I279" i="97"/>
  <c r="I277" i="97"/>
  <c r="I275" i="97"/>
  <c r="I273" i="97"/>
  <c r="I271" i="97"/>
  <c r="I269" i="97"/>
  <c r="I267" i="97"/>
  <c r="I265" i="97"/>
  <c r="I263" i="97"/>
  <c r="I261" i="97"/>
  <c r="I259" i="97"/>
  <c r="I257" i="97"/>
  <c r="I255" i="97"/>
  <c r="I253" i="97"/>
  <c r="I251" i="97"/>
  <c r="I249" i="97"/>
  <c r="I247" i="97"/>
  <c r="I245" i="97"/>
  <c r="I243" i="97"/>
  <c r="I241" i="97"/>
  <c r="I239" i="97"/>
  <c r="I237" i="97"/>
  <c r="I235" i="97"/>
  <c r="I233" i="97"/>
  <c r="I231" i="97"/>
  <c r="I229" i="97"/>
  <c r="I227" i="97"/>
  <c r="I225" i="97"/>
  <c r="I223" i="97"/>
  <c r="I221" i="97"/>
  <c r="I219" i="97"/>
  <c r="I217" i="97"/>
  <c r="I215" i="97"/>
  <c r="I213" i="97"/>
  <c r="I211" i="97"/>
  <c r="I209" i="97"/>
  <c r="I207" i="97"/>
  <c r="I205" i="97"/>
  <c r="I203" i="97"/>
  <c r="I201" i="97"/>
  <c r="I199" i="97"/>
  <c r="I197" i="97"/>
  <c r="I195" i="97"/>
  <c r="I193" i="97"/>
  <c r="I191" i="97"/>
  <c r="I189" i="97"/>
  <c r="I187" i="97"/>
  <c r="I185" i="97"/>
  <c r="I183" i="97"/>
  <c r="I181" i="97"/>
  <c r="I179" i="97"/>
  <c r="I177" i="97"/>
  <c r="I175" i="97"/>
  <c r="I173" i="97"/>
  <c r="I171" i="97"/>
  <c r="I169" i="97"/>
  <c r="I167" i="97"/>
  <c r="I165" i="97"/>
  <c r="I163" i="97"/>
  <c r="I161" i="97"/>
  <c r="I159" i="97"/>
  <c r="I157" i="97"/>
  <c r="I155" i="97"/>
  <c r="I153" i="97"/>
  <c r="I151" i="97"/>
  <c r="I149" i="97"/>
  <c r="I147" i="97"/>
  <c r="I145" i="97"/>
  <c r="I143" i="97"/>
  <c r="I141" i="97"/>
  <c r="I139" i="97"/>
  <c r="I137" i="97"/>
  <c r="I135" i="97"/>
  <c r="I133" i="97"/>
  <c r="I131" i="97"/>
  <c r="I129" i="97"/>
  <c r="I127" i="97"/>
  <c r="I125" i="97"/>
  <c r="I123" i="97"/>
  <c r="I121" i="97"/>
  <c r="I119" i="97"/>
  <c r="I117" i="97"/>
  <c r="I115" i="97"/>
  <c r="I113" i="97"/>
  <c r="I111" i="97"/>
  <c r="I109" i="97"/>
  <c r="I107" i="97"/>
  <c r="I105" i="97"/>
  <c r="I103" i="97"/>
  <c r="I101" i="97"/>
  <c r="I99" i="97"/>
  <c r="I97" i="97"/>
  <c r="I95" i="97"/>
  <c r="I93" i="97"/>
  <c r="I91" i="97"/>
  <c r="I89" i="97"/>
  <c r="I87" i="97"/>
  <c r="I85" i="97"/>
  <c r="I83" i="97"/>
  <c r="I81" i="97"/>
  <c r="I79" i="97"/>
  <c r="I77" i="97"/>
  <c r="I75" i="97"/>
  <c r="I73" i="97"/>
  <c r="I71" i="97"/>
  <c r="I69" i="97"/>
  <c r="I67" i="97"/>
  <c r="I65" i="97"/>
  <c r="I63" i="97"/>
  <c r="I61" i="97"/>
  <c r="I59" i="97"/>
  <c r="I57" i="97"/>
  <c r="I9" i="97"/>
  <c r="I7" i="97"/>
  <c r="I5" i="97"/>
  <c r="I389" i="96"/>
  <c r="I387" i="96"/>
  <c r="I385" i="96"/>
  <c r="I383" i="96"/>
  <c r="I381" i="96"/>
  <c r="I379" i="96"/>
  <c r="I377" i="96"/>
  <c r="I375" i="96"/>
  <c r="I373" i="96"/>
  <c r="I371" i="96"/>
  <c r="I369" i="96"/>
  <c r="I367" i="96"/>
  <c r="I365" i="96"/>
  <c r="I363" i="96"/>
  <c r="I361" i="96"/>
  <c r="I359" i="96"/>
  <c r="I357" i="96"/>
  <c r="I355" i="96"/>
  <c r="I353" i="96"/>
  <c r="I351" i="96"/>
  <c r="I349" i="96"/>
  <c r="I347" i="96"/>
  <c r="I345" i="96"/>
  <c r="I343" i="96"/>
  <c r="I341" i="96"/>
  <c r="I339" i="96"/>
  <c r="I337" i="96"/>
  <c r="I335" i="96"/>
  <c r="I333" i="96"/>
  <c r="I331" i="96"/>
  <c r="I329" i="96"/>
  <c r="I327" i="96"/>
  <c r="I325" i="96"/>
  <c r="I323" i="96"/>
  <c r="I321" i="96"/>
  <c r="I319" i="96"/>
  <c r="I317" i="96"/>
  <c r="I315" i="96"/>
  <c r="I313" i="96"/>
  <c r="I311" i="96"/>
  <c r="I309" i="96"/>
  <c r="I307" i="96"/>
  <c r="I305" i="96"/>
  <c r="I303" i="96"/>
  <c r="I301" i="96"/>
  <c r="I299" i="96"/>
  <c r="I297" i="96"/>
  <c r="I295" i="96"/>
  <c r="I293" i="96"/>
  <c r="I291" i="96"/>
  <c r="I289" i="96"/>
  <c r="I287" i="96"/>
  <c r="I285" i="96"/>
  <c r="I283" i="96"/>
  <c r="I281" i="96"/>
  <c r="I279" i="96"/>
  <c r="I277" i="96"/>
  <c r="I275" i="96"/>
  <c r="I273" i="96"/>
  <c r="I271" i="96"/>
  <c r="I269" i="96"/>
  <c r="I267" i="96"/>
  <c r="I265" i="96"/>
  <c r="I263" i="96"/>
  <c r="I261" i="96"/>
  <c r="I259" i="96"/>
  <c r="I257" i="96"/>
  <c r="I255" i="96"/>
  <c r="I253" i="96"/>
  <c r="I251" i="96"/>
  <c r="I249" i="96"/>
  <c r="I247" i="96"/>
  <c r="I245" i="96"/>
  <c r="I243" i="96"/>
  <c r="I241" i="96"/>
  <c r="I239" i="96"/>
  <c r="I237" i="96"/>
  <c r="I235" i="96"/>
  <c r="I233" i="96"/>
  <c r="I231" i="96"/>
  <c r="I229" i="96"/>
  <c r="I227" i="96"/>
  <c r="I225" i="96"/>
  <c r="I223" i="96"/>
  <c r="I221" i="96"/>
  <c r="I219" i="96"/>
  <c r="I217" i="96"/>
  <c r="I215" i="96"/>
  <c r="I213" i="96"/>
  <c r="I211" i="96"/>
  <c r="I209" i="96"/>
  <c r="I207" i="96"/>
  <c r="I205" i="96"/>
  <c r="I203" i="96"/>
  <c r="I201" i="96"/>
  <c r="I199" i="96"/>
  <c r="I197" i="96"/>
  <c r="I195" i="96"/>
  <c r="I193" i="96"/>
  <c r="I191" i="96"/>
  <c r="I189" i="96"/>
  <c r="I187" i="96"/>
  <c r="I185" i="96"/>
  <c r="I183" i="96"/>
  <c r="I181" i="96"/>
  <c r="I179" i="96"/>
  <c r="I177" i="96"/>
  <c r="I175" i="96"/>
  <c r="I173" i="96"/>
  <c r="I171" i="96"/>
  <c r="I169" i="96"/>
  <c r="I167" i="96"/>
  <c r="I165" i="96"/>
  <c r="I163" i="96"/>
  <c r="I161" i="96"/>
  <c r="I159" i="96"/>
  <c r="I157" i="96"/>
  <c r="I155" i="96"/>
  <c r="I153" i="96"/>
  <c r="I151" i="96"/>
  <c r="I149" i="96"/>
  <c r="I147" i="96"/>
  <c r="I145" i="96"/>
  <c r="I143" i="96"/>
  <c r="I141" i="96"/>
  <c r="I139" i="96"/>
  <c r="I137" i="96"/>
  <c r="I135" i="96"/>
  <c r="I133" i="96"/>
  <c r="I131" i="96"/>
  <c r="I129" i="96"/>
  <c r="I127" i="96"/>
  <c r="I125" i="96"/>
  <c r="I123" i="96"/>
  <c r="I121" i="96"/>
  <c r="I119" i="96"/>
  <c r="I117" i="96"/>
  <c r="I115" i="96"/>
  <c r="I113" i="96"/>
  <c r="I111" i="96"/>
  <c r="I109" i="96"/>
  <c r="I107" i="96"/>
  <c r="I105" i="96"/>
  <c r="I103" i="96"/>
  <c r="I101" i="96"/>
  <c r="I99" i="96"/>
  <c r="I97" i="96"/>
  <c r="I95" i="96"/>
  <c r="I93" i="96"/>
  <c r="I91" i="96"/>
  <c r="I89" i="96"/>
  <c r="I87" i="96"/>
  <c r="I85" i="96"/>
  <c r="I83" i="96"/>
  <c r="I81" i="96"/>
  <c r="I79" i="96"/>
  <c r="I77" i="96"/>
  <c r="I75" i="96"/>
  <c r="I73" i="96"/>
  <c r="I71" i="96"/>
  <c r="I69" i="96"/>
  <c r="I67" i="96"/>
  <c r="I65" i="96"/>
  <c r="I63" i="96"/>
  <c r="I61" i="96"/>
  <c r="I59" i="96"/>
  <c r="I57" i="96"/>
  <c r="I55" i="96"/>
  <c r="I53" i="96"/>
  <c r="I51" i="96"/>
  <c r="I49" i="96"/>
  <c r="I47" i="96"/>
  <c r="I45" i="96"/>
  <c r="I43" i="96"/>
  <c r="I41" i="96"/>
  <c r="I39" i="96"/>
  <c r="I37" i="96"/>
  <c r="I35" i="96"/>
  <c r="I33" i="96"/>
  <c r="I31" i="96"/>
  <c r="I379" i="90"/>
  <c r="I377" i="90"/>
  <c r="I375" i="90"/>
  <c r="I373" i="90"/>
  <c r="I371" i="90"/>
  <c r="I369" i="90"/>
  <c r="I367" i="90"/>
  <c r="I365" i="90"/>
  <c r="I363" i="90"/>
  <c r="I361" i="90"/>
  <c r="I359" i="90"/>
  <c r="I357" i="90"/>
  <c r="I355" i="90"/>
  <c r="I353" i="90"/>
  <c r="I351" i="90"/>
  <c r="I349" i="90"/>
  <c r="I347" i="90"/>
  <c r="I345" i="90"/>
  <c r="I343" i="90"/>
  <c r="I341" i="90"/>
  <c r="I339" i="90"/>
  <c r="I337" i="90"/>
  <c r="I335" i="90"/>
  <c r="I333" i="90"/>
  <c r="I331" i="90"/>
  <c r="I329" i="90"/>
  <c r="I327" i="90"/>
  <c r="I325" i="90"/>
  <c r="I323" i="90"/>
  <c r="I321" i="90"/>
  <c r="I319" i="90"/>
  <c r="I317" i="90"/>
  <c r="I315" i="90"/>
  <c r="I313" i="90"/>
  <c r="I311" i="90"/>
  <c r="I309" i="90"/>
  <c r="I307" i="90"/>
  <c r="I305" i="90"/>
  <c r="I303" i="90"/>
  <c r="I301" i="90"/>
  <c r="I299" i="90"/>
  <c r="I297" i="90"/>
  <c r="I295" i="90"/>
  <c r="I293" i="90"/>
  <c r="I291" i="90"/>
  <c r="I289" i="90"/>
  <c r="I287" i="90"/>
  <c r="I285" i="90"/>
  <c r="I283" i="90"/>
  <c r="I281" i="90"/>
  <c r="I279" i="90"/>
  <c r="I277" i="90"/>
  <c r="I275" i="90"/>
  <c r="I273" i="90"/>
  <c r="I271" i="90"/>
  <c r="I269" i="90"/>
  <c r="I267" i="90"/>
  <c r="I265" i="90"/>
  <c r="I263" i="90"/>
  <c r="I261" i="90"/>
  <c r="I259" i="90"/>
  <c r="I257" i="90"/>
  <c r="I255" i="90"/>
  <c r="I253" i="90"/>
  <c r="I251" i="90"/>
  <c r="I249" i="90"/>
  <c r="I247" i="90"/>
  <c r="I245" i="90"/>
  <c r="I243" i="90"/>
  <c r="I241" i="90"/>
  <c r="I239" i="90"/>
  <c r="I237" i="90"/>
  <c r="I235" i="90"/>
  <c r="I233" i="90"/>
  <c r="I231" i="90"/>
  <c r="I229" i="90"/>
  <c r="I227" i="90"/>
  <c r="I225" i="90"/>
  <c r="I223" i="90"/>
  <c r="I221" i="90"/>
  <c r="I219" i="90"/>
  <c r="I217" i="90"/>
  <c r="I215" i="90"/>
  <c r="I213" i="90"/>
  <c r="I211" i="90"/>
  <c r="I209" i="90"/>
  <c r="I207" i="90"/>
  <c r="I205" i="90"/>
  <c r="I203" i="90"/>
  <c r="I201" i="90"/>
  <c r="I199" i="90"/>
  <c r="I197" i="90"/>
  <c r="I195" i="90"/>
  <c r="I193" i="90"/>
  <c r="I191" i="90"/>
  <c r="I189" i="90"/>
  <c r="I187" i="90"/>
  <c r="I185" i="90"/>
  <c r="I183" i="90"/>
  <c r="I181" i="90"/>
  <c r="I179" i="90"/>
  <c r="I177" i="90"/>
  <c r="I175" i="90"/>
  <c r="I173" i="90"/>
  <c r="I171" i="90"/>
  <c r="I169" i="90"/>
  <c r="I167" i="90"/>
  <c r="I165" i="90"/>
  <c r="I163" i="90"/>
  <c r="I161" i="90"/>
  <c r="I159" i="90"/>
  <c r="I157" i="90"/>
  <c r="I155" i="90"/>
  <c r="I153" i="90"/>
  <c r="I151" i="90"/>
  <c r="I149" i="90"/>
  <c r="I147" i="90"/>
  <c r="I145" i="90"/>
  <c r="I143" i="90"/>
  <c r="I141" i="90"/>
  <c r="I139" i="90"/>
  <c r="I137" i="90"/>
  <c r="I135" i="90"/>
  <c r="I133" i="90"/>
  <c r="I131" i="90"/>
  <c r="I129" i="90"/>
  <c r="I127" i="90"/>
  <c r="I125" i="90"/>
  <c r="I123" i="90"/>
  <c r="I121" i="90"/>
  <c r="I119" i="90"/>
  <c r="I117" i="90"/>
  <c r="I115" i="90"/>
  <c r="I113" i="90"/>
  <c r="I111" i="90"/>
  <c r="I109" i="90"/>
  <c r="I107" i="90"/>
  <c r="I105" i="90"/>
  <c r="I103" i="90"/>
  <c r="I101" i="90"/>
  <c r="I99" i="90"/>
  <c r="I97" i="90"/>
  <c r="I95" i="90"/>
  <c r="I93" i="90"/>
  <c r="I91" i="90"/>
  <c r="I89" i="90"/>
  <c r="I87" i="90"/>
  <c r="I85" i="90"/>
  <c r="I83" i="90"/>
  <c r="I81" i="90"/>
  <c r="I79" i="90"/>
  <c r="I77" i="90"/>
  <c r="I75" i="90"/>
  <c r="I73" i="90"/>
  <c r="I71" i="90"/>
  <c r="I69" i="90"/>
  <c r="I67" i="90"/>
  <c r="I65" i="90"/>
  <c r="I63" i="90"/>
  <c r="I61" i="90"/>
  <c r="I59" i="90"/>
  <c r="I57" i="90"/>
  <c r="I55" i="90"/>
  <c r="I53" i="90"/>
  <c r="I51" i="90"/>
  <c r="I49" i="90"/>
  <c r="I47" i="90"/>
  <c r="I45" i="90"/>
  <c r="I43" i="90"/>
  <c r="I39" i="90"/>
  <c r="I37" i="90"/>
  <c r="I1" i="97" l="1"/>
  <c r="I1" i="96"/>
  <c r="I25" i="101"/>
  <c r="I1" i="98" l="1"/>
  <c r="M139" i="69"/>
  <c r="H139" i="69"/>
  <c r="H13" i="78"/>
  <c r="H15" i="78"/>
  <c r="H17" i="78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M63" i="61"/>
  <c r="H63" i="61"/>
  <c r="N63" i="61" s="1"/>
  <c r="M61" i="61"/>
  <c r="H61" i="61"/>
  <c r="N61" i="61" s="1"/>
  <c r="M59" i="61"/>
  <c r="H59" i="61"/>
  <c r="M57" i="61"/>
  <c r="H57" i="6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M43" i="61"/>
  <c r="N43" i="61" s="1"/>
  <c r="H43" i="61"/>
  <c r="M41" i="61"/>
  <c r="H41" i="61"/>
  <c r="M39" i="61"/>
  <c r="H39" i="61"/>
  <c r="H73" i="34"/>
  <c r="N73" i="34" s="1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M19" i="71"/>
  <c r="N19" i="71" s="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H49" i="71"/>
  <c r="M49" i="71"/>
  <c r="H51" i="71"/>
  <c r="M51" i="71"/>
  <c r="H53" i="71"/>
  <c r="M53" i="71"/>
  <c r="N53" i="71" s="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N115" i="71" s="1"/>
  <c r="M115" i="71"/>
  <c r="H117" i="71"/>
  <c r="M117" i="71"/>
  <c r="H119" i="71"/>
  <c r="M119" i="71"/>
  <c r="H121" i="7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N137" i="71" s="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N149" i="71" s="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N175" i="71" s="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N157" i="70" s="1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N141" i="70" s="1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N127" i="70" s="1"/>
  <c r="M127" i="70"/>
  <c r="H125" i="70"/>
  <c r="N125" i="70" s="1"/>
  <c r="M125" i="70"/>
  <c r="H123" i="70"/>
  <c r="M123" i="70"/>
  <c r="H121" i="70"/>
  <c r="N121" i="70" s="1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N105" i="70" s="1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H85" i="70"/>
  <c r="M85" i="70"/>
  <c r="H83" i="70"/>
  <c r="M83" i="70"/>
  <c r="H81" i="70"/>
  <c r="M81" i="70"/>
  <c r="H79" i="70"/>
  <c r="M79" i="70"/>
  <c r="H77" i="70"/>
  <c r="N77" i="70" s="1"/>
  <c r="M77" i="70"/>
  <c r="H75" i="70"/>
  <c r="M75" i="70"/>
  <c r="H73" i="70"/>
  <c r="M73" i="70"/>
  <c r="N73" i="70" s="1"/>
  <c r="H71" i="70"/>
  <c r="M71" i="70"/>
  <c r="H69" i="70"/>
  <c r="M69" i="70"/>
  <c r="H67" i="70"/>
  <c r="M67" i="70"/>
  <c r="H65" i="70"/>
  <c r="M65" i="70"/>
  <c r="H63" i="70"/>
  <c r="N63" i="70" s="1"/>
  <c r="M63" i="70"/>
  <c r="H61" i="70"/>
  <c r="N61" i="70" s="1"/>
  <c r="M61" i="70"/>
  <c r="H59" i="70"/>
  <c r="M59" i="70"/>
  <c r="H57" i="70"/>
  <c r="M57" i="70"/>
  <c r="N57" i="70" s="1"/>
  <c r="H55" i="70"/>
  <c r="N55" i="70" s="1"/>
  <c r="M55" i="70"/>
  <c r="H53" i="70"/>
  <c r="N53" i="70" s="1"/>
  <c r="M53" i="70"/>
  <c r="H51" i="70"/>
  <c r="M51" i="70"/>
  <c r="H49" i="70"/>
  <c r="M49" i="70"/>
  <c r="N49" i="70" s="1"/>
  <c r="H47" i="70"/>
  <c r="M47" i="70"/>
  <c r="H45" i="70"/>
  <c r="M45" i="70"/>
  <c r="H43" i="70"/>
  <c r="N43" i="70" s="1"/>
  <c r="M43" i="70"/>
  <c r="H41" i="70"/>
  <c r="M41" i="70"/>
  <c r="H39" i="70"/>
  <c r="H3" i="70"/>
  <c r="M3" i="70"/>
  <c r="H5" i="70"/>
  <c r="M5" i="70"/>
  <c r="H7" i="70"/>
  <c r="N7" i="70" s="1"/>
  <c r="M7" i="70"/>
  <c r="H9" i="70"/>
  <c r="N9" i="70" s="1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N29" i="70"/>
  <c r="M29" i="70"/>
  <c r="H31" i="70"/>
  <c r="M31" i="70"/>
  <c r="N31" i="70" s="1"/>
  <c r="H33" i="70"/>
  <c r="M33" i="70"/>
  <c r="H35" i="70"/>
  <c r="M35" i="70"/>
  <c r="H37" i="70"/>
  <c r="M37" i="70"/>
  <c r="H3" i="61"/>
  <c r="H35" i="61" s="1"/>
  <c r="M3" i="61"/>
  <c r="H5" i="61"/>
  <c r="M5" i="61"/>
  <c r="H7" i="61"/>
  <c r="M7" i="61"/>
  <c r="H9" i="61"/>
  <c r="N9" i="61" s="1"/>
  <c r="M9" i="61"/>
  <c r="H11" i="61"/>
  <c r="M11" i="61"/>
  <c r="H13" i="61"/>
  <c r="M13" i="61"/>
  <c r="N13" i="61" s="1"/>
  <c r="H15" i="61"/>
  <c r="M15" i="61"/>
  <c r="N15" i="61" s="1"/>
  <c r="H17" i="61"/>
  <c r="M17" i="61"/>
  <c r="H19" i="61"/>
  <c r="M19" i="61"/>
  <c r="H21" i="61"/>
  <c r="M21" i="61"/>
  <c r="H23" i="61"/>
  <c r="M23" i="61"/>
  <c r="H25" i="61"/>
  <c r="N25" i="61" s="1"/>
  <c r="M25" i="61"/>
  <c r="H27" i="61"/>
  <c r="M27" i="61"/>
  <c r="H29" i="61"/>
  <c r="M29" i="61"/>
  <c r="N29" i="61" s="1"/>
  <c r="H31" i="61"/>
  <c r="M31" i="6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H13" i="65"/>
  <c r="M13" i="65"/>
  <c r="H15" i="65"/>
  <c r="M15" i="65"/>
  <c r="H17" i="65"/>
  <c r="M17" i="65"/>
  <c r="H19" i="65"/>
  <c r="M19" i="65"/>
  <c r="N19" i="65" s="1"/>
  <c r="H21" i="65"/>
  <c r="M21" i="65"/>
  <c r="H23" i="65"/>
  <c r="N23" i="65" s="1"/>
  <c r="M23" i="65"/>
  <c r="H25" i="65"/>
  <c r="M25" i="65"/>
  <c r="H27" i="65"/>
  <c r="M27" i="65"/>
  <c r="H29" i="65"/>
  <c r="M29" i="65"/>
  <c r="H31" i="65"/>
  <c r="M31" i="65"/>
  <c r="H33" i="65"/>
  <c r="N33" i="65" s="1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N13" i="53" s="1"/>
  <c r="H15" i="53"/>
  <c r="M15" i="53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M33" i="53"/>
  <c r="H35" i="53"/>
  <c r="M35" i="53"/>
  <c r="H37" i="53"/>
  <c r="N37" i="53" s="1"/>
  <c r="M37" i="53"/>
  <c r="H39" i="53"/>
  <c r="M39" i="53"/>
  <c r="H41" i="53"/>
  <c r="M41" i="53"/>
  <c r="H43" i="53"/>
  <c r="M43" i="53"/>
  <c r="H45" i="53"/>
  <c r="M45" i="53"/>
  <c r="H47" i="53"/>
  <c r="M47" i="53"/>
  <c r="H49" i="53"/>
  <c r="M49" i="53"/>
  <c r="H51" i="53"/>
  <c r="M51" i="53"/>
  <c r="H53" i="53"/>
  <c r="M53" i="53"/>
  <c r="H55" i="53"/>
  <c r="M55" i="53"/>
  <c r="N55" i="53"/>
  <c r="H57" i="53"/>
  <c r="M57" i="53"/>
  <c r="H59" i="53"/>
  <c r="M59" i="53"/>
  <c r="H61" i="53"/>
  <c r="M61" i="53"/>
  <c r="N61" i="53" s="1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M97" i="53"/>
  <c r="H99" i="53"/>
  <c r="M99" i="53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N115" i="53" s="1"/>
  <c r="M115" i="53"/>
  <c r="H117" i="53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N159" i="53" s="1"/>
  <c r="M159" i="53"/>
  <c r="H161" i="53"/>
  <c r="M161" i="53"/>
  <c r="H163" i="53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N173" i="53" s="1"/>
  <c r="M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N167" i="40" s="1"/>
  <c r="H165" i="40"/>
  <c r="M165" i="40"/>
  <c r="N165" i="40" s="1"/>
  <c r="H163" i="40"/>
  <c r="M163" i="40"/>
  <c r="H161" i="40"/>
  <c r="M161" i="40"/>
  <c r="H159" i="40"/>
  <c r="N159" i="40" s="1"/>
  <c r="M159" i="40"/>
  <c r="H157" i="40"/>
  <c r="M157" i="40"/>
  <c r="H155" i="40"/>
  <c r="M155" i="40"/>
  <c r="H153" i="40"/>
  <c r="N153" i="40" s="1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N131" i="40" s="1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N115" i="40" s="1"/>
  <c r="M115" i="40"/>
  <c r="H113" i="40"/>
  <c r="M113" i="40"/>
  <c r="H111" i="40"/>
  <c r="M111" i="40"/>
  <c r="H109" i="40"/>
  <c r="N109" i="40" s="1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H93" i="40"/>
  <c r="M93" i="40"/>
  <c r="N93" i="40"/>
  <c r="H91" i="40"/>
  <c r="M91" i="40"/>
  <c r="H89" i="40"/>
  <c r="N89" i="40" s="1"/>
  <c r="M89" i="40"/>
  <c r="H87" i="40"/>
  <c r="M87" i="40"/>
  <c r="N87" i="40"/>
  <c r="H85" i="40"/>
  <c r="M85" i="40"/>
  <c r="H83" i="40"/>
  <c r="N83" i="40" s="1"/>
  <c r="M83" i="40"/>
  <c r="H81" i="40"/>
  <c r="N81" i="40" s="1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M67" i="40"/>
  <c r="H65" i="40"/>
  <c r="M65" i="40"/>
  <c r="N65" i="40" s="1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N53" i="40" s="1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N41" i="40" s="1"/>
  <c r="M41" i="40"/>
  <c r="H39" i="40"/>
  <c r="M39" i="40"/>
  <c r="H37" i="40"/>
  <c r="M37" i="40"/>
  <c r="H35" i="40"/>
  <c r="M35" i="40"/>
  <c r="H33" i="40"/>
  <c r="N33" i="40" s="1"/>
  <c r="M33" i="40"/>
  <c r="H31" i="40"/>
  <c r="M31" i="40"/>
  <c r="H29" i="40"/>
  <c r="M29" i="40"/>
  <c r="N29" i="40"/>
  <c r="H27" i="40"/>
  <c r="M27" i="40"/>
  <c r="H25" i="40"/>
  <c r="M25" i="40"/>
  <c r="H23" i="40"/>
  <c r="N23" i="40" s="1"/>
  <c r="M23" i="40"/>
  <c r="H21" i="40"/>
  <c r="M21" i="40"/>
  <c r="H19" i="40"/>
  <c r="M19" i="40"/>
  <c r="H17" i="40"/>
  <c r="M17" i="40"/>
  <c r="H15" i="40"/>
  <c r="M15" i="40"/>
  <c r="H13" i="40"/>
  <c r="N13" i="40" s="1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N177" i="39" s="1"/>
  <c r="M177" i="39"/>
  <c r="H175" i="39"/>
  <c r="M175" i="39"/>
  <c r="H173" i="39"/>
  <c r="M173" i="39"/>
  <c r="H171" i="39"/>
  <c r="N171" i="39" s="1"/>
  <c r="M171" i="39"/>
  <c r="H169" i="39"/>
  <c r="M169" i="39"/>
  <c r="H167" i="39"/>
  <c r="M167" i="39"/>
  <c r="H165" i="39"/>
  <c r="M165" i="39"/>
  <c r="H163" i="39"/>
  <c r="M163" i="39"/>
  <c r="H161" i="39"/>
  <c r="M161" i="39"/>
  <c r="H159" i="39"/>
  <c r="M159" i="39"/>
  <c r="H157" i="39"/>
  <c r="M157" i="39"/>
  <c r="H155" i="39"/>
  <c r="N155" i="39" s="1"/>
  <c r="M155" i="39"/>
  <c r="H153" i="39"/>
  <c r="M153" i="39"/>
  <c r="H151" i="39"/>
  <c r="M151" i="39"/>
  <c r="H149" i="39"/>
  <c r="M149" i="39"/>
  <c r="H147" i="39"/>
  <c r="M147" i="39"/>
  <c r="H145" i="39"/>
  <c r="M145" i="39"/>
  <c r="H143" i="39"/>
  <c r="M143" i="39"/>
  <c r="H141" i="39"/>
  <c r="M141" i="39"/>
  <c r="N141" i="39" s="1"/>
  <c r="H139" i="39"/>
  <c r="M139" i="39"/>
  <c r="H137" i="39"/>
  <c r="N137" i="39" s="1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N115" i="39" s="1"/>
  <c r="M115" i="39"/>
  <c r="H113" i="39"/>
  <c r="N113" i="39" s="1"/>
  <c r="M113" i="39"/>
  <c r="H111" i="39"/>
  <c r="M111" i="39"/>
  <c r="H109" i="39"/>
  <c r="M109" i="39"/>
  <c r="N109" i="39" s="1"/>
  <c r="H107" i="39"/>
  <c r="M107" i="39"/>
  <c r="H105" i="39"/>
  <c r="N105" i="39" s="1"/>
  <c r="M105" i="39"/>
  <c r="H103" i="39"/>
  <c r="M103" i="39"/>
  <c r="H101" i="39"/>
  <c r="M101" i="39"/>
  <c r="N101" i="39" s="1"/>
  <c r="H99" i="39"/>
  <c r="M99" i="39"/>
  <c r="H97" i="39"/>
  <c r="M97" i="39"/>
  <c r="H95" i="39"/>
  <c r="M95" i="39"/>
  <c r="H93" i="39"/>
  <c r="M93" i="39"/>
  <c r="H91" i="39"/>
  <c r="N91" i="39" s="1"/>
  <c r="M91" i="39"/>
  <c r="H89" i="39"/>
  <c r="N89" i="39" s="1"/>
  <c r="M89" i="39"/>
  <c r="H87" i="39"/>
  <c r="M87" i="39"/>
  <c r="H85" i="39"/>
  <c r="M85" i="39"/>
  <c r="H83" i="39"/>
  <c r="N83" i="39" s="1"/>
  <c r="M83" i="39"/>
  <c r="H81" i="39"/>
  <c r="M81" i="39"/>
  <c r="H79" i="39"/>
  <c r="M79" i="39"/>
  <c r="H77" i="39"/>
  <c r="M77" i="39"/>
  <c r="H75" i="39"/>
  <c r="M75" i="39"/>
  <c r="H73" i="39"/>
  <c r="M73" i="39"/>
  <c r="H71" i="39"/>
  <c r="M71" i="39"/>
  <c r="H69" i="39"/>
  <c r="M69" i="39"/>
  <c r="H67" i="39"/>
  <c r="N67" i="39" s="1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M51" i="39"/>
  <c r="H49" i="39"/>
  <c r="N49" i="39" s="1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N27" i="39" s="1"/>
  <c r="M27" i="39"/>
  <c r="H25" i="39"/>
  <c r="N25" i="39" s="1"/>
  <c r="M25" i="39"/>
  <c r="H23" i="39"/>
  <c r="M23" i="39"/>
  <c r="H21" i="39"/>
  <c r="M21" i="39"/>
  <c r="H19" i="39"/>
  <c r="M19" i="39"/>
  <c r="H17" i="39"/>
  <c r="N17" i="39" s="1"/>
  <c r="M17" i="39"/>
  <c r="H15" i="39"/>
  <c r="M15" i="39"/>
  <c r="H13" i="39"/>
  <c r="M13" i="39"/>
  <c r="H11" i="39"/>
  <c r="M11" i="39"/>
  <c r="H9" i="39"/>
  <c r="M9" i="39"/>
  <c r="H7" i="39"/>
  <c r="M7" i="39"/>
  <c r="H5" i="39"/>
  <c r="M5" i="39"/>
  <c r="H3" i="39"/>
  <c r="N3" i="39" s="1"/>
  <c r="M3" i="39"/>
  <c r="H37" i="43"/>
  <c r="N37" i="43" s="1"/>
  <c r="M37" i="43"/>
  <c r="H3" i="43"/>
  <c r="H5" i="43"/>
  <c r="H7" i="43"/>
  <c r="H9" i="43"/>
  <c r="H11" i="43"/>
  <c r="N11" i="43" s="1"/>
  <c r="H13" i="43"/>
  <c r="N13" i="43" s="1"/>
  <c r="H15" i="43"/>
  <c r="H17" i="43"/>
  <c r="H19" i="43"/>
  <c r="H21" i="43"/>
  <c r="H23" i="43"/>
  <c r="H25" i="43"/>
  <c r="H27" i="43"/>
  <c r="H29" i="43"/>
  <c r="H31" i="43"/>
  <c r="N31" i="43" s="1"/>
  <c r="H33" i="43"/>
  <c r="M3" i="43"/>
  <c r="M5" i="43"/>
  <c r="M7" i="43"/>
  <c r="M9" i="43"/>
  <c r="M11" i="43"/>
  <c r="M13" i="43"/>
  <c r="M15" i="43"/>
  <c r="M17" i="43"/>
  <c r="N17" i="43" s="1"/>
  <c r="M19" i="43"/>
  <c r="M21" i="43"/>
  <c r="M23" i="43"/>
  <c r="M25" i="43"/>
  <c r="M27" i="43"/>
  <c r="M29" i="43"/>
  <c r="M31" i="43"/>
  <c r="M33" i="43"/>
  <c r="M73" i="34"/>
  <c r="H71" i="34"/>
  <c r="M71" i="34"/>
  <c r="H69" i="34"/>
  <c r="N69" i="34" s="1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H9" i="34"/>
  <c r="H11" i="34"/>
  <c r="H13" i="34"/>
  <c r="N13" i="34" s="1"/>
  <c r="H15" i="34"/>
  <c r="H17" i="34"/>
  <c r="H19" i="34"/>
  <c r="H21" i="34"/>
  <c r="H23" i="34"/>
  <c r="N23" i="34" s="1"/>
  <c r="H25" i="34"/>
  <c r="H27" i="34"/>
  <c r="H29" i="34"/>
  <c r="N29" i="34" s="1"/>
  <c r="H31" i="34"/>
  <c r="H33" i="34"/>
  <c r="M3" i="34"/>
  <c r="M5" i="34"/>
  <c r="N5" i="34" s="1"/>
  <c r="M7" i="34"/>
  <c r="M9" i="34"/>
  <c r="M11" i="34"/>
  <c r="M13" i="34"/>
  <c r="M15" i="34"/>
  <c r="M17" i="34"/>
  <c r="M19" i="34"/>
  <c r="M21" i="34"/>
  <c r="M23" i="34"/>
  <c r="M25" i="34"/>
  <c r="M27" i="34"/>
  <c r="M29" i="34"/>
  <c r="M31" i="34"/>
  <c r="N31" i="34" s="1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N59" i="35" s="1"/>
  <c r="M59" i="35"/>
  <c r="H57" i="35"/>
  <c r="M57" i="35"/>
  <c r="H55" i="35"/>
  <c r="M55" i="35"/>
  <c r="H53" i="35"/>
  <c r="M53" i="35"/>
  <c r="H51" i="35"/>
  <c r="N51" i="35" s="1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N7" i="35" s="1"/>
  <c r="H9" i="35"/>
  <c r="H11" i="35"/>
  <c r="H13" i="35"/>
  <c r="H15" i="35"/>
  <c r="N15" i="35" s="1"/>
  <c r="H17" i="35"/>
  <c r="H19" i="35"/>
  <c r="H21" i="35"/>
  <c r="H23" i="35"/>
  <c r="H25" i="35"/>
  <c r="H27" i="35"/>
  <c r="H29" i="35"/>
  <c r="H31" i="35"/>
  <c r="N31" i="35" s="1"/>
  <c r="H33" i="35"/>
  <c r="M3" i="35"/>
  <c r="M5" i="35"/>
  <c r="M7" i="35"/>
  <c r="M9" i="35"/>
  <c r="M11" i="35"/>
  <c r="M13" i="35"/>
  <c r="M15" i="35"/>
  <c r="M17" i="35"/>
  <c r="N17" i="35" s="1"/>
  <c r="M19" i="35"/>
  <c r="N19" i="35" s="1"/>
  <c r="M21" i="35"/>
  <c r="M23" i="35"/>
  <c r="M25" i="35"/>
  <c r="N25" i="35" s="1"/>
  <c r="M27" i="35"/>
  <c r="M29" i="35"/>
  <c r="M31" i="35"/>
  <c r="M33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N7" i="69" s="1"/>
  <c r="M7" i="69"/>
  <c r="H9" i="69"/>
  <c r="N9" i="69" s="1"/>
  <c r="M9" i="69"/>
  <c r="H11" i="69"/>
  <c r="M11" i="69"/>
  <c r="H13" i="69"/>
  <c r="M13" i="69"/>
  <c r="H15" i="69"/>
  <c r="M15" i="69"/>
  <c r="H17" i="69"/>
  <c r="M17" i="69"/>
  <c r="H19" i="69"/>
  <c r="N19" i="69"/>
  <c r="M19" i="69"/>
  <c r="H21" i="69"/>
  <c r="M21" i="69"/>
  <c r="H23" i="69"/>
  <c r="M23" i="69"/>
  <c r="N23" i="69" s="1"/>
  <c r="H25" i="69"/>
  <c r="M25" i="69"/>
  <c r="H29" i="69"/>
  <c r="N29" i="69" s="1"/>
  <c r="M29" i="69"/>
  <c r="H31" i="69"/>
  <c r="M31" i="69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N55" i="69" s="1"/>
  <c r="M55" i="69"/>
  <c r="H57" i="69"/>
  <c r="M57" i="69"/>
  <c r="H59" i="69"/>
  <c r="M59" i="69"/>
  <c r="H61" i="69"/>
  <c r="M61" i="69"/>
  <c r="H63" i="69"/>
  <c r="M63" i="69"/>
  <c r="N63" i="69" s="1"/>
  <c r="H65" i="69"/>
  <c r="M65" i="69"/>
  <c r="H67" i="69"/>
  <c r="M67" i="69"/>
  <c r="H69" i="69"/>
  <c r="N69" i="69" s="1"/>
  <c r="M69" i="69"/>
  <c r="H71" i="69"/>
  <c r="N71" i="69" s="1"/>
  <c r="M71" i="69"/>
  <c r="H73" i="69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H93" i="69"/>
  <c r="N93" i="69" s="1"/>
  <c r="M93" i="69"/>
  <c r="H95" i="69"/>
  <c r="M95" i="69"/>
  <c r="H97" i="69"/>
  <c r="M97" i="69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N121" i="69" s="1"/>
  <c r="H123" i="69"/>
  <c r="N123" i="69" s="1"/>
  <c r="M123" i="69"/>
  <c r="H125" i="69"/>
  <c r="N125" i="69" s="1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M35" i="65"/>
  <c r="N159" i="71"/>
  <c r="N71" i="71"/>
  <c r="N47" i="69" l="1"/>
  <c r="N151" i="53"/>
  <c r="N131" i="39"/>
  <c r="N153" i="39"/>
  <c r="N37" i="40"/>
  <c r="N63" i="53"/>
  <c r="N43" i="53"/>
  <c r="N21" i="53"/>
  <c r="N7" i="65"/>
  <c r="N27" i="61"/>
  <c r="N5" i="61"/>
  <c r="N59" i="70"/>
  <c r="N81" i="70"/>
  <c r="N43" i="71"/>
  <c r="N85" i="69"/>
  <c r="N43" i="69"/>
  <c r="N43" i="34"/>
  <c r="N169" i="53"/>
  <c r="N5" i="58"/>
  <c r="N129" i="71"/>
  <c r="N19" i="78"/>
  <c r="N157" i="39"/>
  <c r="N21" i="40"/>
  <c r="N61" i="40"/>
  <c r="N145" i="40"/>
  <c r="N167" i="53"/>
  <c r="N23" i="70"/>
  <c r="N41" i="70"/>
  <c r="N65" i="61"/>
  <c r="N17" i="78"/>
  <c r="N19" i="39"/>
  <c r="N15" i="40"/>
  <c r="N161" i="40"/>
  <c r="N23" i="53"/>
  <c r="N9" i="65"/>
  <c r="N67" i="71"/>
  <c r="N109" i="69"/>
  <c r="N41" i="34"/>
  <c r="N15" i="62"/>
  <c r="N43" i="39"/>
  <c r="N65" i="39"/>
  <c r="N81" i="69"/>
  <c r="N61" i="69"/>
  <c r="N63" i="40"/>
  <c r="N103" i="40"/>
  <c r="N99" i="53"/>
  <c r="N59" i="53"/>
  <c r="N15" i="53"/>
  <c r="N31" i="62"/>
  <c r="N21" i="61"/>
  <c r="N65" i="70"/>
  <c r="N87" i="70"/>
  <c r="N37" i="71"/>
  <c r="N15" i="71"/>
  <c r="N45" i="61"/>
  <c r="N25" i="40"/>
  <c r="N129" i="40"/>
  <c r="N161" i="53"/>
  <c r="N139" i="53"/>
  <c r="N117" i="53"/>
  <c r="N17" i="70"/>
  <c r="N97" i="69"/>
  <c r="N5" i="52"/>
  <c r="N9" i="39"/>
  <c r="N75" i="39"/>
  <c r="N97" i="39"/>
  <c r="N163" i="39"/>
  <c r="N67" i="40"/>
  <c r="N95" i="53"/>
  <c r="N33" i="53"/>
  <c r="N11" i="53"/>
  <c r="N25" i="62"/>
  <c r="N17" i="61"/>
  <c r="N37" i="70"/>
  <c r="N47" i="70"/>
  <c r="N69" i="70"/>
  <c r="N121" i="71"/>
  <c r="N111" i="69"/>
  <c r="N55" i="40"/>
  <c r="N101" i="69"/>
  <c r="N119" i="53"/>
  <c r="N7" i="62"/>
  <c r="N13" i="71"/>
  <c r="N139" i="69"/>
  <c r="N51" i="39"/>
  <c r="N73" i="39"/>
  <c r="N161" i="39"/>
  <c r="N97" i="53"/>
  <c r="N35" i="53"/>
  <c r="N65" i="53"/>
  <c r="N119" i="40"/>
  <c r="N65" i="69"/>
  <c r="N3" i="69"/>
  <c r="N57" i="53"/>
  <c r="N71" i="34"/>
  <c r="N67" i="35"/>
  <c r="N11" i="39"/>
  <c r="N99" i="39"/>
  <c r="N69" i="40"/>
  <c r="N75" i="71"/>
  <c r="N53" i="69"/>
  <c r="N7" i="34"/>
  <c r="N111" i="40"/>
  <c r="N155" i="40"/>
  <c r="N157" i="53"/>
  <c r="N27" i="35"/>
  <c r="N33" i="39"/>
  <c r="N121" i="39"/>
  <c r="N17" i="65"/>
  <c r="N141" i="71"/>
  <c r="N31" i="69"/>
  <c r="N35" i="39"/>
  <c r="N57" i="39"/>
  <c r="N123" i="39"/>
  <c r="N145" i="39"/>
  <c r="N9" i="40"/>
  <c r="N175" i="40"/>
  <c r="N51" i="53"/>
  <c r="N37" i="61"/>
  <c r="N33" i="70"/>
  <c r="N51" i="70"/>
  <c r="N139" i="71"/>
  <c r="N117" i="71"/>
  <c r="N51" i="71"/>
  <c r="N9" i="78"/>
  <c r="N17" i="62"/>
  <c r="N67" i="69"/>
  <c r="N107" i="39"/>
  <c r="N87" i="69"/>
  <c r="N163" i="53"/>
  <c r="N19" i="61"/>
  <c r="N67" i="70"/>
  <c r="N77" i="69"/>
  <c r="N71" i="70"/>
  <c r="N11" i="78"/>
  <c r="N3" i="61"/>
  <c r="N15" i="34"/>
  <c r="N15" i="43"/>
  <c r="N113" i="40"/>
  <c r="N5" i="71"/>
  <c r="N165" i="70"/>
  <c r="N41" i="39"/>
  <c r="N129" i="39"/>
  <c r="N35" i="40"/>
  <c r="N45" i="53"/>
  <c r="N7" i="61"/>
  <c r="N123" i="70"/>
  <c r="N129" i="69"/>
  <c r="N33" i="34"/>
  <c r="N37" i="69"/>
  <c r="N11" i="52"/>
  <c r="N141" i="53"/>
  <c r="N139" i="39"/>
  <c r="N45" i="70"/>
  <c r="N89" i="70"/>
  <c r="N57" i="69"/>
  <c r="N91" i="69"/>
  <c r="N59" i="39"/>
  <c r="N81" i="39"/>
  <c r="N147" i="39"/>
  <c r="N169" i="39"/>
  <c r="N73" i="40"/>
  <c r="N5" i="53"/>
  <c r="N11" i="61"/>
  <c r="N75" i="70"/>
  <c r="N97" i="70"/>
  <c r="N7" i="40"/>
  <c r="N73" i="69"/>
  <c r="N11" i="34"/>
  <c r="N149" i="39"/>
  <c r="N95" i="40"/>
  <c r="N137" i="40"/>
  <c r="N47" i="53"/>
  <c r="N11" i="65"/>
  <c r="N31" i="61"/>
  <c r="N69" i="71"/>
  <c r="N47" i="71"/>
  <c r="N57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71" i="58" l="1"/>
  <c r="N143" i="69"/>
  <c r="G25" i="52"/>
  <c r="N21" i="52"/>
  <c r="N35" i="34"/>
  <c r="N21" i="78"/>
  <c r="G25" i="78"/>
  <c r="N35" i="43"/>
  <c r="M25" i="78" l="1"/>
  <c r="H25" i="78"/>
  <c r="M25" i="52"/>
  <c r="H25" i="52"/>
  <c r="H19" i="93" l="1"/>
  <c r="I1" i="101"/>
  <c r="N25" i="78"/>
  <c r="H31" i="78"/>
  <c r="N25" i="52"/>
  <c r="H31" i="52"/>
  <c r="I19" i="93" l="1"/>
  <c r="G33" i="52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H31" i="93" l="1"/>
  <c r="I41" i="90"/>
  <c r="N35" i="52"/>
  <c r="N35" i="78"/>
  <c r="I31" i="93" l="1"/>
  <c r="I1" i="90" l="1"/>
  <c r="I1" i="9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1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<sst xmlns="http://schemas.openxmlformats.org/spreadsheetml/2006/main" count="1685" uniqueCount="453">
  <si>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</si>
  <si>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</si>
  <si>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</si>
  <si>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</si>
  <si>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</si>
  <si>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</si>
  <si>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</si>
  <si>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</si>
  <si>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</si>
  <si>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</si>
  <si>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</si>
  <si>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</si>
  <si>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</si>
  <si>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</si>
  <si>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</si>
  <si>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</si>
  <si>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</si>
  <si>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</si>
  <si>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</si>
  <si>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1.</t>
    <phoneticPr fontId="3"/>
  </si>
  <si>
    <t>直接仮設</t>
    <rPh sb="0" eb="2">
      <t>チョクセツ</t>
    </rPh>
    <rPh sb="2" eb="4">
      <t>カセツ</t>
    </rPh>
    <phoneticPr fontId="4"/>
  </si>
  <si>
    <t>式</t>
    <rPh sb="0" eb="1">
      <t>シキ</t>
    </rPh>
    <phoneticPr fontId="3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</si>
  <si>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</si>
  <si>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</si>
  <si>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</si>
  <si>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</si>
  <si>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</si>
  <si>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</si>
  <si>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</si>
  <si>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</si>
  <si>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</si>
  <si>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</si>
  <si>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</si>
  <si>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</si>
  <si>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</si>
  <si>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</si>
  <si>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</si>
  <si>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</si>
  <si>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</si>
  <si>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</si>
  <si>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</si>
  <si>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</si>
  <si>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</si>
  <si>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</si>
  <si>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</si>
  <si>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</si>
  <si>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</si>
  <si>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</si>
  <si>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</si>
  <si>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</si>
  <si>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</si>
  <si>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</si>
  <si>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</si>
  <si>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</si>
  <si>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</si>
  <si>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</si>
  <si>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</si>
  <si>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</si>
  <si>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</si>
  <si>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</si>
  <si>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</si>
  <si>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</si>
  <si>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計</t>
    <rPh sb="0" eb="1">
      <t>ケイ</t>
    </rPh>
    <phoneticPr fontId="3"/>
  </si>
  <si>
    <t>備           考</t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</si>
  <si>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</si>
  <si>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</si>
  <si>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</si>
  <si>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</si>
  <si>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</si>
  <si>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</si>
  <si>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</si>
  <si>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</si>
  <si>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</si>
  <si>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</si>
  <si>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</si>
  <si>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</si>
  <si>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</si>
  <si>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</si>
  <si>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</si>
  <si>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</si>
  <si>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</si>
  <si>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</si>
  <si>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</si>
  <si>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</si>
  <si>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</si>
  <si>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</si>
  <si>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</si>
  <si>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</si>
  <si>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</si>
  <si>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</si>
  <si>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</si>
  <si>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</si>
  <si>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</si>
  <si>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</si>
  <si>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</si>
  <si>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</si>
  <si>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</si>
  <si>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</si>
  <si>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</si>
  <si>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</si>
  <si>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</si>
  <si>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</si>
  <si>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</si>
  <si>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</si>
  <si>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</si>
  <si>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</si>
  <si>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</si>
  <si>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</si>
  <si>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</si>
  <si>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</si>
  <si>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</si>
  <si>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</si>
  <si>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</si>
  <si>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</si>
  <si>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</si>
  <si>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</si>
  <si>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</si>
  <si>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</si>
  <si>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</si>
  <si>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</si>
  <si>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</si>
  <si>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</si>
  <si>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</si>
  <si>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</si>
  <si>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</si>
  <si>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</si>
  <si>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</si>
  <si>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</si>
  <si>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</si>
  <si>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</si>
  <si>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</si>
  <si>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</si>
  <si>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</si>
  <si>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</si>
  <si>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</si>
  <si>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</si>
  <si>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</si>
  <si>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</si>
  <si>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</si>
  <si>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</si>
  <si>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</si>
  <si>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</si>
  <si>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</si>
  <si>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</si>
  <si>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</si>
  <si>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</si>
  <si>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</si>
  <si>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</si>
  <si>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</si>
  <si>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</si>
  <si>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</si>
  <si>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</si>
  <si>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</si>
  <si>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</si>
  <si>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</si>
  <si>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</si>
  <si>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</si>
  <si>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</si>
  <si>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</si>
  <si>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</si>
  <si>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</si>
  <si>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</si>
  <si>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</si>
  <si>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</si>
  <si>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</si>
  <si>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</si>
  <si>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</si>
  <si>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</si>
  <si>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</si>
  <si>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</si>
  <si>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</si>
  <si>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</si>
  <si>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</si>
  <si>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</si>
  <si>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</si>
  <si>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</si>
  <si>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</si>
  <si>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</si>
  <si>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</si>
  <si>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</si>
  <si>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</si>
  <si>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</si>
  <si>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</si>
  <si>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</si>
  <si>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</si>
  <si>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</si>
  <si>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</si>
  <si>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</si>
  <si>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</si>
  <si>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</si>
  <si>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</si>
  <si>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</si>
  <si>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</si>
  <si>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</si>
  <si>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</si>
  <si>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</si>
  <si>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</si>
  <si>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</si>
  <si>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</si>
  <si>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</si>
  <si>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</si>
  <si>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</si>
  <si>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</si>
  <si>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</si>
  <si>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</si>
  <si>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</si>
  <si>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</si>
  <si>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</si>
  <si>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</si>
  <si>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</si>
  <si>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</si>
  <si>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</si>
  <si>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</si>
  <si>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</si>
  <si>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</si>
  <si>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</si>
  <si>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</si>
  <si>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</si>
  <si>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</si>
  <si>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</si>
  <si>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</si>
  <si>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</si>
  <si>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</si>
  <si>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</si>
  <si>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</si>
  <si>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</si>
  <si>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</si>
  <si>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</si>
  <si>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</si>
  <si>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</si>
  <si>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</si>
  <si>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Ⅰ-(1)-1</t>
    <phoneticPr fontId="3"/>
  </si>
  <si>
    <t>ステップＳ１（宿泊棟）</t>
    <rPh sb="7" eb="9">
      <t>シュクハク</t>
    </rPh>
    <rPh sb="9" eb="10">
      <t>トウ</t>
    </rPh>
    <phoneticPr fontId="3"/>
  </si>
  <si>
    <t>1-1</t>
    <phoneticPr fontId="3"/>
  </si>
  <si>
    <t>機器設備</t>
    <rPh sb="0" eb="2">
      <t>キキ</t>
    </rPh>
    <rPh sb="2" eb="4">
      <t>セツビ</t>
    </rPh>
    <phoneticPr fontId="3"/>
  </si>
  <si>
    <t>2.</t>
  </si>
  <si>
    <t>配管設備</t>
    <rPh sb="0" eb="2">
      <t>ハイカン</t>
    </rPh>
    <rPh sb="2" eb="4">
      <t>セツビ</t>
    </rPh>
    <phoneticPr fontId="3"/>
  </si>
  <si>
    <t>1-2</t>
    <phoneticPr fontId="3"/>
  </si>
  <si>
    <t>ダクト設備</t>
    <rPh sb="3" eb="5">
      <t>セツビ</t>
    </rPh>
    <phoneticPr fontId="3"/>
  </si>
  <si>
    <t>総合調整</t>
    <rPh sb="0" eb="2">
      <t>ソウゴウ</t>
    </rPh>
    <rPh sb="2" eb="4">
      <t>チョウセイ</t>
    </rPh>
    <phoneticPr fontId="3"/>
  </si>
  <si>
    <t>1-3</t>
    <phoneticPr fontId="3"/>
  </si>
  <si>
    <t>撤去工事</t>
    <rPh sb="0" eb="2">
      <t>テッキョ</t>
    </rPh>
    <rPh sb="2" eb="4">
      <t>コウジ</t>
    </rPh>
    <phoneticPr fontId="3"/>
  </si>
  <si>
    <t>1-4</t>
    <phoneticPr fontId="3"/>
  </si>
  <si>
    <t>足場組立及び解体工事</t>
  </si>
  <si>
    <t>1-5</t>
    <phoneticPr fontId="3"/>
  </si>
  <si>
    <t>小計→</t>
    <rPh sb="0" eb="2">
      <t>ショウケイ</t>
    </rPh>
    <phoneticPr fontId="12"/>
  </si>
  <si>
    <t>2-1</t>
    <phoneticPr fontId="3"/>
  </si>
  <si>
    <t>ACR-S1001</t>
  </si>
  <si>
    <t>ﾙｰﾑｴｱｺﾝ壁掛型</t>
    <rPh sb="7" eb="9">
      <t>カベカ</t>
    </rPh>
    <rPh sb="9" eb="10">
      <t>カタ</t>
    </rPh>
    <phoneticPr fontId="2"/>
  </si>
  <si>
    <t>パッケージ形空調調和機</t>
    <phoneticPr fontId="3"/>
  </si>
  <si>
    <t>冷却：5.6ｋｗ、加熱：6.7kw</t>
    <rPh sb="0" eb="2">
      <t>レイキャク</t>
    </rPh>
    <rPh sb="9" eb="11">
      <t>カネツ</t>
    </rPh>
    <phoneticPr fontId="2"/>
  </si>
  <si>
    <t>ACR-S1003～1017</t>
  </si>
  <si>
    <t>ﾙｰﾑｴｱｺﾝ壁掛型</t>
  </si>
  <si>
    <t>冷却：3.6ｋｗ、加熱：4.2kw</t>
  </si>
  <si>
    <t>ACR-S1019～1021</t>
  </si>
  <si>
    <t>ACR-S1023～1027</t>
  </si>
  <si>
    <t>ACR-S1031</t>
  </si>
  <si>
    <t>ACR-S1033～1039</t>
  </si>
  <si>
    <t>冷却：4.0ｋｗ、加熱：5.0kw</t>
    <rPh sb="0" eb="2">
      <t>レイキャク</t>
    </rPh>
    <rPh sb="9" eb="11">
      <t>カネツ</t>
    </rPh>
    <phoneticPr fontId="2"/>
  </si>
  <si>
    <t>ACR-S1041</t>
  </si>
  <si>
    <t>ACM-S1</t>
  </si>
  <si>
    <t>ビル用マルチエアコン</t>
    <rPh sb="2" eb="3">
      <t>ヨウ</t>
    </rPh>
    <phoneticPr fontId="2"/>
  </si>
  <si>
    <t>マルチパッケージ形空調調和機</t>
    <phoneticPr fontId="3"/>
  </si>
  <si>
    <t>冷却：112ｋｗ、加熱：125kw</t>
    <rPh sb="0" eb="2">
      <t>レイキャク</t>
    </rPh>
    <rPh sb="9" eb="11">
      <t>カネツ</t>
    </rPh>
    <phoneticPr fontId="2"/>
  </si>
  <si>
    <t>ACM-S101～S1001</t>
  </si>
  <si>
    <t>埋込床置ローボーイ型</t>
    <rPh sb="0" eb="4">
      <t>ウメコミユカオ</t>
    </rPh>
    <rPh sb="9" eb="10">
      <t>ガタ</t>
    </rPh>
    <phoneticPr fontId="2"/>
  </si>
  <si>
    <t>マルチパッケージ形空調調和機</t>
  </si>
  <si>
    <t>冷却：2.8ｋｗ、加熱：3.2kw</t>
    <rPh sb="0" eb="2">
      <t>レイキャク</t>
    </rPh>
    <rPh sb="9" eb="11">
      <t>カネツ</t>
    </rPh>
    <phoneticPr fontId="2"/>
  </si>
  <si>
    <t>ACM-S102～902</t>
  </si>
  <si>
    <t>天井カセット型（1方向）</t>
    <rPh sb="0" eb="2">
      <t>テンジョウ</t>
    </rPh>
    <rPh sb="6" eb="7">
      <t>ガタ</t>
    </rPh>
    <rPh sb="9" eb="11">
      <t>ホウコウ</t>
    </rPh>
    <phoneticPr fontId="2"/>
  </si>
  <si>
    <t>冷却：5.6ｋｗ、加熱：6.3kw</t>
    <rPh sb="0" eb="2">
      <t>レイキャク</t>
    </rPh>
    <rPh sb="9" eb="11">
      <t>カネツ</t>
    </rPh>
    <phoneticPr fontId="2"/>
  </si>
  <si>
    <t>ACM-S1002</t>
  </si>
  <si>
    <t>冷却：7.1ｋｗ、加熱：8.0kw</t>
    <rPh sb="0" eb="2">
      <t>レイキャク</t>
    </rPh>
    <rPh sb="9" eb="11">
      <t>カネツ</t>
    </rPh>
    <phoneticPr fontId="2"/>
  </si>
  <si>
    <t>ACM-S103～1003</t>
  </si>
  <si>
    <t>天井カセット型（2方向）</t>
    <rPh sb="0" eb="2">
      <t>テンジョウ</t>
    </rPh>
    <rPh sb="6" eb="7">
      <t>ガタ</t>
    </rPh>
    <rPh sb="9" eb="11">
      <t>ホウコウ</t>
    </rPh>
    <phoneticPr fontId="2"/>
  </si>
  <si>
    <t>冷却：2.2ｋｗ、加熱：2.5kw</t>
    <rPh sb="0" eb="2">
      <t>レイキャク</t>
    </rPh>
    <rPh sb="9" eb="11">
      <t>カネツ</t>
    </rPh>
    <phoneticPr fontId="2"/>
  </si>
  <si>
    <t>集中コントローラー</t>
  </si>
  <si>
    <t>搬入・据付費</t>
    <rPh sb="0" eb="2">
      <t>ハンニュウ</t>
    </rPh>
    <rPh sb="3" eb="5">
      <t>スエツケ</t>
    </rPh>
    <rPh sb="5" eb="6">
      <t>ヒ</t>
    </rPh>
    <phoneticPr fontId="3"/>
  </si>
  <si>
    <t>ACドレン</t>
    <phoneticPr fontId="3"/>
  </si>
  <si>
    <t>融着接合</t>
    <rPh sb="0" eb="2">
      <t>ユウチャク</t>
    </rPh>
    <rPh sb="2" eb="4">
      <t>セツゴウ</t>
    </rPh>
    <phoneticPr fontId="3"/>
  </si>
  <si>
    <t>ドレン管</t>
    <rPh sb="3" eb="4">
      <t>カン</t>
    </rPh>
    <phoneticPr fontId="3"/>
  </si>
  <si>
    <t>屋内一般</t>
    <rPh sb="0" eb="2">
      <t>オクナイ</t>
    </rPh>
    <rPh sb="2" eb="4">
      <t>イッパン</t>
    </rPh>
    <phoneticPr fontId="3"/>
  </si>
  <si>
    <t>20A</t>
    <phoneticPr fontId="3"/>
  </si>
  <si>
    <t>ｍ</t>
    <phoneticPr fontId="3"/>
  </si>
  <si>
    <t>25A</t>
    <phoneticPr fontId="3"/>
  </si>
  <si>
    <t>屋外</t>
    <rPh sb="0" eb="2">
      <t>オクガイ</t>
    </rPh>
    <phoneticPr fontId="3"/>
  </si>
  <si>
    <t>冷媒管</t>
    <rPh sb="0" eb="2">
      <t>レイバイ</t>
    </rPh>
    <rPh sb="2" eb="3">
      <t>カン</t>
    </rPh>
    <phoneticPr fontId="3"/>
  </si>
  <si>
    <t>保温</t>
    <rPh sb="0" eb="2">
      <t>ホオン</t>
    </rPh>
    <phoneticPr fontId="3"/>
  </si>
  <si>
    <t>防火区画貫通処理</t>
    <rPh sb="0" eb="2">
      <t>ボウカ</t>
    </rPh>
    <rPh sb="2" eb="4">
      <t>クカク</t>
    </rPh>
    <rPh sb="4" eb="6">
      <t>カンツウ</t>
    </rPh>
    <rPh sb="6" eb="8">
      <t>ショリ</t>
    </rPh>
    <phoneticPr fontId="3"/>
  </si>
  <si>
    <t>あと施工アンカー</t>
    <rPh sb="2" eb="4">
      <t>セコウ</t>
    </rPh>
    <phoneticPr fontId="3"/>
  </si>
  <si>
    <t>はつり補修</t>
    <rPh sb="3" eb="5">
      <t>ホシュウ</t>
    </rPh>
    <phoneticPr fontId="3"/>
  </si>
  <si>
    <t>既存スリーブ開口塞ぎ</t>
    <rPh sb="0" eb="2">
      <t>キゾン</t>
    </rPh>
    <rPh sb="6" eb="8">
      <t>カイコウ</t>
    </rPh>
    <rPh sb="8" eb="9">
      <t>フサ</t>
    </rPh>
    <phoneticPr fontId="3"/>
  </si>
  <si>
    <t>スリーブ</t>
    <phoneticPr fontId="3"/>
  </si>
  <si>
    <t>FE-S261～S961</t>
  </si>
  <si>
    <t>天井扇</t>
  </si>
  <si>
    <t>天吊</t>
  </si>
  <si>
    <t>FE-S262～S962</t>
  </si>
  <si>
    <t>FE-S1001,1003</t>
  </si>
  <si>
    <t>２室用</t>
  </si>
  <si>
    <t>中間ダクトファン</t>
  </si>
  <si>
    <t>FE-S1031～1041</t>
  </si>
  <si>
    <t>FE-S1061</t>
  </si>
  <si>
    <t>FE-S1062</t>
  </si>
  <si>
    <t>2-2</t>
    <phoneticPr fontId="3"/>
  </si>
  <si>
    <t>＜ＥＡ＞</t>
    <phoneticPr fontId="3"/>
  </si>
  <si>
    <t>(低圧)</t>
    <rPh sb="1" eb="3">
      <t>テイアツ</t>
    </rPh>
    <phoneticPr fontId="3"/>
  </si>
  <si>
    <t>スパイラルダクト</t>
    <phoneticPr fontId="3"/>
  </si>
  <si>
    <t>亜鉛鉄板</t>
    <rPh sb="0" eb="2">
      <t>アエン</t>
    </rPh>
    <rPh sb="2" eb="4">
      <t>テッパン</t>
    </rPh>
    <phoneticPr fontId="3"/>
  </si>
  <si>
    <t>100φ</t>
    <phoneticPr fontId="3"/>
  </si>
  <si>
    <t>ﾕﾆﾊﾞｰｻﾙ形吹出口</t>
    <rPh sb="7" eb="8">
      <t>カタ</t>
    </rPh>
    <rPh sb="8" eb="9">
      <t>シ</t>
    </rPh>
    <rPh sb="9" eb="10">
      <t>デ</t>
    </rPh>
    <rPh sb="10" eb="11">
      <t>クチ</t>
    </rPh>
    <phoneticPr fontId="3"/>
  </si>
  <si>
    <t>制気口</t>
    <rPh sb="0" eb="1">
      <t>セイ</t>
    </rPh>
    <rPh sb="1" eb="2">
      <t>キ</t>
    </rPh>
    <rPh sb="2" eb="3">
      <t>コウ</t>
    </rPh>
    <phoneticPr fontId="3"/>
  </si>
  <si>
    <t>HS</t>
    <phoneticPr fontId="3"/>
  </si>
  <si>
    <t>100×100</t>
    <phoneticPr fontId="3"/>
  </si>
  <si>
    <t>個</t>
    <rPh sb="0" eb="1">
      <t>コ</t>
    </rPh>
    <phoneticPr fontId="3"/>
  </si>
  <si>
    <t>150×150</t>
    <phoneticPr fontId="3"/>
  </si>
  <si>
    <t>風量調整ダンパー</t>
    <rPh sb="0" eb="2">
      <t>フウリョウ</t>
    </rPh>
    <rPh sb="2" eb="4">
      <t>チョウセイ</t>
    </rPh>
    <phoneticPr fontId="3"/>
  </si>
  <si>
    <t>VD</t>
    <phoneticPr fontId="3"/>
  </si>
  <si>
    <t>SUS製</t>
    <rPh sb="3" eb="4">
      <t>セイ</t>
    </rPh>
    <phoneticPr fontId="3"/>
  </si>
  <si>
    <t>FD付</t>
    <rPh sb="2" eb="3">
      <t>ツキ</t>
    </rPh>
    <phoneticPr fontId="3"/>
  </si>
  <si>
    <t>ベントキャップ</t>
    <phoneticPr fontId="3"/>
  </si>
  <si>
    <t>ガラリ型</t>
    <rPh sb="3" eb="4">
      <t>カタ</t>
    </rPh>
    <phoneticPr fontId="3"/>
  </si>
  <si>
    <t>制気口ボックス類</t>
    <rPh sb="0" eb="1">
      <t>セイ</t>
    </rPh>
    <rPh sb="1" eb="2">
      <t>キ</t>
    </rPh>
    <rPh sb="2" eb="3">
      <t>コウ</t>
    </rPh>
    <rPh sb="7" eb="8">
      <t>ルイ</t>
    </rPh>
    <phoneticPr fontId="3"/>
  </si>
  <si>
    <t>ダクト清掃</t>
    <rPh sb="3" eb="5">
      <t>セイソウ</t>
    </rPh>
    <phoneticPr fontId="3"/>
  </si>
  <si>
    <t>2-3</t>
    <phoneticPr fontId="3"/>
  </si>
  <si>
    <t>機器類撤去</t>
    <rPh sb="0" eb="2">
      <t>キキ</t>
    </rPh>
    <rPh sb="2" eb="3">
      <t>ルイ</t>
    </rPh>
    <rPh sb="3" eb="5">
      <t>テッキョ</t>
    </rPh>
    <phoneticPr fontId="3"/>
  </si>
  <si>
    <t>ダクト類撤去</t>
    <rPh sb="3" eb="4">
      <t>ルイ</t>
    </rPh>
    <rPh sb="4" eb="6">
      <t>テッキョ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</si>
  <si>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</si>
  <si>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2-4</t>
    <phoneticPr fontId="3"/>
  </si>
  <si>
    <t>2-5</t>
    <phoneticPr fontId="3"/>
  </si>
  <si>
    <t>名　　　　　　称</t>
    <phoneticPr fontId="3"/>
  </si>
  <si>
    <t>別紙明細2-2-1-1-1</t>
    <rPh sb="0" eb="1">
      <t>ベッシ</t>
    </rPh>
    <rPh sb="1" eb="3">
      <t>メイサイ</t>
    </rPh>
    <phoneticPr fontId="3"/>
  </si>
  <si>
    <t>機器搬入</t>
    <rPh sb="0" eb="2">
      <t>キキ</t>
    </rPh>
    <rPh sb="2" eb="4">
      <t>ハンニュウ</t>
    </rPh>
    <phoneticPr fontId="3"/>
  </si>
  <si>
    <t>ｔ</t>
    <phoneticPr fontId="3"/>
  </si>
  <si>
    <t>設備機械工</t>
    <rPh sb="0" eb="2">
      <t>セツビ</t>
    </rPh>
    <rPh sb="2" eb="5">
      <t>キカイコウ</t>
    </rPh>
    <phoneticPr fontId="3"/>
  </si>
  <si>
    <t>据付費</t>
    <rPh sb="0" eb="2">
      <t>スエツケ</t>
    </rPh>
    <rPh sb="2" eb="3">
      <t>ヒ</t>
    </rPh>
    <phoneticPr fontId="3"/>
  </si>
  <si>
    <t>歩掛り46.70人×1.2</t>
    <rPh sb="0" eb="1">
      <t>ホ</t>
    </rPh>
    <rPh sb="1" eb="2">
      <t>カカ</t>
    </rPh>
    <rPh sb="8" eb="9">
      <t>ニン</t>
    </rPh>
    <phoneticPr fontId="3"/>
  </si>
  <si>
    <t>人</t>
    <rPh sb="0" eb="1">
      <t>ニン</t>
    </rPh>
    <phoneticPr fontId="3"/>
  </si>
  <si>
    <t>据付費（再取付品）</t>
    <rPh sb="0" eb="2">
      <t>スエツケ</t>
    </rPh>
    <rPh sb="2" eb="3">
      <t>ヒ</t>
    </rPh>
    <rPh sb="4" eb="5">
      <t>サイ</t>
    </rPh>
    <rPh sb="5" eb="7">
      <t>トリツケ</t>
    </rPh>
    <rPh sb="7" eb="8">
      <t>ヒン</t>
    </rPh>
    <phoneticPr fontId="3"/>
  </si>
  <si>
    <t>歩掛り53.90人×1.2</t>
    <rPh sb="0" eb="1">
      <t>ホ</t>
    </rPh>
    <rPh sb="1" eb="2">
      <t>カカ</t>
    </rPh>
    <rPh sb="8" eb="9">
      <t>ニン</t>
    </rPh>
    <phoneticPr fontId="3"/>
  </si>
  <si>
    <t>別紙明細2-2-1-2-1</t>
    <rPh sb="0" eb="1">
      <t>ベッシ</t>
    </rPh>
    <rPh sb="1" eb="3">
      <t>メイサイ</t>
    </rPh>
    <phoneticPr fontId="3"/>
  </si>
  <si>
    <t>冷媒用断熱材被服銅管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3"/>
  </si>
  <si>
    <t>液管(10mm)</t>
    <rPh sb="0" eb="1">
      <t>エキ</t>
    </rPh>
    <rPh sb="1" eb="2">
      <t>カン</t>
    </rPh>
    <phoneticPr fontId="3"/>
  </si>
  <si>
    <t>6.4φ</t>
    <phoneticPr fontId="3"/>
  </si>
  <si>
    <t>9.5φ</t>
    <phoneticPr fontId="3"/>
  </si>
  <si>
    <t>12.7φ</t>
    <phoneticPr fontId="3"/>
  </si>
  <si>
    <t>15.9φ</t>
    <phoneticPr fontId="3"/>
  </si>
  <si>
    <t>19.1φ</t>
    <phoneticPr fontId="3"/>
  </si>
  <si>
    <t>ガス管(20mm)</t>
    <rPh sb="2" eb="3">
      <t>カン</t>
    </rPh>
    <phoneticPr fontId="3"/>
  </si>
  <si>
    <t>22.2φ</t>
    <phoneticPr fontId="3"/>
  </si>
  <si>
    <t>28.6φ</t>
    <phoneticPr fontId="3"/>
  </si>
  <si>
    <t>31.8φ</t>
    <phoneticPr fontId="3"/>
  </si>
  <si>
    <t>38.1φ</t>
    <phoneticPr fontId="3"/>
  </si>
  <si>
    <t>EM-CEE-3.5mm-2C</t>
  </si>
  <si>
    <t>制御用ケーブル</t>
    <rPh sb="0" eb="2">
      <t>セイギョ</t>
    </rPh>
    <rPh sb="2" eb="3">
      <t>ヨウ</t>
    </rPh>
    <phoneticPr fontId="3"/>
  </si>
  <si>
    <t>管内配線</t>
    <rPh sb="0" eb="2">
      <t>カンナイ</t>
    </rPh>
    <rPh sb="2" eb="3">
      <t>ハイ</t>
    </rPh>
    <rPh sb="3" eb="4">
      <t>セン</t>
    </rPh>
    <phoneticPr fontId="3"/>
  </si>
  <si>
    <t>別紙明細2-2-1-2-2</t>
    <rPh sb="0" eb="1">
      <t>ベッシ</t>
    </rPh>
    <rPh sb="1" eb="3">
      <t>メイサイ</t>
    </rPh>
    <phoneticPr fontId="3"/>
  </si>
  <si>
    <t>冷媒管保温外装</t>
    <rPh sb="0" eb="2">
      <t>レイバイ</t>
    </rPh>
    <rPh sb="2" eb="3">
      <t>カン</t>
    </rPh>
    <rPh sb="3" eb="5">
      <t>ホオン</t>
    </rPh>
    <rPh sb="5" eb="7">
      <t>ガイソウ</t>
    </rPh>
    <phoneticPr fontId="3"/>
  </si>
  <si>
    <t>ｽﾃﾝﾚｽ鋼板</t>
    <rPh sb="5" eb="7">
      <t>コウハン</t>
    </rPh>
    <phoneticPr fontId="3"/>
  </si>
  <si>
    <t>断熱支持材</t>
    <rPh sb="0" eb="2">
      <t>ダンネツ</t>
    </rPh>
    <rPh sb="2" eb="5">
      <t>シジザイ</t>
    </rPh>
    <phoneticPr fontId="3"/>
  </si>
  <si>
    <t>別紙明細2-2-1-2-3</t>
    <rPh sb="0" eb="1">
      <t>ベッシ</t>
    </rPh>
    <rPh sb="1" eb="3">
      <t>メイサイ</t>
    </rPh>
    <phoneticPr fontId="3"/>
  </si>
  <si>
    <t>ヶ所</t>
    <rPh sb="1" eb="2">
      <t>ショ</t>
    </rPh>
    <phoneticPr fontId="3"/>
  </si>
  <si>
    <t>別紙明細2-2-1-2-4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</si>
  <si>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</si>
  <si>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</si>
  <si>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</si>
  <si>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</si>
  <si>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</si>
  <si>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別紙明細2-2-1-2-5</t>
    <rPh sb="0" eb="1">
      <t>ベッシ</t>
    </rPh>
    <rPh sb="1" eb="3">
      <t>メイサイ</t>
    </rPh>
    <phoneticPr fontId="3"/>
  </si>
  <si>
    <t>ﾀﾞｲﾔﾓﾝﾄﾞｶｯﾀｰ</t>
    <phoneticPr fontId="3"/>
  </si>
  <si>
    <t>RC厚150mm程度</t>
    <rPh sb="2" eb="3">
      <t>アツ</t>
    </rPh>
    <rPh sb="8" eb="10">
      <t>テイド</t>
    </rPh>
    <phoneticPr fontId="3"/>
  </si>
  <si>
    <t>機械はつり</t>
    <rPh sb="0" eb="2">
      <t>キカイ</t>
    </rPh>
    <phoneticPr fontId="3"/>
  </si>
  <si>
    <t>RC厚200mm程度</t>
    <rPh sb="2" eb="3">
      <t>アツ</t>
    </rPh>
    <rPh sb="8" eb="10">
      <t>テイド</t>
    </rPh>
    <phoneticPr fontId="3"/>
  </si>
  <si>
    <t>別紙明細2-2-1-2-6</t>
    <rPh sb="0" eb="1">
      <t>ベッシ</t>
    </rPh>
    <rPh sb="1" eb="3">
      <t>メイサイ</t>
    </rPh>
    <phoneticPr fontId="3"/>
  </si>
  <si>
    <t>別紙明細2-2-1-2-7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</si>
  <si>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</si>
  <si>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別紙明細2-2-2-1-1</t>
    <rPh sb="0" eb="1">
      <t>ベッシ</t>
    </rPh>
    <rPh sb="1" eb="3">
      <t>メイサイ</t>
    </rPh>
    <phoneticPr fontId="3"/>
  </si>
  <si>
    <t>歩掛り16.6人×1.2</t>
    <rPh sb="0" eb="1">
      <t>ホ</t>
    </rPh>
    <rPh sb="1" eb="2">
      <t>カカ</t>
    </rPh>
    <rPh sb="7" eb="8">
      <t>ニン</t>
    </rPh>
    <phoneticPr fontId="3"/>
  </si>
  <si>
    <t>別紙明細2-2-2-2-1</t>
    <rPh sb="0" eb="1">
      <t>ベッシ</t>
    </rPh>
    <rPh sb="1" eb="3">
      <t>メイサイ</t>
    </rPh>
    <phoneticPr fontId="3"/>
  </si>
  <si>
    <t>ｱﾝｸﾞﾙﾌﾗﾝｼﾞ工法(低圧)</t>
    <rPh sb="10" eb="12">
      <t>コウホウ</t>
    </rPh>
    <rPh sb="13" eb="15">
      <t>テイアツ</t>
    </rPh>
    <phoneticPr fontId="3"/>
  </si>
  <si>
    <t>長方形ダクト</t>
    <rPh sb="0" eb="3">
      <t>チョウホウケイ</t>
    </rPh>
    <phoneticPr fontId="3"/>
  </si>
  <si>
    <t>0.5mm厚</t>
    <rPh sb="5" eb="6">
      <t>アツ</t>
    </rPh>
    <phoneticPr fontId="3"/>
  </si>
  <si>
    <t>㎡</t>
    <phoneticPr fontId="3"/>
  </si>
  <si>
    <t>別紙明細2-2-2-2-2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</si>
  <si>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</si>
  <si>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</si>
  <si>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</t>
    <phoneticPr fontId="3"/>
  </si>
  <si>
    <t>ｽﾊﾟｲﾗﾙﾀﾞｸﾄ</t>
    <phoneticPr fontId="3"/>
  </si>
  <si>
    <t>別紙明細2-2-2-2-3</t>
    <rPh sb="0" eb="1">
      <t>ベッシ</t>
    </rPh>
    <rPh sb="1" eb="3">
      <t>メイサイ</t>
    </rPh>
    <phoneticPr fontId="3"/>
  </si>
  <si>
    <t>別紙明細2-2-2-2-4</t>
    <rPh sb="0" eb="1">
      <t>ベッシ</t>
    </rPh>
    <rPh sb="1" eb="3">
      <t>メイサイ</t>
    </rPh>
    <phoneticPr fontId="3"/>
  </si>
  <si>
    <t>OAダクト系統</t>
  </si>
  <si>
    <t>別紙明細2-2-2-2-5</t>
    <rPh sb="0" eb="1">
      <t>ベッシ</t>
    </rPh>
    <rPh sb="1" eb="3">
      <t>メイサイ</t>
    </rPh>
    <phoneticPr fontId="3"/>
  </si>
  <si>
    <t>別紙明細2-2-2-3-1</t>
    <rPh sb="0" eb="1">
      <t>ベッシ</t>
    </rPh>
    <rPh sb="1" eb="3">
      <t>メイサイ</t>
    </rPh>
    <phoneticPr fontId="3"/>
  </si>
  <si>
    <t>別紙明細2-2-3-1-1</t>
    <rPh sb="0" eb="1">
      <t>ベッシ</t>
    </rPh>
    <rPh sb="1" eb="3">
      <t>メイサイ</t>
    </rPh>
    <phoneticPr fontId="3"/>
  </si>
  <si>
    <t>空調設備機器　搬出</t>
    <rPh sb="0" eb="1">
      <t>クウ</t>
    </rPh>
    <rPh sb="1" eb="2">
      <t>チョウ</t>
    </rPh>
    <rPh sb="2" eb="4">
      <t>セツビ</t>
    </rPh>
    <rPh sb="4" eb="6">
      <t>キキ</t>
    </rPh>
    <rPh sb="7" eb="9">
      <t>ハンシュツ</t>
    </rPh>
    <phoneticPr fontId="3"/>
  </si>
  <si>
    <t>空調設備機器　撤去</t>
    <rPh sb="0" eb="1">
      <t>クウ</t>
    </rPh>
    <rPh sb="1" eb="2">
      <t>チョウ</t>
    </rPh>
    <rPh sb="2" eb="4">
      <t>セツビ</t>
    </rPh>
    <rPh sb="4" eb="6">
      <t>キキ</t>
    </rPh>
    <rPh sb="7" eb="9">
      <t>テッキョ</t>
    </rPh>
    <phoneticPr fontId="3"/>
  </si>
  <si>
    <t>歩掛り31.53人×0.3</t>
    <rPh sb="0" eb="1">
      <t>ホ</t>
    </rPh>
    <rPh sb="1" eb="2">
      <t>カカ</t>
    </rPh>
    <rPh sb="8" eb="9">
      <t>ニン</t>
    </rPh>
    <phoneticPr fontId="3"/>
  </si>
  <si>
    <t>空調設備機器（再取付品）　撤去</t>
    <rPh sb="0" eb="1">
      <t>クウ</t>
    </rPh>
    <rPh sb="1" eb="2">
      <t>チョウ</t>
    </rPh>
    <rPh sb="2" eb="4">
      <t>セツビ</t>
    </rPh>
    <rPh sb="4" eb="6">
      <t>キキ</t>
    </rPh>
    <rPh sb="7" eb="8">
      <t>サイ</t>
    </rPh>
    <rPh sb="8" eb="10">
      <t>トリツケ</t>
    </rPh>
    <rPh sb="10" eb="11">
      <t>ヒン</t>
    </rPh>
    <rPh sb="13" eb="15">
      <t>テッキョ</t>
    </rPh>
    <phoneticPr fontId="3"/>
  </si>
  <si>
    <t>歩掛り53.90人×0.4</t>
    <rPh sb="0" eb="1">
      <t>ホ</t>
    </rPh>
    <rPh sb="1" eb="2">
      <t>カカ</t>
    </rPh>
    <rPh sb="8" eb="9">
      <t>ニン</t>
    </rPh>
    <phoneticPr fontId="3"/>
  </si>
  <si>
    <t>冷媒回収作業</t>
    <rPh sb="0" eb="2">
      <t>レイバイ</t>
    </rPh>
    <rPh sb="2" eb="4">
      <t>カイシュウ</t>
    </rPh>
    <rPh sb="4" eb="6">
      <t>サギョウ</t>
    </rPh>
    <phoneticPr fontId="3"/>
  </si>
  <si>
    <t>換気設備機器　搬出</t>
    <rPh sb="0" eb="2">
      <t>カンキ</t>
    </rPh>
    <rPh sb="2" eb="4">
      <t>セツビ</t>
    </rPh>
    <rPh sb="4" eb="6">
      <t>キキ</t>
    </rPh>
    <rPh sb="7" eb="9">
      <t>ハンシュツ</t>
    </rPh>
    <phoneticPr fontId="3"/>
  </si>
  <si>
    <t>換気設備機器　撤去</t>
    <rPh sb="0" eb="2">
      <t>カンキ</t>
    </rPh>
    <rPh sb="2" eb="4">
      <t>セツビ</t>
    </rPh>
    <rPh sb="4" eb="6">
      <t>キキ</t>
    </rPh>
    <rPh sb="7" eb="9">
      <t>テッキョ</t>
    </rPh>
    <phoneticPr fontId="3"/>
  </si>
  <si>
    <t>歩掛り42.56人×0.3</t>
    <rPh sb="0" eb="1">
      <t>ホ</t>
    </rPh>
    <rPh sb="1" eb="2">
      <t>カカ</t>
    </rPh>
    <rPh sb="8" eb="9">
      <t>ニン</t>
    </rPh>
    <phoneticPr fontId="3"/>
  </si>
  <si>
    <t>別紙明細2-2-3-1-2</t>
    <rPh sb="0" eb="1">
      <t>ベッシ</t>
    </rPh>
    <rPh sb="1" eb="3">
      <t>メイサイ</t>
    </rPh>
    <phoneticPr fontId="3"/>
  </si>
  <si>
    <t>スパイラルダクト　撤去</t>
    <rPh sb="9" eb="11">
      <t>テッキョ</t>
    </rPh>
    <phoneticPr fontId="3"/>
  </si>
  <si>
    <t>300φ</t>
    <phoneticPr fontId="3"/>
  </si>
  <si>
    <t>ﾕﾆﾊﾞｰｻﾙ形吹出口</t>
    <rPh sb="7" eb="8">
      <t>カタ</t>
    </rPh>
    <rPh sb="8" eb="10">
      <t>フキダ</t>
    </rPh>
    <rPh sb="10" eb="11">
      <t>クチ</t>
    </rPh>
    <phoneticPr fontId="3"/>
  </si>
  <si>
    <t>制気口　撤去</t>
    <rPh sb="0" eb="1">
      <t>セイ</t>
    </rPh>
    <rPh sb="1" eb="2">
      <t>キ</t>
    </rPh>
    <rPh sb="2" eb="3">
      <t>コウ</t>
    </rPh>
    <rPh sb="4" eb="6">
      <t>テッキョ</t>
    </rPh>
    <phoneticPr fontId="3"/>
  </si>
  <si>
    <t>200×150</t>
    <phoneticPr fontId="3"/>
  </si>
  <si>
    <t>長方形ダクト　撤去</t>
    <rPh sb="0" eb="3">
      <t>チョウホウケイ</t>
    </rPh>
    <rPh sb="7" eb="9">
      <t>テッキョ</t>
    </rPh>
    <phoneticPr fontId="3"/>
  </si>
  <si>
    <t>0.8mm厚</t>
    <rPh sb="5" eb="6">
      <t>アツ</t>
    </rPh>
    <phoneticPr fontId="3"/>
  </si>
  <si>
    <t>消音内貼　撤去</t>
    <rPh sb="0" eb="2">
      <t>ショウオン</t>
    </rPh>
    <rPh sb="2" eb="4">
      <t>ウチバ</t>
    </rPh>
    <rPh sb="5" eb="7">
      <t>テッキョ</t>
    </rPh>
    <phoneticPr fontId="3"/>
  </si>
  <si>
    <t>GW25t</t>
    <phoneticPr fontId="3"/>
  </si>
  <si>
    <t>ｱﾐ付</t>
    <rPh sb="2" eb="3">
      <t>ツキ</t>
    </rPh>
    <phoneticPr fontId="3"/>
  </si>
  <si>
    <t>屋内露出</t>
    <rPh sb="0" eb="2">
      <t>オクナイ</t>
    </rPh>
    <rPh sb="2" eb="4">
      <t>ロシュツ</t>
    </rPh>
    <phoneticPr fontId="3"/>
  </si>
  <si>
    <t>ｶﾗｰ亜鉛鉄板</t>
    <rPh sb="3" eb="5">
      <t>アエン</t>
    </rPh>
    <rPh sb="5" eb="7">
      <t>テッパン</t>
    </rPh>
    <phoneticPr fontId="3"/>
  </si>
  <si>
    <t>保温　撤去　</t>
    <rPh sb="0" eb="2">
      <t>ホオン</t>
    </rPh>
    <phoneticPr fontId="3"/>
  </si>
  <si>
    <t>別紙明細2-2-3-1-3</t>
    <rPh sb="0" eb="1">
      <t>ベッシ</t>
    </rPh>
    <rPh sb="1" eb="3">
      <t>メイサイ</t>
    </rPh>
    <phoneticPr fontId="3"/>
  </si>
  <si>
    <t>＜空調配管＞</t>
    <rPh sb="1" eb="2">
      <t>クウ</t>
    </rPh>
    <rPh sb="2" eb="3">
      <t>チョウ</t>
    </rPh>
    <rPh sb="3" eb="4">
      <t>ハイ</t>
    </rPh>
    <rPh sb="4" eb="5">
      <t>カン</t>
    </rPh>
    <phoneticPr fontId="3"/>
  </si>
  <si>
    <t>SGP-白</t>
    <rPh sb="4" eb="5">
      <t>シロ</t>
    </rPh>
    <phoneticPr fontId="3"/>
  </si>
  <si>
    <t>ねじ接合</t>
    <rPh sb="2" eb="4">
      <t>セツゴウ</t>
    </rPh>
    <phoneticPr fontId="3"/>
  </si>
  <si>
    <t>冷温水管　撤去</t>
    <rPh sb="0" eb="3">
      <t>レイオンスイ</t>
    </rPh>
    <rPh sb="3" eb="4">
      <t>カン</t>
    </rPh>
    <rPh sb="5" eb="7">
      <t>テッキョ</t>
    </rPh>
    <phoneticPr fontId="3"/>
  </si>
  <si>
    <t>100A</t>
    <phoneticPr fontId="3"/>
  </si>
  <si>
    <t>冷水管　撤去</t>
    <rPh sb="0" eb="2">
      <t>レイスイ</t>
    </rPh>
    <rPh sb="2" eb="3">
      <t>カン</t>
    </rPh>
    <rPh sb="4" eb="6">
      <t>テッキョ</t>
    </rPh>
    <phoneticPr fontId="3"/>
  </si>
  <si>
    <t>32A</t>
    <phoneticPr fontId="3"/>
  </si>
  <si>
    <t>40A</t>
    <phoneticPr fontId="3"/>
  </si>
  <si>
    <t>50A</t>
    <phoneticPr fontId="3"/>
  </si>
  <si>
    <t>65A</t>
    <phoneticPr fontId="3"/>
  </si>
  <si>
    <t>80A</t>
    <phoneticPr fontId="3"/>
  </si>
  <si>
    <t>機械室・便所</t>
    <rPh sb="0" eb="3">
      <t>キカイシツ</t>
    </rPh>
    <rPh sb="4" eb="6">
      <t>ベンジョ</t>
    </rPh>
    <phoneticPr fontId="3"/>
  </si>
  <si>
    <t>膨張管　撤去</t>
    <rPh sb="0" eb="2">
      <t>ボウチョウ</t>
    </rPh>
    <rPh sb="2" eb="3">
      <t>カン</t>
    </rPh>
    <rPh sb="3" eb="4">
      <t>スイカン</t>
    </rPh>
    <rPh sb="4" eb="6">
      <t>テッキョ</t>
    </rPh>
    <phoneticPr fontId="3"/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</si>
  <si>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</si>
  <si>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</si>
  <si>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　撤去</t>
    <rPh sb="0" eb="2">
      <t>キュウスイ</t>
    </rPh>
    <rPh sb="2" eb="3">
      <t>カン</t>
    </rPh>
    <rPh sb="4" eb="6">
      <t>テッキョ</t>
    </rPh>
    <phoneticPr fontId="3"/>
  </si>
  <si>
    <t>20SU</t>
    <phoneticPr fontId="3"/>
  </si>
  <si>
    <t>ドレン管　撤去</t>
    <rPh sb="3" eb="4">
      <t>カン</t>
    </rPh>
    <rPh sb="5" eb="7">
      <t>テッキョ</t>
    </rPh>
    <phoneticPr fontId="3"/>
  </si>
  <si>
    <t>冷媒管　撤去</t>
    <rPh sb="0" eb="2">
      <t>レイバイ</t>
    </rPh>
    <rPh sb="2" eb="3">
      <t>カン</t>
    </rPh>
    <rPh sb="4" eb="6">
      <t>テッキョ</t>
    </rPh>
    <phoneticPr fontId="3"/>
  </si>
  <si>
    <t>CVV-S-3.5mm-2C</t>
  </si>
  <si>
    <t>制御用ケーブル　撤去</t>
    <rPh sb="0" eb="2">
      <t>セイギョ</t>
    </rPh>
    <rPh sb="2" eb="3">
      <t>ヨウ</t>
    </rPh>
    <rPh sb="8" eb="10">
      <t>テッキョ</t>
    </rPh>
    <phoneticPr fontId="3"/>
  </si>
  <si>
    <t>フレキシブルジョイント　撤去</t>
    <rPh sb="12" eb="14">
      <t>テッキョ</t>
    </rPh>
    <phoneticPr fontId="3"/>
  </si>
  <si>
    <t>GW　冷温水管</t>
    <rPh sb="3" eb="6">
      <t>レイオンスイ</t>
    </rPh>
    <rPh sb="6" eb="7">
      <t>カン</t>
    </rPh>
    <phoneticPr fontId="3"/>
  </si>
  <si>
    <t>屋外露出</t>
    <rPh sb="0" eb="2">
      <t>オクガイ</t>
    </rPh>
    <rPh sb="2" eb="4">
      <t>ロシュツ</t>
    </rPh>
    <phoneticPr fontId="3"/>
  </si>
  <si>
    <t>機械室露出</t>
    <rPh sb="0" eb="3">
      <t>キカイシツ</t>
    </rPh>
    <rPh sb="3" eb="5">
      <t>ロシュツ</t>
    </rPh>
    <phoneticPr fontId="3"/>
  </si>
  <si>
    <t>GW　冷水管</t>
    <rPh sb="3" eb="5">
      <t>レイスイ</t>
    </rPh>
    <rPh sb="5" eb="6">
      <t>カン</t>
    </rPh>
    <phoneticPr fontId="3"/>
  </si>
  <si>
    <t>GW　膨張管</t>
    <rPh sb="3" eb="5">
      <t>ボウチョウ</t>
    </rPh>
    <rPh sb="5" eb="6">
      <t>カン</t>
    </rPh>
    <phoneticPr fontId="3"/>
  </si>
  <si>
    <t>GW　給水管</t>
    <rPh sb="3" eb="5">
      <t>キュウスイ</t>
    </rPh>
    <rPh sb="5" eb="6">
      <t>スイカン</t>
    </rPh>
    <phoneticPr fontId="3"/>
  </si>
  <si>
    <t>GW　ドレン管</t>
    <rPh sb="6" eb="7">
      <t>スイカン</t>
    </rPh>
    <phoneticPr fontId="3"/>
  </si>
  <si>
    <t>別紙明細2-2-4-1-1</t>
    <rPh sb="0" eb="1">
      <t>ベッシ</t>
    </rPh>
    <rPh sb="1" eb="3">
      <t>メイサイ</t>
    </rPh>
    <phoneticPr fontId="3"/>
  </si>
  <si>
    <t>別紙明細2-2-5-1-1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</si>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</sst>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71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79" fontId="5" fillId="0" borderId="8" xfId="1" applyNumberFormat="1" applyFont="1" applyFill="1" applyBorder="1" applyAlignment="1" applyProtection="1">
      <alignment vertical="center"/>
      <protection locked="0"/>
    </xf>
    <xf numFmtId="181" fontId="2" fillId="0" borderId="8" xfId="0" applyNumberFormat="1" applyFont="1" applyBorder="1" applyAlignment="1" applyProtection="1">
      <alignment vertical="center"/>
      <protection locked="0"/>
    </xf>
    <xf numFmtId="179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22" fillId="0" borderId="5" xfId="0" applyFont="1" applyBorder="1" applyAlignment="1" applyProtection="1">
      <alignment vertical="center" wrapText="1"/>
      <protection locked="0"/>
    </xf>
    <xf numFmtId="0" fontId="22" fillId="0" borderId="6" xfId="0" applyFont="1" applyBorder="1" applyAlignment="1" applyProtection="1">
      <alignment vertical="center" wrapText="1"/>
      <protection locked="0"/>
    </xf>
    <xf numFmtId="0" fontId="22" fillId="0" borderId="4" xfId="0" applyFont="1" applyBorder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8" xfId="0" applyFont="1" applyBorder="1" applyAlignment="1" applyProtection="1">
      <alignment vertical="center" wrapText="1"/>
      <protection locked="0"/>
    </xf>
    <xf numFmtId="0" fontId="22" fillId="0" borderId="7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34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9">
        <v>2021</v>
      </c>
      <c r="F1" s="170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17</v>
      </c>
      <c r="B3" s="23" t="s">
        <v>18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20</v>
      </c>
      <c r="C7" s="24"/>
      <c r="D7" s="25"/>
      <c r="E7" s="36">
        <v>1</v>
      </c>
      <c r="F7" s="27" t="s">
        <v>21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22</v>
      </c>
      <c r="B9" s="23" t="s">
        <v>23</v>
      </c>
      <c r="C9" s="24"/>
      <c r="D9" s="25"/>
      <c r="E9" s="36">
        <v>1</v>
      </c>
      <c r="F9" s="27" t="s">
        <v>21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24</v>
      </c>
      <c r="B11" s="23" t="s">
        <v>25</v>
      </c>
      <c r="C11" s="24"/>
      <c r="D11" s="25"/>
      <c r="E11" s="36">
        <v>1</v>
      </c>
      <c r="F11" s="27" t="s">
        <v>21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26</v>
      </c>
      <c r="B13" s="23" t="s">
        <v>27</v>
      </c>
      <c r="C13" s="24"/>
      <c r="D13" s="25"/>
      <c r="E13" s="36">
        <v>1</v>
      </c>
      <c r="F13" s="27" t="s">
        <v>21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29</v>
      </c>
      <c r="C15" s="24"/>
      <c r="D15" s="25"/>
      <c r="E15" s="36">
        <v>1</v>
      </c>
      <c r="F15" s="27" t="s">
        <v>21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30</v>
      </c>
      <c r="B17" s="23" t="s">
        <v>31</v>
      </c>
      <c r="C17" s="24"/>
      <c r="D17" s="25"/>
      <c r="E17" s="36">
        <v>1</v>
      </c>
      <c r="F17" s="27" t="s">
        <v>21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32</v>
      </c>
      <c r="B19" s="23" t="s">
        <v>33</v>
      </c>
      <c r="C19" s="24"/>
      <c r="D19" s="25"/>
      <c r="E19" s="36">
        <v>1</v>
      </c>
      <c r="F19" s="27" t="s">
        <v>21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34</v>
      </c>
      <c r="B21" s="23" t="s">
        <v>35</v>
      </c>
      <c r="C21" s="24"/>
      <c r="D21" s="25"/>
      <c r="E21" s="36">
        <v>1</v>
      </c>
      <c r="F21" s="27" t="s">
        <v>21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36</v>
      </c>
      <c r="B23" s="23" t="s">
        <v>37</v>
      </c>
      <c r="C23" s="24"/>
      <c r="D23" s="25"/>
      <c r="E23" s="36">
        <v>1</v>
      </c>
      <c r="F23" s="27" t="s">
        <v>21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38</v>
      </c>
      <c r="B25" s="23" t="s">
        <v>39</v>
      </c>
      <c r="C25" s="24"/>
      <c r="D25" s="25"/>
      <c r="E25" s="36">
        <v>1</v>
      </c>
      <c r="F25" s="27" t="s">
        <v>21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40</v>
      </c>
      <c r="B27" s="23" t="s">
        <v>41</v>
      </c>
      <c r="C27" s="24"/>
      <c r="D27" s="25"/>
      <c r="E27" s="36">
        <v>1</v>
      </c>
      <c r="F27" s="27" t="s">
        <v>21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42</v>
      </c>
      <c r="B29" s="23" t="s">
        <v>43</v>
      </c>
      <c r="C29" s="24"/>
      <c r="D29" s="25"/>
      <c r="E29" s="36">
        <v>1</v>
      </c>
      <c r="F29" s="27" t="s">
        <v>21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44</v>
      </c>
      <c r="B31" s="23" t="s">
        <v>45</v>
      </c>
      <c r="C31" s="24"/>
      <c r="D31" s="25"/>
      <c r="E31" s="36">
        <v>1</v>
      </c>
      <c r="F31" s="27" t="s">
        <v>21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46</v>
      </c>
      <c r="B33" s="23" t="s">
        <v>47</v>
      </c>
      <c r="C33" s="24"/>
      <c r="D33" s="25"/>
      <c r="E33" s="36">
        <v>1</v>
      </c>
      <c r="F33" s="27" t="s">
        <v>21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48</v>
      </c>
      <c r="B35" s="23" t="s">
        <v>49</v>
      </c>
      <c r="C35" s="24"/>
      <c r="D35" s="25"/>
      <c r="E35" s="36">
        <v>1</v>
      </c>
      <c r="F35" s="27" t="s">
        <v>21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50</v>
      </c>
      <c r="B37" s="23" t="s">
        <v>51</v>
      </c>
      <c r="C37" s="24"/>
      <c r="D37" s="25"/>
      <c r="E37" s="36">
        <v>1</v>
      </c>
      <c r="F37" s="27" t="s">
        <v>21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52</v>
      </c>
      <c r="B39" s="23" t="s">
        <v>53</v>
      </c>
      <c r="C39" s="24"/>
      <c r="D39" s="25"/>
      <c r="E39" s="36">
        <v>1</v>
      </c>
      <c r="F39" s="27" t="s">
        <v>21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54</v>
      </c>
      <c r="B41" s="23" t="s">
        <v>55</v>
      </c>
      <c r="C41" s="24"/>
      <c r="D41" s="25"/>
      <c r="E41" s="36">
        <v>1</v>
      </c>
      <c r="F41" s="27" t="s">
        <v>21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56</v>
      </c>
      <c r="B43" s="23" t="s">
        <v>57</v>
      </c>
      <c r="C43" s="24"/>
      <c r="D43" s="25"/>
      <c r="E43" s="36">
        <v>1</v>
      </c>
      <c r="F43" s="27" t="s">
        <v>21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58</v>
      </c>
      <c r="B45" s="23" t="s">
        <v>59</v>
      </c>
      <c r="C45" s="24"/>
      <c r="D45" s="25"/>
      <c r="E45" s="36">
        <v>1</v>
      </c>
      <c r="F45" s="27" t="s">
        <v>21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60</v>
      </c>
      <c r="B47" s="23" t="s">
        <v>61</v>
      </c>
      <c r="C47" s="24"/>
      <c r="D47" s="25"/>
      <c r="E47" s="36">
        <v>1</v>
      </c>
      <c r="F47" s="27" t="s">
        <v>21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62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3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3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L1" s="130" t="s">
        <v>64</v>
      </c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65</v>
      </c>
      <c r="B3" s="23" t="s">
        <v>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19</v>
      </c>
      <c r="B7" s="81" t="s">
        <v>67</v>
      </c>
      <c r="C7" s="82"/>
      <c r="D7" s="83"/>
      <c r="E7" s="84">
        <v>1</v>
      </c>
      <c r="F7" s="85" t="s">
        <v>21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68</v>
      </c>
      <c r="B9" s="57" t="s">
        <v>69</v>
      </c>
      <c r="C9" s="39"/>
      <c r="D9" s="40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70</v>
      </c>
      <c r="B11" s="57" t="s">
        <v>71</v>
      </c>
      <c r="C11" s="39"/>
      <c r="D11" s="40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72</v>
      </c>
      <c r="B13" s="57" t="s">
        <v>73</v>
      </c>
      <c r="C13" s="39"/>
      <c r="D13" s="40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22</v>
      </c>
      <c r="B15" s="81" t="s">
        <v>74</v>
      </c>
      <c r="C15" s="82"/>
      <c r="D15" s="83"/>
      <c r="E15" s="84">
        <v>1</v>
      </c>
      <c r="F15" s="85" t="s">
        <v>21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24</v>
      </c>
      <c r="B17" s="81" t="s">
        <v>75</v>
      </c>
      <c r="C17" s="82"/>
      <c r="D17" s="83"/>
      <c r="E17" s="84">
        <v>1</v>
      </c>
      <c r="F17" s="85" t="s">
        <v>21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26</v>
      </c>
      <c r="B19" s="81" t="s">
        <v>76</v>
      </c>
      <c r="C19" s="82"/>
      <c r="D19" s="83"/>
      <c r="E19" s="84">
        <v>1</v>
      </c>
      <c r="F19" s="85" t="s">
        <v>21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28</v>
      </c>
      <c r="B21" s="81" t="s">
        <v>77</v>
      </c>
      <c r="C21" s="82"/>
      <c r="D21" s="83"/>
      <c r="E21" s="84">
        <v>1</v>
      </c>
      <c r="F21" s="85" t="s">
        <v>21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78</v>
      </c>
      <c r="B23" s="57" t="s">
        <v>79</v>
      </c>
      <c r="C23" s="39"/>
      <c r="D23" s="40"/>
      <c r="E23" s="36">
        <v>1</v>
      </c>
      <c r="F23" s="27" t="s">
        <v>21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80</v>
      </c>
      <c r="B25" s="57" t="s">
        <v>81</v>
      </c>
      <c r="C25" s="39"/>
      <c r="D25" s="40"/>
      <c r="E25" s="36">
        <v>1</v>
      </c>
      <c r="F25" s="27" t="s">
        <v>21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30</v>
      </c>
      <c r="B27" s="81" t="s">
        <v>82</v>
      </c>
      <c r="C27" s="82"/>
      <c r="D27" s="94"/>
      <c r="E27" s="84">
        <v>1</v>
      </c>
      <c r="F27" s="85" t="s">
        <v>21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32</v>
      </c>
      <c r="B29" s="81" t="s">
        <v>83</v>
      </c>
      <c r="C29" s="82"/>
      <c r="D29" s="83"/>
      <c r="E29" s="84">
        <v>1</v>
      </c>
      <c r="F29" s="85" t="s">
        <v>21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84</v>
      </c>
      <c r="B31" s="57" t="s">
        <v>83</v>
      </c>
      <c r="C31" s="39"/>
      <c r="D31" s="44"/>
      <c r="E31" s="36">
        <v>1</v>
      </c>
      <c r="F31" s="27" t="s">
        <v>21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85</v>
      </c>
      <c r="B33" s="57" t="s">
        <v>86</v>
      </c>
      <c r="C33" s="39"/>
      <c r="D33" s="44"/>
      <c r="E33" s="36">
        <v>1</v>
      </c>
      <c r="F33" s="27" t="s">
        <v>21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34</v>
      </c>
      <c r="B35" s="81" t="s">
        <v>87</v>
      </c>
      <c r="C35" s="95"/>
      <c r="D35" s="94"/>
      <c r="E35" s="84">
        <v>1</v>
      </c>
      <c r="F35" s="85" t="s">
        <v>21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88</v>
      </c>
      <c r="B37" s="57" t="s">
        <v>89</v>
      </c>
      <c r="C37" s="38"/>
      <c r="D37" s="44"/>
      <c r="E37" s="36">
        <v>1</v>
      </c>
      <c r="F37" s="27" t="s">
        <v>21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90</v>
      </c>
      <c r="B39" s="57" t="s">
        <v>87</v>
      </c>
      <c r="C39" s="38"/>
      <c r="D39" s="40"/>
      <c r="E39" s="36">
        <v>1</v>
      </c>
      <c r="F39" s="27" t="s">
        <v>21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36</v>
      </c>
      <c r="B41" s="81" t="s">
        <v>91</v>
      </c>
      <c r="C41" s="95"/>
      <c r="D41" s="97"/>
      <c r="E41" s="84">
        <v>1</v>
      </c>
      <c r="F41" s="85" t="s">
        <v>21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92</v>
      </c>
      <c r="B43" s="57" t="s">
        <v>93</v>
      </c>
      <c r="C43" s="38"/>
      <c r="D43" s="40"/>
      <c r="E43" s="36">
        <v>1</v>
      </c>
      <c r="F43" s="27" t="s">
        <v>21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94</v>
      </c>
      <c r="B45" s="57" t="s">
        <v>95</v>
      </c>
      <c r="C45" s="39"/>
      <c r="D45" s="40"/>
      <c r="E45" s="36">
        <v>1</v>
      </c>
      <c r="F45" s="27" t="s">
        <v>21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96</v>
      </c>
      <c r="B47" s="57" t="s">
        <v>97</v>
      </c>
      <c r="C47" s="39"/>
      <c r="D47" s="40"/>
      <c r="E47" s="36">
        <v>1</v>
      </c>
      <c r="F47" s="27" t="s">
        <v>21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38</v>
      </c>
      <c r="B49" s="81" t="s">
        <v>98</v>
      </c>
      <c r="C49" s="82"/>
      <c r="D49" s="83"/>
      <c r="E49" s="84">
        <v>1</v>
      </c>
      <c r="F49" s="85" t="s">
        <v>21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99</v>
      </c>
      <c r="B51" s="57" t="s">
        <v>100</v>
      </c>
      <c r="C51" s="47"/>
      <c r="D51" s="40"/>
      <c r="E51" s="36">
        <v>1</v>
      </c>
      <c r="F51" s="27" t="s">
        <v>21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101</v>
      </c>
      <c r="B53" s="57" t="s">
        <v>102</v>
      </c>
      <c r="C53" s="49"/>
      <c r="D53" s="40"/>
      <c r="E53" s="36">
        <v>1</v>
      </c>
      <c r="F53" s="27" t="s">
        <v>21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40</v>
      </c>
      <c r="B55" s="81" t="s">
        <v>103</v>
      </c>
      <c r="C55" s="99"/>
      <c r="D55" s="83"/>
      <c r="E55" s="84">
        <v>1</v>
      </c>
      <c r="F55" s="85" t="s">
        <v>21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42</v>
      </c>
      <c r="B57" s="81" t="s">
        <v>104</v>
      </c>
      <c r="C57" s="99"/>
      <c r="D57" s="83"/>
      <c r="E57" s="84">
        <v>1</v>
      </c>
      <c r="F57" s="85" t="s">
        <v>21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105</v>
      </c>
      <c r="B59" s="57" t="s">
        <v>106</v>
      </c>
      <c r="C59" s="49"/>
      <c r="D59" s="40"/>
      <c r="E59" s="36">
        <v>1</v>
      </c>
      <c r="F59" s="27" t="s">
        <v>21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107</v>
      </c>
      <c r="B61" s="57" t="s">
        <v>108</v>
      </c>
      <c r="C61" s="49"/>
      <c r="D61" s="40"/>
      <c r="E61" s="36">
        <v>1</v>
      </c>
      <c r="F61" s="27" t="s">
        <v>21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44</v>
      </c>
      <c r="B63" s="105" t="s">
        <v>109</v>
      </c>
      <c r="C63" s="86"/>
      <c r="D63" s="87"/>
      <c r="E63" s="84">
        <v>1</v>
      </c>
      <c r="F63" s="85" t="s">
        <v>21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110</v>
      </c>
      <c r="B65" s="23" t="s">
        <v>111</v>
      </c>
      <c r="C65" s="24"/>
      <c r="D65" s="25"/>
      <c r="E65" s="36">
        <v>1</v>
      </c>
      <c r="F65" s="70" t="s">
        <v>21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112</v>
      </c>
      <c r="B67" s="23" t="s">
        <v>113</v>
      </c>
      <c r="C67" s="24"/>
      <c r="D67" s="25"/>
      <c r="E67" s="36">
        <v>1</v>
      </c>
      <c r="F67" s="70" t="s">
        <v>21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46</v>
      </c>
      <c r="B69" s="105" t="s">
        <v>114</v>
      </c>
      <c r="C69" s="86"/>
      <c r="D69" s="87"/>
      <c r="E69" s="84">
        <v>1</v>
      </c>
      <c r="F69" s="108" t="s">
        <v>21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115</v>
      </c>
      <c r="B71" s="23" t="s">
        <v>116</v>
      </c>
      <c r="C71" s="24"/>
      <c r="D71" s="25"/>
      <c r="E71" s="36">
        <v>1</v>
      </c>
      <c r="F71" s="70" t="s">
        <v>21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117</v>
      </c>
      <c r="B73" s="23" t="s">
        <v>118</v>
      </c>
      <c r="C73" s="24"/>
      <c r="D73" s="25"/>
      <c r="E73" s="36">
        <v>1</v>
      </c>
      <c r="F73" s="70" t="s">
        <v>21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48</v>
      </c>
      <c r="B75" s="105" t="s">
        <v>119</v>
      </c>
      <c r="C75" s="86"/>
      <c r="D75" s="87"/>
      <c r="E75" s="84">
        <v>1</v>
      </c>
      <c r="F75" s="108" t="s">
        <v>21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120</v>
      </c>
      <c r="B77" s="23" t="s">
        <v>121</v>
      </c>
      <c r="C77" s="24"/>
      <c r="D77" s="25"/>
      <c r="E77" s="36">
        <v>1</v>
      </c>
      <c r="F77" s="70" t="s">
        <v>21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122</v>
      </c>
      <c r="B79" s="57" t="s">
        <v>123</v>
      </c>
      <c r="C79" s="52"/>
      <c r="D79" s="25"/>
      <c r="E79" s="36">
        <v>1</v>
      </c>
      <c r="F79" s="70" t="s">
        <v>21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50</v>
      </c>
      <c r="B81" s="81" t="s">
        <v>124</v>
      </c>
      <c r="C81" s="110"/>
      <c r="D81" s="87"/>
      <c r="E81" s="84">
        <v>1</v>
      </c>
      <c r="F81" s="108" t="s">
        <v>21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52</v>
      </c>
      <c r="B83" s="81" t="s">
        <v>125</v>
      </c>
      <c r="C83" s="110"/>
      <c r="D83" s="87"/>
      <c r="E83" s="84">
        <v>1</v>
      </c>
      <c r="F83" s="108" t="s">
        <v>21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54</v>
      </c>
      <c r="B85" s="81" t="s">
        <v>126</v>
      </c>
      <c r="C85" s="110"/>
      <c r="D85" s="87"/>
      <c r="E85" s="84">
        <v>1</v>
      </c>
      <c r="F85" s="108" t="s">
        <v>21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56</v>
      </c>
      <c r="B87" s="105" t="s">
        <v>127</v>
      </c>
      <c r="C87" s="86"/>
      <c r="D87" s="87"/>
      <c r="E87" s="84">
        <v>1</v>
      </c>
      <c r="F87" s="108" t="s">
        <v>21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58</v>
      </c>
      <c r="B89" s="81" t="s">
        <v>128</v>
      </c>
      <c r="C89" s="110"/>
      <c r="D89" s="87"/>
      <c r="E89" s="84">
        <v>1</v>
      </c>
      <c r="F89" s="108" t="s">
        <v>21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60</v>
      </c>
      <c r="B91" s="81" t="s">
        <v>129</v>
      </c>
      <c r="C91" s="110"/>
      <c r="D91" s="87"/>
      <c r="E91" s="84">
        <v>1</v>
      </c>
      <c r="F91" s="108" t="s">
        <v>21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130</v>
      </c>
      <c r="B93" s="81" t="s">
        <v>131</v>
      </c>
      <c r="C93" s="110"/>
      <c r="D93" s="87"/>
      <c r="E93" s="84">
        <v>1</v>
      </c>
      <c r="F93" s="108" t="s">
        <v>21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132</v>
      </c>
      <c r="B95" s="105" t="s">
        <v>133</v>
      </c>
      <c r="C95" s="86"/>
      <c r="D95" s="87"/>
      <c r="E95" s="84">
        <v>1</v>
      </c>
      <c r="F95" s="108" t="s">
        <v>21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134</v>
      </c>
      <c r="B97" s="105" t="s">
        <v>135</v>
      </c>
      <c r="C97" s="86"/>
      <c r="D97" s="87"/>
      <c r="E97" s="84">
        <v>1</v>
      </c>
      <c r="F97" s="108" t="s">
        <v>21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136</v>
      </c>
      <c r="B99" s="23" t="s">
        <v>137</v>
      </c>
      <c r="C99" s="24"/>
      <c r="D99" s="25"/>
      <c r="E99" s="112">
        <v>1</v>
      </c>
      <c r="F99" s="70" t="s">
        <v>21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138</v>
      </c>
      <c r="B101" s="23" t="s">
        <v>139</v>
      </c>
      <c r="C101" s="24"/>
      <c r="D101" s="25"/>
      <c r="E101" s="112">
        <v>1</v>
      </c>
      <c r="F101" s="70" t="s">
        <v>21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140</v>
      </c>
      <c r="B103" s="105" t="s">
        <v>141</v>
      </c>
      <c r="C103" s="86"/>
      <c r="D103" s="87"/>
      <c r="E103" s="84">
        <v>1</v>
      </c>
      <c r="F103" s="108" t="s">
        <v>21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142</v>
      </c>
      <c r="B105" s="105" t="s">
        <v>143</v>
      </c>
      <c r="C105" s="86"/>
      <c r="D105" s="87"/>
      <c r="E105" s="84">
        <v>1</v>
      </c>
      <c r="F105" s="85" t="s">
        <v>21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144</v>
      </c>
      <c r="B107" s="105" t="s">
        <v>145</v>
      </c>
      <c r="C107" s="86"/>
      <c r="D107" s="87"/>
      <c r="E107" s="84">
        <v>1</v>
      </c>
      <c r="F107" s="85" t="s">
        <v>21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146</v>
      </c>
      <c r="B109" s="105" t="s">
        <v>147</v>
      </c>
      <c r="C109" s="86"/>
      <c r="D109" s="87"/>
      <c r="E109" s="84">
        <v>1</v>
      </c>
      <c r="F109" s="85" t="s">
        <v>21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148</v>
      </c>
      <c r="B111" s="23" t="s">
        <v>149</v>
      </c>
      <c r="C111" s="24"/>
      <c r="D111" s="25"/>
      <c r="E111" s="112">
        <v>1</v>
      </c>
      <c r="F111" s="27" t="s">
        <v>21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62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3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3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150</v>
      </c>
      <c r="B3" s="23" t="s">
        <v>151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152</v>
      </c>
      <c r="C7" s="52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22</v>
      </c>
      <c r="B9" s="57" t="s">
        <v>153</v>
      </c>
      <c r="C9" s="52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24</v>
      </c>
      <c r="B11" s="57" t="s">
        <v>154</v>
      </c>
      <c r="C11" s="52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26</v>
      </c>
      <c r="B13" s="57" t="s">
        <v>155</v>
      </c>
      <c r="C13" s="52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149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156</v>
      </c>
      <c r="B3" s="23" t="s">
        <v>157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158</v>
      </c>
      <c r="C7" s="52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22</v>
      </c>
      <c r="B9" s="57" t="s">
        <v>159</v>
      </c>
      <c r="C9" s="52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24</v>
      </c>
      <c r="B11" s="57" t="s">
        <v>160</v>
      </c>
      <c r="C11" s="52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26</v>
      </c>
      <c r="B13" s="57" t="s">
        <v>161</v>
      </c>
      <c r="C13" s="51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28</v>
      </c>
      <c r="B15" s="57" t="s">
        <v>162</v>
      </c>
      <c r="C15" s="51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30</v>
      </c>
      <c r="B17" s="57" t="s">
        <v>163</v>
      </c>
      <c r="C17" s="51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32</v>
      </c>
      <c r="B19" s="57" t="s">
        <v>164</v>
      </c>
      <c r="C19" s="51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34</v>
      </c>
      <c r="B21" s="23" t="s">
        <v>149</v>
      </c>
      <c r="C21" s="24"/>
      <c r="D21" s="25"/>
      <c r="E21" s="36">
        <v>1</v>
      </c>
      <c r="F21" s="27" t="s">
        <v>21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167</v>
      </c>
      <c r="B7" s="23" t="s">
        <v>168</v>
      </c>
      <c r="C7" s="60" t="s">
        <v>169</v>
      </c>
      <c r="D7" s="25"/>
      <c r="E7" s="26">
        <v>1</v>
      </c>
      <c r="F7" s="27" t="s">
        <v>170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172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173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174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175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176</v>
      </c>
      <c r="D13" s="25"/>
      <c r="E13" s="26">
        <v>1</v>
      </c>
      <c r="F13" s="27" t="s">
        <v>170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177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178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179</v>
      </c>
      <c r="B19" s="62" t="s">
        <v>180</v>
      </c>
      <c r="C19" s="60" t="s">
        <v>181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182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183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184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174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177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185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186</v>
      </c>
      <c r="C29" s="24"/>
      <c r="D29" s="25"/>
      <c r="E29" s="26">
        <v>1</v>
      </c>
      <c r="F29" s="27" t="s">
        <v>21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2.95" customHeight="1">
      <c r="A3" s="22" t="s">
        <v>187</v>
      </c>
      <c r="B3" s="23" t="s">
        <v>188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189</v>
      </c>
      <c r="C7" s="64" t="s">
        <v>190</v>
      </c>
      <c r="D7" s="25"/>
      <c r="E7" s="36">
        <v>1</v>
      </c>
      <c r="F7" s="27" t="s">
        <v>21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189</v>
      </c>
      <c r="C11" s="64" t="s">
        <v>190</v>
      </c>
      <c r="D11" s="25"/>
      <c r="E11" s="36">
        <v>1</v>
      </c>
      <c r="F11" s="27" t="s">
        <v>21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2.95" customHeight="1">
      <c r="A3" s="22" t="s">
        <v>193</v>
      </c>
      <c r="B3" s="23" t="s">
        <v>194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195</v>
      </c>
      <c r="B7" s="62" t="s">
        <v>196</v>
      </c>
      <c r="C7" s="68"/>
      <c r="D7" s="25"/>
      <c r="E7" s="36">
        <v>1</v>
      </c>
      <c r="F7" s="27" t="s">
        <v>21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22</v>
      </c>
      <c r="B9" s="62" t="s">
        <v>197</v>
      </c>
      <c r="C9" s="68"/>
      <c r="D9" s="25"/>
      <c r="E9" s="36">
        <v>1</v>
      </c>
      <c r="F9" s="27" t="s">
        <v>21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24</v>
      </c>
      <c r="B11" s="62" t="s">
        <v>198</v>
      </c>
      <c r="C11" s="68"/>
      <c r="D11" s="25"/>
      <c r="E11" s="36">
        <v>1</v>
      </c>
      <c r="F11" s="27" t="s">
        <v>21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26</v>
      </c>
      <c r="B13" s="62" t="s">
        <v>199</v>
      </c>
      <c r="C13" s="68"/>
      <c r="D13" s="25"/>
      <c r="E13" s="36">
        <v>1</v>
      </c>
      <c r="F13" s="27" t="s">
        <v>21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28</v>
      </c>
      <c r="B15" s="62" t="s">
        <v>200</v>
      </c>
      <c r="C15" s="68"/>
      <c r="D15" s="25"/>
      <c r="E15" s="36">
        <v>1</v>
      </c>
      <c r="F15" s="27" t="s">
        <v>21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30</v>
      </c>
      <c r="B17" s="62" t="s">
        <v>201</v>
      </c>
      <c r="C17" s="24"/>
      <c r="D17" s="25"/>
      <c r="E17" s="36">
        <v>1</v>
      </c>
      <c r="F17" s="27" t="s">
        <v>21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 t="s">
        <v>202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203</v>
      </c>
      <c r="B5" s="23" t="s">
        <v>204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205</v>
      </c>
      <c r="B7" s="23" t="s">
        <v>18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206</v>
      </c>
      <c r="B9" s="23" t="s">
        <v>207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208</v>
      </c>
      <c r="B11" s="23" t="s">
        <v>209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210</v>
      </c>
      <c r="B13" s="23" t="s">
        <v>211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212</v>
      </c>
      <c r="B15" s="23" t="s">
        <v>166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213</v>
      </c>
      <c r="B17" s="23" t="s">
        <v>188</v>
      </c>
      <c r="C17" s="24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214</v>
      </c>
      <c r="B19" s="23" t="s">
        <v>215</v>
      </c>
      <c r="C19" s="24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62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216</v>
      </c>
      <c r="B23" s="23" t="s">
        <v>217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205</v>
      </c>
      <c r="B25" s="23" t="s">
        <v>218</v>
      </c>
      <c r="C25" s="24"/>
      <c r="D25" s="25"/>
      <c r="E25" s="36">
        <v>1</v>
      </c>
      <c r="F25" s="27" t="s">
        <v>21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206</v>
      </c>
      <c r="B27" s="23" t="s">
        <v>219</v>
      </c>
      <c r="C27" s="24"/>
      <c r="D27" s="25"/>
      <c r="E27" s="36">
        <v>1</v>
      </c>
      <c r="F27" s="27" t="s">
        <v>21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222</v>
      </c>
      <c r="B33" s="23" t="s">
        <v>223</v>
      </c>
      <c r="C33" s="113"/>
      <c r="D33" s="25"/>
      <c r="E33" s="36">
        <v>1</v>
      </c>
      <c r="F33" s="27" t="s">
        <v>21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17</v>
      </c>
      <c r="B3" s="23" t="s">
        <v>225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226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22</v>
      </c>
      <c r="B9" s="23" t="s">
        <v>227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24</v>
      </c>
      <c r="B11" s="23" t="s">
        <v>228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26</v>
      </c>
      <c r="B13" s="23" t="s">
        <v>229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230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 t="s">
        <v>202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203</v>
      </c>
      <c r="B5" s="23" t="s">
        <v>204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205</v>
      </c>
      <c r="B7" s="23" t="s">
        <v>18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206</v>
      </c>
      <c r="B9" s="23" t="s">
        <v>207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208</v>
      </c>
      <c r="B11" s="23" t="s">
        <v>209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210</v>
      </c>
      <c r="B13" s="23" t="s">
        <v>211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212</v>
      </c>
      <c r="B15" s="23" t="s">
        <v>166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213</v>
      </c>
      <c r="B17" s="23" t="s">
        <v>188</v>
      </c>
      <c r="C17" s="24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214</v>
      </c>
      <c r="B19" s="23" t="s">
        <v>215</v>
      </c>
      <c r="C19" s="24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62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216</v>
      </c>
      <c r="B23" s="23" t="s">
        <v>217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205</v>
      </c>
      <c r="B25" s="23" t="s">
        <v>218</v>
      </c>
      <c r="C25" s="24"/>
      <c r="D25" s="25"/>
      <c r="E25" s="36">
        <v>1</v>
      </c>
      <c r="F25" s="27" t="s">
        <v>21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206</v>
      </c>
      <c r="B27" s="23" t="s">
        <v>219</v>
      </c>
      <c r="C27" s="24"/>
      <c r="D27" s="25"/>
      <c r="E27" s="36">
        <v>1</v>
      </c>
      <c r="F27" s="27" t="s">
        <v>21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222</v>
      </c>
      <c r="B33" s="23" t="s">
        <v>223</v>
      </c>
      <c r="C33" s="113"/>
      <c r="D33" s="25"/>
      <c r="E33" s="36">
        <v>1</v>
      </c>
      <c r="F33" s="27" t="s">
        <v>21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60F9-9A7C-4038-93CF-3EF21C839A08}">
  <sheetPr>
    <tabColor rgb="FFFFFF00"/>
    <pageSetUpPr fitToPage="1"/>
  </sheetPr>
  <dimension ref="A1:N223"/>
  <sheetViews>
    <sheetView showZeros="0" tabSelected="1" view="pageBreakPreview" zoomScaleNormal="100" zoomScaleSheetLayoutView="100" workbookViewId="0">
      <pane xSplit="11" ySplit="1" topLeftCell="L44" activePane="bottomRight" state="frozen"/>
      <selection pane="bottomRight" activeCell="Q57" sqref="Q57"/>
      <selection pane="bottomLeft" activeCell="G7" sqref="G7"/>
      <selection pane="topRight" activeCell="G7" sqref="G7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</row>
    <row r="2" spans="1:14" ht="12.95" customHeight="1">
      <c r="A2" s="150" t="s">
        <v>231</v>
      </c>
      <c r="B2" s="21" t="s">
        <v>232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233</v>
      </c>
      <c r="B3" s="23" t="s">
        <v>152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19</v>
      </c>
      <c r="B7" s="23" t="s">
        <v>234</v>
      </c>
      <c r="C7" s="24"/>
      <c r="D7" s="25"/>
      <c r="E7" s="36">
        <v>1</v>
      </c>
      <c r="F7" s="27" t="s">
        <v>21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235</v>
      </c>
      <c r="B9" s="23" t="s">
        <v>236</v>
      </c>
      <c r="C9" s="24"/>
      <c r="D9" s="25"/>
      <c r="E9" s="36">
        <v>1</v>
      </c>
      <c r="F9" s="27" t="s">
        <v>21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3"/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7" t="s">
        <v>62</v>
      </c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3"/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 t="s">
        <v>231</v>
      </c>
      <c r="B16" s="21" t="s">
        <v>232</v>
      </c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 t="s">
        <v>237</v>
      </c>
      <c r="B17" s="23" t="s">
        <v>153</v>
      </c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/>
      <c r="B19" s="23"/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 t="s">
        <v>19</v>
      </c>
      <c r="B21" s="23" t="s">
        <v>234</v>
      </c>
      <c r="C21" s="24"/>
      <c r="D21" s="25"/>
      <c r="E21" s="36">
        <v>1</v>
      </c>
      <c r="F21" s="27" t="s">
        <v>21</v>
      </c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22</v>
      </c>
      <c r="B23" s="23" t="s">
        <v>238</v>
      </c>
      <c r="C23" s="24"/>
      <c r="D23" s="25"/>
      <c r="E23" s="36">
        <v>1</v>
      </c>
      <c r="F23" s="27" t="s">
        <v>21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24</v>
      </c>
      <c r="B25" s="23" t="s">
        <v>239</v>
      </c>
      <c r="C25" s="24"/>
      <c r="D25" s="25"/>
      <c r="E25" s="36">
        <v>1</v>
      </c>
      <c r="F25" s="27" t="s">
        <v>21</v>
      </c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/>
      <c r="B27" s="23"/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7" t="s">
        <v>62</v>
      </c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3"/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 t="s">
        <v>231</v>
      </c>
      <c r="B32" s="21" t="s">
        <v>232</v>
      </c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 t="s">
        <v>240</v>
      </c>
      <c r="B33" s="23" t="s">
        <v>241</v>
      </c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3"/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 t="s">
        <v>19</v>
      </c>
      <c r="B37" s="23" t="s">
        <v>241</v>
      </c>
      <c r="C37" s="24"/>
      <c r="D37" s="25"/>
      <c r="E37" s="36">
        <v>1</v>
      </c>
      <c r="F37" s="27" t="s">
        <v>21</v>
      </c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/>
      <c r="B39" s="23"/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7" t="s">
        <v>62</v>
      </c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3"/>
      <c r="C43" s="24"/>
      <c r="D43" s="25"/>
      <c r="E43" s="3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 t="s">
        <v>231</v>
      </c>
      <c r="B44" s="21" t="s">
        <v>232</v>
      </c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 t="s">
        <v>242</v>
      </c>
      <c r="B45" s="23" t="s">
        <v>243</v>
      </c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3"/>
      <c r="C47" s="24"/>
      <c r="D47" s="25"/>
      <c r="E47" s="3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 t="s">
        <v>19</v>
      </c>
      <c r="B49" s="23" t="s">
        <v>243</v>
      </c>
      <c r="C49" s="24"/>
      <c r="D49" s="25"/>
      <c r="E49" s="36">
        <v>1</v>
      </c>
      <c r="F49" s="27" t="s">
        <v>21</v>
      </c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7" t="s">
        <v>62</v>
      </c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 t="s">
        <v>231</v>
      </c>
      <c r="B56" s="21" t="s">
        <v>232</v>
      </c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 t="s">
        <v>244</v>
      </c>
      <c r="B57" s="23" t="s">
        <v>61</v>
      </c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 t="s">
        <v>19</v>
      </c>
      <c r="B61" s="23" t="s">
        <v>61</v>
      </c>
      <c r="C61" s="24"/>
      <c r="D61" s="25"/>
      <c r="E61" s="36">
        <v>1</v>
      </c>
      <c r="F61" s="27" t="s">
        <v>21</v>
      </c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7" t="s">
        <v>62</v>
      </c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50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52"/>
      <c r="E80" s="28"/>
      <c r="M80" s="30"/>
      <c r="N80" s="11"/>
    </row>
    <row r="81" spans="1:14" ht="12.95" customHeight="1">
      <c r="A81" s="152"/>
      <c r="E81" s="28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E83" s="28"/>
      <c r="M83" s="120"/>
      <c r="N83" s="11"/>
    </row>
    <row r="84" spans="1:14" ht="12.95" customHeight="1">
      <c r="A84" s="152"/>
      <c r="E84" s="28"/>
      <c r="M84" s="30"/>
      <c r="N84" s="11"/>
    </row>
    <row r="85" spans="1:14" ht="12.95" customHeight="1">
      <c r="A85" s="152"/>
      <c r="E85" s="28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M87" s="120"/>
      <c r="N87" s="11"/>
    </row>
    <row r="88" spans="1:14" ht="12.95" customHeight="1">
      <c r="A88" s="152"/>
      <c r="M88" s="30"/>
      <c r="N88" s="11"/>
    </row>
    <row r="89" spans="1:14" ht="12.95" customHeight="1">
      <c r="M89" s="120"/>
      <c r="N89" s="11"/>
    </row>
    <row r="90" spans="1:14" ht="12.95" customHeight="1"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75" customHeight="1">
      <c r="M100" s="30"/>
      <c r="N100" s="11"/>
    </row>
    <row r="101" spans="13:14" ht="12.7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95" customHeight="1">
      <c r="M218" s="30"/>
      <c r="N218" s="11"/>
    </row>
    <row r="219" spans="13:14" ht="12.95" customHeight="1">
      <c r="M219" s="120"/>
      <c r="N219" s="11"/>
    </row>
    <row r="220" spans="13:14" ht="12.95" customHeight="1">
      <c r="M220" s="30"/>
      <c r="N220" s="11"/>
    </row>
    <row r="221" spans="13:14" ht="12.95" customHeight="1">
      <c r="M221" s="120"/>
      <c r="N221" s="11"/>
    </row>
    <row r="222" spans="13:14" ht="12.95" customHeight="1">
      <c r="M222" s="30"/>
      <c r="N222" s="11"/>
    </row>
    <row r="223" spans="13:14" ht="12.95" customHeight="1">
      <c r="M223" s="120"/>
      <c r="N223" s="11"/>
    </row>
  </sheetData>
  <mergeCells count="2">
    <mergeCell ref="C1:D1"/>
    <mergeCell ref="I1:K1"/>
  </mergeCells>
  <phoneticPr fontId="3"/>
  <conditionalFormatting sqref="G2:G79">
    <cfRule type="expression" dxfId="18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2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2-1</v>
      </c>
      <c r="C1" s="5" t="str">
        <f>C5</f>
        <v>空気調和設備</v>
      </c>
      <c r="H1" s="155" t="s">
        <v>245</v>
      </c>
      <c r="I1" s="11">
        <f>MAX(I4:I379)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246</v>
      </c>
      <c r="C5" s="23" t="s">
        <v>152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63"/>
      <c r="K6" s="164"/>
      <c r="L6" s="164"/>
      <c r="N6" s="30"/>
      <c r="O6" s="11"/>
    </row>
    <row r="7" spans="2:15" ht="12.95" customHeight="1">
      <c r="B7" s="151" t="s">
        <v>19</v>
      </c>
      <c r="C7" s="23" t="s">
        <v>234</v>
      </c>
      <c r="D7" s="24"/>
      <c r="E7" s="25"/>
      <c r="F7" s="36"/>
      <c r="G7" s="27"/>
      <c r="H7" s="118"/>
      <c r="I7" s="119"/>
      <c r="J7" s="165"/>
      <c r="K7" s="166"/>
      <c r="L7" s="166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65"/>
      <c r="K8" s="166"/>
      <c r="L8" s="16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167"/>
      <c r="K9" s="168"/>
      <c r="L9" s="168"/>
      <c r="N9" s="120"/>
      <c r="O9" s="11"/>
    </row>
    <row r="10" spans="2:15" ht="12.95" customHeight="1">
      <c r="B10" s="150"/>
      <c r="C10" s="21" t="s">
        <v>247</v>
      </c>
      <c r="D10" s="15" t="s">
        <v>248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249</v>
      </c>
      <c r="D11" s="24" t="s">
        <v>250</v>
      </c>
      <c r="E11" s="25"/>
      <c r="F11" s="36">
        <v>1</v>
      </c>
      <c r="G11" s="27" t="s">
        <v>170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251</v>
      </c>
      <c r="D12" s="15" t="s">
        <v>252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249</v>
      </c>
      <c r="D13" s="24" t="s">
        <v>253</v>
      </c>
      <c r="E13" s="25"/>
      <c r="F13" s="36">
        <v>8</v>
      </c>
      <c r="G13" s="27" t="s">
        <v>170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254</v>
      </c>
      <c r="D14" s="15" t="s">
        <v>252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249</v>
      </c>
      <c r="D15" s="24" t="s">
        <v>250</v>
      </c>
      <c r="E15" s="25"/>
      <c r="F15" s="36">
        <v>2</v>
      </c>
      <c r="G15" s="27" t="s">
        <v>170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255</v>
      </c>
      <c r="D16" s="15" t="s">
        <v>252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249</v>
      </c>
      <c r="D17" s="24" t="s">
        <v>253</v>
      </c>
      <c r="E17" s="25"/>
      <c r="F17" s="36">
        <v>3</v>
      </c>
      <c r="G17" s="27" t="s">
        <v>170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256</v>
      </c>
      <c r="D18" s="15" t="s">
        <v>252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249</v>
      </c>
      <c r="D19" s="24" t="s">
        <v>250</v>
      </c>
      <c r="E19" s="25"/>
      <c r="F19" s="36">
        <v>1</v>
      </c>
      <c r="G19" s="27" t="s">
        <v>170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257</v>
      </c>
      <c r="D20" s="15" t="s">
        <v>252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249</v>
      </c>
      <c r="D21" s="24" t="s">
        <v>258</v>
      </c>
      <c r="E21" s="25"/>
      <c r="F21" s="36">
        <v>4</v>
      </c>
      <c r="G21" s="27" t="s">
        <v>170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259</v>
      </c>
      <c r="D22" s="15" t="s">
        <v>252</v>
      </c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249</v>
      </c>
      <c r="D23" s="24" t="s">
        <v>250</v>
      </c>
      <c r="E23" s="25"/>
      <c r="F23" s="36">
        <v>1</v>
      </c>
      <c r="G23" s="27" t="s">
        <v>170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260</v>
      </c>
      <c r="D24" s="15" t="s">
        <v>261</v>
      </c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262</v>
      </c>
      <c r="D25" s="24" t="s">
        <v>263</v>
      </c>
      <c r="E25" s="25"/>
      <c r="F25" s="36">
        <v>1</v>
      </c>
      <c r="G25" s="27" t="s">
        <v>170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 t="s">
        <v>264</v>
      </c>
      <c r="D26" s="15" t="s">
        <v>265</v>
      </c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266</v>
      </c>
      <c r="D27" s="24" t="s">
        <v>267</v>
      </c>
      <c r="E27" s="25"/>
      <c r="F27" s="36">
        <v>3</v>
      </c>
      <c r="G27" s="27" t="s">
        <v>170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 t="s">
        <v>268</v>
      </c>
      <c r="D28" s="15" t="s">
        <v>269</v>
      </c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266</v>
      </c>
      <c r="D29" s="24" t="s">
        <v>270</v>
      </c>
      <c r="E29" s="25"/>
      <c r="F29" s="36">
        <v>2</v>
      </c>
      <c r="G29" s="27" t="s">
        <v>170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 t="s">
        <v>271</v>
      </c>
      <c r="D30" s="15" t="s">
        <v>269</v>
      </c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266</v>
      </c>
      <c r="D31" s="24" t="s">
        <v>272</v>
      </c>
      <c r="E31" s="25"/>
      <c r="F31" s="36">
        <v>1</v>
      </c>
      <c r="G31" s="27" t="s">
        <v>170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 t="s">
        <v>273</v>
      </c>
      <c r="D32" s="15" t="s">
        <v>274</v>
      </c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266</v>
      </c>
      <c r="D33" s="24" t="s">
        <v>275</v>
      </c>
      <c r="E33" s="25"/>
      <c r="F33" s="36">
        <v>3</v>
      </c>
      <c r="G33" s="27" t="s">
        <v>170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276</v>
      </c>
      <c r="D35" s="24"/>
      <c r="E35" s="25"/>
      <c r="F35" s="36">
        <v>1</v>
      </c>
      <c r="G35" s="27" t="s">
        <v>170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277</v>
      </c>
      <c r="D37" s="24"/>
      <c r="E37" s="25"/>
      <c r="F37" s="36">
        <v>1</v>
      </c>
      <c r="G37" s="27" t="s">
        <v>21</v>
      </c>
      <c r="H37" s="118">
        <f>'別紙明細2-2-1-1'!J17</f>
        <v>0</v>
      </c>
      <c r="I37" s="119">
        <f>IF(C37&lt;&gt;"計",ROUNDDOWN(F37*H37,0),SUM(I$3:I36))</f>
        <v>0</v>
      </c>
      <c r="J37" s="24" t="str">
        <f>'別紙明細2-2-1-1'!C4</f>
        <v>別紙明細2-2-1-1-1</v>
      </c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 t="s">
        <v>62</v>
      </c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2"/>
      <c r="F380" s="28"/>
      <c r="N380" s="30"/>
      <c r="O380" s="11"/>
    </row>
    <row r="381" spans="2:15" ht="12.95" customHeight="1">
      <c r="B381" s="152"/>
      <c r="F381" s="28"/>
      <c r="N381" s="120"/>
      <c r="O381" s="11"/>
    </row>
    <row r="382" spans="2:15" ht="12.95" customHeight="1">
      <c r="B382" s="152"/>
      <c r="F382" s="28"/>
      <c r="N382" s="30"/>
      <c r="O382" s="11"/>
    </row>
    <row r="383" spans="2:15" ht="12.95" customHeight="1">
      <c r="B383" s="152"/>
      <c r="F383" s="28"/>
      <c r="N383" s="120"/>
      <c r="O383" s="11"/>
    </row>
    <row r="384" spans="2:15" ht="12.95" customHeight="1">
      <c r="B384" s="152"/>
      <c r="F384" s="28"/>
      <c r="N384" s="30"/>
      <c r="O384" s="11"/>
    </row>
    <row r="385" spans="2:15" ht="12.95" customHeight="1">
      <c r="B385" s="152"/>
      <c r="F385" s="28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N387" s="120"/>
      <c r="O387" s="11"/>
    </row>
    <row r="388" spans="2:15" ht="12.95" customHeight="1">
      <c r="B388" s="152"/>
      <c r="N388" s="30"/>
      <c r="O388" s="11"/>
    </row>
    <row r="389" spans="2:15" ht="12.95" customHeight="1">
      <c r="N389" s="120"/>
      <c r="O389" s="11"/>
    </row>
    <row r="390" spans="2:15" ht="12.95" customHeight="1">
      <c r="N390" s="30"/>
      <c r="O390" s="11"/>
    </row>
    <row r="391" spans="2:15" ht="12.95" customHeight="1">
      <c r="N391" s="120"/>
      <c r="O391" s="11"/>
    </row>
    <row r="392" spans="2:15" ht="12.95" customHeight="1">
      <c r="N392" s="30"/>
      <c r="O392" s="11"/>
    </row>
    <row r="393" spans="2:15" ht="12.95" customHeight="1">
      <c r="N393" s="120"/>
      <c r="O393" s="11"/>
    </row>
    <row r="394" spans="2:15" ht="12.95" customHeight="1"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95" customHeight="1">
      <c r="N518" s="30"/>
      <c r="O518" s="11"/>
    </row>
    <row r="519" spans="14:15" ht="12.95" customHeight="1">
      <c r="N519" s="120"/>
      <c r="O519" s="11"/>
    </row>
    <row r="520" spans="14:15" ht="12.95" customHeight="1">
      <c r="N520" s="30"/>
      <c r="O520" s="11"/>
    </row>
    <row r="521" spans="14:15" ht="12.95" customHeight="1">
      <c r="N521" s="120"/>
      <c r="O521" s="11"/>
    </row>
    <row r="522" spans="14:15" ht="12.95" customHeight="1">
      <c r="N522" s="30"/>
      <c r="O522" s="11"/>
    </row>
    <row r="523" spans="14:15" ht="12.95" customHeight="1">
      <c r="N523" s="120"/>
      <c r="O523" s="11"/>
    </row>
  </sheetData>
  <mergeCells count="3">
    <mergeCell ref="D3:E3"/>
    <mergeCell ref="J3:L3"/>
    <mergeCell ref="J6:L9"/>
  </mergeCells>
  <phoneticPr fontId="3"/>
  <conditionalFormatting sqref="H4:H379">
    <cfRule type="expression" dxfId="17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5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2-1</v>
      </c>
      <c r="C1" s="5" t="str">
        <f>C5</f>
        <v>空気調和設備</v>
      </c>
      <c r="H1" s="155" t="s">
        <v>245</v>
      </c>
      <c r="I1" s="11">
        <f>MAX(I4:I407)</f>
        <v>0</v>
      </c>
    </row>
    <row r="2" spans="2:15" ht="12.95" customHeight="1">
      <c r="B2" s="6" t="str">
        <f>B7</f>
        <v>2.</v>
      </c>
      <c r="C2" s="5" t="str">
        <f>C7</f>
        <v>配管設備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246</v>
      </c>
      <c r="C5" s="23" t="s">
        <v>152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22</v>
      </c>
      <c r="C7" s="23" t="s">
        <v>236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14"/>
      <c r="D10" s="15" t="s">
        <v>278</v>
      </c>
      <c r="E10" s="16" t="s">
        <v>279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280</v>
      </c>
      <c r="D11" s="24" t="s">
        <v>281</v>
      </c>
      <c r="E11" s="25" t="s">
        <v>282</v>
      </c>
      <c r="F11" s="36">
        <v>26</v>
      </c>
      <c r="G11" s="27" t="s">
        <v>283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278</v>
      </c>
      <c r="E12" s="16" t="s">
        <v>279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280</v>
      </c>
      <c r="D13" s="24" t="s">
        <v>281</v>
      </c>
      <c r="E13" s="25" t="s">
        <v>284</v>
      </c>
      <c r="F13" s="36">
        <v>96</v>
      </c>
      <c r="G13" s="27" t="s">
        <v>283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14"/>
      <c r="D14" s="15" t="s">
        <v>278</v>
      </c>
      <c r="E14" s="16" t="s">
        <v>279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280</v>
      </c>
      <c r="D15" s="24" t="s">
        <v>285</v>
      </c>
      <c r="E15" s="25" t="s">
        <v>282</v>
      </c>
      <c r="F15" s="36">
        <v>18</v>
      </c>
      <c r="G15" s="27" t="s">
        <v>283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14"/>
      <c r="D16" s="15" t="s">
        <v>278</v>
      </c>
      <c r="E16" s="16" t="s">
        <v>279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280</v>
      </c>
      <c r="D17" s="24" t="s">
        <v>285</v>
      </c>
      <c r="E17" s="25" t="s">
        <v>284</v>
      </c>
      <c r="F17" s="36">
        <v>22</v>
      </c>
      <c r="G17" s="27" t="s">
        <v>283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286</v>
      </c>
      <c r="D19" s="24"/>
      <c r="E19" s="25"/>
      <c r="F19" s="36">
        <v>1</v>
      </c>
      <c r="G19" s="27" t="s">
        <v>21</v>
      </c>
      <c r="H19" s="118">
        <f>'別紙明細2-2-1-2'!$J$47</f>
        <v>0</v>
      </c>
      <c r="I19" s="119">
        <f>IF(C19&lt;&gt;"計",ROUNDDOWN(F19*H19,0),SUM(I$3:I18))</f>
        <v>0</v>
      </c>
      <c r="J19" s="24" t="str">
        <f>'別紙明細2-2-1-2'!$C$4</f>
        <v>別紙明細2-2-1-2-1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287</v>
      </c>
      <c r="D21" s="24"/>
      <c r="E21" s="25"/>
      <c r="F21" s="36">
        <v>1</v>
      </c>
      <c r="G21" s="27" t="s">
        <v>21</v>
      </c>
      <c r="H21" s="118">
        <f>'別紙明細2-2-1-2'!J63</f>
        <v>0</v>
      </c>
      <c r="I21" s="119">
        <f>IF(C21&lt;&gt;"計",ROUNDDOWN(F21*H21,0),SUM(I$3:I20))</f>
        <v>0</v>
      </c>
      <c r="J21" s="24" t="str">
        <f>'別紙明細2-2-1-2'!C50</f>
        <v>別紙明細2-2-1-2-2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288</v>
      </c>
      <c r="D23" s="24"/>
      <c r="E23" s="25"/>
      <c r="F23" s="36">
        <v>1</v>
      </c>
      <c r="G23" s="27" t="s">
        <v>21</v>
      </c>
      <c r="H23" s="118">
        <f>'別紙明細2-2-1-2'!J75</f>
        <v>0</v>
      </c>
      <c r="I23" s="119">
        <f>IF(C23&lt;&gt;"計",ROUNDDOWN(F23*H23,0),SUM(I$3:I22))</f>
        <v>0</v>
      </c>
      <c r="J23" s="24" t="str">
        <f>'別紙明細2-2-1-2'!C66</f>
        <v>別紙明細2-2-1-2-3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289</v>
      </c>
      <c r="D25" s="24"/>
      <c r="E25" s="25"/>
      <c r="F25" s="36">
        <v>1</v>
      </c>
      <c r="G25" s="27" t="s">
        <v>21</v>
      </c>
      <c r="H25" s="118">
        <f>'別紙明細2-2-1-2'!J93</f>
        <v>0</v>
      </c>
      <c r="I25" s="119">
        <f>IF(C25&lt;&gt;"計",ROUNDDOWN(F25*H25,0),SUM(I$3:I24))</f>
        <v>0</v>
      </c>
      <c r="J25" s="24" t="str">
        <f>'別紙明細2-2-1-2'!C78</f>
        <v>別紙明細2-2-1-2-4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290</v>
      </c>
      <c r="D27" s="24"/>
      <c r="E27" s="25"/>
      <c r="F27" s="36">
        <v>1</v>
      </c>
      <c r="G27" s="27" t="s">
        <v>21</v>
      </c>
      <c r="H27" s="118">
        <f>'別紙明細2-2-1-2'!J109</f>
        <v>0</v>
      </c>
      <c r="I27" s="119">
        <f>IF(C27&lt;&gt;"計",ROUNDDOWN(F27*H27,0),SUM(I$3:I26))</f>
        <v>0</v>
      </c>
      <c r="J27" s="24" t="str">
        <f>'別紙明細2-2-1-2'!C96</f>
        <v>別紙明細2-2-1-2-5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291</v>
      </c>
      <c r="D29" s="24"/>
      <c r="E29" s="25"/>
      <c r="F29" s="36">
        <v>1</v>
      </c>
      <c r="G29" s="27" t="s">
        <v>21</v>
      </c>
      <c r="H29" s="118">
        <f>'別紙明細2-2-1-2'!J127</f>
        <v>0</v>
      </c>
      <c r="I29" s="119">
        <f>IF(C29&lt;&gt;"計",ROUNDDOWN(F29*H29,0),SUM(I$3:I28))</f>
        <v>0</v>
      </c>
      <c r="J29" s="24" t="str">
        <f>'別紙明細2-2-1-2'!C112</f>
        <v>別紙明細2-2-1-2-6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292</v>
      </c>
      <c r="D31" s="24"/>
      <c r="E31" s="25"/>
      <c r="F31" s="36">
        <v>1</v>
      </c>
      <c r="G31" s="27" t="s">
        <v>21</v>
      </c>
      <c r="H31" s="118">
        <f>'別紙明細2-2-1-2'!J171</f>
        <v>0</v>
      </c>
      <c r="I31" s="119">
        <f>IF(C31&lt;&gt;"計",ROUNDDOWN(F31*H31,0),SUM(I$3:I30))</f>
        <v>0</v>
      </c>
      <c r="J31" s="24" t="str">
        <f>'別紙明細2-2-1-2'!C130</f>
        <v>別紙明細2-2-1-2-7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 t="s">
        <v>62</v>
      </c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2"/>
      <c r="F408" s="28"/>
      <c r="N408" s="30"/>
      <c r="O408" s="11"/>
    </row>
    <row r="409" spans="2:15" ht="12.95" customHeight="1">
      <c r="B409" s="152"/>
      <c r="F409" s="28"/>
      <c r="N409" s="120"/>
      <c r="O409" s="11"/>
    </row>
    <row r="410" spans="2:15" ht="12.95" customHeight="1">
      <c r="B410" s="152"/>
      <c r="F410" s="28"/>
      <c r="N410" s="30"/>
      <c r="O410" s="11"/>
    </row>
    <row r="411" spans="2:15" ht="12.95" customHeight="1">
      <c r="B411" s="152"/>
      <c r="F411" s="28"/>
      <c r="N411" s="120"/>
      <c r="O411" s="11"/>
    </row>
    <row r="412" spans="2:15" ht="12.95" customHeight="1">
      <c r="B412" s="152"/>
      <c r="F412" s="28"/>
      <c r="N412" s="30"/>
      <c r="O412" s="11"/>
    </row>
    <row r="413" spans="2:15" ht="12.95" customHeight="1">
      <c r="B413" s="152"/>
      <c r="F413" s="28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N415" s="120"/>
      <c r="O415" s="11"/>
    </row>
    <row r="416" spans="2:15" ht="12.95" customHeight="1">
      <c r="B416" s="152"/>
      <c r="N416" s="30"/>
      <c r="O416" s="11"/>
    </row>
    <row r="417" spans="14:15" ht="12.95" customHeight="1">
      <c r="N417" s="120"/>
      <c r="O417" s="11"/>
    </row>
    <row r="418" spans="14:15" ht="12.95" customHeight="1">
      <c r="N418" s="30"/>
      <c r="O418" s="11"/>
    </row>
    <row r="419" spans="14:15" ht="12.95" customHeight="1">
      <c r="N419" s="120"/>
      <c r="O419" s="11"/>
    </row>
    <row r="420" spans="14:15" ht="12.95" customHeight="1">
      <c r="N420" s="30"/>
      <c r="O420" s="11"/>
    </row>
    <row r="421" spans="14:15" ht="12.95" customHeight="1">
      <c r="N421" s="120"/>
      <c r="O421" s="11"/>
    </row>
    <row r="422" spans="14:15" ht="12.95" customHeight="1">
      <c r="N422" s="30"/>
      <c r="O422" s="11"/>
    </row>
    <row r="423" spans="14:15" ht="12.95" customHeight="1">
      <c r="N423" s="120"/>
      <c r="O423" s="11"/>
    </row>
    <row r="424" spans="14:15" ht="12.95" customHeight="1">
      <c r="N424" s="30"/>
      <c r="O424" s="11"/>
    </row>
    <row r="425" spans="14:15" ht="12.95" customHeight="1">
      <c r="N425" s="120"/>
      <c r="O425" s="11"/>
    </row>
    <row r="426" spans="14:15" ht="12.95" customHeight="1">
      <c r="N426" s="30"/>
      <c r="O426" s="11"/>
    </row>
    <row r="427" spans="14:15" ht="12.9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95" customHeight="1">
      <c r="N546" s="30"/>
      <c r="O546" s="11"/>
    </row>
    <row r="547" spans="14:15" ht="12.95" customHeight="1">
      <c r="N547" s="120"/>
      <c r="O547" s="11"/>
    </row>
    <row r="548" spans="14:15" ht="12.95" customHeight="1">
      <c r="N548" s="30"/>
      <c r="O548" s="11"/>
    </row>
    <row r="549" spans="14:15" ht="12.95" customHeight="1">
      <c r="N549" s="120"/>
      <c r="O549" s="11"/>
    </row>
    <row r="550" spans="14:15" ht="12.95" customHeight="1">
      <c r="N550" s="30"/>
      <c r="O550" s="11"/>
    </row>
    <row r="551" spans="14:15" ht="12.95" customHeight="1">
      <c r="N551" s="120"/>
      <c r="O551" s="11"/>
    </row>
  </sheetData>
  <mergeCells count="2">
    <mergeCell ref="D3:E3"/>
    <mergeCell ref="J3:L3"/>
  </mergeCells>
  <phoneticPr fontId="3"/>
  <conditionalFormatting sqref="H4:H407">
    <cfRule type="expression" dxfId="16" priority="149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3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2-1</v>
      </c>
      <c r="C1" s="5" t="str">
        <f>C5</f>
        <v>換気設備</v>
      </c>
      <c r="H1" s="155" t="s">
        <v>245</v>
      </c>
      <c r="I1" s="11">
        <f>MAX(I4:I387)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246</v>
      </c>
      <c r="C5" s="23" t="s">
        <v>153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234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293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294</v>
      </c>
      <c r="D11" s="24" t="s">
        <v>295</v>
      </c>
      <c r="E11" s="25"/>
      <c r="F11" s="36">
        <v>2</v>
      </c>
      <c r="G11" s="27" t="s">
        <v>170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296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294</v>
      </c>
      <c r="D13" s="24" t="s">
        <v>295</v>
      </c>
      <c r="E13" s="25"/>
      <c r="F13" s="36">
        <v>2</v>
      </c>
      <c r="G13" s="27" t="s">
        <v>170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297</v>
      </c>
      <c r="D14" s="15" t="s">
        <v>298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299</v>
      </c>
      <c r="D15" s="24" t="s">
        <v>295</v>
      </c>
      <c r="E15" s="25"/>
      <c r="F15" s="36">
        <v>2</v>
      </c>
      <c r="G15" s="27" t="s">
        <v>170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300</v>
      </c>
      <c r="D16" s="15" t="s">
        <v>298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299</v>
      </c>
      <c r="D17" s="24" t="s">
        <v>295</v>
      </c>
      <c r="E17" s="25"/>
      <c r="F17" s="36">
        <v>6</v>
      </c>
      <c r="G17" s="27" t="s">
        <v>170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301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294</v>
      </c>
      <c r="D19" s="24" t="s">
        <v>295</v>
      </c>
      <c r="E19" s="25"/>
      <c r="F19" s="36">
        <v>1</v>
      </c>
      <c r="G19" s="27" t="s">
        <v>170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302</v>
      </c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294</v>
      </c>
      <c r="D21" s="24" t="s">
        <v>295</v>
      </c>
      <c r="E21" s="25"/>
      <c r="F21" s="36">
        <v>1</v>
      </c>
      <c r="G21" s="27" t="s">
        <v>170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277</v>
      </c>
      <c r="D23" s="24"/>
      <c r="E23" s="25"/>
      <c r="F23" s="36">
        <v>1</v>
      </c>
      <c r="G23" s="27" t="s">
        <v>21</v>
      </c>
      <c r="H23" s="118"/>
      <c r="I23" s="119"/>
      <c r="J23" s="24" t="str">
        <f>'別紙明細2-2-2-1'!C4</f>
        <v>別紙明細2-2-2-1-1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 t="s">
        <v>62</v>
      </c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N397" s="120"/>
      <c r="O397" s="11"/>
    </row>
    <row r="398" spans="2:15" ht="12.95" customHeight="1">
      <c r="B398" s="152"/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</sheetData>
  <mergeCells count="2">
    <mergeCell ref="D3:E3"/>
    <mergeCell ref="J3:L3"/>
  </mergeCells>
  <phoneticPr fontId="3"/>
  <conditionalFormatting sqref="H4:H389">
    <cfRule type="expression" dxfId="15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0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2-2</v>
      </c>
      <c r="C1" s="5" t="str">
        <f>C5</f>
        <v>換気設備</v>
      </c>
      <c r="H1" s="155" t="s">
        <v>245</v>
      </c>
      <c r="I1" s="11">
        <f>MAX(I4:I369)</f>
        <v>0</v>
      </c>
    </row>
    <row r="2" spans="2:15" ht="12.95" customHeight="1">
      <c r="B2" s="6" t="str">
        <f>B7</f>
        <v>2.</v>
      </c>
      <c r="C2" s="5" t="str">
        <f>C7</f>
        <v>ダクト設備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303</v>
      </c>
      <c r="C5" s="23" t="s">
        <v>153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22</v>
      </c>
      <c r="C7" s="23" t="s">
        <v>238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>
        <f>IF(C9&lt;&gt;"計",ROUNDDOWN(F9*H9,0),SUM(I$3:I8))</f>
        <v>0</v>
      </c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304</v>
      </c>
      <c r="D11" s="24"/>
      <c r="E11" s="25"/>
      <c r="F11" s="36"/>
      <c r="G11" s="27"/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305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306</v>
      </c>
      <c r="D13" s="24" t="s">
        <v>307</v>
      </c>
      <c r="E13" s="25" t="s">
        <v>308</v>
      </c>
      <c r="F13" s="36">
        <v>70</v>
      </c>
      <c r="G13" s="27" t="s">
        <v>283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309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310</v>
      </c>
      <c r="D15" s="24" t="s">
        <v>311</v>
      </c>
      <c r="E15" s="25" t="s">
        <v>312</v>
      </c>
      <c r="F15" s="36">
        <v>8</v>
      </c>
      <c r="G15" s="27" t="s">
        <v>313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309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310</v>
      </c>
      <c r="D17" s="24" t="s">
        <v>311</v>
      </c>
      <c r="E17" s="25" t="s">
        <v>314</v>
      </c>
      <c r="F17" s="36">
        <v>3</v>
      </c>
      <c r="G17" s="27" t="s">
        <v>313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315</v>
      </c>
      <c r="D19" s="24" t="s">
        <v>316</v>
      </c>
      <c r="E19" s="25" t="s">
        <v>308</v>
      </c>
      <c r="F19" s="36">
        <v>16</v>
      </c>
      <c r="G19" s="27" t="s">
        <v>313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317</v>
      </c>
      <c r="E20" s="16" t="s">
        <v>318</v>
      </c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319</v>
      </c>
      <c r="D21" s="24" t="s">
        <v>320</v>
      </c>
      <c r="E21" s="25" t="s">
        <v>308</v>
      </c>
      <c r="F21" s="36">
        <v>5</v>
      </c>
      <c r="G21" s="27" t="s">
        <v>313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321</v>
      </c>
      <c r="D23" s="24"/>
      <c r="E23" s="25"/>
      <c r="F23" s="36">
        <v>1</v>
      </c>
      <c r="G23" s="27" t="s">
        <v>21</v>
      </c>
      <c r="H23" s="118"/>
      <c r="I23" s="119"/>
      <c r="J23" s="24" t="str">
        <f>'別紙明細2-2-2-2'!C4</f>
        <v>別紙明細2-2-2-2-1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287</v>
      </c>
      <c r="D25" s="24"/>
      <c r="E25" s="25"/>
      <c r="F25" s="36">
        <v>1</v>
      </c>
      <c r="G25" s="27" t="s">
        <v>21</v>
      </c>
      <c r="H25" s="118"/>
      <c r="I25" s="119"/>
      <c r="J25" s="24" t="str">
        <f>'別紙明細2-2-2-2'!C20</f>
        <v>別紙明細2-2-2-2-2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289</v>
      </c>
      <c r="D27" s="24"/>
      <c r="E27" s="25"/>
      <c r="F27" s="36">
        <v>1</v>
      </c>
      <c r="G27" s="27" t="s">
        <v>21</v>
      </c>
      <c r="H27" s="118"/>
      <c r="I27" s="119"/>
      <c r="J27" s="24" t="str">
        <f>'別紙明細2-2-2-2'!C32</f>
        <v>別紙明細2-2-2-2-3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322</v>
      </c>
      <c r="D29" s="24"/>
      <c r="E29" s="25"/>
      <c r="F29" s="36">
        <v>1</v>
      </c>
      <c r="G29" s="27" t="s">
        <v>21</v>
      </c>
      <c r="H29" s="118"/>
      <c r="I29" s="119"/>
      <c r="J29" s="24" t="str">
        <f>'別紙明細2-2-2-2'!C46</f>
        <v>別紙明細2-2-2-2-4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292</v>
      </c>
      <c r="D31" s="24"/>
      <c r="E31" s="25"/>
      <c r="F31" s="36">
        <v>1</v>
      </c>
      <c r="G31" s="27" t="s">
        <v>21</v>
      </c>
      <c r="H31" s="118"/>
      <c r="I31" s="119"/>
      <c r="J31" s="24" t="str">
        <f>'別紙明細2-2-2-2'!C58</f>
        <v>別紙明細2-2-2-2-5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 t="s">
        <v>62</v>
      </c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2"/>
      <c r="F366" s="28"/>
      <c r="N366" s="30"/>
      <c r="O366" s="11"/>
    </row>
    <row r="367" spans="2:15" ht="12.95" customHeight="1">
      <c r="B367" s="152"/>
      <c r="F367" s="28"/>
      <c r="N367" s="120"/>
      <c r="O367" s="11"/>
    </row>
    <row r="368" spans="2:15" ht="12.95" customHeight="1">
      <c r="B368" s="152"/>
      <c r="F368" s="28"/>
      <c r="N368" s="30"/>
      <c r="O368" s="11"/>
    </row>
    <row r="369" spans="2:15" ht="12.95" customHeight="1">
      <c r="B369" s="152"/>
      <c r="F369" s="28"/>
      <c r="N369" s="120"/>
      <c r="O369" s="11"/>
    </row>
    <row r="370" spans="2:15" ht="12.95" customHeight="1">
      <c r="B370" s="152"/>
      <c r="F370" s="28"/>
      <c r="N370" s="30"/>
      <c r="O370" s="11"/>
    </row>
    <row r="371" spans="2:15" ht="12.95" customHeight="1">
      <c r="B371" s="152"/>
      <c r="F371" s="28"/>
      <c r="N371" s="120"/>
      <c r="O371" s="11"/>
    </row>
    <row r="372" spans="2:15" ht="12.95" customHeight="1">
      <c r="B372" s="152"/>
      <c r="F372" s="28"/>
      <c r="N372" s="30"/>
      <c r="O372" s="11"/>
    </row>
    <row r="373" spans="2:15" ht="12.95" customHeight="1">
      <c r="B373" s="152"/>
      <c r="N373" s="120"/>
      <c r="O373" s="11"/>
    </row>
    <row r="374" spans="2:15" ht="12.95" customHeight="1">
      <c r="B374" s="152"/>
      <c r="N374" s="30"/>
      <c r="O374" s="11"/>
    </row>
    <row r="375" spans="2:15" ht="12.95" customHeight="1">
      <c r="N375" s="120"/>
      <c r="O375" s="11"/>
    </row>
    <row r="376" spans="2:15" ht="12.95" customHeight="1">
      <c r="N376" s="30"/>
      <c r="O376" s="11"/>
    </row>
    <row r="377" spans="2:15" ht="12.95" customHeight="1">
      <c r="N377" s="120"/>
      <c r="O377" s="11"/>
    </row>
    <row r="378" spans="2:15" ht="12.95" customHeight="1">
      <c r="N378" s="30"/>
      <c r="O378" s="11"/>
    </row>
    <row r="379" spans="2:15" ht="12.95" customHeight="1">
      <c r="N379" s="120"/>
      <c r="O379" s="11"/>
    </row>
    <row r="380" spans="2:15" ht="12.95" customHeight="1">
      <c r="N380" s="30"/>
      <c r="O380" s="11"/>
    </row>
    <row r="381" spans="2:15" ht="12.95" customHeight="1">
      <c r="N381" s="120"/>
      <c r="O381" s="11"/>
    </row>
    <row r="382" spans="2:15" ht="12.95" customHeight="1">
      <c r="N382" s="30"/>
      <c r="O382" s="11"/>
    </row>
    <row r="383" spans="2:15" ht="12.95" customHeight="1">
      <c r="N383" s="120"/>
      <c r="O383" s="11"/>
    </row>
    <row r="384" spans="2:15" ht="12.95" customHeight="1">
      <c r="N384" s="30"/>
      <c r="O384" s="11"/>
    </row>
    <row r="385" spans="14:15" ht="12.95" customHeight="1">
      <c r="N385" s="120"/>
      <c r="O385" s="11"/>
    </row>
    <row r="386" spans="14:15" ht="12.75" customHeight="1">
      <c r="N386" s="30"/>
      <c r="O386" s="11"/>
    </row>
    <row r="387" spans="14:15" ht="12.75" customHeight="1">
      <c r="N387" s="120"/>
      <c r="O387" s="11"/>
    </row>
    <row r="388" spans="14:15" ht="12.75" customHeight="1">
      <c r="N388" s="30"/>
      <c r="O388" s="11"/>
    </row>
    <row r="389" spans="14:15" ht="12.75" customHeight="1">
      <c r="N389" s="120"/>
      <c r="O389" s="11"/>
    </row>
    <row r="390" spans="14:15" ht="12.75" customHeight="1">
      <c r="N390" s="30"/>
      <c r="O390" s="11"/>
    </row>
    <row r="391" spans="14:15" ht="12.75" customHeight="1">
      <c r="N391" s="120"/>
      <c r="O391" s="11"/>
    </row>
    <row r="392" spans="14:15" ht="12.75" customHeight="1">
      <c r="N392" s="30"/>
      <c r="O392" s="11"/>
    </row>
    <row r="393" spans="14:15" ht="12.75" customHeight="1">
      <c r="N393" s="120"/>
      <c r="O393" s="11"/>
    </row>
    <row r="394" spans="14:15" ht="12.75" customHeight="1">
      <c r="N394" s="30"/>
      <c r="O394" s="11"/>
    </row>
    <row r="395" spans="14:15" ht="12.75" customHeight="1">
      <c r="N395" s="120"/>
      <c r="O395" s="11"/>
    </row>
    <row r="396" spans="14:15" ht="12.75" customHeight="1">
      <c r="N396" s="30"/>
      <c r="O396" s="11"/>
    </row>
    <row r="397" spans="14:15" ht="12.75" customHeight="1">
      <c r="N397" s="120"/>
      <c r="O397" s="11"/>
    </row>
    <row r="398" spans="14:15" ht="12.75" customHeight="1">
      <c r="N398" s="30"/>
      <c r="O398" s="11"/>
    </row>
    <row r="399" spans="14:15" ht="12.75" customHeight="1">
      <c r="N399" s="120"/>
      <c r="O399" s="11"/>
    </row>
    <row r="400" spans="14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95" customHeight="1">
      <c r="N504" s="30"/>
      <c r="O504" s="11"/>
    </row>
    <row r="505" spans="14:15" ht="12.95" customHeight="1">
      <c r="N505" s="120"/>
      <c r="O505" s="11"/>
    </row>
    <row r="506" spans="14:15" ht="12.95" customHeight="1">
      <c r="N506" s="30"/>
      <c r="O506" s="11"/>
    </row>
    <row r="507" spans="14:15" ht="12.95" customHeight="1">
      <c r="N507" s="120"/>
      <c r="O507" s="11"/>
    </row>
    <row r="508" spans="14:15" ht="12.95" customHeight="1">
      <c r="N508" s="30"/>
      <c r="O508" s="11"/>
    </row>
    <row r="509" spans="14:15" ht="12.95" customHeight="1">
      <c r="N509" s="120"/>
      <c r="O509" s="11"/>
    </row>
  </sheetData>
  <mergeCells count="2">
    <mergeCell ref="D3:E3"/>
    <mergeCell ref="J3:L3"/>
  </mergeCells>
  <phoneticPr fontId="3"/>
  <conditionalFormatting sqref="H4:H365">
    <cfRule type="expression" dxfId="1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3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2-2</v>
      </c>
      <c r="C1" s="5" t="str">
        <f>C5</f>
        <v>換気設備</v>
      </c>
      <c r="H1" s="155" t="s">
        <v>245</v>
      </c>
      <c r="I1" s="11">
        <f>MAX(I4:I389)</f>
        <v>0</v>
      </c>
    </row>
    <row r="2" spans="2:15" ht="12.95" customHeight="1">
      <c r="B2" s="6" t="str">
        <f>B7</f>
        <v>3.</v>
      </c>
      <c r="C2" s="5" t="str">
        <f>C7</f>
        <v>総合調整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303</v>
      </c>
      <c r="C5" s="23" t="s">
        <v>153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24</v>
      </c>
      <c r="C7" s="23" t="s">
        <v>239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239</v>
      </c>
      <c r="D11" s="24"/>
      <c r="E11" s="25"/>
      <c r="F11" s="36">
        <v>1</v>
      </c>
      <c r="G11" s="27" t="s">
        <v>21</v>
      </c>
      <c r="H11" s="118"/>
      <c r="I11" s="119"/>
      <c r="J11" s="24" t="str">
        <f>'別紙明細2-2-2-3'!C4</f>
        <v>別紙明細2-2-2-3-1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N399" s="120"/>
      <c r="O399" s="11"/>
    </row>
    <row r="400" spans="2:15" ht="12.95" customHeight="1">
      <c r="B400" s="152"/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95" customHeight="1">
      <c r="N410" s="30"/>
      <c r="O410" s="11"/>
    </row>
    <row r="411" spans="14:15" ht="12.9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</sheetData>
  <mergeCells count="2">
    <mergeCell ref="D3:E3"/>
    <mergeCell ref="J3:L3"/>
  </mergeCells>
  <phoneticPr fontId="3"/>
  <conditionalFormatting sqref="H4:H391">
    <cfRule type="expression" dxfId="1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3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2-3</v>
      </c>
      <c r="C1" s="5" t="str">
        <f>C5</f>
        <v>撤去工事</v>
      </c>
      <c r="H1" s="155" t="s">
        <v>245</v>
      </c>
      <c r="I1" s="11">
        <f>MAX(I4:I387)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323</v>
      </c>
      <c r="C5" s="23" t="s">
        <v>241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241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324</v>
      </c>
      <c r="D11" s="24"/>
      <c r="E11" s="25"/>
      <c r="F11" s="36">
        <v>1</v>
      </c>
      <c r="G11" s="27" t="s">
        <v>21</v>
      </c>
      <c r="H11" s="118"/>
      <c r="I11" s="119"/>
      <c r="J11" s="24" t="str">
        <f>'別紙明細2-2-3-1'!C4</f>
        <v>別紙明細2-2-3-1-1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325</v>
      </c>
      <c r="D13" s="24"/>
      <c r="E13" s="25"/>
      <c r="F13" s="36">
        <v>1</v>
      </c>
      <c r="G13" s="27" t="s">
        <v>21</v>
      </c>
      <c r="H13" s="118"/>
      <c r="I13" s="119"/>
      <c r="J13" s="24" t="str">
        <f>'別紙明細2-2-3-1'!C26</f>
        <v>別紙明細2-2-3-1-2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326</v>
      </c>
      <c r="D15" s="24"/>
      <c r="E15" s="25"/>
      <c r="F15" s="36">
        <v>1</v>
      </c>
      <c r="G15" s="27" t="s">
        <v>21</v>
      </c>
      <c r="H15" s="118"/>
      <c r="I15" s="119"/>
      <c r="J15" s="24" t="str">
        <f>'別紙明細2-2-3-1'!C54</f>
        <v>別紙明細2-2-3-1-3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7" t="s">
        <v>62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N397" s="120"/>
      <c r="O397" s="11"/>
    </row>
    <row r="398" spans="2:15" ht="12.95" customHeight="1">
      <c r="B398" s="152"/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</sheetData>
  <mergeCells count="2">
    <mergeCell ref="D3:E3"/>
    <mergeCell ref="J3:L3"/>
  </mergeCells>
  <phoneticPr fontId="3"/>
  <conditionalFormatting sqref="H4:H389">
    <cfRule type="expression" dxfId="12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2-4</v>
      </c>
      <c r="C1" s="5" t="str">
        <f>C5</f>
        <v>足場組立及び解体工事</v>
      </c>
      <c r="H1" s="155" t="s">
        <v>245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足場組立及び解体工事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327</v>
      </c>
      <c r="C5" s="23" t="s">
        <v>243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243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243</v>
      </c>
      <c r="D11" s="24"/>
      <c r="E11" s="25"/>
      <c r="F11" s="36">
        <v>1</v>
      </c>
      <c r="G11" s="27" t="s">
        <v>21</v>
      </c>
      <c r="H11" s="118"/>
      <c r="I11" s="119"/>
      <c r="J11" s="24" t="str">
        <f>'別紙明細2-2-4-1'!C4</f>
        <v>別紙明細2-2-4-1-1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1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2-5</v>
      </c>
      <c r="C1" s="5" t="str">
        <f>C5</f>
        <v>発生材処理</v>
      </c>
      <c r="H1" s="155" t="s">
        <v>245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328</v>
      </c>
      <c r="C5" s="23" t="s">
        <v>61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61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61</v>
      </c>
      <c r="D11" s="24"/>
      <c r="E11" s="25"/>
      <c r="F11" s="36">
        <v>1</v>
      </c>
      <c r="G11" s="27" t="s">
        <v>21</v>
      </c>
      <c r="H11" s="118"/>
      <c r="I11" s="119"/>
      <c r="J11" s="24" t="str">
        <f>'別紙明細2-2-5-1'!C4</f>
        <v>別紙明細2-2-5-1-1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明朝,標準"&amp;U(1)細目S1 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386"/>
  <sheetViews>
    <sheetView showZeros="0" view="pageBreakPreview" zoomScale="115" zoomScaleNormal="100" zoomScaleSheetLayoutView="115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330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277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331</v>
      </c>
      <c r="D9" s="24"/>
      <c r="E9" s="25"/>
      <c r="F9" s="26">
        <v>1.72</v>
      </c>
      <c r="G9" s="27" t="s">
        <v>332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333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334</v>
      </c>
      <c r="D11" s="24" t="s">
        <v>335</v>
      </c>
      <c r="E11" s="25"/>
      <c r="F11" s="26">
        <f>46.7*1.2</f>
        <v>56.04</v>
      </c>
      <c r="G11" s="27" t="s">
        <v>336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333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337</v>
      </c>
      <c r="D13" s="24" t="s">
        <v>338</v>
      </c>
      <c r="E13" s="25"/>
      <c r="F13" s="26">
        <f>53.9*1.2</f>
        <v>64.679999999999993</v>
      </c>
      <c r="G13" s="27" t="s">
        <v>336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62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H384" s="128"/>
      <c r="I384" s="120"/>
      <c r="J384" s="35"/>
      <c r="K384" s="35"/>
    </row>
    <row r="385" spans="6:9" ht="12.95" customHeight="1">
      <c r="F385" s="28"/>
      <c r="H385" s="128"/>
      <c r="I385" s="120">
        <f>ROUNDDOWN(F385*H385,0)</f>
        <v>0</v>
      </c>
    </row>
    <row r="386" spans="6:9" ht="12.95" customHeight="1">
      <c r="F386" s="28"/>
      <c r="I386" s="120"/>
    </row>
  </sheetData>
  <mergeCells count="2">
    <mergeCell ref="D3:E3"/>
    <mergeCell ref="J3:L3"/>
  </mergeCells>
  <phoneticPr fontId="3"/>
  <conditionalFormatting sqref="H4:H233">
    <cfRule type="expression" dxfId="9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418"/>
  <sheetViews>
    <sheetView showZeros="0" view="pageBreakPreview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339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286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340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286</v>
      </c>
      <c r="D9" s="24" t="s">
        <v>341</v>
      </c>
      <c r="E9" s="25" t="s">
        <v>342</v>
      </c>
      <c r="F9" s="26">
        <v>177</v>
      </c>
      <c r="G9" s="27" t="s">
        <v>283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340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286</v>
      </c>
      <c r="D11" s="24" t="s">
        <v>341</v>
      </c>
      <c r="E11" s="25" t="s">
        <v>343</v>
      </c>
      <c r="F11" s="26">
        <v>27</v>
      </c>
      <c r="G11" s="27" t="s">
        <v>283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340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286</v>
      </c>
      <c r="D13" s="24" t="s">
        <v>341</v>
      </c>
      <c r="E13" s="25" t="s">
        <v>344</v>
      </c>
      <c r="F13" s="26">
        <v>3</v>
      </c>
      <c r="G13" s="27" t="s">
        <v>283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340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286</v>
      </c>
      <c r="D15" s="24" t="s">
        <v>341</v>
      </c>
      <c r="E15" s="25" t="s">
        <v>345</v>
      </c>
      <c r="F15" s="26">
        <v>6</v>
      </c>
      <c r="G15" s="27" t="s">
        <v>283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340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286</v>
      </c>
      <c r="D17" s="24" t="s">
        <v>341</v>
      </c>
      <c r="E17" s="25" t="s">
        <v>346</v>
      </c>
      <c r="F17" s="26">
        <v>20</v>
      </c>
      <c r="G17" s="27" t="s">
        <v>283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340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286</v>
      </c>
      <c r="D19" s="24" t="s">
        <v>347</v>
      </c>
      <c r="E19" s="25" t="s">
        <v>343</v>
      </c>
      <c r="F19" s="26">
        <v>87</v>
      </c>
      <c r="G19" s="27" t="s">
        <v>283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 t="s">
        <v>340</v>
      </c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286</v>
      </c>
      <c r="D21" s="24" t="s">
        <v>347</v>
      </c>
      <c r="E21" s="25" t="s">
        <v>344</v>
      </c>
      <c r="F21" s="26">
        <v>90</v>
      </c>
      <c r="G21" s="27" t="s">
        <v>283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340</v>
      </c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286</v>
      </c>
      <c r="D23" s="24" t="s">
        <v>347</v>
      </c>
      <c r="E23" s="25" t="s">
        <v>345</v>
      </c>
      <c r="F23" s="26">
        <v>22</v>
      </c>
      <c r="G23" s="27" t="s">
        <v>283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340</v>
      </c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286</v>
      </c>
      <c r="D25" s="24" t="s">
        <v>347</v>
      </c>
      <c r="E25" s="25" t="s">
        <v>346</v>
      </c>
      <c r="F25" s="26">
        <v>3</v>
      </c>
      <c r="G25" s="27" t="s">
        <v>283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340</v>
      </c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286</v>
      </c>
      <c r="D27" s="24" t="s">
        <v>347</v>
      </c>
      <c r="E27" s="25" t="s">
        <v>348</v>
      </c>
      <c r="F27" s="26">
        <v>3</v>
      </c>
      <c r="G27" s="27" t="s">
        <v>283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340</v>
      </c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286</v>
      </c>
      <c r="D29" s="24" t="s">
        <v>347</v>
      </c>
      <c r="E29" s="25" t="s">
        <v>349</v>
      </c>
      <c r="F29" s="26">
        <v>8</v>
      </c>
      <c r="G29" s="27" t="s">
        <v>283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340</v>
      </c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286</v>
      </c>
      <c r="D31" s="24" t="s">
        <v>347</v>
      </c>
      <c r="E31" s="25" t="s">
        <v>350</v>
      </c>
      <c r="F31" s="26">
        <v>9</v>
      </c>
      <c r="G31" s="27" t="s">
        <v>283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 t="s">
        <v>340</v>
      </c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286</v>
      </c>
      <c r="D33" s="24" t="s">
        <v>347</v>
      </c>
      <c r="E33" s="25" t="s">
        <v>351</v>
      </c>
      <c r="F33" s="26">
        <v>11</v>
      </c>
      <c r="G33" s="27" t="s">
        <v>283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352</v>
      </c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353</v>
      </c>
      <c r="D35" s="24" t="s">
        <v>354</v>
      </c>
      <c r="E35" s="25"/>
      <c r="F35" s="26">
        <v>177</v>
      </c>
      <c r="G35" s="27" t="s">
        <v>283</v>
      </c>
      <c r="H35" s="127"/>
      <c r="I35" s="119"/>
      <c r="J35" s="156"/>
      <c r="K35" s="25"/>
      <c r="L35" s="25"/>
      <c r="N35" s="120"/>
      <c r="O35" s="11"/>
    </row>
    <row r="36" spans="2:15" ht="12.95" customHeight="1">
      <c r="B36" s="13"/>
      <c r="C36" s="21"/>
      <c r="D36" s="15" t="s">
        <v>352</v>
      </c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353</v>
      </c>
      <c r="D37" s="24" t="s">
        <v>354</v>
      </c>
      <c r="E37" s="25"/>
      <c r="F37" s="26">
        <v>27</v>
      </c>
      <c r="G37" s="27" t="s">
        <v>283</v>
      </c>
      <c r="H37" s="127"/>
      <c r="I37" s="119"/>
      <c r="J37" s="156"/>
      <c r="K37" s="25"/>
      <c r="L37" s="25"/>
      <c r="N37" s="120"/>
      <c r="O37" s="11"/>
    </row>
    <row r="38" spans="2:15" ht="12.95" customHeight="1">
      <c r="B38" s="13"/>
      <c r="C38" s="21"/>
      <c r="D38" s="15" t="s">
        <v>352</v>
      </c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353</v>
      </c>
      <c r="D39" s="24" t="s">
        <v>354</v>
      </c>
      <c r="E39" s="25"/>
      <c r="F39" s="26">
        <v>3</v>
      </c>
      <c r="G39" s="27" t="s">
        <v>283</v>
      </c>
      <c r="H39" s="127"/>
      <c r="I39" s="119"/>
      <c r="J39" s="156"/>
      <c r="K39" s="25"/>
      <c r="L39" s="25"/>
      <c r="N39" s="120"/>
      <c r="O39" s="11"/>
    </row>
    <row r="40" spans="2:15" ht="12.95" customHeight="1">
      <c r="B40" s="13"/>
      <c r="C40" s="21"/>
      <c r="D40" s="15" t="s">
        <v>352</v>
      </c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353</v>
      </c>
      <c r="D41" s="24" t="s">
        <v>354</v>
      </c>
      <c r="E41" s="25"/>
      <c r="F41" s="26">
        <v>6</v>
      </c>
      <c r="G41" s="27" t="s">
        <v>283</v>
      </c>
      <c r="H41" s="127"/>
      <c r="I41" s="119"/>
      <c r="J41" s="156"/>
      <c r="K41" s="25"/>
      <c r="L41" s="25"/>
      <c r="N41" s="120"/>
      <c r="O41" s="11"/>
    </row>
    <row r="42" spans="2:15" ht="12.95" customHeight="1">
      <c r="B42" s="13"/>
      <c r="C42" s="21"/>
      <c r="D42" s="15" t="s">
        <v>352</v>
      </c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353</v>
      </c>
      <c r="D43" s="24" t="s">
        <v>354</v>
      </c>
      <c r="E43" s="25"/>
      <c r="F43" s="26">
        <v>20</v>
      </c>
      <c r="G43" s="27" t="s">
        <v>283</v>
      </c>
      <c r="H43" s="127"/>
      <c r="I43" s="119"/>
      <c r="J43" s="156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7" t="s">
        <v>62</v>
      </c>
      <c r="D47" s="24"/>
      <c r="E47" s="25"/>
      <c r="F47" s="26"/>
      <c r="G47" s="27"/>
      <c r="H47" s="127"/>
      <c r="I47" s="119"/>
      <c r="J47" s="153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14" t="s">
        <v>355</v>
      </c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287</v>
      </c>
      <c r="D51" s="24"/>
      <c r="E51" s="25"/>
      <c r="F51" s="36">
        <v>1</v>
      </c>
      <c r="G51" s="27" t="s">
        <v>21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356</v>
      </c>
      <c r="D55" s="24" t="s">
        <v>357</v>
      </c>
      <c r="E55" s="25"/>
      <c r="F55" s="26">
        <v>48</v>
      </c>
      <c r="G55" s="27" t="s">
        <v>283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356</v>
      </c>
      <c r="D57" s="24" t="s">
        <v>357</v>
      </c>
      <c r="E57" s="25"/>
      <c r="F57" s="26">
        <v>6</v>
      </c>
      <c r="G57" s="27" t="s">
        <v>283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358</v>
      </c>
      <c r="D59" s="24"/>
      <c r="E59" s="25"/>
      <c r="F59" s="26">
        <v>1</v>
      </c>
      <c r="G59" s="27" t="s">
        <v>21</v>
      </c>
      <c r="H59" s="127"/>
      <c r="I59" s="119"/>
      <c r="J59" s="158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7" t="s">
        <v>62</v>
      </c>
      <c r="D63" s="24"/>
      <c r="E63" s="25"/>
      <c r="F63" s="26"/>
      <c r="G63" s="27"/>
      <c r="H63" s="127"/>
      <c r="I63" s="119"/>
      <c r="J63" s="153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14" t="s">
        <v>359</v>
      </c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288</v>
      </c>
      <c r="D67" s="24"/>
      <c r="E67" s="25"/>
      <c r="F67" s="36">
        <v>1</v>
      </c>
      <c r="G67" s="27" t="s">
        <v>21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288</v>
      </c>
      <c r="D71" s="24"/>
      <c r="E71" s="25"/>
      <c r="F71" s="26">
        <v>10</v>
      </c>
      <c r="G71" s="27" t="s">
        <v>360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7" t="s">
        <v>62</v>
      </c>
      <c r="D75" s="24"/>
      <c r="E75" s="25"/>
      <c r="F75" s="26"/>
      <c r="G75" s="27"/>
      <c r="H75" s="127"/>
      <c r="I75" s="119"/>
      <c r="J75" s="153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14" t="s">
        <v>361</v>
      </c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289</v>
      </c>
      <c r="D79" s="24"/>
      <c r="E79" s="25"/>
      <c r="F79" s="36">
        <v>1</v>
      </c>
      <c r="G79" s="27" t="s">
        <v>21</v>
      </c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/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289</v>
      </c>
      <c r="D83" s="24" t="s">
        <v>362</v>
      </c>
      <c r="E83" s="25" t="s">
        <v>363</v>
      </c>
      <c r="F83" s="26">
        <v>57</v>
      </c>
      <c r="G83" s="27" t="s">
        <v>364</v>
      </c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289</v>
      </c>
      <c r="D85" s="24" t="s">
        <v>362</v>
      </c>
      <c r="E85" s="25" t="s">
        <v>363</v>
      </c>
      <c r="F85" s="26">
        <f>156/2</f>
        <v>78</v>
      </c>
      <c r="G85" s="27" t="s">
        <v>364</v>
      </c>
      <c r="H85" s="127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 t="s">
        <v>289</v>
      </c>
      <c r="D87" s="24" t="s">
        <v>362</v>
      </c>
      <c r="E87" s="25" t="s">
        <v>363</v>
      </c>
      <c r="F87" s="26">
        <f>ROUND(7/2,0)</f>
        <v>4</v>
      </c>
      <c r="G87" s="27" t="s">
        <v>364</v>
      </c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365</v>
      </c>
      <c r="D89" s="24" t="s">
        <v>366</v>
      </c>
      <c r="E89" s="25"/>
      <c r="F89" s="26">
        <f>SUM(F82:F87)</f>
        <v>139</v>
      </c>
      <c r="G89" s="27" t="s">
        <v>360</v>
      </c>
      <c r="H89" s="127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7" t="s">
        <v>62</v>
      </c>
      <c r="D93" s="24"/>
      <c r="E93" s="25"/>
      <c r="F93" s="26"/>
      <c r="G93" s="27"/>
      <c r="H93" s="127"/>
      <c r="I93" s="119"/>
      <c r="J93" s="153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14" t="s">
        <v>367</v>
      </c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290</v>
      </c>
      <c r="D97" s="24"/>
      <c r="E97" s="25"/>
      <c r="F97" s="36">
        <v>1</v>
      </c>
      <c r="G97" s="27" t="s">
        <v>21</v>
      </c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 t="s">
        <v>368</v>
      </c>
      <c r="E100" s="16" t="s">
        <v>369</v>
      </c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 t="s">
        <v>370</v>
      </c>
      <c r="D101" s="24"/>
      <c r="E101" s="25" t="s">
        <v>308</v>
      </c>
      <c r="F101" s="26">
        <v>21</v>
      </c>
      <c r="G101" s="27" t="s">
        <v>360</v>
      </c>
      <c r="H101" s="127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 t="s">
        <v>368</v>
      </c>
      <c r="E102" s="16" t="s">
        <v>371</v>
      </c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 t="s">
        <v>370</v>
      </c>
      <c r="D103" s="24"/>
      <c r="E103" s="25" t="s">
        <v>308</v>
      </c>
      <c r="F103" s="26">
        <v>10</v>
      </c>
      <c r="G103" s="27" t="s">
        <v>360</v>
      </c>
      <c r="H103" s="127"/>
      <c r="I103" s="119"/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 t="s">
        <v>365</v>
      </c>
      <c r="D105" s="24" t="s">
        <v>366</v>
      </c>
      <c r="E105" s="25"/>
      <c r="F105" s="26">
        <f>SUM(F100:F103)</f>
        <v>31</v>
      </c>
      <c r="G105" s="27" t="s">
        <v>360</v>
      </c>
      <c r="H105" s="127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7" t="s">
        <v>62</v>
      </c>
      <c r="D109" s="24"/>
      <c r="E109" s="25"/>
      <c r="F109" s="26"/>
      <c r="G109" s="27"/>
      <c r="H109" s="127"/>
      <c r="I109" s="119"/>
      <c r="J109" s="153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14" t="s">
        <v>372</v>
      </c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291</v>
      </c>
      <c r="D113" s="24"/>
      <c r="E113" s="25"/>
      <c r="F113" s="36">
        <v>1</v>
      </c>
      <c r="G113" s="27" t="s">
        <v>21</v>
      </c>
      <c r="H113" s="127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 t="s">
        <v>291</v>
      </c>
      <c r="D117" s="24"/>
      <c r="E117" s="25"/>
      <c r="F117" s="26">
        <v>2</v>
      </c>
      <c r="G117" s="27" t="s">
        <v>360</v>
      </c>
      <c r="H117" s="127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 t="s">
        <v>291</v>
      </c>
      <c r="D119" s="24"/>
      <c r="E119" s="25"/>
      <c r="F119" s="26">
        <v>2</v>
      </c>
      <c r="G119" s="27" t="s">
        <v>360</v>
      </c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 t="s">
        <v>291</v>
      </c>
      <c r="D121" s="24"/>
      <c r="E121" s="25"/>
      <c r="F121" s="26">
        <v>2</v>
      </c>
      <c r="G121" s="27" t="s">
        <v>360</v>
      </c>
      <c r="H121" s="127"/>
      <c r="I121" s="119"/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 t="s">
        <v>291</v>
      </c>
      <c r="D123" s="24"/>
      <c r="E123" s="25"/>
      <c r="F123" s="26">
        <v>2</v>
      </c>
      <c r="G123" s="27" t="s">
        <v>360</v>
      </c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7" t="s">
        <v>62</v>
      </c>
      <c r="D127" s="24"/>
      <c r="E127" s="25"/>
      <c r="F127" s="26"/>
      <c r="G127" s="27"/>
      <c r="H127" s="127"/>
      <c r="I127" s="119"/>
      <c r="J127" s="153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/>
      <c r="J129" s="24"/>
      <c r="K129" s="25"/>
      <c r="L129" s="25"/>
      <c r="N129" s="120"/>
      <c r="O129" s="11"/>
    </row>
    <row r="130" spans="2:15" ht="12.95" customHeight="1">
      <c r="B130" s="13"/>
      <c r="C130" s="14" t="s">
        <v>373</v>
      </c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 t="s">
        <v>292</v>
      </c>
      <c r="D131" s="24"/>
      <c r="E131" s="25"/>
      <c r="F131" s="36">
        <v>1</v>
      </c>
      <c r="G131" s="27" t="s">
        <v>21</v>
      </c>
      <c r="H131" s="127"/>
      <c r="I131" s="119"/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/>
      <c r="J133" s="24"/>
      <c r="K133" s="25"/>
      <c r="L133" s="25"/>
      <c r="N133" s="120"/>
      <c r="O133" s="11"/>
    </row>
    <row r="134" spans="2:15" ht="12.95" customHeight="1">
      <c r="B134" s="150"/>
      <c r="C134" s="14"/>
      <c r="D134" s="15" t="s">
        <v>278</v>
      </c>
      <c r="E134" s="16" t="s">
        <v>279</v>
      </c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 t="s">
        <v>280</v>
      </c>
      <c r="D135" s="24" t="s">
        <v>281</v>
      </c>
      <c r="E135" s="25" t="s">
        <v>282</v>
      </c>
      <c r="F135" s="36">
        <v>26</v>
      </c>
      <c r="G135" s="27" t="s">
        <v>283</v>
      </c>
      <c r="H135" s="118"/>
      <c r="I135" s="119"/>
      <c r="J135" s="24"/>
      <c r="K135" s="25"/>
      <c r="L135" s="25"/>
      <c r="N135" s="120"/>
      <c r="O135" s="11"/>
    </row>
    <row r="136" spans="2:15" ht="12.95" customHeight="1">
      <c r="B136" s="150"/>
      <c r="C136" s="14"/>
      <c r="D136" s="15" t="s">
        <v>278</v>
      </c>
      <c r="E136" s="16" t="s">
        <v>279</v>
      </c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 t="s">
        <v>280</v>
      </c>
      <c r="D137" s="24" t="s">
        <v>281</v>
      </c>
      <c r="E137" s="25" t="s">
        <v>284</v>
      </c>
      <c r="F137" s="36">
        <v>96</v>
      </c>
      <c r="G137" s="27" t="s">
        <v>283</v>
      </c>
      <c r="H137" s="118"/>
      <c r="I137" s="119"/>
      <c r="J137" s="24"/>
      <c r="K137" s="25"/>
      <c r="L137" s="25"/>
      <c r="N137" s="120"/>
      <c r="O137" s="11"/>
    </row>
    <row r="138" spans="2:15" ht="12.95" customHeight="1">
      <c r="B138" s="150"/>
      <c r="C138" s="14"/>
      <c r="D138" s="15" t="s">
        <v>278</v>
      </c>
      <c r="E138" s="16" t="s">
        <v>279</v>
      </c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 t="s">
        <v>280</v>
      </c>
      <c r="D139" s="24" t="s">
        <v>285</v>
      </c>
      <c r="E139" s="25" t="s">
        <v>282</v>
      </c>
      <c r="F139" s="36">
        <v>18</v>
      </c>
      <c r="G139" s="27" t="s">
        <v>283</v>
      </c>
      <c r="H139" s="118"/>
      <c r="I139" s="119"/>
      <c r="J139" s="24"/>
      <c r="K139" s="25"/>
      <c r="L139" s="25"/>
      <c r="N139" s="120"/>
      <c r="O139" s="11"/>
    </row>
    <row r="140" spans="2:15" ht="12.95" customHeight="1">
      <c r="B140" s="150"/>
      <c r="C140" s="14"/>
      <c r="D140" s="15" t="s">
        <v>278</v>
      </c>
      <c r="E140" s="16" t="s">
        <v>279</v>
      </c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 t="s">
        <v>280</v>
      </c>
      <c r="D141" s="24" t="s">
        <v>285</v>
      </c>
      <c r="E141" s="25" t="s">
        <v>284</v>
      </c>
      <c r="F141" s="36">
        <v>22</v>
      </c>
      <c r="G141" s="27" t="s">
        <v>283</v>
      </c>
      <c r="H141" s="118"/>
      <c r="I141" s="119"/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 t="s">
        <v>340</v>
      </c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 t="s">
        <v>286</v>
      </c>
      <c r="D143" s="24" t="s">
        <v>341</v>
      </c>
      <c r="E143" s="25" t="s">
        <v>342</v>
      </c>
      <c r="F143" s="26">
        <v>177</v>
      </c>
      <c r="G143" s="27" t="s">
        <v>283</v>
      </c>
      <c r="H143" s="127"/>
      <c r="I143" s="119"/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 t="s">
        <v>340</v>
      </c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 t="s">
        <v>286</v>
      </c>
      <c r="D145" s="24" t="s">
        <v>341</v>
      </c>
      <c r="E145" s="25" t="s">
        <v>343</v>
      </c>
      <c r="F145" s="26">
        <v>27</v>
      </c>
      <c r="G145" s="27" t="s">
        <v>283</v>
      </c>
      <c r="H145" s="127"/>
      <c r="I145" s="119"/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 t="s">
        <v>340</v>
      </c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 t="s">
        <v>286</v>
      </c>
      <c r="D147" s="24" t="s">
        <v>341</v>
      </c>
      <c r="E147" s="25" t="s">
        <v>344</v>
      </c>
      <c r="F147" s="26">
        <v>3</v>
      </c>
      <c r="G147" s="27" t="s">
        <v>283</v>
      </c>
      <c r="H147" s="127"/>
      <c r="I147" s="119"/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 t="s">
        <v>340</v>
      </c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 t="s">
        <v>286</v>
      </c>
      <c r="D149" s="24" t="s">
        <v>341</v>
      </c>
      <c r="E149" s="25" t="s">
        <v>345</v>
      </c>
      <c r="F149" s="26">
        <v>6</v>
      </c>
      <c r="G149" s="27" t="s">
        <v>283</v>
      </c>
      <c r="H149" s="127"/>
      <c r="I149" s="119"/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 t="s">
        <v>340</v>
      </c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 t="s">
        <v>286</v>
      </c>
      <c r="D151" s="24" t="s">
        <v>341</v>
      </c>
      <c r="E151" s="25" t="s">
        <v>346</v>
      </c>
      <c r="F151" s="26">
        <v>20</v>
      </c>
      <c r="G151" s="27" t="s">
        <v>283</v>
      </c>
      <c r="H151" s="127"/>
      <c r="I151" s="119"/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 t="s">
        <v>340</v>
      </c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 t="s">
        <v>286</v>
      </c>
      <c r="D153" s="24" t="s">
        <v>347</v>
      </c>
      <c r="E153" s="25" t="s">
        <v>343</v>
      </c>
      <c r="F153" s="26">
        <v>87</v>
      </c>
      <c r="G153" s="27" t="s">
        <v>283</v>
      </c>
      <c r="H153" s="127"/>
      <c r="I153" s="119"/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 t="s">
        <v>340</v>
      </c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 t="s">
        <v>286</v>
      </c>
      <c r="D155" s="24" t="s">
        <v>347</v>
      </c>
      <c r="E155" s="25" t="s">
        <v>344</v>
      </c>
      <c r="F155" s="26">
        <v>90</v>
      </c>
      <c r="G155" s="27" t="s">
        <v>283</v>
      </c>
      <c r="H155" s="127"/>
      <c r="I155" s="119"/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 t="s">
        <v>340</v>
      </c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 t="s">
        <v>286</v>
      </c>
      <c r="D157" s="24" t="s">
        <v>347</v>
      </c>
      <c r="E157" s="25" t="s">
        <v>345</v>
      </c>
      <c r="F157" s="26">
        <v>22</v>
      </c>
      <c r="G157" s="27" t="s">
        <v>283</v>
      </c>
      <c r="H157" s="127"/>
      <c r="I157" s="119"/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 t="s">
        <v>340</v>
      </c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 t="s">
        <v>286</v>
      </c>
      <c r="D159" s="24" t="s">
        <v>347</v>
      </c>
      <c r="E159" s="25" t="s">
        <v>346</v>
      </c>
      <c r="F159" s="26">
        <v>3</v>
      </c>
      <c r="G159" s="27" t="s">
        <v>283</v>
      </c>
      <c r="H159" s="127"/>
      <c r="I159" s="119"/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 t="s">
        <v>340</v>
      </c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 t="s">
        <v>286</v>
      </c>
      <c r="D161" s="24" t="s">
        <v>347</v>
      </c>
      <c r="E161" s="25" t="s">
        <v>348</v>
      </c>
      <c r="F161" s="26">
        <v>3</v>
      </c>
      <c r="G161" s="27" t="s">
        <v>283</v>
      </c>
      <c r="H161" s="127"/>
      <c r="I161" s="119"/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 t="s">
        <v>340</v>
      </c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 t="s">
        <v>286</v>
      </c>
      <c r="D163" s="24" t="s">
        <v>347</v>
      </c>
      <c r="E163" s="25" t="s">
        <v>349</v>
      </c>
      <c r="F163" s="26">
        <v>8</v>
      </c>
      <c r="G163" s="27" t="s">
        <v>283</v>
      </c>
      <c r="H163" s="127"/>
      <c r="I163" s="119"/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 t="s">
        <v>340</v>
      </c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 t="s">
        <v>286</v>
      </c>
      <c r="D165" s="24" t="s">
        <v>347</v>
      </c>
      <c r="E165" s="25" t="s">
        <v>350</v>
      </c>
      <c r="F165" s="26">
        <v>9</v>
      </c>
      <c r="G165" s="27" t="s">
        <v>283</v>
      </c>
      <c r="H165" s="127"/>
      <c r="I165" s="119"/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 t="s">
        <v>340</v>
      </c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 t="s">
        <v>286</v>
      </c>
      <c r="D167" s="24" t="s">
        <v>347</v>
      </c>
      <c r="E167" s="25" t="s">
        <v>351</v>
      </c>
      <c r="F167" s="26">
        <v>11</v>
      </c>
      <c r="G167" s="27" t="s">
        <v>283</v>
      </c>
      <c r="H167" s="127"/>
      <c r="I167" s="119"/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7" t="s">
        <v>374</v>
      </c>
      <c r="D169" s="24"/>
      <c r="E169" s="25"/>
      <c r="F169" s="26"/>
      <c r="G169" s="27"/>
      <c r="H169" s="127"/>
      <c r="I169" s="119"/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7" t="s">
        <v>62</v>
      </c>
      <c r="D171" s="157">
        <v>9</v>
      </c>
      <c r="E171" s="25"/>
      <c r="F171" s="26"/>
      <c r="G171" s="27"/>
      <c r="H171" s="127"/>
      <c r="I171" s="119"/>
      <c r="J171" s="153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/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/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/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/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/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/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F266" s="28"/>
      <c r="H266" s="128"/>
      <c r="I266" s="120"/>
    </row>
    <row r="267" spans="2:15" ht="12.95" customHeight="1">
      <c r="F267" s="28"/>
      <c r="H267" s="128"/>
      <c r="I267" s="120">
        <f>ROUNDDOWN(F267*H267,0)</f>
        <v>0</v>
      </c>
    </row>
    <row r="268" spans="2:15" ht="12.95" customHeight="1">
      <c r="F268" s="28"/>
      <c r="H268" s="128"/>
      <c r="I268" s="120"/>
    </row>
    <row r="269" spans="2:15" ht="12.95" customHeight="1">
      <c r="F269" s="28"/>
      <c r="H269" s="128"/>
      <c r="I269" s="120">
        <f>ROUNDDOWN(F269*H269,0)</f>
        <v>0</v>
      </c>
    </row>
    <row r="270" spans="2:15" ht="12.95" customHeight="1">
      <c r="F270" s="28"/>
      <c r="H270" s="128"/>
      <c r="I270" s="120"/>
    </row>
    <row r="271" spans="2:15" ht="12.95" customHeight="1">
      <c r="F271" s="28"/>
      <c r="H271" s="128"/>
      <c r="I271" s="120">
        <f>ROUNDDOWN(F271*H271,0)</f>
        <v>0</v>
      </c>
    </row>
    <row r="272" spans="2:15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C276" s="31"/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C278" s="31"/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C280" s="31"/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B287" s="32"/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B291" s="32"/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11" ht="12.95" customHeight="1">
      <c r="F305" s="28"/>
      <c r="H305" s="128"/>
      <c r="I305" s="120">
        <f>ROUNDDOWN(F305*H305,0)</f>
        <v>0</v>
      </c>
    </row>
    <row r="306" spans="2:11" ht="12.95" customHeight="1">
      <c r="F306" s="28"/>
      <c r="H306" s="128"/>
      <c r="I306" s="120"/>
    </row>
    <row r="307" spans="2:11" ht="12.95" customHeight="1">
      <c r="F307" s="28"/>
      <c r="H307" s="128"/>
      <c r="I307" s="120">
        <f>ROUNDDOWN(F307*H307,0)</f>
        <v>0</v>
      </c>
    </row>
    <row r="308" spans="2:11" ht="12.95" customHeight="1">
      <c r="F308" s="28"/>
      <c r="H308" s="128"/>
      <c r="I308" s="120"/>
      <c r="J308" s="33"/>
      <c r="K308" s="33"/>
    </row>
    <row r="309" spans="2:11" ht="12.95" customHeight="1">
      <c r="F309" s="28"/>
      <c r="H309" s="128"/>
      <c r="I309" s="120">
        <f>ROUNDDOWN(F309*H309,0)</f>
        <v>0</v>
      </c>
    </row>
    <row r="310" spans="2:11" ht="12.95" customHeight="1">
      <c r="C310" s="31"/>
      <c r="F310" s="28"/>
      <c r="H310" s="128"/>
      <c r="I310" s="120"/>
    </row>
    <row r="311" spans="2:11" ht="12.95" customHeight="1">
      <c r="F311" s="28"/>
      <c r="H311" s="128"/>
      <c r="I311" s="120">
        <f>ROUNDDOWN(F311*H311,0)</f>
        <v>0</v>
      </c>
    </row>
    <row r="312" spans="2:11" ht="12.95" customHeight="1">
      <c r="F312" s="28"/>
      <c r="H312" s="128"/>
      <c r="I312" s="120"/>
    </row>
    <row r="313" spans="2:11" ht="12.95" customHeight="1">
      <c r="F313" s="28"/>
      <c r="H313" s="128"/>
      <c r="I313" s="120">
        <f>ROUNDDOWN(F313*H313,0)</f>
        <v>0</v>
      </c>
    </row>
    <row r="314" spans="2:11" ht="12.95" customHeight="1">
      <c r="F314" s="28"/>
      <c r="H314" s="128"/>
      <c r="I314" s="120"/>
    </row>
    <row r="315" spans="2:11" ht="12.95" customHeight="1">
      <c r="F315" s="28"/>
      <c r="H315" s="128"/>
      <c r="I315" s="120">
        <f>ROUNDDOWN(F315*H315,0)</f>
        <v>0</v>
      </c>
    </row>
    <row r="316" spans="2:11" ht="12.95" customHeight="1">
      <c r="F316" s="28"/>
      <c r="H316" s="128"/>
      <c r="I316" s="120"/>
    </row>
    <row r="317" spans="2:11" ht="12.95" customHeight="1">
      <c r="B317" s="32"/>
      <c r="F317" s="28"/>
      <c r="H317" s="128"/>
      <c r="I317" s="120">
        <f>ROUNDDOWN(F317*H317,0)</f>
        <v>0</v>
      </c>
    </row>
    <row r="318" spans="2:11" ht="12.95" customHeight="1">
      <c r="F318" s="28"/>
      <c r="H318" s="128"/>
      <c r="I318" s="120"/>
    </row>
    <row r="319" spans="2:11" ht="12.95" customHeight="1">
      <c r="B319" s="32"/>
      <c r="F319" s="28"/>
      <c r="H319" s="128"/>
      <c r="I319" s="120">
        <f>ROUNDDOWN(F319*H319,0)</f>
        <v>0</v>
      </c>
    </row>
    <row r="320" spans="2:11" ht="12.95" customHeight="1">
      <c r="F320" s="28"/>
      <c r="H320" s="128"/>
      <c r="I320" s="120"/>
    </row>
    <row r="321" spans="2:9" ht="12.95" customHeight="1">
      <c r="B321" s="32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D355" s="6"/>
      <c r="E355" s="6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D357" s="6"/>
      <c r="E357" s="6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D359" s="6"/>
      <c r="E359" s="6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D361" s="6"/>
      <c r="E361" s="6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D363" s="6"/>
      <c r="E363" s="6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D365" s="6"/>
      <c r="E365" s="6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D367" s="6"/>
      <c r="E367" s="6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D369" s="34"/>
      <c r="E369" s="34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D371" s="34"/>
      <c r="E371" s="34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D373" s="34"/>
      <c r="E373" s="34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B375" s="32"/>
      <c r="D375" s="34"/>
      <c r="E375" s="34"/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D377" s="34"/>
      <c r="E377" s="34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  <c r="J380" s="35"/>
      <c r="K380" s="35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C382" s="31"/>
      <c r="F382" s="28"/>
      <c r="H382" s="128"/>
      <c r="I382" s="120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B393" s="32"/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B397" s="32"/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11" ht="12.95" customHeight="1">
      <c r="B401" s="32"/>
      <c r="F401" s="28"/>
      <c r="H401" s="128"/>
      <c r="I401" s="120">
        <f>ROUNDDOWN(F401*H401,0)</f>
        <v>0</v>
      </c>
    </row>
    <row r="402" spans="2:11" ht="12.95" customHeight="1">
      <c r="F402" s="28"/>
      <c r="H402" s="128"/>
      <c r="I402" s="120"/>
    </row>
    <row r="403" spans="2:11" ht="12.95" customHeight="1">
      <c r="F403" s="28"/>
      <c r="H403" s="128"/>
      <c r="I403" s="120">
        <f>ROUNDDOWN(F403*H403,0)</f>
        <v>0</v>
      </c>
    </row>
    <row r="404" spans="2:11" ht="12.95" customHeight="1">
      <c r="F404" s="28"/>
      <c r="H404" s="128"/>
      <c r="I404" s="120"/>
    </row>
    <row r="405" spans="2:11" ht="12.95" customHeight="1">
      <c r="B405" s="32"/>
      <c r="F405" s="28"/>
      <c r="H405" s="128"/>
      <c r="I405" s="120">
        <f>ROUNDDOWN(F405*H405,0)</f>
        <v>0</v>
      </c>
    </row>
    <row r="406" spans="2:11" ht="12.95" customHeight="1">
      <c r="F406" s="28"/>
      <c r="H406" s="128"/>
      <c r="I406" s="120"/>
    </row>
    <row r="407" spans="2:11" ht="12.95" customHeight="1">
      <c r="F407" s="28"/>
      <c r="H407" s="128"/>
      <c r="I407" s="120">
        <f>ROUNDDOWN(F407*H407,0)</f>
        <v>0</v>
      </c>
    </row>
    <row r="408" spans="2:11" ht="12.95" customHeight="1">
      <c r="F408" s="28"/>
      <c r="H408" s="128"/>
      <c r="I408" s="120"/>
    </row>
    <row r="409" spans="2:11" ht="12.95" customHeight="1">
      <c r="B409" s="32"/>
      <c r="F409" s="28"/>
      <c r="H409" s="128"/>
      <c r="I409" s="120">
        <f>ROUNDDOWN(F409*H409,0)</f>
        <v>0</v>
      </c>
    </row>
    <row r="410" spans="2:11" ht="12.95" customHeight="1">
      <c r="F410" s="28"/>
      <c r="H410" s="128"/>
      <c r="I410" s="120"/>
    </row>
    <row r="411" spans="2:11" ht="12.95" customHeight="1">
      <c r="F411" s="28"/>
      <c r="H411" s="128"/>
      <c r="I411" s="120">
        <f>ROUNDDOWN(F411*H411,0)</f>
        <v>0</v>
      </c>
    </row>
    <row r="412" spans="2:11" ht="12.95" customHeight="1">
      <c r="F412" s="28"/>
      <c r="H412" s="128"/>
      <c r="I412" s="120"/>
    </row>
    <row r="413" spans="2:11" ht="12.95" customHeight="1">
      <c r="F413" s="28"/>
      <c r="H413" s="128"/>
      <c r="I413" s="120">
        <f>ROUNDDOWN(F413*H413,0)</f>
        <v>0</v>
      </c>
    </row>
    <row r="414" spans="2:11" ht="12.95" customHeight="1">
      <c r="F414" s="28"/>
      <c r="H414" s="128"/>
      <c r="I414" s="120"/>
    </row>
    <row r="415" spans="2:11" ht="12.95" customHeight="1">
      <c r="F415" s="28"/>
      <c r="H415" s="128"/>
      <c r="I415" s="120">
        <f>ROUNDDOWN(F415*H415,0)</f>
        <v>0</v>
      </c>
    </row>
    <row r="416" spans="2:11" ht="12.95" customHeight="1">
      <c r="F416" s="28"/>
      <c r="H416" s="128"/>
      <c r="I416" s="120"/>
      <c r="J416" s="35"/>
      <c r="K416" s="35"/>
    </row>
    <row r="417" spans="6:9" ht="12.95" customHeight="1">
      <c r="F417" s="28"/>
      <c r="H417" s="128"/>
      <c r="I417" s="120">
        <f>ROUNDDOWN(F417*H417,0)</f>
        <v>0</v>
      </c>
    </row>
    <row r="418" spans="6:9" ht="12.95" customHeight="1">
      <c r="F418" s="28"/>
      <c r="I418" s="120"/>
    </row>
  </sheetData>
  <mergeCells count="2">
    <mergeCell ref="D3:E3"/>
    <mergeCell ref="J3:L3"/>
  </mergeCells>
  <phoneticPr fontId="3"/>
  <conditionalFormatting sqref="H4:H265">
    <cfRule type="expression" dxfId="8" priority="1" stopIfTrue="1">
      <formula>AND(F4=1,G4="式")</formula>
    </cfRule>
  </conditionalFormatting>
  <conditionalFormatting sqref="J35">
    <cfRule type="expression" dxfId="7" priority="30" stopIfTrue="1">
      <formula>AND(H35=1,I35="式")</formula>
    </cfRule>
  </conditionalFormatting>
  <conditionalFormatting sqref="J37 J39 J41 J43">
    <cfRule type="expression" dxfId="6" priority="27" stopIfTrue="1">
      <formula>AND(H37=1,I37="式")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375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277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333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334</v>
      </c>
      <c r="D9" s="24" t="s">
        <v>376</v>
      </c>
      <c r="E9" s="25"/>
      <c r="F9" s="26">
        <f>16.6*1.2</f>
        <v>19.920000000000002</v>
      </c>
      <c r="G9" s="27" t="s">
        <v>336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62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5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76"/>
  <sheetViews>
    <sheetView showZeros="0" view="pageBreakPreview" topLeftCell="A47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377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321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378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379</v>
      </c>
      <c r="D9" s="24" t="s">
        <v>307</v>
      </c>
      <c r="E9" s="25" t="s">
        <v>380</v>
      </c>
      <c r="F9" s="26">
        <v>3.13</v>
      </c>
      <c r="G9" s="27" t="s">
        <v>381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289</v>
      </c>
      <c r="D11" s="24" t="s">
        <v>362</v>
      </c>
      <c r="E11" s="25" t="s">
        <v>363</v>
      </c>
      <c r="F11" s="26">
        <v>33</v>
      </c>
      <c r="G11" s="27" t="s">
        <v>364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365</v>
      </c>
      <c r="D13" s="24" t="s">
        <v>366</v>
      </c>
      <c r="E13" s="25"/>
      <c r="F13" s="26">
        <f>SUM(F10:F11)</f>
        <v>33</v>
      </c>
      <c r="G13" s="27" t="s">
        <v>360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62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14" t="s">
        <v>382</v>
      </c>
      <c r="D20" s="15"/>
      <c r="E20" s="16"/>
      <c r="F20" s="17"/>
      <c r="G20" s="18"/>
      <c r="H20" s="126"/>
      <c r="I20" s="117"/>
      <c r="J20" s="19"/>
      <c r="K20" s="20"/>
      <c r="L20" s="20"/>
    </row>
    <row r="21" spans="2:15" ht="12.95" customHeight="1">
      <c r="B21" s="22"/>
      <c r="C21" s="23" t="s">
        <v>287</v>
      </c>
      <c r="D21" s="24"/>
      <c r="E21" s="25"/>
      <c r="F21" s="36">
        <v>1</v>
      </c>
      <c r="G21" s="27" t="s">
        <v>21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383</v>
      </c>
      <c r="E24" s="16" t="s">
        <v>384</v>
      </c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287</v>
      </c>
      <c r="D25" s="24" t="s">
        <v>385</v>
      </c>
      <c r="E25" s="25" t="s">
        <v>386</v>
      </c>
      <c r="F25" s="26">
        <v>11.16</v>
      </c>
      <c r="G25" s="27" t="s">
        <v>381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62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387</v>
      </c>
      <c r="D32" s="15"/>
      <c r="E32" s="16"/>
      <c r="F32" s="17"/>
      <c r="G32" s="18"/>
      <c r="H32" s="126"/>
      <c r="I32" s="117"/>
      <c r="J32" s="19"/>
      <c r="K32" s="20"/>
      <c r="L32" s="20"/>
    </row>
    <row r="33" spans="2:15" ht="12.95" customHeight="1">
      <c r="B33" s="22"/>
      <c r="C33" s="23" t="s">
        <v>289</v>
      </c>
      <c r="D33" s="24"/>
      <c r="E33" s="25"/>
      <c r="F33" s="36">
        <v>1</v>
      </c>
      <c r="G33" s="27" t="s">
        <v>21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289</v>
      </c>
      <c r="D37" s="24" t="s">
        <v>362</v>
      </c>
      <c r="E37" s="25" t="s">
        <v>363</v>
      </c>
      <c r="F37" s="26">
        <v>25</v>
      </c>
      <c r="G37" s="27" t="s">
        <v>364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365</v>
      </c>
      <c r="D39" s="24" t="s">
        <v>366</v>
      </c>
      <c r="E39" s="25"/>
      <c r="F39" s="26">
        <f>SUM(F36:F37)</f>
        <v>25</v>
      </c>
      <c r="G39" s="27" t="s">
        <v>360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62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388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322</v>
      </c>
      <c r="D47" s="24"/>
      <c r="E47" s="25"/>
      <c r="F47" s="36">
        <v>1</v>
      </c>
      <c r="G47" s="27" t="s">
        <v>21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322</v>
      </c>
      <c r="D51" s="24" t="s">
        <v>389</v>
      </c>
      <c r="E51" s="25"/>
      <c r="F51" s="26">
        <v>1</v>
      </c>
      <c r="G51" s="27" t="s">
        <v>21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7" t="s">
        <v>62</v>
      </c>
      <c r="D55" s="24"/>
      <c r="E55" s="25"/>
      <c r="F55" s="26"/>
      <c r="G55" s="27"/>
      <c r="H55" s="127"/>
      <c r="I55" s="119"/>
      <c r="J55" s="153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14" t="s">
        <v>390</v>
      </c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292</v>
      </c>
      <c r="D59" s="24"/>
      <c r="E59" s="25"/>
      <c r="F59" s="36">
        <v>1</v>
      </c>
      <c r="G59" s="27" t="s">
        <v>21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 t="s">
        <v>305</v>
      </c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306</v>
      </c>
      <c r="D63" s="24" t="s">
        <v>307</v>
      </c>
      <c r="E63" s="25" t="s">
        <v>308</v>
      </c>
      <c r="F63" s="36">
        <v>70</v>
      </c>
      <c r="G63" s="27" t="s">
        <v>283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7" t="s">
        <v>374</v>
      </c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7" t="s">
        <v>62</v>
      </c>
      <c r="D67" s="157">
        <v>9</v>
      </c>
      <c r="E67" s="25"/>
      <c r="F67" s="26"/>
      <c r="G67" s="27"/>
      <c r="H67" s="127"/>
      <c r="I67" s="119"/>
      <c r="J67" s="153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F228" s="28"/>
      <c r="H228" s="128"/>
      <c r="I228" s="120"/>
    </row>
    <row r="229" spans="2:9" ht="12.95" customHeight="1">
      <c r="F229" s="28"/>
      <c r="H229" s="128"/>
      <c r="I229" s="120">
        <f>ROUNDDOWN(F229*H229,0)</f>
        <v>0</v>
      </c>
    </row>
    <row r="230" spans="2:9" ht="12.95" customHeight="1"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F232" s="28"/>
      <c r="H232" s="128"/>
      <c r="I232" s="120"/>
    </row>
    <row r="233" spans="2:9" ht="12.95" customHeight="1">
      <c r="F233" s="28"/>
      <c r="H233" s="128"/>
      <c r="I233" s="120">
        <f>ROUNDDOWN(F233*H233,0)</f>
        <v>0</v>
      </c>
    </row>
    <row r="234" spans="2:9" ht="12.95" customHeight="1">
      <c r="C234" s="31"/>
      <c r="F234" s="28"/>
      <c r="H234" s="128"/>
      <c r="I234" s="120"/>
    </row>
    <row r="235" spans="2:9" ht="12.95" customHeight="1">
      <c r="B235" s="32"/>
      <c r="F235" s="28"/>
      <c r="H235" s="128"/>
      <c r="I235" s="120">
        <f>ROUNDDOWN(F235*H235,0)</f>
        <v>0</v>
      </c>
    </row>
    <row r="236" spans="2:9" ht="12.95" customHeight="1">
      <c r="C236" s="31"/>
      <c r="F236" s="28"/>
      <c r="H236" s="128"/>
      <c r="I236" s="120"/>
    </row>
    <row r="237" spans="2:9" ht="12.95" customHeight="1">
      <c r="F237" s="28"/>
      <c r="H237" s="128"/>
      <c r="I237" s="120">
        <f>ROUNDDOWN(F237*H237,0)</f>
        <v>0</v>
      </c>
    </row>
    <row r="238" spans="2:9" ht="12.95" customHeight="1">
      <c r="C238" s="31"/>
      <c r="F238" s="28"/>
      <c r="H238" s="128"/>
      <c r="I238" s="120"/>
    </row>
    <row r="239" spans="2:9" ht="12.95" customHeight="1"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B247" s="32"/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B249" s="32"/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3:11" ht="12.95" customHeight="1">
      <c r="F257" s="28"/>
      <c r="H257" s="128"/>
      <c r="I257" s="120">
        <f>ROUNDDOWN(F257*H257,0)</f>
        <v>0</v>
      </c>
    </row>
    <row r="258" spans="3:11" ht="12.95" customHeight="1">
      <c r="F258" s="28"/>
      <c r="H258" s="128"/>
      <c r="I258" s="120"/>
    </row>
    <row r="259" spans="3:11" ht="12.95" customHeight="1">
      <c r="F259" s="28"/>
      <c r="H259" s="128"/>
      <c r="I259" s="120">
        <f>ROUNDDOWN(F259*H259,0)</f>
        <v>0</v>
      </c>
    </row>
    <row r="260" spans="3:11" ht="12.95" customHeight="1">
      <c r="F260" s="28"/>
      <c r="H260" s="128"/>
      <c r="I260" s="120"/>
    </row>
    <row r="261" spans="3:11" ht="12.95" customHeight="1">
      <c r="F261" s="28"/>
      <c r="H261" s="128"/>
      <c r="I261" s="120">
        <f>ROUNDDOWN(F261*H261,0)</f>
        <v>0</v>
      </c>
    </row>
    <row r="262" spans="3:11" ht="12.95" customHeight="1">
      <c r="F262" s="28"/>
      <c r="H262" s="128"/>
      <c r="I262" s="120"/>
    </row>
    <row r="263" spans="3:11" ht="12.95" customHeight="1">
      <c r="F263" s="28"/>
      <c r="H263" s="128"/>
      <c r="I263" s="120">
        <f>ROUNDDOWN(F263*H263,0)</f>
        <v>0</v>
      </c>
    </row>
    <row r="264" spans="3:11" ht="12.95" customHeight="1">
      <c r="F264" s="28"/>
      <c r="H264" s="128"/>
      <c r="I264" s="120"/>
    </row>
    <row r="265" spans="3:11" ht="12.95" customHeight="1">
      <c r="F265" s="28"/>
      <c r="H265" s="128"/>
      <c r="I265" s="120">
        <f>ROUNDDOWN(F265*H265,0)</f>
        <v>0</v>
      </c>
    </row>
    <row r="266" spans="3:11" ht="12.95" customHeight="1">
      <c r="F266" s="28"/>
      <c r="H266" s="128"/>
      <c r="I266" s="120"/>
      <c r="J266" s="33"/>
      <c r="K266" s="33"/>
    </row>
    <row r="267" spans="3:11" ht="12.95" customHeight="1">
      <c r="F267" s="28"/>
      <c r="H267" s="128"/>
      <c r="I267" s="120">
        <f>ROUNDDOWN(F267*H267,0)</f>
        <v>0</v>
      </c>
    </row>
    <row r="268" spans="3:11" ht="12.95" customHeight="1">
      <c r="C268" s="31"/>
      <c r="F268" s="28"/>
      <c r="H268" s="128"/>
      <c r="I268" s="120"/>
    </row>
    <row r="269" spans="3:11" ht="12.95" customHeight="1">
      <c r="F269" s="28"/>
      <c r="H269" s="128"/>
      <c r="I269" s="120">
        <f>ROUNDDOWN(F269*H269,0)</f>
        <v>0</v>
      </c>
    </row>
    <row r="270" spans="3:11" ht="12.95" customHeight="1">
      <c r="F270" s="28"/>
      <c r="H270" s="128"/>
      <c r="I270" s="120"/>
    </row>
    <row r="271" spans="3:11" ht="12.95" customHeight="1">
      <c r="F271" s="28"/>
      <c r="H271" s="128"/>
      <c r="I271" s="120">
        <f>ROUNDDOWN(F271*H271,0)</f>
        <v>0</v>
      </c>
    </row>
    <row r="272" spans="3:11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B279" s="32"/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6:9" ht="12.95" customHeight="1">
      <c r="F289" s="28"/>
      <c r="H289" s="128"/>
      <c r="I289" s="120">
        <f>ROUNDDOWN(F289*H289,0)</f>
        <v>0</v>
      </c>
    </row>
    <row r="290" spans="6:9" ht="12.95" customHeight="1">
      <c r="F290" s="28"/>
      <c r="H290" s="128"/>
      <c r="I290" s="120"/>
    </row>
    <row r="291" spans="6:9" ht="12.95" customHeight="1">
      <c r="F291" s="28"/>
      <c r="H291" s="128"/>
      <c r="I291" s="120">
        <f>ROUNDDOWN(F291*H291,0)</f>
        <v>0</v>
      </c>
    </row>
    <row r="292" spans="6:9" ht="12.95" customHeight="1">
      <c r="F292" s="28"/>
      <c r="H292" s="128"/>
      <c r="I292" s="120"/>
    </row>
    <row r="293" spans="6:9" ht="12.95" customHeight="1">
      <c r="F293" s="28"/>
      <c r="H293" s="128"/>
      <c r="I293" s="120">
        <f>ROUNDDOWN(F293*H293,0)</f>
        <v>0</v>
      </c>
    </row>
    <row r="294" spans="6:9" ht="12.95" customHeight="1">
      <c r="F294" s="28"/>
      <c r="H294" s="128"/>
      <c r="I294" s="120"/>
    </row>
    <row r="295" spans="6:9" ht="12.95" customHeight="1">
      <c r="F295" s="28"/>
      <c r="H295" s="128"/>
      <c r="I295" s="120">
        <f>ROUNDDOWN(F295*H295,0)</f>
        <v>0</v>
      </c>
    </row>
    <row r="296" spans="6:9" ht="12.95" customHeight="1">
      <c r="F296" s="28"/>
      <c r="H296" s="128"/>
      <c r="I296" s="120"/>
    </row>
    <row r="297" spans="6:9" ht="12.95" customHeight="1">
      <c r="F297" s="28"/>
      <c r="H297" s="128"/>
      <c r="I297" s="120">
        <f>ROUNDDOWN(F297*H297,0)</f>
        <v>0</v>
      </c>
    </row>
    <row r="298" spans="6:9" ht="12.95" customHeight="1">
      <c r="F298" s="28"/>
      <c r="H298" s="128"/>
      <c r="I298" s="120"/>
    </row>
    <row r="299" spans="6:9" ht="12.95" customHeight="1">
      <c r="F299" s="28"/>
      <c r="H299" s="128"/>
      <c r="I299" s="120">
        <f>ROUNDDOWN(F299*H299,0)</f>
        <v>0</v>
      </c>
    </row>
    <row r="300" spans="6:9" ht="12.95" customHeight="1">
      <c r="F300" s="28"/>
      <c r="H300" s="128"/>
      <c r="I300" s="120"/>
    </row>
    <row r="301" spans="6:9" ht="12.95" customHeight="1">
      <c r="F301" s="28"/>
      <c r="H301" s="128"/>
      <c r="I301" s="120">
        <f>ROUNDDOWN(F301*H301,0)</f>
        <v>0</v>
      </c>
    </row>
    <row r="302" spans="6:9" ht="12.95" customHeight="1">
      <c r="F302" s="28"/>
      <c r="H302" s="128"/>
      <c r="I302" s="120"/>
    </row>
    <row r="303" spans="6:9" ht="12.95" customHeight="1">
      <c r="F303" s="28"/>
      <c r="H303" s="128"/>
      <c r="I303" s="120">
        <f>ROUNDDOWN(F303*H303,0)</f>
        <v>0</v>
      </c>
    </row>
    <row r="304" spans="6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34"/>
      <c r="E327" s="34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34"/>
      <c r="E329" s="34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34"/>
      <c r="E331" s="34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34"/>
      <c r="E333" s="34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  <c r="J338" s="35"/>
      <c r="K338" s="35"/>
    </row>
    <row r="339" spans="2:11" ht="12.95" customHeight="1">
      <c r="F339" s="28"/>
      <c r="H339" s="128"/>
      <c r="I339" s="120">
        <f>ROUNDDOWN(F339*H339,0)</f>
        <v>0</v>
      </c>
    </row>
    <row r="340" spans="2:11" ht="12.95" customHeight="1">
      <c r="C340" s="31"/>
      <c r="F340" s="28"/>
      <c r="H340" s="128"/>
      <c r="I340" s="120"/>
    </row>
    <row r="341" spans="2:11" ht="12.95" customHeight="1"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B351" s="32"/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6:11" ht="12.95" customHeight="1">
      <c r="F369" s="28"/>
      <c r="H369" s="128"/>
      <c r="I369" s="120">
        <f>ROUNDDOWN(F369*H369,0)</f>
        <v>0</v>
      </c>
    </row>
    <row r="370" spans="6:11" ht="12.95" customHeight="1">
      <c r="F370" s="28"/>
      <c r="H370" s="128"/>
      <c r="I370" s="120"/>
    </row>
    <row r="371" spans="6:11" ht="12.95" customHeight="1">
      <c r="F371" s="28"/>
      <c r="H371" s="128"/>
      <c r="I371" s="120">
        <f>ROUNDDOWN(F371*H371,0)</f>
        <v>0</v>
      </c>
    </row>
    <row r="372" spans="6:11" ht="12.95" customHeight="1">
      <c r="F372" s="28"/>
      <c r="H372" s="128"/>
      <c r="I372" s="120"/>
    </row>
    <row r="373" spans="6:11" ht="12.95" customHeight="1">
      <c r="F373" s="28"/>
      <c r="H373" s="128"/>
      <c r="I373" s="120">
        <f>ROUNDDOWN(F373*H373,0)</f>
        <v>0</v>
      </c>
    </row>
    <row r="374" spans="6:11" ht="12.95" customHeight="1">
      <c r="F374" s="28"/>
      <c r="H374" s="128"/>
      <c r="I374" s="120"/>
      <c r="J374" s="35"/>
      <c r="K374" s="35"/>
    </row>
    <row r="375" spans="6:11" ht="12.95" customHeight="1">
      <c r="F375" s="28"/>
      <c r="H375" s="128"/>
      <c r="I375" s="120">
        <f>ROUNDDOWN(F375*H375,0)</f>
        <v>0</v>
      </c>
    </row>
    <row r="376" spans="6:11" ht="12.95" customHeight="1">
      <c r="F376" s="28"/>
      <c r="I376" s="120"/>
    </row>
  </sheetData>
  <mergeCells count="2">
    <mergeCell ref="D3:E3"/>
    <mergeCell ref="J3:L3"/>
  </mergeCells>
  <phoneticPr fontId="3"/>
  <conditionalFormatting sqref="H4:H223">
    <cfRule type="expression" dxfId="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391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239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305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306</v>
      </c>
      <c r="D9" s="24" t="s">
        <v>307</v>
      </c>
      <c r="E9" s="25" t="s">
        <v>308</v>
      </c>
      <c r="F9" s="36">
        <v>70</v>
      </c>
      <c r="G9" s="27" t="s">
        <v>283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62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B3:O494"/>
  <sheetViews>
    <sheetView showZeros="0" view="pageBreakPreview" topLeftCell="A134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392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324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393</v>
      </c>
      <c r="D9" s="24"/>
      <c r="E9" s="25"/>
      <c r="F9" s="26">
        <v>0.48</v>
      </c>
      <c r="G9" s="27" t="s">
        <v>332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333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394</v>
      </c>
      <c r="D11" s="24" t="s">
        <v>395</v>
      </c>
      <c r="E11" s="25"/>
      <c r="F11" s="26">
        <f>31.53*0.3</f>
        <v>9.4589999999999996</v>
      </c>
      <c r="G11" s="27" t="s">
        <v>336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333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396</v>
      </c>
      <c r="D13" s="24" t="s">
        <v>397</v>
      </c>
      <c r="E13" s="25"/>
      <c r="F13" s="26">
        <f>53.9*0.4</f>
        <v>21.560000000000002</v>
      </c>
      <c r="G13" s="27" t="s">
        <v>336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398</v>
      </c>
      <c r="D15" s="24"/>
      <c r="E15" s="25"/>
      <c r="F15" s="26">
        <v>98</v>
      </c>
      <c r="G15" s="27" t="s">
        <v>170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399</v>
      </c>
      <c r="D17" s="24"/>
      <c r="E17" s="25"/>
      <c r="F17" s="26">
        <v>0.7</v>
      </c>
      <c r="G17" s="27" t="s">
        <v>332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333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400</v>
      </c>
      <c r="D19" s="24" t="s">
        <v>401</v>
      </c>
      <c r="E19" s="25"/>
      <c r="F19" s="26">
        <f>42.56*0.3</f>
        <v>12.768000000000001</v>
      </c>
      <c r="G19" s="27" t="s">
        <v>336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7" t="s">
        <v>62</v>
      </c>
      <c r="D23" s="24"/>
      <c r="E23" s="25"/>
      <c r="F23" s="26"/>
      <c r="G23" s="27"/>
      <c r="H23" s="127"/>
      <c r="I23" s="119"/>
      <c r="J23" s="153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14" t="s">
        <v>402</v>
      </c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325</v>
      </c>
      <c r="D27" s="24"/>
      <c r="E27" s="25"/>
      <c r="F27" s="36">
        <v>1</v>
      </c>
      <c r="G27" s="27" t="s">
        <v>21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403</v>
      </c>
      <c r="D31" s="24"/>
      <c r="E31" s="25" t="s">
        <v>308</v>
      </c>
      <c r="F31" s="26">
        <v>88</v>
      </c>
      <c r="G31" s="27" t="s">
        <v>283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403</v>
      </c>
      <c r="D33" s="24"/>
      <c r="E33" s="25" t="s">
        <v>404</v>
      </c>
      <c r="F33" s="26">
        <v>6</v>
      </c>
      <c r="G33" s="27" t="s">
        <v>283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405</v>
      </c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406</v>
      </c>
      <c r="D35" s="24" t="s">
        <v>311</v>
      </c>
      <c r="E35" s="25" t="s">
        <v>407</v>
      </c>
      <c r="F35" s="26">
        <v>3</v>
      </c>
      <c r="G35" s="27" t="s">
        <v>313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319</v>
      </c>
      <c r="D37" s="24"/>
      <c r="E37" s="25" t="s">
        <v>308</v>
      </c>
      <c r="F37" s="26">
        <v>6</v>
      </c>
      <c r="G37" s="27" t="s">
        <v>313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408</v>
      </c>
      <c r="D39" s="24"/>
      <c r="E39" s="25" t="s">
        <v>409</v>
      </c>
      <c r="F39" s="26">
        <v>16.940000000000001</v>
      </c>
      <c r="G39" s="27" t="s">
        <v>381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410</v>
      </c>
      <c r="D41" s="24" t="s">
        <v>411</v>
      </c>
      <c r="E41" s="25" t="s">
        <v>412</v>
      </c>
      <c r="F41" s="26">
        <v>16.940000000000001</v>
      </c>
      <c r="G41" s="27" t="s">
        <v>381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408</v>
      </c>
      <c r="D43" s="24"/>
      <c r="E43" s="25" t="s">
        <v>380</v>
      </c>
      <c r="F43" s="26">
        <v>1.44</v>
      </c>
      <c r="G43" s="27" t="s">
        <v>381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413</v>
      </c>
      <c r="E44" s="16" t="s">
        <v>414</v>
      </c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415</v>
      </c>
      <c r="D45" s="24" t="s">
        <v>385</v>
      </c>
      <c r="E45" s="25" t="s">
        <v>386</v>
      </c>
      <c r="F45" s="26">
        <v>0.28000000000000003</v>
      </c>
      <c r="G45" s="27" t="s">
        <v>381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 t="s">
        <v>383</v>
      </c>
      <c r="E46" s="16" t="s">
        <v>384</v>
      </c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415</v>
      </c>
      <c r="D47" s="24" t="s">
        <v>385</v>
      </c>
      <c r="E47" s="25" t="s">
        <v>386</v>
      </c>
      <c r="F47" s="26">
        <v>29.54</v>
      </c>
      <c r="G47" s="27" t="s">
        <v>381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7" t="s">
        <v>62</v>
      </c>
      <c r="D51" s="24"/>
      <c r="E51" s="25"/>
      <c r="F51" s="26"/>
      <c r="G51" s="27"/>
      <c r="H51" s="127"/>
      <c r="I51" s="119"/>
      <c r="J51" s="153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14" t="s">
        <v>416</v>
      </c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326</v>
      </c>
      <c r="D55" s="24"/>
      <c r="E55" s="25"/>
      <c r="F55" s="36">
        <v>1</v>
      </c>
      <c r="G55" s="27" t="s">
        <v>21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417</v>
      </c>
      <c r="D59" s="24"/>
      <c r="E59" s="25"/>
      <c r="F59" s="26"/>
      <c r="G59" s="27"/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 t="s">
        <v>418</v>
      </c>
      <c r="E60" s="16" t="s">
        <v>419</v>
      </c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 t="s">
        <v>420</v>
      </c>
      <c r="D61" s="24" t="s">
        <v>281</v>
      </c>
      <c r="E61" s="25" t="s">
        <v>282</v>
      </c>
      <c r="F61" s="26">
        <v>34</v>
      </c>
      <c r="G61" s="27" t="s">
        <v>283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 t="s">
        <v>418</v>
      </c>
      <c r="E62" s="16" t="s">
        <v>419</v>
      </c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420</v>
      </c>
      <c r="D63" s="24" t="s">
        <v>281</v>
      </c>
      <c r="E63" s="25" t="s">
        <v>421</v>
      </c>
      <c r="F63" s="26">
        <v>1</v>
      </c>
      <c r="G63" s="27" t="s">
        <v>283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 t="s">
        <v>418</v>
      </c>
      <c r="E64" s="16" t="s">
        <v>419</v>
      </c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 t="s">
        <v>420</v>
      </c>
      <c r="D65" s="24" t="s">
        <v>285</v>
      </c>
      <c r="E65" s="25" t="s">
        <v>421</v>
      </c>
      <c r="F65" s="26">
        <v>5</v>
      </c>
      <c r="G65" s="27" t="s">
        <v>283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 t="s">
        <v>418</v>
      </c>
      <c r="E66" s="16" t="s">
        <v>419</v>
      </c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422</v>
      </c>
      <c r="D67" s="24" t="s">
        <v>281</v>
      </c>
      <c r="E67" s="25" t="s">
        <v>282</v>
      </c>
      <c r="F67" s="26">
        <v>24</v>
      </c>
      <c r="G67" s="27" t="s">
        <v>283</v>
      </c>
      <c r="H67" s="118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 t="s">
        <v>418</v>
      </c>
      <c r="E68" s="16" t="s">
        <v>419</v>
      </c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 t="s">
        <v>422</v>
      </c>
      <c r="D69" s="24" t="s">
        <v>281</v>
      </c>
      <c r="E69" s="25" t="s">
        <v>284</v>
      </c>
      <c r="F69" s="26">
        <v>12</v>
      </c>
      <c r="G69" s="27" t="s">
        <v>283</v>
      </c>
      <c r="H69" s="118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 t="s">
        <v>418</v>
      </c>
      <c r="E70" s="16" t="s">
        <v>419</v>
      </c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422</v>
      </c>
      <c r="D71" s="24" t="s">
        <v>281</v>
      </c>
      <c r="E71" s="25" t="s">
        <v>423</v>
      </c>
      <c r="F71" s="26">
        <v>22</v>
      </c>
      <c r="G71" s="27" t="s">
        <v>283</v>
      </c>
      <c r="H71" s="118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 t="s">
        <v>418</v>
      </c>
      <c r="E72" s="16" t="s">
        <v>419</v>
      </c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 t="s">
        <v>422</v>
      </c>
      <c r="D73" s="24" t="s">
        <v>281</v>
      </c>
      <c r="E73" s="25" t="s">
        <v>424</v>
      </c>
      <c r="F73" s="26">
        <v>14</v>
      </c>
      <c r="G73" s="27" t="s">
        <v>283</v>
      </c>
      <c r="H73" s="118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 t="s">
        <v>418</v>
      </c>
      <c r="E74" s="16" t="s">
        <v>419</v>
      </c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 t="s">
        <v>422</v>
      </c>
      <c r="D75" s="24" t="s">
        <v>281</v>
      </c>
      <c r="E75" s="25" t="s">
        <v>425</v>
      </c>
      <c r="F75" s="26">
        <v>47</v>
      </c>
      <c r="G75" s="27" t="s">
        <v>283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 t="s">
        <v>418</v>
      </c>
      <c r="E76" s="16" t="s">
        <v>419</v>
      </c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 t="s">
        <v>422</v>
      </c>
      <c r="D77" s="24" t="s">
        <v>281</v>
      </c>
      <c r="E77" s="25" t="s">
        <v>426</v>
      </c>
      <c r="F77" s="26">
        <v>4</v>
      </c>
      <c r="G77" s="27" t="s">
        <v>283</v>
      </c>
      <c r="H77" s="118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 t="s">
        <v>418</v>
      </c>
      <c r="E78" s="16" t="s">
        <v>419</v>
      </c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422</v>
      </c>
      <c r="D79" s="24" t="s">
        <v>281</v>
      </c>
      <c r="E79" s="25" t="s">
        <v>427</v>
      </c>
      <c r="F79" s="26">
        <v>6</v>
      </c>
      <c r="G79" s="27" t="s">
        <v>283</v>
      </c>
      <c r="H79" s="118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 t="s">
        <v>418</v>
      </c>
      <c r="E80" s="16" t="s">
        <v>419</v>
      </c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 t="s">
        <v>420</v>
      </c>
      <c r="D81" s="24" t="s">
        <v>428</v>
      </c>
      <c r="E81" s="25" t="s">
        <v>284</v>
      </c>
      <c r="F81" s="26">
        <v>1</v>
      </c>
      <c r="G81" s="27" t="s">
        <v>283</v>
      </c>
      <c r="H81" s="118"/>
      <c r="I81" s="119"/>
      <c r="J81" s="24"/>
      <c r="K81" s="25"/>
      <c r="L81" s="25"/>
      <c r="N81" s="120"/>
      <c r="O81" s="11"/>
    </row>
    <row r="82" spans="2:15" ht="12.95" customHeight="1">
      <c r="B82" s="13"/>
      <c r="C82" s="21"/>
      <c r="D82" s="15" t="s">
        <v>418</v>
      </c>
      <c r="E82" s="16" t="s">
        <v>419</v>
      </c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429</v>
      </c>
      <c r="D83" s="24" t="s">
        <v>281</v>
      </c>
      <c r="E83" s="25" t="s">
        <v>423</v>
      </c>
      <c r="F83" s="26">
        <v>1</v>
      </c>
      <c r="G83" s="27" t="s">
        <v>283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 t="s">
        <v>418</v>
      </c>
      <c r="E84" s="16" t="s">
        <v>419</v>
      </c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429</v>
      </c>
      <c r="D85" s="24" t="s">
        <v>428</v>
      </c>
      <c r="E85" s="25" t="s">
        <v>282</v>
      </c>
      <c r="F85" s="26">
        <v>6</v>
      </c>
      <c r="G85" s="27" t="s">
        <v>283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 t="s">
        <v>418</v>
      </c>
      <c r="E86" s="16" t="s">
        <v>419</v>
      </c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 t="s">
        <v>429</v>
      </c>
      <c r="D87" s="24" t="s">
        <v>428</v>
      </c>
      <c r="E87" s="25" t="s">
        <v>423</v>
      </c>
      <c r="F87" s="26">
        <v>11</v>
      </c>
      <c r="G87" s="27" t="s">
        <v>283</v>
      </c>
      <c r="H87" s="118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 t="s">
        <v>430</v>
      </c>
      <c r="E88" s="16" t="s">
        <v>431</v>
      </c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432</v>
      </c>
      <c r="D89" s="24" t="s">
        <v>428</v>
      </c>
      <c r="E89" s="25" t="s">
        <v>433</v>
      </c>
      <c r="F89" s="26">
        <v>8</v>
      </c>
      <c r="G89" s="27" t="s">
        <v>283</v>
      </c>
      <c r="H89" s="118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 t="s">
        <v>418</v>
      </c>
      <c r="E90" s="16" t="s">
        <v>419</v>
      </c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 t="s">
        <v>434</v>
      </c>
      <c r="D91" s="24" t="s">
        <v>281</v>
      </c>
      <c r="E91" s="25" t="s">
        <v>282</v>
      </c>
      <c r="F91" s="26">
        <v>17</v>
      </c>
      <c r="G91" s="27" t="s">
        <v>283</v>
      </c>
      <c r="H91" s="127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 t="s">
        <v>418</v>
      </c>
      <c r="E92" s="16" t="s">
        <v>419</v>
      </c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 t="s">
        <v>434</v>
      </c>
      <c r="D93" s="24" t="s">
        <v>428</v>
      </c>
      <c r="E93" s="25" t="s">
        <v>284</v>
      </c>
      <c r="F93" s="26">
        <v>7</v>
      </c>
      <c r="G93" s="27" t="s">
        <v>283</v>
      </c>
      <c r="H93" s="127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 t="s">
        <v>418</v>
      </c>
      <c r="E94" s="16" t="s">
        <v>419</v>
      </c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 t="s">
        <v>434</v>
      </c>
      <c r="D95" s="24" t="s">
        <v>428</v>
      </c>
      <c r="E95" s="25" t="s">
        <v>424</v>
      </c>
      <c r="F95" s="26">
        <v>3</v>
      </c>
      <c r="G95" s="27" t="s">
        <v>283</v>
      </c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21"/>
      <c r="D96" s="15" t="s">
        <v>418</v>
      </c>
      <c r="E96" s="16" t="s">
        <v>419</v>
      </c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434</v>
      </c>
      <c r="D97" s="24" t="s">
        <v>285</v>
      </c>
      <c r="E97" s="25" t="s">
        <v>424</v>
      </c>
      <c r="F97" s="26">
        <v>3</v>
      </c>
      <c r="G97" s="27" t="s">
        <v>283</v>
      </c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 t="s">
        <v>278</v>
      </c>
      <c r="E98" s="16" t="s">
        <v>279</v>
      </c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 t="s">
        <v>434</v>
      </c>
      <c r="D99" s="24" t="s">
        <v>281</v>
      </c>
      <c r="E99" s="25" t="s">
        <v>282</v>
      </c>
      <c r="F99" s="26">
        <v>8</v>
      </c>
      <c r="G99" s="27" t="s">
        <v>283</v>
      </c>
      <c r="H99" s="127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 t="s">
        <v>278</v>
      </c>
      <c r="E100" s="16" t="s">
        <v>279</v>
      </c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 t="s">
        <v>434</v>
      </c>
      <c r="D101" s="24" t="s">
        <v>285</v>
      </c>
      <c r="E101" s="25" t="s">
        <v>282</v>
      </c>
      <c r="F101" s="26">
        <v>48</v>
      </c>
      <c r="G101" s="27" t="s">
        <v>283</v>
      </c>
      <c r="H101" s="127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 t="s">
        <v>340</v>
      </c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 t="s">
        <v>435</v>
      </c>
      <c r="D103" s="24" t="s">
        <v>341</v>
      </c>
      <c r="E103" s="25" t="s">
        <v>342</v>
      </c>
      <c r="F103" s="26">
        <v>48</v>
      </c>
      <c r="G103" s="27" t="s">
        <v>283</v>
      </c>
      <c r="H103" s="127"/>
      <c r="I103" s="119"/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 t="s">
        <v>340</v>
      </c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 t="s">
        <v>435</v>
      </c>
      <c r="D105" s="24" t="s">
        <v>347</v>
      </c>
      <c r="E105" s="25" t="s">
        <v>343</v>
      </c>
      <c r="F105" s="26">
        <v>48</v>
      </c>
      <c r="G105" s="27" t="s">
        <v>283</v>
      </c>
      <c r="H105" s="127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 t="s">
        <v>436</v>
      </c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 t="s">
        <v>437</v>
      </c>
      <c r="D107" s="24" t="s">
        <v>354</v>
      </c>
      <c r="E107" s="25"/>
      <c r="F107" s="26">
        <v>48</v>
      </c>
      <c r="G107" s="27" t="s">
        <v>283</v>
      </c>
      <c r="H107" s="127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 t="s">
        <v>438</v>
      </c>
      <c r="D109" s="24"/>
      <c r="E109" s="25" t="s">
        <v>421</v>
      </c>
      <c r="F109" s="26">
        <v>2</v>
      </c>
      <c r="G109" s="27" t="s">
        <v>313</v>
      </c>
      <c r="H109" s="127"/>
      <c r="I109" s="119"/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 t="s">
        <v>383</v>
      </c>
      <c r="E110" s="16" t="s">
        <v>384</v>
      </c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 t="s">
        <v>415</v>
      </c>
      <c r="D111" s="24" t="s">
        <v>439</v>
      </c>
      <c r="E111" s="25" t="s">
        <v>282</v>
      </c>
      <c r="F111" s="26">
        <v>34</v>
      </c>
      <c r="G111" s="27" t="s">
        <v>283</v>
      </c>
      <c r="H111" s="127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 t="s">
        <v>383</v>
      </c>
      <c r="E112" s="16" t="s">
        <v>384</v>
      </c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415</v>
      </c>
      <c r="D113" s="24" t="s">
        <v>439</v>
      </c>
      <c r="E113" s="25" t="s">
        <v>421</v>
      </c>
      <c r="F113" s="26">
        <v>1</v>
      </c>
      <c r="G113" s="27" t="s">
        <v>283</v>
      </c>
      <c r="H113" s="127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 t="s">
        <v>440</v>
      </c>
      <c r="E114" s="16" t="s">
        <v>357</v>
      </c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 t="s">
        <v>415</v>
      </c>
      <c r="D115" s="24" t="s">
        <v>439</v>
      </c>
      <c r="E115" s="25" t="s">
        <v>421</v>
      </c>
      <c r="F115" s="26">
        <v>5</v>
      </c>
      <c r="G115" s="27" t="s">
        <v>283</v>
      </c>
      <c r="H115" s="127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 t="s">
        <v>441</v>
      </c>
      <c r="E116" s="16" t="s">
        <v>384</v>
      </c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 t="s">
        <v>415</v>
      </c>
      <c r="D117" s="24" t="s">
        <v>442</v>
      </c>
      <c r="E117" s="25" t="s">
        <v>284</v>
      </c>
      <c r="F117" s="26">
        <v>1</v>
      </c>
      <c r="G117" s="27" t="s">
        <v>283</v>
      </c>
      <c r="H117" s="127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 t="s">
        <v>383</v>
      </c>
      <c r="E118" s="16" t="s">
        <v>384</v>
      </c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 t="s">
        <v>415</v>
      </c>
      <c r="D119" s="24" t="s">
        <v>442</v>
      </c>
      <c r="E119" s="25" t="s">
        <v>282</v>
      </c>
      <c r="F119" s="26">
        <v>24</v>
      </c>
      <c r="G119" s="27" t="s">
        <v>283</v>
      </c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 t="s">
        <v>383</v>
      </c>
      <c r="E120" s="16" t="s">
        <v>384</v>
      </c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 t="s">
        <v>415</v>
      </c>
      <c r="D121" s="24" t="s">
        <v>442</v>
      </c>
      <c r="E121" s="25" t="s">
        <v>284</v>
      </c>
      <c r="F121" s="26">
        <v>12</v>
      </c>
      <c r="G121" s="27" t="s">
        <v>283</v>
      </c>
      <c r="H121" s="127"/>
      <c r="I121" s="119"/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 t="s">
        <v>383</v>
      </c>
      <c r="E122" s="16" t="s">
        <v>384</v>
      </c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 t="s">
        <v>415</v>
      </c>
      <c r="D123" s="24" t="s">
        <v>442</v>
      </c>
      <c r="E123" s="25" t="s">
        <v>423</v>
      </c>
      <c r="F123" s="26">
        <v>22</v>
      </c>
      <c r="G123" s="27" t="s">
        <v>283</v>
      </c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 t="s">
        <v>383</v>
      </c>
      <c r="E124" s="16" t="s">
        <v>384</v>
      </c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 t="s">
        <v>415</v>
      </c>
      <c r="D125" s="24" t="s">
        <v>442</v>
      </c>
      <c r="E125" s="25" t="s">
        <v>424</v>
      </c>
      <c r="F125" s="26">
        <v>14</v>
      </c>
      <c r="G125" s="27" t="s">
        <v>283</v>
      </c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 t="s">
        <v>383</v>
      </c>
      <c r="E126" s="16" t="s">
        <v>384</v>
      </c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 t="s">
        <v>415</v>
      </c>
      <c r="D127" s="24" t="s">
        <v>442</v>
      </c>
      <c r="E127" s="25" t="s">
        <v>425</v>
      </c>
      <c r="F127" s="26">
        <v>47</v>
      </c>
      <c r="G127" s="27" t="s">
        <v>283</v>
      </c>
      <c r="H127" s="127"/>
      <c r="I127" s="119"/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 t="s">
        <v>383</v>
      </c>
      <c r="E128" s="16" t="s">
        <v>384</v>
      </c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 t="s">
        <v>415</v>
      </c>
      <c r="D129" s="24" t="s">
        <v>442</v>
      </c>
      <c r="E129" s="25" t="s">
        <v>426</v>
      </c>
      <c r="F129" s="26">
        <v>4</v>
      </c>
      <c r="G129" s="27" t="s">
        <v>283</v>
      </c>
      <c r="H129" s="127"/>
      <c r="I129" s="119"/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 t="s">
        <v>383</v>
      </c>
      <c r="E130" s="16" t="s">
        <v>384</v>
      </c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 t="s">
        <v>415</v>
      </c>
      <c r="D131" s="24" t="s">
        <v>442</v>
      </c>
      <c r="E131" s="25" t="s">
        <v>427</v>
      </c>
      <c r="F131" s="26">
        <v>6</v>
      </c>
      <c r="G131" s="27" t="s">
        <v>283</v>
      </c>
      <c r="H131" s="127"/>
      <c r="I131" s="119"/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 t="s">
        <v>441</v>
      </c>
      <c r="E132" s="16" t="s">
        <v>384</v>
      </c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 t="s">
        <v>415</v>
      </c>
      <c r="D133" s="24" t="s">
        <v>443</v>
      </c>
      <c r="E133" s="25" t="s">
        <v>282</v>
      </c>
      <c r="F133" s="26">
        <v>6</v>
      </c>
      <c r="G133" s="27" t="s">
        <v>283</v>
      </c>
      <c r="H133" s="127"/>
      <c r="I133" s="119"/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 t="s">
        <v>441</v>
      </c>
      <c r="E134" s="16" t="s">
        <v>384</v>
      </c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 t="s">
        <v>415</v>
      </c>
      <c r="D135" s="24" t="s">
        <v>443</v>
      </c>
      <c r="E135" s="25" t="s">
        <v>423</v>
      </c>
      <c r="F135" s="26">
        <v>11</v>
      </c>
      <c r="G135" s="27" t="s">
        <v>283</v>
      </c>
      <c r="H135" s="127"/>
      <c r="I135" s="119"/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 t="s">
        <v>383</v>
      </c>
      <c r="E136" s="16" t="s">
        <v>384</v>
      </c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 t="s">
        <v>415</v>
      </c>
      <c r="D137" s="24" t="s">
        <v>443</v>
      </c>
      <c r="E137" s="25" t="s">
        <v>423</v>
      </c>
      <c r="F137" s="26">
        <v>1</v>
      </c>
      <c r="G137" s="27" t="s">
        <v>283</v>
      </c>
      <c r="H137" s="127"/>
      <c r="I137" s="119"/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 t="s">
        <v>441</v>
      </c>
      <c r="E138" s="16" t="s">
        <v>384</v>
      </c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 t="s">
        <v>415</v>
      </c>
      <c r="D139" s="24" t="s">
        <v>444</v>
      </c>
      <c r="E139" s="25" t="s">
        <v>282</v>
      </c>
      <c r="F139" s="26">
        <v>8</v>
      </c>
      <c r="G139" s="27" t="s">
        <v>283</v>
      </c>
      <c r="H139" s="127"/>
      <c r="I139" s="119"/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 t="s">
        <v>441</v>
      </c>
      <c r="E140" s="16" t="s">
        <v>384</v>
      </c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 t="s">
        <v>415</v>
      </c>
      <c r="D141" s="24" t="s">
        <v>445</v>
      </c>
      <c r="E141" s="25" t="s">
        <v>284</v>
      </c>
      <c r="F141" s="26">
        <v>7</v>
      </c>
      <c r="G141" s="27" t="s">
        <v>283</v>
      </c>
      <c r="H141" s="127"/>
      <c r="I141" s="119"/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 t="s">
        <v>441</v>
      </c>
      <c r="E142" s="16" t="s">
        <v>384</v>
      </c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 t="s">
        <v>415</v>
      </c>
      <c r="D143" s="24" t="s">
        <v>445</v>
      </c>
      <c r="E143" s="25" t="s">
        <v>424</v>
      </c>
      <c r="F143" s="26">
        <v>3</v>
      </c>
      <c r="G143" s="27" t="s">
        <v>283</v>
      </c>
      <c r="H143" s="127"/>
      <c r="I143" s="119"/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 t="s">
        <v>383</v>
      </c>
      <c r="E144" s="16" t="s">
        <v>384</v>
      </c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 t="s">
        <v>415</v>
      </c>
      <c r="D145" s="24" t="s">
        <v>445</v>
      </c>
      <c r="E145" s="25" t="s">
        <v>282</v>
      </c>
      <c r="F145" s="26">
        <v>17</v>
      </c>
      <c r="G145" s="27" t="s">
        <v>283</v>
      </c>
      <c r="H145" s="127"/>
      <c r="I145" s="119"/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/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7" t="s">
        <v>62</v>
      </c>
      <c r="D149" s="24"/>
      <c r="E149" s="25"/>
      <c r="F149" s="26"/>
      <c r="G149" s="27"/>
      <c r="H149" s="127"/>
      <c r="I149" s="119"/>
      <c r="J149" s="153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/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/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/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/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3"/>
      <c r="C266" s="21"/>
      <c r="D266" s="15"/>
      <c r="E266" s="16"/>
      <c r="F266" s="17"/>
      <c r="G266" s="18"/>
      <c r="H266" s="126"/>
      <c r="I266" s="117"/>
      <c r="J266" s="15"/>
      <c r="K266" s="16"/>
      <c r="L266" s="16"/>
      <c r="N266" s="30"/>
      <c r="O266" s="11"/>
    </row>
    <row r="267" spans="2:15" ht="12.95" customHeight="1">
      <c r="B267" s="22"/>
      <c r="C267" s="23"/>
      <c r="D267" s="24"/>
      <c r="E267" s="25"/>
      <c r="F267" s="26"/>
      <c r="G267" s="27"/>
      <c r="H267" s="127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3"/>
      <c r="C268" s="21"/>
      <c r="D268" s="15"/>
      <c r="E268" s="16"/>
      <c r="F268" s="17"/>
      <c r="G268" s="18"/>
      <c r="H268" s="126"/>
      <c r="I268" s="117"/>
      <c r="J268" s="15"/>
      <c r="K268" s="16"/>
      <c r="L268" s="16"/>
      <c r="N268" s="30"/>
      <c r="O268" s="11"/>
    </row>
    <row r="269" spans="2:15" ht="12.95" customHeight="1">
      <c r="B269" s="22"/>
      <c r="C269" s="23"/>
      <c r="D269" s="24"/>
      <c r="E269" s="25"/>
      <c r="F269" s="26"/>
      <c r="G269" s="27"/>
      <c r="H269" s="127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3"/>
      <c r="C270" s="21"/>
      <c r="D270" s="15"/>
      <c r="E270" s="16"/>
      <c r="F270" s="17"/>
      <c r="G270" s="18"/>
      <c r="H270" s="126"/>
      <c r="I270" s="117"/>
      <c r="J270" s="15"/>
      <c r="K270" s="16"/>
      <c r="L270" s="16"/>
      <c r="N270" s="30"/>
      <c r="O270" s="11"/>
    </row>
    <row r="271" spans="2:15" ht="12.95" customHeight="1">
      <c r="B271" s="22"/>
      <c r="C271" s="23"/>
      <c r="D271" s="24"/>
      <c r="E271" s="25"/>
      <c r="F271" s="26"/>
      <c r="G271" s="27"/>
      <c r="H271" s="127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3"/>
      <c r="C272" s="21"/>
      <c r="D272" s="15"/>
      <c r="E272" s="16"/>
      <c r="F272" s="17"/>
      <c r="G272" s="18"/>
      <c r="H272" s="126"/>
      <c r="I272" s="117"/>
      <c r="J272" s="15"/>
      <c r="K272" s="16"/>
      <c r="L272" s="16"/>
      <c r="N272" s="30"/>
      <c r="O272" s="11"/>
    </row>
    <row r="273" spans="2:15" ht="12.95" customHeight="1">
      <c r="B273" s="22"/>
      <c r="C273" s="23"/>
      <c r="D273" s="24"/>
      <c r="E273" s="25"/>
      <c r="F273" s="26"/>
      <c r="G273" s="27"/>
      <c r="H273" s="127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3"/>
      <c r="C274" s="21"/>
      <c r="D274" s="15"/>
      <c r="E274" s="16"/>
      <c r="F274" s="17"/>
      <c r="G274" s="18"/>
      <c r="H274" s="126"/>
      <c r="I274" s="117"/>
      <c r="J274" s="15"/>
      <c r="K274" s="16"/>
      <c r="L274" s="16"/>
      <c r="N274" s="30"/>
      <c r="O274" s="11"/>
    </row>
    <row r="275" spans="2:15" ht="12.95" customHeight="1">
      <c r="B275" s="22"/>
      <c r="C275" s="23"/>
      <c r="D275" s="24"/>
      <c r="E275" s="25"/>
      <c r="F275" s="26"/>
      <c r="G275" s="27"/>
      <c r="H275" s="127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3"/>
      <c r="C276" s="21"/>
      <c r="D276" s="15"/>
      <c r="E276" s="16"/>
      <c r="F276" s="17"/>
      <c r="G276" s="18"/>
      <c r="H276" s="126"/>
      <c r="I276" s="117"/>
      <c r="J276" s="15"/>
      <c r="K276" s="16"/>
      <c r="L276" s="16"/>
      <c r="N276" s="30"/>
      <c r="O276" s="11"/>
    </row>
    <row r="277" spans="2:15" ht="12.95" customHeight="1">
      <c r="B277" s="22"/>
      <c r="C277" s="23"/>
      <c r="D277" s="24"/>
      <c r="E277" s="25"/>
      <c r="F277" s="26"/>
      <c r="G277" s="27"/>
      <c r="H277" s="127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3"/>
      <c r="C278" s="21"/>
      <c r="D278" s="15"/>
      <c r="E278" s="16"/>
      <c r="F278" s="17"/>
      <c r="G278" s="18"/>
      <c r="H278" s="126"/>
      <c r="I278" s="117"/>
      <c r="J278" s="15"/>
      <c r="K278" s="16"/>
      <c r="L278" s="16"/>
      <c r="N278" s="30"/>
      <c r="O278" s="11"/>
    </row>
    <row r="279" spans="2:15" ht="12.95" customHeight="1">
      <c r="B279" s="22"/>
      <c r="C279" s="23"/>
      <c r="D279" s="24"/>
      <c r="E279" s="25"/>
      <c r="F279" s="26"/>
      <c r="G279" s="27"/>
      <c r="H279" s="127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3"/>
      <c r="C280" s="21"/>
      <c r="D280" s="15"/>
      <c r="E280" s="16"/>
      <c r="F280" s="17"/>
      <c r="G280" s="18"/>
      <c r="H280" s="126"/>
      <c r="I280" s="117"/>
      <c r="J280" s="15"/>
      <c r="K280" s="16"/>
      <c r="L280" s="16"/>
      <c r="N280" s="30"/>
      <c r="O280" s="11"/>
    </row>
    <row r="281" spans="2:15" ht="12.95" customHeight="1">
      <c r="B281" s="22"/>
      <c r="C281" s="23"/>
      <c r="D281" s="24"/>
      <c r="E281" s="25"/>
      <c r="F281" s="26"/>
      <c r="G281" s="27"/>
      <c r="H281" s="127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3"/>
      <c r="C282" s="21"/>
      <c r="D282" s="15"/>
      <c r="E282" s="16"/>
      <c r="F282" s="17"/>
      <c r="G282" s="18"/>
      <c r="H282" s="126"/>
      <c r="I282" s="117"/>
      <c r="J282" s="15"/>
      <c r="K282" s="16"/>
      <c r="L282" s="16"/>
      <c r="N282" s="30"/>
      <c r="O282" s="11"/>
    </row>
    <row r="283" spans="2:15" ht="12.95" customHeight="1">
      <c r="B283" s="22"/>
      <c r="C283" s="23"/>
      <c r="D283" s="24"/>
      <c r="E283" s="25"/>
      <c r="F283" s="26"/>
      <c r="G283" s="27"/>
      <c r="H283" s="127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3"/>
      <c r="C284" s="21"/>
      <c r="D284" s="15"/>
      <c r="E284" s="16"/>
      <c r="F284" s="17"/>
      <c r="G284" s="18"/>
      <c r="H284" s="126"/>
      <c r="I284" s="117"/>
      <c r="J284" s="15"/>
      <c r="K284" s="16"/>
      <c r="L284" s="16"/>
      <c r="N284" s="30"/>
      <c r="O284" s="11"/>
    </row>
    <row r="285" spans="2:15" ht="12.95" customHeight="1">
      <c r="B285" s="22"/>
      <c r="C285" s="23"/>
      <c r="D285" s="24"/>
      <c r="E285" s="25"/>
      <c r="F285" s="26"/>
      <c r="G285" s="27"/>
      <c r="H285" s="127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3"/>
      <c r="C286" s="21"/>
      <c r="D286" s="15"/>
      <c r="E286" s="16"/>
      <c r="F286" s="17"/>
      <c r="G286" s="18"/>
      <c r="H286" s="126"/>
      <c r="I286" s="117"/>
      <c r="J286" s="15"/>
      <c r="K286" s="16"/>
      <c r="L286" s="16"/>
      <c r="N286" s="30"/>
      <c r="O286" s="11"/>
    </row>
    <row r="287" spans="2:15" ht="12.95" customHeight="1">
      <c r="B287" s="22"/>
      <c r="C287" s="23"/>
      <c r="D287" s="24"/>
      <c r="E287" s="25"/>
      <c r="F287" s="26"/>
      <c r="G287" s="27"/>
      <c r="H287" s="127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3"/>
      <c r="C288" s="21"/>
      <c r="D288" s="15"/>
      <c r="E288" s="16"/>
      <c r="F288" s="17"/>
      <c r="G288" s="18"/>
      <c r="H288" s="126"/>
      <c r="I288" s="117"/>
      <c r="J288" s="15"/>
      <c r="K288" s="16"/>
      <c r="L288" s="16"/>
      <c r="N288" s="30"/>
      <c r="O288" s="11"/>
    </row>
    <row r="289" spans="2:15" ht="12.95" customHeight="1">
      <c r="B289" s="22"/>
      <c r="C289" s="23"/>
      <c r="D289" s="24"/>
      <c r="E289" s="25"/>
      <c r="F289" s="26"/>
      <c r="G289" s="27"/>
      <c r="H289" s="127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3"/>
      <c r="C290" s="21"/>
      <c r="D290" s="15"/>
      <c r="E290" s="16"/>
      <c r="F290" s="17"/>
      <c r="G290" s="18"/>
      <c r="H290" s="126"/>
      <c r="I290" s="117"/>
      <c r="J290" s="15"/>
      <c r="K290" s="16"/>
      <c r="L290" s="16"/>
      <c r="N290" s="30"/>
      <c r="O290" s="11"/>
    </row>
    <row r="291" spans="2:15" ht="12.95" customHeight="1">
      <c r="B291" s="22"/>
      <c r="C291" s="23"/>
      <c r="D291" s="24"/>
      <c r="E291" s="25"/>
      <c r="F291" s="26"/>
      <c r="G291" s="27"/>
      <c r="H291" s="127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3"/>
      <c r="C292" s="21"/>
      <c r="D292" s="15"/>
      <c r="E292" s="16"/>
      <c r="F292" s="17"/>
      <c r="G292" s="18"/>
      <c r="H292" s="126"/>
      <c r="I292" s="117"/>
      <c r="J292" s="15"/>
      <c r="K292" s="16"/>
      <c r="L292" s="16"/>
      <c r="N292" s="30"/>
      <c r="O292" s="11"/>
    </row>
    <row r="293" spans="2:15" ht="12.95" customHeight="1">
      <c r="B293" s="22"/>
      <c r="C293" s="23"/>
      <c r="D293" s="24"/>
      <c r="E293" s="25"/>
      <c r="F293" s="26"/>
      <c r="G293" s="27"/>
      <c r="H293" s="127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3"/>
      <c r="C294" s="21"/>
      <c r="D294" s="15"/>
      <c r="E294" s="16"/>
      <c r="F294" s="17"/>
      <c r="G294" s="18"/>
      <c r="H294" s="126"/>
      <c r="I294" s="117"/>
      <c r="J294" s="15"/>
      <c r="K294" s="16"/>
      <c r="L294" s="16"/>
      <c r="N294" s="30"/>
      <c r="O294" s="11"/>
    </row>
    <row r="295" spans="2:15" ht="12.95" customHeight="1">
      <c r="B295" s="22"/>
      <c r="C295" s="23"/>
      <c r="D295" s="24"/>
      <c r="E295" s="25"/>
      <c r="F295" s="26"/>
      <c r="G295" s="27"/>
      <c r="H295" s="127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3"/>
      <c r="C296" s="21"/>
      <c r="D296" s="15"/>
      <c r="E296" s="16"/>
      <c r="F296" s="17"/>
      <c r="G296" s="18"/>
      <c r="H296" s="126"/>
      <c r="I296" s="117"/>
      <c r="J296" s="15"/>
      <c r="K296" s="16"/>
      <c r="L296" s="16"/>
      <c r="N296" s="30"/>
      <c r="O296" s="11"/>
    </row>
    <row r="297" spans="2:15" ht="12.95" customHeight="1">
      <c r="B297" s="22"/>
      <c r="C297" s="23"/>
      <c r="D297" s="24"/>
      <c r="E297" s="25"/>
      <c r="F297" s="26"/>
      <c r="G297" s="27"/>
      <c r="H297" s="127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3"/>
      <c r="C298" s="21"/>
      <c r="D298" s="15"/>
      <c r="E298" s="16"/>
      <c r="F298" s="17"/>
      <c r="G298" s="18"/>
      <c r="H298" s="126"/>
      <c r="I298" s="117"/>
      <c r="J298" s="15"/>
      <c r="K298" s="16"/>
      <c r="L298" s="16"/>
      <c r="N298" s="30"/>
      <c r="O298" s="11"/>
    </row>
    <row r="299" spans="2:15" ht="12.95" customHeight="1">
      <c r="B299" s="22"/>
      <c r="C299" s="23"/>
      <c r="D299" s="24"/>
      <c r="E299" s="25"/>
      <c r="F299" s="26"/>
      <c r="G299" s="27"/>
      <c r="H299" s="127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3"/>
      <c r="C300" s="21"/>
      <c r="D300" s="15"/>
      <c r="E300" s="16"/>
      <c r="F300" s="17"/>
      <c r="G300" s="18"/>
      <c r="H300" s="126"/>
      <c r="I300" s="117"/>
      <c r="J300" s="15"/>
      <c r="K300" s="16"/>
      <c r="L300" s="16"/>
      <c r="N300" s="30"/>
      <c r="O300" s="11"/>
    </row>
    <row r="301" spans="2:15" ht="12.95" customHeight="1">
      <c r="B301" s="22"/>
      <c r="C301" s="23"/>
      <c r="D301" s="24"/>
      <c r="E301" s="25"/>
      <c r="F301" s="26"/>
      <c r="G301" s="27"/>
      <c r="H301" s="127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3"/>
      <c r="C302" s="21"/>
      <c r="D302" s="15"/>
      <c r="E302" s="16"/>
      <c r="F302" s="17"/>
      <c r="G302" s="18"/>
      <c r="H302" s="126"/>
      <c r="I302" s="117"/>
      <c r="J302" s="15"/>
      <c r="K302" s="16"/>
      <c r="L302" s="16"/>
      <c r="N302" s="30"/>
      <c r="O302" s="11"/>
    </row>
    <row r="303" spans="2:15" ht="12.95" customHeight="1">
      <c r="B303" s="22"/>
      <c r="C303" s="23"/>
      <c r="D303" s="24"/>
      <c r="E303" s="25"/>
      <c r="F303" s="26"/>
      <c r="G303" s="27"/>
      <c r="H303" s="127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3"/>
      <c r="C304" s="21"/>
      <c r="D304" s="15"/>
      <c r="E304" s="16"/>
      <c r="F304" s="17"/>
      <c r="G304" s="18"/>
      <c r="H304" s="126"/>
      <c r="I304" s="117"/>
      <c r="J304" s="15"/>
      <c r="K304" s="16"/>
      <c r="L304" s="16"/>
      <c r="N304" s="30"/>
      <c r="O304" s="11"/>
    </row>
    <row r="305" spans="2:15" ht="12.95" customHeight="1">
      <c r="B305" s="22"/>
      <c r="C305" s="23"/>
      <c r="D305" s="24"/>
      <c r="E305" s="25"/>
      <c r="F305" s="26"/>
      <c r="G305" s="27"/>
      <c r="H305" s="127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3"/>
      <c r="C306" s="21"/>
      <c r="D306" s="15"/>
      <c r="E306" s="16"/>
      <c r="F306" s="17"/>
      <c r="G306" s="18"/>
      <c r="H306" s="126"/>
      <c r="I306" s="117"/>
      <c r="J306" s="15"/>
      <c r="K306" s="16"/>
      <c r="L306" s="16"/>
      <c r="N306" s="30"/>
      <c r="O306" s="11"/>
    </row>
    <row r="307" spans="2:15" ht="12.95" customHeight="1">
      <c r="B307" s="22"/>
      <c r="C307" s="23"/>
      <c r="D307" s="24"/>
      <c r="E307" s="25"/>
      <c r="F307" s="26"/>
      <c r="G307" s="27"/>
      <c r="H307" s="127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3"/>
      <c r="C308" s="21"/>
      <c r="D308" s="15"/>
      <c r="E308" s="16"/>
      <c r="F308" s="17"/>
      <c r="G308" s="18"/>
      <c r="H308" s="126"/>
      <c r="I308" s="117"/>
      <c r="J308" s="15"/>
      <c r="K308" s="16"/>
      <c r="L308" s="16"/>
      <c r="N308" s="30"/>
      <c r="O308" s="11"/>
    </row>
    <row r="309" spans="2:15" ht="12.95" customHeight="1">
      <c r="B309" s="22"/>
      <c r="C309" s="23"/>
      <c r="D309" s="24"/>
      <c r="E309" s="25"/>
      <c r="F309" s="26"/>
      <c r="G309" s="27"/>
      <c r="H309" s="127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3"/>
      <c r="C310" s="21"/>
      <c r="D310" s="15"/>
      <c r="E310" s="16"/>
      <c r="F310" s="17"/>
      <c r="G310" s="18"/>
      <c r="H310" s="126"/>
      <c r="I310" s="117"/>
      <c r="J310" s="15"/>
      <c r="K310" s="16"/>
      <c r="L310" s="16"/>
      <c r="N310" s="30"/>
      <c r="O310" s="11"/>
    </row>
    <row r="311" spans="2:15" ht="12.95" customHeight="1">
      <c r="B311" s="22"/>
      <c r="C311" s="23"/>
      <c r="D311" s="24"/>
      <c r="E311" s="25"/>
      <c r="F311" s="26"/>
      <c r="G311" s="27"/>
      <c r="H311" s="127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3"/>
      <c r="C312" s="21"/>
      <c r="D312" s="15"/>
      <c r="E312" s="16"/>
      <c r="F312" s="17"/>
      <c r="G312" s="18"/>
      <c r="H312" s="126"/>
      <c r="I312" s="117"/>
      <c r="J312" s="15"/>
      <c r="K312" s="16"/>
      <c r="L312" s="16"/>
      <c r="N312" s="30"/>
      <c r="O312" s="11"/>
    </row>
    <row r="313" spans="2:15" ht="12.95" customHeight="1">
      <c r="B313" s="22"/>
      <c r="C313" s="23"/>
      <c r="D313" s="24"/>
      <c r="E313" s="25"/>
      <c r="F313" s="26"/>
      <c r="G313" s="27"/>
      <c r="H313" s="127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3"/>
      <c r="C314" s="21"/>
      <c r="D314" s="15"/>
      <c r="E314" s="16"/>
      <c r="F314" s="17"/>
      <c r="G314" s="18"/>
      <c r="H314" s="126"/>
      <c r="I314" s="117"/>
      <c r="J314" s="15"/>
      <c r="K314" s="16"/>
      <c r="L314" s="16"/>
      <c r="N314" s="30"/>
      <c r="O314" s="11"/>
    </row>
    <row r="315" spans="2:15" ht="12.95" customHeight="1">
      <c r="B315" s="22"/>
      <c r="C315" s="23"/>
      <c r="D315" s="24"/>
      <c r="E315" s="25"/>
      <c r="F315" s="26"/>
      <c r="G315" s="27"/>
      <c r="H315" s="127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3"/>
      <c r="C316" s="21"/>
      <c r="D316" s="15"/>
      <c r="E316" s="16"/>
      <c r="F316" s="17"/>
      <c r="G316" s="18"/>
      <c r="H316" s="126"/>
      <c r="I316" s="117"/>
      <c r="J316" s="15"/>
      <c r="K316" s="16"/>
      <c r="L316" s="16"/>
      <c r="N316" s="30"/>
      <c r="O316" s="11"/>
    </row>
    <row r="317" spans="2:15" ht="12.95" customHeight="1">
      <c r="B317" s="22"/>
      <c r="C317" s="23"/>
      <c r="D317" s="24"/>
      <c r="E317" s="25"/>
      <c r="F317" s="26"/>
      <c r="G317" s="27"/>
      <c r="H317" s="127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3"/>
      <c r="C318" s="21"/>
      <c r="D318" s="15"/>
      <c r="E318" s="16"/>
      <c r="F318" s="17"/>
      <c r="G318" s="18"/>
      <c r="H318" s="126"/>
      <c r="I318" s="117"/>
      <c r="J318" s="15"/>
      <c r="K318" s="16"/>
      <c r="L318" s="16"/>
      <c r="N318" s="30"/>
      <c r="O318" s="11"/>
    </row>
    <row r="319" spans="2:15" ht="12.95" customHeight="1">
      <c r="B319" s="22"/>
      <c r="C319" s="23"/>
      <c r="D319" s="24"/>
      <c r="E319" s="25"/>
      <c r="F319" s="26"/>
      <c r="G319" s="27"/>
      <c r="H319" s="127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3"/>
      <c r="C320" s="21"/>
      <c r="D320" s="15"/>
      <c r="E320" s="16"/>
      <c r="F320" s="17"/>
      <c r="G320" s="18"/>
      <c r="H320" s="126"/>
      <c r="I320" s="117"/>
      <c r="J320" s="15"/>
      <c r="K320" s="16"/>
      <c r="L320" s="16"/>
      <c r="N320" s="30"/>
      <c r="O320" s="11"/>
    </row>
    <row r="321" spans="2:15" ht="12.95" customHeight="1">
      <c r="B321" s="22"/>
      <c r="C321" s="23"/>
      <c r="D321" s="24"/>
      <c r="E321" s="25"/>
      <c r="F321" s="26"/>
      <c r="G321" s="27"/>
      <c r="H321" s="127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3"/>
      <c r="C322" s="21"/>
      <c r="D322" s="15"/>
      <c r="E322" s="16"/>
      <c r="F322" s="17"/>
      <c r="G322" s="18"/>
      <c r="H322" s="126"/>
      <c r="I322" s="117"/>
      <c r="J322" s="15"/>
      <c r="K322" s="16"/>
      <c r="L322" s="16"/>
      <c r="N322" s="30"/>
      <c r="O322" s="11"/>
    </row>
    <row r="323" spans="2:15" ht="12.95" customHeight="1">
      <c r="B323" s="22"/>
      <c r="C323" s="23"/>
      <c r="D323" s="24"/>
      <c r="E323" s="25"/>
      <c r="F323" s="26"/>
      <c r="G323" s="27"/>
      <c r="H323" s="127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3"/>
      <c r="C324" s="21"/>
      <c r="D324" s="15"/>
      <c r="E324" s="16"/>
      <c r="F324" s="17"/>
      <c r="G324" s="18"/>
      <c r="H324" s="126"/>
      <c r="I324" s="117"/>
      <c r="J324" s="15"/>
      <c r="K324" s="16"/>
      <c r="L324" s="16"/>
      <c r="N324" s="30"/>
      <c r="O324" s="11"/>
    </row>
    <row r="325" spans="2:15" ht="12.95" customHeight="1">
      <c r="B325" s="22"/>
      <c r="C325" s="23"/>
      <c r="D325" s="24"/>
      <c r="E325" s="25"/>
      <c r="F325" s="26"/>
      <c r="G325" s="27"/>
      <c r="H325" s="127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3"/>
      <c r="C326" s="21"/>
      <c r="D326" s="15"/>
      <c r="E326" s="16"/>
      <c r="F326" s="17"/>
      <c r="G326" s="18"/>
      <c r="H326" s="126"/>
      <c r="I326" s="117"/>
      <c r="J326" s="15"/>
      <c r="K326" s="16"/>
      <c r="L326" s="16"/>
      <c r="N326" s="30"/>
      <c r="O326" s="11"/>
    </row>
    <row r="327" spans="2:15" ht="12.95" customHeight="1">
      <c r="B327" s="22"/>
      <c r="C327" s="23"/>
      <c r="D327" s="24"/>
      <c r="E327" s="25"/>
      <c r="F327" s="26"/>
      <c r="G327" s="27"/>
      <c r="H327" s="127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3"/>
      <c r="C328" s="21"/>
      <c r="D328" s="15"/>
      <c r="E328" s="16"/>
      <c r="F328" s="17"/>
      <c r="G328" s="18"/>
      <c r="H328" s="126"/>
      <c r="I328" s="117"/>
      <c r="J328" s="15"/>
      <c r="K328" s="16"/>
      <c r="L328" s="16"/>
      <c r="N328" s="30"/>
      <c r="O328" s="11"/>
    </row>
    <row r="329" spans="2:15" ht="12.95" customHeight="1">
      <c r="B329" s="22"/>
      <c r="C329" s="23"/>
      <c r="D329" s="24"/>
      <c r="E329" s="25"/>
      <c r="F329" s="26"/>
      <c r="G329" s="27"/>
      <c r="H329" s="127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3"/>
      <c r="C330" s="21"/>
      <c r="D330" s="15"/>
      <c r="E330" s="16"/>
      <c r="F330" s="17"/>
      <c r="G330" s="18"/>
      <c r="H330" s="126"/>
      <c r="I330" s="117"/>
      <c r="J330" s="15"/>
      <c r="K330" s="16"/>
      <c r="L330" s="16"/>
      <c r="N330" s="30"/>
      <c r="O330" s="11"/>
    </row>
    <row r="331" spans="2:15" ht="12.95" customHeight="1">
      <c r="B331" s="22"/>
      <c r="C331" s="23"/>
      <c r="D331" s="24"/>
      <c r="E331" s="25"/>
      <c r="F331" s="26"/>
      <c r="G331" s="27"/>
      <c r="H331" s="127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3"/>
      <c r="C332" s="21"/>
      <c r="D332" s="15"/>
      <c r="E332" s="16"/>
      <c r="F332" s="17"/>
      <c r="G332" s="18"/>
      <c r="H332" s="126"/>
      <c r="I332" s="117"/>
      <c r="J332" s="15"/>
      <c r="K332" s="16"/>
      <c r="L332" s="16"/>
      <c r="N332" s="30"/>
      <c r="O332" s="11"/>
    </row>
    <row r="333" spans="2:15" ht="12.95" customHeight="1">
      <c r="B333" s="22"/>
      <c r="C333" s="23"/>
      <c r="D333" s="24"/>
      <c r="E333" s="25"/>
      <c r="F333" s="26"/>
      <c r="G333" s="27"/>
      <c r="H333" s="127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3"/>
      <c r="C334" s="21"/>
      <c r="D334" s="15"/>
      <c r="E334" s="16"/>
      <c r="F334" s="17"/>
      <c r="G334" s="18"/>
      <c r="H334" s="126"/>
      <c r="I334" s="117"/>
      <c r="J334" s="15"/>
      <c r="K334" s="16"/>
      <c r="L334" s="16"/>
      <c r="N334" s="30"/>
      <c r="O334" s="11"/>
    </row>
    <row r="335" spans="2:15" ht="12.95" customHeight="1">
      <c r="B335" s="22"/>
      <c r="C335" s="23"/>
      <c r="D335" s="24"/>
      <c r="E335" s="25"/>
      <c r="F335" s="26"/>
      <c r="G335" s="27"/>
      <c r="H335" s="127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3"/>
      <c r="C336" s="21"/>
      <c r="D336" s="15"/>
      <c r="E336" s="16"/>
      <c r="F336" s="17"/>
      <c r="G336" s="18"/>
      <c r="H336" s="126"/>
      <c r="I336" s="117"/>
      <c r="J336" s="15"/>
      <c r="K336" s="16"/>
      <c r="L336" s="16"/>
      <c r="N336" s="30"/>
      <c r="O336" s="11"/>
    </row>
    <row r="337" spans="2:15" ht="12.95" customHeight="1">
      <c r="B337" s="22"/>
      <c r="C337" s="23"/>
      <c r="D337" s="24"/>
      <c r="E337" s="25"/>
      <c r="F337" s="26"/>
      <c r="G337" s="27"/>
      <c r="H337" s="127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3"/>
      <c r="C338" s="21"/>
      <c r="D338" s="15"/>
      <c r="E338" s="16"/>
      <c r="F338" s="17"/>
      <c r="G338" s="18"/>
      <c r="H338" s="126"/>
      <c r="I338" s="117"/>
      <c r="J338" s="15"/>
      <c r="K338" s="16"/>
      <c r="L338" s="16"/>
      <c r="N338" s="30"/>
      <c r="O338" s="11"/>
    </row>
    <row r="339" spans="2:15" ht="12.95" customHeight="1">
      <c r="B339" s="22"/>
      <c r="C339" s="23"/>
      <c r="D339" s="24"/>
      <c r="E339" s="25"/>
      <c r="F339" s="26"/>
      <c r="G339" s="27"/>
      <c r="H339" s="127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3"/>
      <c r="C340" s="21"/>
      <c r="D340" s="15"/>
      <c r="E340" s="16"/>
      <c r="F340" s="17"/>
      <c r="G340" s="18"/>
      <c r="H340" s="126"/>
      <c r="I340" s="117"/>
      <c r="J340" s="15"/>
      <c r="K340" s="16"/>
      <c r="L340" s="16"/>
      <c r="N340" s="30"/>
      <c r="O340" s="11"/>
    </row>
    <row r="341" spans="2:15" ht="12.95" customHeight="1">
      <c r="B341" s="22"/>
      <c r="C341" s="23"/>
      <c r="D341" s="24"/>
      <c r="E341" s="25"/>
      <c r="F341" s="26"/>
      <c r="G341" s="27"/>
      <c r="H341" s="127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F342" s="28"/>
      <c r="H342" s="128"/>
      <c r="I342" s="120"/>
    </row>
    <row r="343" spans="2:15" ht="12.95" customHeight="1">
      <c r="F343" s="28"/>
      <c r="H343" s="128"/>
      <c r="I343" s="120">
        <f>ROUNDDOWN(F343*H343,0)</f>
        <v>0</v>
      </c>
    </row>
    <row r="344" spans="2:15" ht="12.95" customHeight="1">
      <c r="F344" s="28"/>
      <c r="H344" s="128"/>
      <c r="I344" s="120"/>
    </row>
    <row r="345" spans="2:15" ht="12.95" customHeight="1">
      <c r="F345" s="28"/>
      <c r="H345" s="128"/>
      <c r="I345" s="120">
        <f>ROUNDDOWN(F345*H345,0)</f>
        <v>0</v>
      </c>
    </row>
    <row r="346" spans="2:15" ht="12.95" customHeight="1">
      <c r="F346" s="28"/>
      <c r="H346" s="128"/>
      <c r="I346" s="120"/>
    </row>
    <row r="347" spans="2:15" ht="12.95" customHeight="1">
      <c r="F347" s="28"/>
      <c r="H347" s="128"/>
      <c r="I347" s="120">
        <f>ROUNDDOWN(F347*H347,0)</f>
        <v>0</v>
      </c>
    </row>
    <row r="348" spans="2:15" ht="12.95" customHeight="1">
      <c r="F348" s="28"/>
      <c r="H348" s="128"/>
      <c r="I348" s="120"/>
    </row>
    <row r="349" spans="2:15" ht="12.95" customHeight="1">
      <c r="F349" s="28"/>
      <c r="H349" s="128"/>
      <c r="I349" s="120">
        <f>ROUNDDOWN(F349*H349,0)</f>
        <v>0</v>
      </c>
    </row>
    <row r="350" spans="2:15" ht="12.95" customHeight="1">
      <c r="F350" s="28"/>
      <c r="H350" s="128"/>
      <c r="I350" s="120"/>
    </row>
    <row r="351" spans="2:15" ht="12.95" customHeight="1">
      <c r="F351" s="28"/>
      <c r="H351" s="128"/>
      <c r="I351" s="120">
        <f>ROUNDDOWN(F351*H351,0)</f>
        <v>0</v>
      </c>
    </row>
    <row r="352" spans="2:15" ht="12.95" customHeight="1">
      <c r="C352" s="31"/>
      <c r="F352" s="28"/>
      <c r="H352" s="128"/>
      <c r="I352" s="120"/>
    </row>
    <row r="353" spans="2:9" ht="12.95" customHeight="1">
      <c r="B353" s="32"/>
      <c r="F353" s="28"/>
      <c r="H353" s="128"/>
      <c r="I353" s="120">
        <f>ROUNDDOWN(F353*H353,0)</f>
        <v>0</v>
      </c>
    </row>
    <row r="354" spans="2:9" ht="12.95" customHeight="1">
      <c r="C354" s="31"/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C356" s="31"/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6:11" ht="12.95" customHeight="1">
      <c r="F369" s="28"/>
      <c r="H369" s="128"/>
      <c r="I369" s="120">
        <f>ROUNDDOWN(F369*H369,0)</f>
        <v>0</v>
      </c>
    </row>
    <row r="370" spans="6:11" ht="12.95" customHeight="1">
      <c r="F370" s="28"/>
      <c r="H370" s="128"/>
      <c r="I370" s="120"/>
    </row>
    <row r="371" spans="6:11" ht="12.95" customHeight="1">
      <c r="F371" s="28"/>
      <c r="H371" s="128"/>
      <c r="I371" s="120">
        <f>ROUNDDOWN(F371*H371,0)</f>
        <v>0</v>
      </c>
    </row>
    <row r="372" spans="6:11" ht="12.95" customHeight="1">
      <c r="F372" s="28"/>
      <c r="H372" s="128"/>
      <c r="I372" s="120"/>
    </row>
    <row r="373" spans="6:11" ht="12.95" customHeight="1">
      <c r="F373" s="28"/>
      <c r="H373" s="128"/>
      <c r="I373" s="120">
        <f>ROUNDDOWN(F373*H373,0)</f>
        <v>0</v>
      </c>
    </row>
    <row r="374" spans="6:11" ht="12.95" customHeight="1">
      <c r="F374" s="28"/>
      <c r="H374" s="128"/>
      <c r="I374" s="120"/>
    </row>
    <row r="375" spans="6:11" ht="12.95" customHeight="1">
      <c r="F375" s="28"/>
      <c r="H375" s="128"/>
      <c r="I375" s="120">
        <f>ROUNDDOWN(F375*H375,0)</f>
        <v>0</v>
      </c>
    </row>
    <row r="376" spans="6:11" ht="12.95" customHeight="1">
      <c r="F376" s="28"/>
      <c r="H376" s="128"/>
      <c r="I376" s="120"/>
    </row>
    <row r="377" spans="6:11" ht="12.95" customHeight="1">
      <c r="F377" s="28"/>
      <c r="H377" s="128"/>
      <c r="I377" s="120">
        <f>ROUNDDOWN(F377*H377,0)</f>
        <v>0</v>
      </c>
    </row>
    <row r="378" spans="6:11" ht="12.95" customHeight="1">
      <c r="F378" s="28"/>
      <c r="H378" s="128"/>
      <c r="I378" s="120"/>
    </row>
    <row r="379" spans="6:11" ht="12.95" customHeight="1">
      <c r="F379" s="28"/>
      <c r="H379" s="128"/>
      <c r="I379" s="120">
        <f>ROUNDDOWN(F379*H379,0)</f>
        <v>0</v>
      </c>
    </row>
    <row r="380" spans="6:11" ht="12.95" customHeight="1">
      <c r="F380" s="28"/>
      <c r="H380" s="128"/>
      <c r="I380" s="120"/>
    </row>
    <row r="381" spans="6:11" ht="12.95" customHeight="1">
      <c r="F381" s="28"/>
      <c r="H381" s="128"/>
      <c r="I381" s="120">
        <f>ROUNDDOWN(F381*H381,0)</f>
        <v>0</v>
      </c>
    </row>
    <row r="382" spans="6:11" ht="12.95" customHeight="1">
      <c r="F382" s="28"/>
      <c r="H382" s="128"/>
      <c r="I382" s="120"/>
    </row>
    <row r="383" spans="6:11" ht="12.95" customHeight="1">
      <c r="F383" s="28"/>
      <c r="H383" s="128"/>
      <c r="I383" s="120">
        <f>ROUNDDOWN(F383*H383,0)</f>
        <v>0</v>
      </c>
    </row>
    <row r="384" spans="6:11" ht="12.95" customHeight="1">
      <c r="F384" s="28"/>
      <c r="H384" s="128"/>
      <c r="I384" s="120"/>
      <c r="J384" s="33"/>
      <c r="K384" s="33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C386" s="31"/>
      <c r="F386" s="28"/>
      <c r="H386" s="128"/>
      <c r="I386" s="120"/>
    </row>
    <row r="387" spans="2:9" ht="12.95" customHeight="1"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B393" s="32"/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B397" s="32"/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9" ht="12.95" customHeight="1">
      <c r="F401" s="28"/>
      <c r="H401" s="128"/>
      <c r="I401" s="120">
        <f>ROUNDDOWN(F401*H401,0)</f>
        <v>0</v>
      </c>
    </row>
    <row r="402" spans="2:9" ht="12.95" customHeight="1">
      <c r="F402" s="28"/>
      <c r="H402" s="128"/>
      <c r="I402" s="120"/>
    </row>
    <row r="403" spans="2:9" ht="12.95" customHeight="1">
      <c r="B403" s="32"/>
      <c r="F403" s="28"/>
      <c r="H403" s="128"/>
      <c r="I403" s="120">
        <f>ROUNDDOWN(F403*H403,0)</f>
        <v>0</v>
      </c>
    </row>
    <row r="404" spans="2:9" ht="12.95" customHeight="1">
      <c r="F404" s="28"/>
      <c r="H404" s="128"/>
      <c r="I404" s="120"/>
    </row>
    <row r="405" spans="2:9" ht="12.95" customHeight="1">
      <c r="F405" s="28"/>
      <c r="H405" s="128"/>
      <c r="I405" s="120">
        <f>ROUNDDOWN(F405*H405,0)</f>
        <v>0</v>
      </c>
    </row>
    <row r="406" spans="2:9" ht="12.95" customHeight="1">
      <c r="F406" s="28"/>
      <c r="H406" s="128"/>
      <c r="I406" s="120"/>
    </row>
    <row r="407" spans="2:9" ht="12.95" customHeight="1">
      <c r="F407" s="28"/>
      <c r="H407" s="128"/>
      <c r="I407" s="120">
        <f>ROUNDDOWN(F407*H407,0)</f>
        <v>0</v>
      </c>
    </row>
    <row r="408" spans="2:9" ht="12.95" customHeight="1">
      <c r="F408" s="28"/>
      <c r="H408" s="128"/>
      <c r="I408" s="120"/>
    </row>
    <row r="409" spans="2:9" ht="12.95" customHeight="1">
      <c r="F409" s="28"/>
      <c r="H409" s="128"/>
      <c r="I409" s="120">
        <f>ROUNDDOWN(F409*H409,0)</f>
        <v>0</v>
      </c>
    </row>
    <row r="410" spans="2:9" ht="12.95" customHeight="1">
      <c r="F410" s="28"/>
      <c r="H410" s="128"/>
      <c r="I410" s="120"/>
    </row>
    <row r="411" spans="2:9" ht="12.95" customHeight="1">
      <c r="F411" s="28"/>
      <c r="H411" s="128"/>
      <c r="I411" s="120">
        <f>ROUNDDOWN(F411*H411,0)</f>
        <v>0</v>
      </c>
    </row>
    <row r="412" spans="2:9" ht="12.95" customHeight="1">
      <c r="F412" s="28"/>
      <c r="H412" s="128"/>
      <c r="I412" s="120"/>
    </row>
    <row r="413" spans="2:9" ht="12.95" customHeight="1">
      <c r="F413" s="28"/>
      <c r="H413" s="128"/>
      <c r="I413" s="120">
        <f>ROUNDDOWN(F413*H413,0)</f>
        <v>0</v>
      </c>
    </row>
    <row r="414" spans="2:9" ht="12.95" customHeight="1">
      <c r="F414" s="28"/>
      <c r="H414" s="128"/>
      <c r="I414" s="120"/>
    </row>
    <row r="415" spans="2:9" ht="12.95" customHeight="1">
      <c r="F415" s="28"/>
      <c r="H415" s="128"/>
      <c r="I415" s="120">
        <f>ROUNDDOWN(F415*H415,0)</f>
        <v>0</v>
      </c>
    </row>
    <row r="416" spans="2:9" ht="12.95" customHeight="1">
      <c r="F416" s="28"/>
      <c r="H416" s="128"/>
      <c r="I416" s="120"/>
    </row>
    <row r="417" spans="2:9" ht="12.95" customHeight="1">
      <c r="F417" s="28"/>
      <c r="H417" s="128"/>
      <c r="I417" s="120">
        <f>ROUNDDOWN(F417*H417,0)</f>
        <v>0</v>
      </c>
    </row>
    <row r="418" spans="2:9" ht="12.95" customHeight="1">
      <c r="F418" s="28"/>
      <c r="H418" s="128"/>
      <c r="I418" s="120"/>
    </row>
    <row r="419" spans="2:9" ht="12.95" customHeight="1">
      <c r="F419" s="28"/>
      <c r="H419" s="128"/>
      <c r="I419" s="120">
        <f>ROUNDDOWN(F419*H419,0)</f>
        <v>0</v>
      </c>
    </row>
    <row r="420" spans="2:9" ht="12.95" customHeight="1">
      <c r="F420" s="28"/>
      <c r="H420" s="128"/>
      <c r="I420" s="120"/>
    </row>
    <row r="421" spans="2:9" ht="12.95" customHeight="1">
      <c r="F421" s="28"/>
      <c r="H421" s="128"/>
      <c r="I421" s="120">
        <f>ROUNDDOWN(F421*H421,0)</f>
        <v>0</v>
      </c>
    </row>
    <row r="422" spans="2:9" ht="12.95" customHeight="1">
      <c r="F422" s="28"/>
      <c r="H422" s="128"/>
      <c r="I422" s="120"/>
    </row>
    <row r="423" spans="2:9" ht="12.95" customHeight="1">
      <c r="F423" s="28"/>
      <c r="H423" s="128"/>
      <c r="I423" s="120">
        <f>ROUNDDOWN(F423*H423,0)</f>
        <v>0</v>
      </c>
    </row>
    <row r="424" spans="2:9" ht="12.95" customHeight="1">
      <c r="F424" s="28"/>
      <c r="H424" s="128"/>
      <c r="I424" s="120"/>
    </row>
    <row r="425" spans="2:9" ht="12.95" customHeight="1">
      <c r="B425" s="32"/>
      <c r="D425" s="6"/>
      <c r="E425" s="6"/>
      <c r="F425" s="28"/>
      <c r="H425" s="128"/>
      <c r="I425" s="120">
        <f>ROUNDDOWN(F425*H425,0)</f>
        <v>0</v>
      </c>
    </row>
    <row r="426" spans="2:9" ht="12.95" customHeight="1">
      <c r="F426" s="28"/>
      <c r="H426" s="128"/>
      <c r="I426" s="120"/>
    </row>
    <row r="427" spans="2:9" ht="12.95" customHeight="1">
      <c r="B427" s="32"/>
      <c r="D427" s="6"/>
      <c r="E427" s="6"/>
      <c r="F427" s="28"/>
      <c r="H427" s="128"/>
      <c r="I427" s="120">
        <f>ROUNDDOWN(F427*H427,0)</f>
        <v>0</v>
      </c>
    </row>
    <row r="428" spans="2:9" ht="12.95" customHeight="1">
      <c r="F428" s="28"/>
      <c r="H428" s="128"/>
      <c r="I428" s="120"/>
    </row>
    <row r="429" spans="2:9" ht="12.95" customHeight="1">
      <c r="B429" s="32"/>
      <c r="D429" s="6"/>
      <c r="E429" s="6"/>
      <c r="F429" s="28"/>
      <c r="H429" s="128"/>
      <c r="I429" s="120">
        <f>ROUNDDOWN(F429*H429,0)</f>
        <v>0</v>
      </c>
    </row>
    <row r="430" spans="2:9" ht="12.95" customHeight="1">
      <c r="F430" s="28"/>
      <c r="H430" s="128"/>
      <c r="I430" s="120"/>
    </row>
    <row r="431" spans="2:9" ht="12.95" customHeight="1">
      <c r="B431" s="32"/>
      <c r="D431" s="6"/>
      <c r="E431" s="6"/>
      <c r="F431" s="28"/>
      <c r="H431" s="128"/>
      <c r="I431" s="120">
        <f>ROUNDDOWN(F431*H431,0)</f>
        <v>0</v>
      </c>
    </row>
    <row r="432" spans="2:9" ht="12.95" customHeight="1">
      <c r="F432" s="28"/>
      <c r="H432" s="128"/>
      <c r="I432" s="120"/>
    </row>
    <row r="433" spans="2:9" ht="12.95" customHeight="1">
      <c r="B433" s="32"/>
      <c r="D433" s="6"/>
      <c r="E433" s="6"/>
      <c r="F433" s="28"/>
      <c r="H433" s="128"/>
      <c r="I433" s="120">
        <f>ROUNDDOWN(F433*H433,0)</f>
        <v>0</v>
      </c>
    </row>
    <row r="434" spans="2:9" ht="12.95" customHeight="1">
      <c r="F434" s="28"/>
      <c r="H434" s="128"/>
      <c r="I434" s="120"/>
    </row>
    <row r="435" spans="2:9" ht="12.95" customHeight="1">
      <c r="B435" s="32"/>
      <c r="D435" s="6"/>
      <c r="E435" s="6"/>
      <c r="F435" s="28"/>
      <c r="H435" s="128"/>
      <c r="I435" s="120">
        <f>ROUNDDOWN(F435*H435,0)</f>
        <v>0</v>
      </c>
    </row>
    <row r="436" spans="2:9" ht="12.95" customHeight="1">
      <c r="F436" s="28"/>
      <c r="H436" s="128"/>
      <c r="I436" s="120"/>
    </row>
    <row r="437" spans="2:9" ht="12.95" customHeight="1">
      <c r="B437" s="32"/>
      <c r="D437" s="6"/>
      <c r="E437" s="6"/>
      <c r="F437" s="28"/>
      <c r="H437" s="128"/>
      <c r="I437" s="120">
        <f>ROUNDDOWN(F437*H437,0)</f>
        <v>0</v>
      </c>
    </row>
    <row r="438" spans="2:9" ht="12.95" customHeight="1">
      <c r="F438" s="28"/>
      <c r="H438" s="128"/>
      <c r="I438" s="120"/>
    </row>
    <row r="439" spans="2:9" ht="12.95" customHeight="1">
      <c r="B439" s="32"/>
      <c r="D439" s="6"/>
      <c r="E439" s="6"/>
      <c r="F439" s="28"/>
      <c r="H439" s="128"/>
      <c r="I439" s="120">
        <f>ROUNDDOWN(F439*H439,0)</f>
        <v>0</v>
      </c>
    </row>
    <row r="440" spans="2:9" ht="12.95" customHeight="1">
      <c r="F440" s="28"/>
      <c r="H440" s="128"/>
      <c r="I440" s="120"/>
    </row>
    <row r="441" spans="2:9" ht="12.95" customHeight="1">
      <c r="B441" s="32"/>
      <c r="D441" s="6"/>
      <c r="E441" s="6"/>
      <c r="F441" s="28"/>
      <c r="H441" s="128"/>
      <c r="I441" s="120">
        <f>ROUNDDOWN(F441*H441,0)</f>
        <v>0</v>
      </c>
    </row>
    <row r="442" spans="2:9" ht="12.95" customHeight="1">
      <c r="F442" s="28"/>
      <c r="H442" s="128"/>
      <c r="I442" s="120"/>
    </row>
    <row r="443" spans="2:9" ht="12.95" customHeight="1">
      <c r="B443" s="32"/>
      <c r="D443" s="6"/>
      <c r="E443" s="6"/>
      <c r="F443" s="28"/>
      <c r="H443" s="128"/>
      <c r="I443" s="120">
        <f>ROUNDDOWN(F443*H443,0)</f>
        <v>0</v>
      </c>
    </row>
    <row r="444" spans="2:9" ht="12.95" customHeight="1">
      <c r="F444" s="28"/>
      <c r="H444" s="128"/>
      <c r="I444" s="120"/>
    </row>
    <row r="445" spans="2:9" ht="12.95" customHeight="1">
      <c r="B445" s="32"/>
      <c r="D445" s="34"/>
      <c r="E445" s="34"/>
      <c r="F445" s="28"/>
      <c r="H445" s="128"/>
      <c r="I445" s="120">
        <f>ROUNDDOWN(F445*H445,0)</f>
        <v>0</v>
      </c>
    </row>
    <row r="446" spans="2:9" ht="12.95" customHeight="1">
      <c r="F446" s="28"/>
      <c r="H446" s="128"/>
      <c r="I446" s="120"/>
    </row>
    <row r="447" spans="2:9" ht="12.95" customHeight="1">
      <c r="B447" s="32"/>
      <c r="D447" s="34"/>
      <c r="E447" s="34"/>
      <c r="F447" s="28"/>
      <c r="H447" s="128"/>
      <c r="I447" s="120">
        <f>ROUNDDOWN(F447*H447,0)</f>
        <v>0</v>
      </c>
    </row>
    <row r="448" spans="2:9" ht="12.95" customHeight="1">
      <c r="F448" s="28"/>
      <c r="H448" s="128"/>
      <c r="I448" s="120"/>
    </row>
    <row r="449" spans="2:11" ht="12.95" customHeight="1">
      <c r="B449" s="32"/>
      <c r="D449" s="34"/>
      <c r="E449" s="34"/>
      <c r="F449" s="28"/>
      <c r="H449" s="128"/>
      <c r="I449" s="120">
        <f>ROUNDDOWN(F449*H449,0)</f>
        <v>0</v>
      </c>
    </row>
    <row r="450" spans="2:11" ht="12.95" customHeight="1">
      <c r="F450" s="28"/>
      <c r="H450" s="128"/>
      <c r="I450" s="120"/>
    </row>
    <row r="451" spans="2:11" ht="12.95" customHeight="1">
      <c r="B451" s="32"/>
      <c r="D451" s="34"/>
      <c r="E451" s="34"/>
      <c r="F451" s="28"/>
      <c r="H451" s="128"/>
      <c r="I451" s="120">
        <f>ROUNDDOWN(F451*H451,0)</f>
        <v>0</v>
      </c>
    </row>
    <row r="452" spans="2:11" ht="12.95" customHeight="1">
      <c r="F452" s="28"/>
      <c r="H452" s="128"/>
      <c r="I452" s="120"/>
    </row>
    <row r="453" spans="2:11" ht="12.95" customHeight="1">
      <c r="B453" s="32"/>
      <c r="D453" s="34"/>
      <c r="E453" s="34"/>
      <c r="F453" s="28"/>
      <c r="H453" s="128"/>
      <c r="I453" s="120">
        <f>ROUNDDOWN(F453*H453,0)</f>
        <v>0</v>
      </c>
    </row>
    <row r="454" spans="2:11" ht="12.95" customHeight="1">
      <c r="F454" s="28"/>
      <c r="H454" s="128"/>
      <c r="I454" s="120"/>
    </row>
    <row r="455" spans="2:11" ht="12.95" customHeight="1">
      <c r="F455" s="28"/>
      <c r="H455" s="128"/>
      <c r="I455" s="120">
        <f>ROUNDDOWN(F455*H455,0)</f>
        <v>0</v>
      </c>
    </row>
    <row r="456" spans="2:11" ht="12.95" customHeight="1">
      <c r="F456" s="28"/>
      <c r="H456" s="128"/>
      <c r="I456" s="120"/>
      <c r="J456" s="35"/>
      <c r="K456" s="35"/>
    </row>
    <row r="457" spans="2:11" ht="12.95" customHeight="1">
      <c r="F457" s="28"/>
      <c r="H457" s="128"/>
      <c r="I457" s="120">
        <f>ROUNDDOWN(F457*H457,0)</f>
        <v>0</v>
      </c>
    </row>
    <row r="458" spans="2:11" ht="12.95" customHeight="1">
      <c r="C458" s="31"/>
      <c r="F458" s="28"/>
      <c r="H458" s="128"/>
      <c r="I458" s="120"/>
    </row>
    <row r="459" spans="2:11" ht="12.95" customHeight="1">
      <c r="F459" s="28"/>
      <c r="H459" s="128"/>
      <c r="I459" s="120">
        <f>ROUNDDOWN(F459*H459,0)</f>
        <v>0</v>
      </c>
    </row>
    <row r="460" spans="2:11" ht="12.95" customHeight="1">
      <c r="F460" s="28"/>
      <c r="H460" s="128"/>
      <c r="I460" s="120"/>
    </row>
    <row r="461" spans="2:11" ht="12.95" customHeight="1">
      <c r="F461" s="28"/>
      <c r="H461" s="128"/>
      <c r="I461" s="120">
        <f>ROUNDDOWN(F461*H461,0)</f>
        <v>0</v>
      </c>
    </row>
    <row r="462" spans="2:11" ht="12.95" customHeight="1">
      <c r="F462" s="28"/>
      <c r="H462" s="128"/>
      <c r="I462" s="120"/>
    </row>
    <row r="463" spans="2:11" ht="12.95" customHeight="1">
      <c r="F463" s="28"/>
      <c r="H463" s="128"/>
      <c r="I463" s="120">
        <f>ROUNDDOWN(F463*H463,0)</f>
        <v>0</v>
      </c>
    </row>
    <row r="464" spans="2:11" ht="12.95" customHeight="1">
      <c r="F464" s="28"/>
      <c r="H464" s="128"/>
      <c r="I464" s="120"/>
    </row>
    <row r="465" spans="2:9" ht="12.95" customHeight="1">
      <c r="F465" s="28"/>
      <c r="H465" s="128"/>
      <c r="I465" s="120">
        <f>ROUNDDOWN(F465*H465,0)</f>
        <v>0</v>
      </c>
    </row>
    <row r="466" spans="2:9" ht="12.95" customHeight="1">
      <c r="F466" s="28"/>
      <c r="H466" s="128"/>
      <c r="I466" s="120"/>
    </row>
    <row r="467" spans="2:9" ht="12.95" customHeight="1">
      <c r="F467" s="28"/>
      <c r="H467" s="128"/>
      <c r="I467" s="120">
        <f>ROUNDDOWN(F467*H467,0)</f>
        <v>0</v>
      </c>
    </row>
    <row r="468" spans="2:9" ht="12.95" customHeight="1">
      <c r="F468" s="28"/>
      <c r="H468" s="128"/>
      <c r="I468" s="120"/>
    </row>
    <row r="469" spans="2:9" ht="12.95" customHeight="1">
      <c r="B469" s="32"/>
      <c r="F469" s="28"/>
      <c r="H469" s="128"/>
      <c r="I469" s="120">
        <f>ROUNDDOWN(F469*H469,0)</f>
        <v>0</v>
      </c>
    </row>
    <row r="470" spans="2:9" ht="12.95" customHeight="1">
      <c r="F470" s="28"/>
      <c r="H470" s="128"/>
      <c r="I470" s="120"/>
    </row>
    <row r="471" spans="2:9" ht="12.95" customHeight="1">
      <c r="F471" s="28"/>
      <c r="H471" s="128"/>
      <c r="I471" s="120">
        <f>ROUNDDOWN(F471*H471,0)</f>
        <v>0</v>
      </c>
    </row>
    <row r="472" spans="2:9" ht="12.95" customHeight="1">
      <c r="F472" s="28"/>
      <c r="H472" s="128"/>
      <c r="I472" s="120"/>
    </row>
    <row r="473" spans="2:9" ht="12.95" customHeight="1">
      <c r="B473" s="32"/>
      <c r="F473" s="28"/>
      <c r="H473" s="128"/>
      <c r="I473" s="120">
        <f>ROUNDDOWN(F473*H473,0)</f>
        <v>0</v>
      </c>
    </row>
    <row r="474" spans="2:9" ht="12.95" customHeight="1">
      <c r="F474" s="28"/>
      <c r="H474" s="128"/>
      <c r="I474" s="120"/>
    </row>
    <row r="475" spans="2:9" ht="12.95" customHeight="1">
      <c r="F475" s="28"/>
      <c r="H475" s="128"/>
      <c r="I475" s="120">
        <f>ROUNDDOWN(F475*H475,0)</f>
        <v>0</v>
      </c>
    </row>
    <row r="476" spans="2:9" ht="12.95" customHeight="1">
      <c r="F476" s="28"/>
      <c r="H476" s="128"/>
      <c r="I476" s="120"/>
    </row>
    <row r="477" spans="2:9" ht="12.95" customHeight="1">
      <c r="B477" s="32"/>
      <c r="F477" s="28"/>
      <c r="H477" s="128"/>
      <c r="I477" s="120">
        <f>ROUNDDOWN(F477*H477,0)</f>
        <v>0</v>
      </c>
    </row>
    <row r="478" spans="2:9" ht="12.95" customHeight="1">
      <c r="F478" s="28"/>
      <c r="H478" s="128"/>
      <c r="I478" s="120"/>
    </row>
    <row r="479" spans="2:9" ht="12.95" customHeight="1">
      <c r="F479" s="28"/>
      <c r="H479" s="128"/>
      <c r="I479" s="120">
        <f>ROUNDDOWN(F479*H479,0)</f>
        <v>0</v>
      </c>
    </row>
    <row r="480" spans="2:9" ht="12.95" customHeight="1">
      <c r="F480" s="28"/>
      <c r="H480" s="128"/>
      <c r="I480" s="120"/>
    </row>
    <row r="481" spans="2:11" ht="12.95" customHeight="1">
      <c r="B481" s="32"/>
      <c r="F481" s="28"/>
      <c r="H481" s="128"/>
      <c r="I481" s="120">
        <f>ROUNDDOWN(F481*H481,0)</f>
        <v>0</v>
      </c>
    </row>
    <row r="482" spans="2:11" ht="12.95" customHeight="1">
      <c r="F482" s="28"/>
      <c r="H482" s="128"/>
      <c r="I482" s="120"/>
    </row>
    <row r="483" spans="2:11" ht="12.95" customHeight="1">
      <c r="F483" s="28"/>
      <c r="H483" s="128"/>
      <c r="I483" s="120">
        <f>ROUNDDOWN(F483*H483,0)</f>
        <v>0</v>
      </c>
    </row>
    <row r="484" spans="2:11" ht="12.95" customHeight="1">
      <c r="F484" s="28"/>
      <c r="H484" s="128"/>
      <c r="I484" s="120"/>
    </row>
    <row r="485" spans="2:11" ht="12.95" customHeight="1">
      <c r="B485" s="32"/>
      <c r="F485" s="28"/>
      <c r="H485" s="128"/>
      <c r="I485" s="120">
        <f>ROUNDDOWN(F485*H485,0)</f>
        <v>0</v>
      </c>
    </row>
    <row r="486" spans="2:11" ht="12.95" customHeight="1">
      <c r="F486" s="28"/>
      <c r="H486" s="128"/>
      <c r="I486" s="120"/>
    </row>
    <row r="487" spans="2:11" ht="12.95" customHeight="1">
      <c r="F487" s="28"/>
      <c r="H487" s="128"/>
      <c r="I487" s="120">
        <f>ROUNDDOWN(F487*H487,0)</f>
        <v>0</v>
      </c>
    </row>
    <row r="488" spans="2:11" ht="12.95" customHeight="1">
      <c r="F488" s="28"/>
      <c r="H488" s="128"/>
      <c r="I488" s="120"/>
    </row>
    <row r="489" spans="2:11" ht="12.95" customHeight="1">
      <c r="F489" s="28"/>
      <c r="H489" s="128"/>
      <c r="I489" s="120">
        <f>ROUNDDOWN(F489*H489,0)</f>
        <v>0</v>
      </c>
    </row>
    <row r="490" spans="2:11" ht="12.95" customHeight="1">
      <c r="F490" s="28"/>
      <c r="H490" s="128"/>
      <c r="I490" s="120"/>
    </row>
    <row r="491" spans="2:11" ht="12.95" customHeight="1">
      <c r="F491" s="28"/>
      <c r="H491" s="128"/>
      <c r="I491" s="120">
        <f>ROUNDDOWN(F491*H491,0)</f>
        <v>0</v>
      </c>
    </row>
    <row r="492" spans="2:11" ht="12.95" customHeight="1">
      <c r="F492" s="28"/>
      <c r="H492" s="128"/>
      <c r="I492" s="120"/>
      <c r="J492" s="35"/>
      <c r="K492" s="35"/>
    </row>
    <row r="493" spans="2:11" ht="12.95" customHeight="1">
      <c r="F493" s="28"/>
      <c r="H493" s="128"/>
      <c r="I493" s="120">
        <f>ROUNDDOWN(F493*H493,0)</f>
        <v>0</v>
      </c>
    </row>
    <row r="494" spans="2:11" ht="12.95" customHeight="1">
      <c r="F494" s="28"/>
      <c r="I494" s="120"/>
    </row>
  </sheetData>
  <mergeCells count="2">
    <mergeCell ref="D3:E3"/>
    <mergeCell ref="J3:L3"/>
  </mergeCells>
  <phoneticPr fontId="3"/>
  <conditionalFormatting sqref="H4:H341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446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243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243</v>
      </c>
      <c r="D9" s="24"/>
      <c r="E9" s="25"/>
      <c r="F9" s="26">
        <v>1</v>
      </c>
      <c r="G9" s="27" t="s">
        <v>21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62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Q57" sqref="Q57"/>
      <selection pane="bottomLeft" activeCell="Q57" sqref="Q57"/>
      <selection pane="topRight" activeCell="Q57" sqref="Q57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329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447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61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448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61</v>
      </c>
      <c r="D9" s="24" t="s">
        <v>449</v>
      </c>
      <c r="E9" s="25" t="s">
        <v>450</v>
      </c>
      <c r="F9" s="26">
        <v>3.44</v>
      </c>
      <c r="G9" s="27" t="s">
        <v>332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61</v>
      </c>
      <c r="D11" s="24" t="s">
        <v>451</v>
      </c>
      <c r="E11" s="25"/>
      <c r="F11" s="26">
        <v>23.28</v>
      </c>
      <c r="G11" s="27" t="s">
        <v>452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62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8C5F6-7EEC-4392-88DC-A28A83179EA1}"/>
</file>

<file path=customXml/itemProps2.xml><?xml version="1.0" encoding="utf-8"?>
<ds:datastoreItem xmlns:ds="http://schemas.openxmlformats.org/officeDocument/2006/customXml" ds:itemID="{B25020F5-137F-4783-A097-DA3226407517}"/>
</file>

<file path=customXml/itemProps3.xml><?xml version="1.0" encoding="utf-8"?>
<ds:datastoreItem xmlns:ds="http://schemas.openxmlformats.org/officeDocument/2006/customXml" ds:itemID="{7655CF58-66F4-4AD1-9ECC-FCE39F990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