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88" documentId="11_F38A67E4D7AE58BD3FE35DE8913B24152E5C1730" xr6:coauthVersionLast="47" xr6:coauthVersionMax="47" xr10:uidLastSave="{33DCB122-DDCC-4D6A-B54E-3FE094729B65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1)小科目S4" sheetId="124" r:id="rId3"/>
    <sheet name="（1）建築" sheetId="58" state="hidden" r:id="rId4"/>
    <sheet name="建築内訳" sheetId="70" state="hidden" r:id="rId5"/>
    <sheet name="（2）電気" sheetId="69" state="hidden" r:id="rId6"/>
    <sheet name="電気内訳" sheetId="53" state="hidden" r:id="rId7"/>
    <sheet name="（3）空調" sheetId="35" state="hidden" r:id="rId8"/>
    <sheet name="空調内訳" sheetId="39" state="hidden" r:id="rId9"/>
    <sheet name="（4）衛生" sheetId="34" state="hidden" r:id="rId10"/>
    <sheet name="衛生内訳" sheetId="40" state="hidden" r:id="rId11"/>
    <sheet name="（5）昇降機　説明" sheetId="61" state="hidden" r:id="rId12"/>
    <sheet name="（6）機械　説明" sheetId="62" state="hidden" r:id="rId13"/>
    <sheet name="（7） 屋外 " sheetId="65" state="hidden" r:id="rId14"/>
    <sheet name="屋外内訳 " sheetId="71" state="hidden" r:id="rId15"/>
    <sheet name="部分別種目" sheetId="52" state="hidden" r:id="rId16"/>
    <sheet name="部分別建築" sheetId="43" state="hidden" r:id="rId17"/>
    <sheet name="改修種目" sheetId="78" state="hidden" r:id="rId18"/>
    <sheet name="2-5-1-1" sheetId="90" r:id="rId19"/>
    <sheet name="2-5-1-2" sheetId="93" r:id="rId20"/>
    <sheet name="2-5-1-3" sheetId="119" r:id="rId21"/>
    <sheet name="2-5-2-1" sheetId="96" r:id="rId22"/>
    <sheet name="2-5-2-2" sheetId="97" r:id="rId23"/>
    <sheet name="2-5-2-3" sheetId="98" r:id="rId24"/>
    <sheet name="2-5-3-1" sheetId="100" r:id="rId25"/>
    <sheet name="2-5-4-1" sheetId="101" r:id="rId26"/>
    <sheet name="2-5-5-1" sheetId="123" r:id="rId27"/>
    <sheet name="2-5-6-1" sheetId="125" r:id="rId28"/>
    <sheet name="2-5-7-1" sheetId="127" r:id="rId29"/>
    <sheet name="別紙明細2-5-1-1" sheetId="103" r:id="rId30"/>
    <sheet name="別紙明細2-5-1-2" sheetId="105" r:id="rId31"/>
    <sheet name="別紙明細2-5-1-3" sheetId="120" r:id="rId32"/>
    <sheet name="別紙明細2-5-2-1" sheetId="107" r:id="rId33"/>
    <sheet name="別紙明細2-5-2-2" sheetId="108" r:id="rId34"/>
    <sheet name="別紙明細2-5-2-3" sheetId="109" r:id="rId35"/>
    <sheet name="別紙明細2-5-4-1" sheetId="111" r:id="rId36"/>
    <sheet name="別紙明細2-5-6-1" sheetId="126" r:id="rId37"/>
    <sheet name="別紙明細2-5-7-1" sheetId="128" r:id="rId38"/>
  </sheets>
  <definedNames>
    <definedName name="_xlnm.Print_Area" localSheetId="3">'（1）建築'!$A$1:$K$73</definedName>
    <definedName name="_xlnm.Print_Area" localSheetId="2">'(1)小科目S4'!$A$1:$K$96</definedName>
    <definedName name="_xlnm.Print_Area" localSheetId="5">'（2）電気'!$A$1:$K$145</definedName>
    <definedName name="_xlnm.Print_Area" localSheetId="7">'（3）空調'!$A$1:$K$37</definedName>
    <definedName name="_xlnm.Print_Area" localSheetId="9">'（4）衛生'!$A$1:$K$37</definedName>
    <definedName name="_xlnm.Print_Area" localSheetId="11">'（5）昇降機　説明'!$A$1:$K$37</definedName>
    <definedName name="_xlnm.Print_Area" localSheetId="12">'（6）機械　説明'!$A$1:$K$37</definedName>
    <definedName name="_xlnm.Print_Area" localSheetId="13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'2-5-1-1'!$B$3:$L$75</definedName>
    <definedName name="_xlnm.Print_Area" localSheetId="19">'2-5-1-2'!$B$3:$L$39</definedName>
    <definedName name="_xlnm.Print_Area" localSheetId="20">'2-5-1-3'!$B$3:$L$39</definedName>
    <definedName name="_xlnm.Print_Area" localSheetId="21">'2-5-2-1'!$B$3:$L$111</definedName>
    <definedName name="_xlnm.Print_Area" localSheetId="22">'2-5-2-2'!$B$3:$L$111</definedName>
    <definedName name="_xlnm.Print_Area" localSheetId="23">'2-5-2-3'!$B$3:$L$39</definedName>
    <definedName name="_xlnm.Print_Area" localSheetId="24">'2-5-3-1'!$B$3:$L$39</definedName>
    <definedName name="_xlnm.Print_Area" localSheetId="25">'2-5-4-1'!$B$3:$L$39</definedName>
    <definedName name="_xlnm.Print_Area" localSheetId="26">'2-5-5-1'!$B$3:$L$39</definedName>
    <definedName name="_xlnm.Print_Area" localSheetId="27">'2-5-6-1'!$B$3:$L$39</definedName>
    <definedName name="_xlnm.Print_Area" localSheetId="28">'2-5-7-1'!$B$3:$L$39</definedName>
    <definedName name="_xlnm.Print_Area" localSheetId="10">衛生内訳!$A$1:$K$181</definedName>
    <definedName name="_xlnm.Print_Area" localSheetId="14">'屋外内訳 '!$A$1:$K$181</definedName>
    <definedName name="_xlnm.Print_Area" localSheetId="17">改修種目!$A$1:$K$37</definedName>
    <definedName name="_xlnm.Print_Area" localSheetId="8">空調内訳!$A$1:$K$181</definedName>
    <definedName name="_xlnm.Print_Area" localSheetId="4">建築内訳!$A$1:$K$181</definedName>
    <definedName name="_xlnm.Print_Area" localSheetId="6">電気内訳!$A$1:$K$181</definedName>
    <definedName name="_xlnm.Print_Area" localSheetId="16">部分別建築!$A$1:$K$37</definedName>
    <definedName name="_xlnm.Print_Area" localSheetId="15">部分別種目!$A$1:$K$37</definedName>
    <definedName name="_xlnm.Print_Area" localSheetId="29">'別紙明細2-5-1-1'!$B$3:$L$39</definedName>
    <definedName name="_xlnm.Print_Area" localSheetId="30">'別紙明細2-5-1-2'!$B$3:$L$147</definedName>
    <definedName name="_xlnm.Print_Area" localSheetId="31">'別紙明細2-5-1-3'!$B$3:$L$39</definedName>
    <definedName name="_xlnm.Print_Area" localSheetId="32">'別紙明細2-5-2-1'!$B$3:$L$39</definedName>
    <definedName name="_xlnm.Print_Area" localSheetId="33">'別紙明細2-5-2-2'!$B$3:$L$147</definedName>
    <definedName name="_xlnm.Print_Area" localSheetId="34">'別紙明細2-5-2-3'!$B$3:$L$75</definedName>
    <definedName name="_xlnm.Print_Area" localSheetId="35">'別紙明細2-5-4-1'!$B$3:$L$255</definedName>
    <definedName name="_xlnm.Print_Area" localSheetId="36">'別紙明細2-5-6-1'!$B$3:$L$39</definedName>
    <definedName name="_xlnm.Print_Area" localSheetId="37">'別紙明細2-5-7-1'!$B$3:$L$39</definedName>
    <definedName name="_xlnm.Print_Titles" localSheetId="3">'（1）建築'!$1:$1</definedName>
    <definedName name="_xlnm.Print_Titles" localSheetId="2">'(1)小科目S4'!$1:$1</definedName>
    <definedName name="_xlnm.Print_Titles" localSheetId="5">'（2）電気'!$1:$1</definedName>
    <definedName name="_xlnm.Print_Titles" localSheetId="7">'（3）空調'!$1:$1</definedName>
    <definedName name="_xlnm.Print_Titles" localSheetId="9">'（4）衛生'!$1:$1</definedName>
    <definedName name="_xlnm.Print_Titles" localSheetId="11">'（5）昇降機　説明'!$1:$1</definedName>
    <definedName name="_xlnm.Print_Titles" localSheetId="12">'（6）機械　説明'!$1:$1</definedName>
    <definedName name="_xlnm.Print_Titles" localSheetId="13">'（7） 屋外 '!$1:$1</definedName>
    <definedName name="_xlnm.Print_Titles" localSheetId="18">'2-5-1-1'!$3:$3</definedName>
    <definedName name="_xlnm.Print_Titles" localSheetId="19">'2-5-1-2'!$3:$3</definedName>
    <definedName name="_xlnm.Print_Titles" localSheetId="20">'2-5-1-3'!$3:$3</definedName>
    <definedName name="_xlnm.Print_Titles" localSheetId="21">'2-5-2-1'!$3:$3</definedName>
    <definedName name="_xlnm.Print_Titles" localSheetId="22">'2-5-2-2'!$3:$3</definedName>
    <definedName name="_xlnm.Print_Titles" localSheetId="23">'2-5-2-3'!$3:$3</definedName>
    <definedName name="_xlnm.Print_Titles" localSheetId="24">'2-5-3-1'!$3:$3</definedName>
    <definedName name="_xlnm.Print_Titles" localSheetId="25">'2-5-4-1'!$3:$3</definedName>
    <definedName name="_xlnm.Print_Titles" localSheetId="26">'2-5-5-1'!$3:$3</definedName>
    <definedName name="_xlnm.Print_Titles" localSheetId="27">'2-5-6-1'!$3:$3</definedName>
    <definedName name="_xlnm.Print_Titles" localSheetId="28">'2-5-7-1'!$3:$3</definedName>
    <definedName name="_xlnm.Print_Titles" localSheetId="10">衛生内訳!$1:$1</definedName>
    <definedName name="_xlnm.Print_Titles" localSheetId="14">'屋外内訳 '!$1:$1</definedName>
    <definedName name="_xlnm.Print_Titles" localSheetId="17">改修種目!$1:$1</definedName>
    <definedName name="_xlnm.Print_Titles" localSheetId="8">空調内訳!$1:$1</definedName>
    <definedName name="_xlnm.Print_Titles" localSheetId="4">建築内訳!$1:$1</definedName>
    <definedName name="_xlnm.Print_Titles" localSheetId="6">電気内訳!$1:$1</definedName>
    <definedName name="_xlnm.Print_Titles" localSheetId="16">部分別建築!$1:$1</definedName>
    <definedName name="_xlnm.Print_Titles" localSheetId="15">部分別種目!$1:$1</definedName>
    <definedName name="_xlnm.Print_Titles" localSheetId="29">'別紙明細2-5-1-1'!$3:$3</definedName>
    <definedName name="_xlnm.Print_Titles" localSheetId="30">'別紙明細2-5-1-2'!$3:$3</definedName>
    <definedName name="_xlnm.Print_Titles" localSheetId="31">'別紙明細2-5-1-3'!$3:$3</definedName>
    <definedName name="_xlnm.Print_Titles" localSheetId="32">'別紙明細2-5-2-1'!$3:$3</definedName>
    <definedName name="_xlnm.Print_Titles" localSheetId="33">'別紙明細2-5-2-2'!$3:$3</definedName>
    <definedName name="_xlnm.Print_Titles" localSheetId="34">'別紙明細2-5-2-3'!$3:$3</definedName>
    <definedName name="_xlnm.Print_Titles" localSheetId="35">'別紙明細2-5-4-1'!$3:$3</definedName>
    <definedName name="_xlnm.Print_Titles" localSheetId="36">'別紙明細2-5-6-1'!$3:$3</definedName>
    <definedName name="_xlnm.Print_Titles" localSheetId="37">'別紙明細2-5-7-1'!$3:$3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93" l="1"/>
  <c r="J11" i="127" l="1"/>
  <c r="I395" i="128"/>
  <c r="I393" i="128"/>
  <c r="I391" i="128"/>
  <c r="I389" i="128"/>
  <c r="I387" i="128"/>
  <c r="I385" i="128"/>
  <c r="I383" i="128"/>
  <c r="I381" i="128"/>
  <c r="I379" i="128"/>
  <c r="I377" i="128"/>
  <c r="I375" i="128"/>
  <c r="I373" i="128"/>
  <c r="I371" i="128"/>
  <c r="I369" i="128"/>
  <c r="I367" i="128"/>
  <c r="I365" i="128"/>
  <c r="I363" i="128"/>
  <c r="I361" i="128"/>
  <c r="I359" i="128"/>
  <c r="I357" i="128"/>
  <c r="I355" i="128"/>
  <c r="I353" i="128"/>
  <c r="I351" i="128"/>
  <c r="I349" i="128"/>
  <c r="I347" i="128"/>
  <c r="I345" i="128"/>
  <c r="I343" i="128"/>
  <c r="I341" i="128"/>
  <c r="I339" i="128"/>
  <c r="I337" i="128"/>
  <c r="I335" i="128"/>
  <c r="I333" i="128"/>
  <c r="I331" i="128"/>
  <c r="I329" i="128"/>
  <c r="I327" i="128"/>
  <c r="I325" i="128"/>
  <c r="I323" i="128"/>
  <c r="I321" i="128"/>
  <c r="I319" i="128"/>
  <c r="I317" i="128"/>
  <c r="I315" i="128"/>
  <c r="I313" i="128"/>
  <c r="I311" i="128"/>
  <c r="I309" i="128"/>
  <c r="I307" i="128"/>
  <c r="I305" i="128"/>
  <c r="I303" i="128"/>
  <c r="I301" i="128"/>
  <c r="I299" i="128"/>
  <c r="I297" i="128"/>
  <c r="I295" i="128"/>
  <c r="I293" i="128"/>
  <c r="I291" i="128"/>
  <c r="I289" i="128"/>
  <c r="I287" i="128"/>
  <c r="I285" i="128"/>
  <c r="I283" i="128"/>
  <c r="I281" i="128"/>
  <c r="I279" i="128"/>
  <c r="I277" i="128"/>
  <c r="I275" i="128"/>
  <c r="I273" i="128"/>
  <c r="I271" i="128"/>
  <c r="I269" i="128"/>
  <c r="I267" i="128"/>
  <c r="I265" i="128"/>
  <c r="I263" i="128"/>
  <c r="I261" i="128"/>
  <c r="I259" i="128"/>
  <c r="I257" i="128"/>
  <c r="I255" i="128"/>
  <c r="I253" i="128"/>
  <c r="I251" i="128"/>
  <c r="I249" i="128"/>
  <c r="I247" i="128"/>
  <c r="I245" i="128"/>
  <c r="I243" i="128"/>
  <c r="I241" i="128"/>
  <c r="I239" i="128"/>
  <c r="I237" i="128"/>
  <c r="I235" i="128"/>
  <c r="I233" i="128"/>
  <c r="I231" i="128"/>
  <c r="I229" i="128"/>
  <c r="I227" i="128"/>
  <c r="I225" i="128"/>
  <c r="I223" i="128"/>
  <c r="I221" i="128"/>
  <c r="I219" i="128"/>
  <c r="I217" i="128"/>
  <c r="I215" i="128"/>
  <c r="I213" i="128"/>
  <c r="I211" i="128"/>
  <c r="I209" i="128"/>
  <c r="I207" i="128"/>
  <c r="I205" i="128"/>
  <c r="I203" i="128"/>
  <c r="I201" i="128"/>
  <c r="I199" i="128"/>
  <c r="I197" i="128"/>
  <c r="I195" i="128"/>
  <c r="I193" i="128"/>
  <c r="I191" i="128"/>
  <c r="I189" i="128"/>
  <c r="I187" i="128"/>
  <c r="I185" i="128"/>
  <c r="I183" i="128"/>
  <c r="I181" i="128"/>
  <c r="I179" i="128"/>
  <c r="I177" i="128"/>
  <c r="I175" i="128"/>
  <c r="I173" i="128"/>
  <c r="I171" i="128"/>
  <c r="I169" i="128"/>
  <c r="I167" i="128"/>
  <c r="I165" i="128"/>
  <c r="I163" i="128"/>
  <c r="I161" i="128"/>
  <c r="I159" i="128"/>
  <c r="I157" i="128"/>
  <c r="I155" i="128"/>
  <c r="I153" i="128"/>
  <c r="I151" i="128"/>
  <c r="I149" i="128"/>
  <c r="I147" i="128"/>
  <c r="I145" i="128"/>
  <c r="I143" i="128"/>
  <c r="I141" i="128"/>
  <c r="I139" i="128"/>
  <c r="I137" i="128"/>
  <c r="I135" i="128"/>
  <c r="I133" i="128"/>
  <c r="I131" i="128"/>
  <c r="I129" i="128"/>
  <c r="I127" i="128"/>
  <c r="I125" i="128"/>
  <c r="I123" i="128"/>
  <c r="I121" i="128"/>
  <c r="I119" i="128"/>
  <c r="I117" i="128"/>
  <c r="I115" i="128"/>
  <c r="I113" i="128"/>
  <c r="I111" i="128"/>
  <c r="I109" i="128"/>
  <c r="I107" i="128"/>
  <c r="I105" i="128"/>
  <c r="I103" i="128"/>
  <c r="I101" i="128"/>
  <c r="I99" i="128"/>
  <c r="I97" i="128"/>
  <c r="I95" i="128"/>
  <c r="I93" i="128"/>
  <c r="I91" i="128"/>
  <c r="I89" i="128"/>
  <c r="I87" i="128"/>
  <c r="I85" i="128"/>
  <c r="I83" i="128"/>
  <c r="I81" i="128"/>
  <c r="I79" i="128"/>
  <c r="I77" i="128"/>
  <c r="I75" i="128"/>
  <c r="I73" i="128"/>
  <c r="I71" i="128"/>
  <c r="I69" i="128"/>
  <c r="I67" i="128"/>
  <c r="I65" i="128"/>
  <c r="I63" i="128"/>
  <c r="I61" i="128"/>
  <c r="I59" i="128"/>
  <c r="I57" i="128"/>
  <c r="I55" i="128"/>
  <c r="I53" i="128"/>
  <c r="I51" i="128"/>
  <c r="I49" i="128"/>
  <c r="I47" i="128"/>
  <c r="I45" i="128"/>
  <c r="I43" i="128"/>
  <c r="I41" i="128"/>
  <c r="I39" i="128"/>
  <c r="I37" i="128"/>
  <c r="I35" i="128"/>
  <c r="I33" i="128"/>
  <c r="I31" i="128"/>
  <c r="I29" i="128"/>
  <c r="I27" i="128"/>
  <c r="I25" i="128"/>
  <c r="I385" i="127"/>
  <c r="I383" i="127"/>
  <c r="I381" i="127"/>
  <c r="I379" i="127"/>
  <c r="I377" i="127"/>
  <c r="I375" i="127"/>
  <c r="I373" i="127"/>
  <c r="I371" i="127"/>
  <c r="I369" i="127"/>
  <c r="I367" i="127"/>
  <c r="I365" i="127"/>
  <c r="I363" i="127"/>
  <c r="I361" i="127"/>
  <c r="I359" i="127"/>
  <c r="I357" i="127"/>
  <c r="I355" i="127"/>
  <c r="I353" i="127"/>
  <c r="I351" i="127"/>
  <c r="I349" i="127"/>
  <c r="I347" i="127"/>
  <c r="I345" i="127"/>
  <c r="I343" i="127"/>
  <c r="I341" i="127"/>
  <c r="I339" i="127"/>
  <c r="I337" i="127"/>
  <c r="I335" i="127"/>
  <c r="I333" i="127"/>
  <c r="I331" i="127"/>
  <c r="I329" i="127"/>
  <c r="I327" i="127"/>
  <c r="I325" i="127"/>
  <c r="I323" i="127"/>
  <c r="I321" i="127"/>
  <c r="I319" i="127"/>
  <c r="I317" i="127"/>
  <c r="I315" i="127"/>
  <c r="I313" i="127"/>
  <c r="I311" i="127"/>
  <c r="I309" i="127"/>
  <c r="I307" i="127"/>
  <c r="I305" i="127"/>
  <c r="I303" i="127"/>
  <c r="I301" i="127"/>
  <c r="I299" i="127"/>
  <c r="I297" i="127"/>
  <c r="I295" i="127"/>
  <c r="I293" i="127"/>
  <c r="I291" i="127"/>
  <c r="I289" i="127"/>
  <c r="I287" i="127"/>
  <c r="I285" i="127"/>
  <c r="I283" i="127"/>
  <c r="I281" i="127"/>
  <c r="I279" i="127"/>
  <c r="I277" i="127"/>
  <c r="I275" i="127"/>
  <c r="I273" i="127"/>
  <c r="I271" i="127"/>
  <c r="I269" i="127"/>
  <c r="I267" i="127"/>
  <c r="I265" i="127"/>
  <c r="I263" i="127"/>
  <c r="I261" i="127"/>
  <c r="I259" i="127"/>
  <c r="I257" i="127"/>
  <c r="I255" i="127"/>
  <c r="I253" i="127"/>
  <c r="I251" i="127"/>
  <c r="I249" i="127"/>
  <c r="I247" i="127"/>
  <c r="I245" i="127"/>
  <c r="I243" i="127"/>
  <c r="I241" i="127"/>
  <c r="I239" i="127"/>
  <c r="I237" i="127"/>
  <c r="I235" i="127"/>
  <c r="I233" i="127"/>
  <c r="I231" i="127"/>
  <c r="I229" i="127"/>
  <c r="I227" i="127"/>
  <c r="I225" i="127"/>
  <c r="I223" i="127"/>
  <c r="I221" i="127"/>
  <c r="I219" i="127"/>
  <c r="I217" i="127"/>
  <c r="I215" i="127"/>
  <c r="I213" i="127"/>
  <c r="I211" i="127"/>
  <c r="I209" i="127"/>
  <c r="I207" i="127"/>
  <c r="I205" i="127"/>
  <c r="I203" i="127"/>
  <c r="I201" i="127"/>
  <c r="I199" i="127"/>
  <c r="I197" i="127"/>
  <c r="I195" i="127"/>
  <c r="I193" i="127"/>
  <c r="I191" i="127"/>
  <c r="I189" i="127"/>
  <c r="I187" i="127"/>
  <c r="I185" i="127"/>
  <c r="I183" i="127"/>
  <c r="I181" i="127"/>
  <c r="I179" i="127"/>
  <c r="I177" i="127"/>
  <c r="I175" i="127"/>
  <c r="I173" i="127"/>
  <c r="I171" i="127"/>
  <c r="I169" i="127"/>
  <c r="I167" i="127"/>
  <c r="I165" i="127"/>
  <c r="I163" i="127"/>
  <c r="I161" i="127"/>
  <c r="I159" i="127"/>
  <c r="I157" i="127"/>
  <c r="I155" i="127"/>
  <c r="I153" i="127"/>
  <c r="I151" i="127"/>
  <c r="I149" i="127"/>
  <c r="I147" i="127"/>
  <c r="I145" i="127"/>
  <c r="I143" i="127"/>
  <c r="I141" i="127"/>
  <c r="I139" i="127"/>
  <c r="I137" i="127"/>
  <c r="I135" i="127"/>
  <c r="I133" i="127"/>
  <c r="I131" i="127"/>
  <c r="I129" i="127"/>
  <c r="I127" i="127"/>
  <c r="I125" i="127"/>
  <c r="I123" i="127"/>
  <c r="I121" i="127"/>
  <c r="I119" i="127"/>
  <c r="I117" i="127"/>
  <c r="I115" i="127"/>
  <c r="I113" i="127"/>
  <c r="I111" i="127"/>
  <c r="I109" i="127"/>
  <c r="I107" i="127"/>
  <c r="I105" i="127"/>
  <c r="I103" i="127"/>
  <c r="I101" i="127"/>
  <c r="I99" i="127"/>
  <c r="I97" i="127"/>
  <c r="I95" i="127"/>
  <c r="I93" i="127"/>
  <c r="I91" i="127"/>
  <c r="I89" i="127"/>
  <c r="I87" i="127"/>
  <c r="I85" i="127"/>
  <c r="I83" i="127"/>
  <c r="I81" i="127"/>
  <c r="I79" i="127"/>
  <c r="I77" i="127"/>
  <c r="I75" i="127"/>
  <c r="I73" i="127"/>
  <c r="I71" i="127"/>
  <c r="I69" i="127"/>
  <c r="I67" i="127"/>
  <c r="I65" i="127"/>
  <c r="I63" i="127"/>
  <c r="I61" i="127"/>
  <c r="I59" i="127"/>
  <c r="I57" i="127"/>
  <c r="I55" i="127"/>
  <c r="I53" i="127"/>
  <c r="I51" i="127"/>
  <c r="I49" i="127"/>
  <c r="I47" i="127"/>
  <c r="I45" i="127"/>
  <c r="I43" i="127"/>
  <c r="I41" i="127"/>
  <c r="I39" i="127"/>
  <c r="I37" i="127"/>
  <c r="I35" i="127"/>
  <c r="I33" i="127"/>
  <c r="I31" i="127"/>
  <c r="I29" i="127"/>
  <c r="I27" i="127"/>
  <c r="I25" i="127"/>
  <c r="I23" i="127"/>
  <c r="I21" i="127"/>
  <c r="I5" i="127"/>
  <c r="C2" i="127"/>
  <c r="B2" i="127"/>
  <c r="C1" i="127"/>
  <c r="B1" i="127"/>
  <c r="M93" i="124"/>
  <c r="M89" i="124"/>
  <c r="M85" i="124"/>
  <c r="M83" i="124"/>
  <c r="N89" i="124" l="1"/>
  <c r="N83" i="124"/>
  <c r="N85" i="124"/>
  <c r="N93" i="124"/>
  <c r="F67" i="108" l="1"/>
  <c r="F21" i="108"/>
  <c r="I1" i="127" l="1"/>
  <c r="J93" i="97"/>
  <c r="J33" i="93"/>
  <c r="M87" i="124" l="1"/>
  <c r="M91" i="124" s="1"/>
  <c r="N87" i="124" l="1"/>
  <c r="N91" i="124"/>
  <c r="J31" i="93" l="1"/>
  <c r="F13" i="111" l="1"/>
  <c r="F11" i="111"/>
  <c r="F13" i="103"/>
  <c r="F11" i="103"/>
  <c r="F11" i="107" l="1"/>
  <c r="F77" i="105" l="1"/>
  <c r="J11" i="125" l="1"/>
  <c r="I27" i="126"/>
  <c r="I25" i="126"/>
  <c r="I395" i="126"/>
  <c r="I393" i="126"/>
  <c r="I391" i="126"/>
  <c r="I389" i="126"/>
  <c r="I387" i="126"/>
  <c r="I385" i="126"/>
  <c r="I383" i="126"/>
  <c r="I381" i="126"/>
  <c r="I379" i="126"/>
  <c r="I377" i="126"/>
  <c r="I375" i="126"/>
  <c r="I373" i="126"/>
  <c r="I371" i="126"/>
  <c r="I369" i="126"/>
  <c r="I367" i="126"/>
  <c r="I365" i="126"/>
  <c r="I363" i="126"/>
  <c r="I361" i="126"/>
  <c r="I359" i="126"/>
  <c r="I357" i="126"/>
  <c r="I355" i="126"/>
  <c r="I353" i="126"/>
  <c r="I351" i="126"/>
  <c r="I349" i="126"/>
  <c r="I347" i="126"/>
  <c r="I345" i="126"/>
  <c r="I343" i="126"/>
  <c r="I341" i="126"/>
  <c r="I339" i="126"/>
  <c r="I337" i="126"/>
  <c r="I335" i="126"/>
  <c r="I333" i="126"/>
  <c r="I331" i="126"/>
  <c r="I329" i="126"/>
  <c r="I327" i="126"/>
  <c r="I325" i="126"/>
  <c r="I323" i="126"/>
  <c r="I321" i="126"/>
  <c r="I319" i="126"/>
  <c r="I317" i="126"/>
  <c r="I315" i="126"/>
  <c r="I313" i="126"/>
  <c r="I311" i="126"/>
  <c r="I309" i="126"/>
  <c r="I307" i="126"/>
  <c r="I305" i="126"/>
  <c r="I303" i="126"/>
  <c r="I301" i="126"/>
  <c r="I299" i="126"/>
  <c r="I297" i="126"/>
  <c r="I295" i="126"/>
  <c r="I293" i="126"/>
  <c r="I291" i="126"/>
  <c r="I289" i="126"/>
  <c r="I287" i="126"/>
  <c r="I285" i="126"/>
  <c r="I283" i="126"/>
  <c r="I281" i="126"/>
  <c r="I279" i="126"/>
  <c r="I277" i="126"/>
  <c r="I275" i="126"/>
  <c r="I273" i="126"/>
  <c r="I271" i="126"/>
  <c r="I269" i="126"/>
  <c r="I267" i="126"/>
  <c r="I265" i="126"/>
  <c r="I263" i="126"/>
  <c r="I261" i="126"/>
  <c r="I259" i="126"/>
  <c r="I257" i="126"/>
  <c r="I255" i="126"/>
  <c r="I253" i="126"/>
  <c r="I251" i="126"/>
  <c r="I249" i="126"/>
  <c r="I247" i="126"/>
  <c r="I245" i="126"/>
  <c r="I243" i="126"/>
  <c r="I241" i="126"/>
  <c r="I239" i="126"/>
  <c r="I237" i="126"/>
  <c r="I235" i="126"/>
  <c r="I233" i="126"/>
  <c r="I231" i="126"/>
  <c r="I229" i="126"/>
  <c r="I227" i="126"/>
  <c r="I225" i="126"/>
  <c r="I223" i="126"/>
  <c r="I221" i="126"/>
  <c r="I219" i="126"/>
  <c r="I217" i="126"/>
  <c r="I215" i="126"/>
  <c r="I213" i="126"/>
  <c r="I211" i="126"/>
  <c r="I209" i="126"/>
  <c r="I207" i="126"/>
  <c r="I205" i="126"/>
  <c r="I203" i="126"/>
  <c r="I201" i="126"/>
  <c r="I199" i="126"/>
  <c r="I197" i="126"/>
  <c r="I195" i="126"/>
  <c r="I193" i="126"/>
  <c r="I191" i="126"/>
  <c r="I189" i="126"/>
  <c r="I187" i="126"/>
  <c r="I185" i="126"/>
  <c r="I183" i="126"/>
  <c r="I181" i="126"/>
  <c r="I179" i="126"/>
  <c r="I177" i="126"/>
  <c r="I175" i="126"/>
  <c r="I173" i="126"/>
  <c r="I171" i="126"/>
  <c r="I169" i="126"/>
  <c r="I167" i="126"/>
  <c r="I165" i="126"/>
  <c r="I163" i="126"/>
  <c r="I161" i="126"/>
  <c r="I159" i="126"/>
  <c r="I157" i="126"/>
  <c r="I155" i="126"/>
  <c r="I153" i="126"/>
  <c r="I151" i="126"/>
  <c r="I149" i="126"/>
  <c r="I147" i="126"/>
  <c r="I145" i="126"/>
  <c r="I143" i="126"/>
  <c r="I141" i="126"/>
  <c r="I139" i="126"/>
  <c r="I137" i="126"/>
  <c r="I135" i="126"/>
  <c r="I133" i="126"/>
  <c r="I131" i="126"/>
  <c r="I129" i="126"/>
  <c r="I127" i="126"/>
  <c r="I125" i="126"/>
  <c r="I123" i="126"/>
  <c r="I121" i="126"/>
  <c r="I119" i="126"/>
  <c r="I117" i="126"/>
  <c r="I115" i="126"/>
  <c r="I113" i="126"/>
  <c r="I111" i="126"/>
  <c r="I109" i="126"/>
  <c r="I107" i="126"/>
  <c r="I105" i="126"/>
  <c r="I103" i="126"/>
  <c r="I101" i="126"/>
  <c r="I99" i="126"/>
  <c r="I97" i="126"/>
  <c r="I95" i="126"/>
  <c r="I93" i="126"/>
  <c r="I91" i="126"/>
  <c r="I89" i="126"/>
  <c r="I87" i="126"/>
  <c r="I85" i="126"/>
  <c r="I83" i="126"/>
  <c r="I81" i="126"/>
  <c r="I79" i="126"/>
  <c r="I77" i="126"/>
  <c r="I75" i="126"/>
  <c r="I73" i="126"/>
  <c r="I71" i="126"/>
  <c r="I69" i="126"/>
  <c r="I67" i="126"/>
  <c r="I65" i="126"/>
  <c r="I63" i="126"/>
  <c r="I61" i="126"/>
  <c r="I59" i="126"/>
  <c r="I57" i="126"/>
  <c r="I55" i="126"/>
  <c r="I53" i="126"/>
  <c r="I51" i="126"/>
  <c r="I49" i="126"/>
  <c r="I47" i="126"/>
  <c r="I45" i="126"/>
  <c r="I43" i="126"/>
  <c r="I41" i="126"/>
  <c r="I39" i="126"/>
  <c r="I37" i="126"/>
  <c r="I35" i="126"/>
  <c r="I33" i="126"/>
  <c r="I31" i="126"/>
  <c r="I29" i="126"/>
  <c r="I385" i="125"/>
  <c r="I383" i="125"/>
  <c r="I381" i="125"/>
  <c r="I379" i="125"/>
  <c r="I377" i="125"/>
  <c r="I375" i="125"/>
  <c r="I373" i="125"/>
  <c r="I371" i="125"/>
  <c r="I369" i="125"/>
  <c r="I367" i="125"/>
  <c r="I365" i="125"/>
  <c r="I363" i="125"/>
  <c r="I361" i="125"/>
  <c r="I359" i="125"/>
  <c r="I357" i="125"/>
  <c r="I355" i="125"/>
  <c r="I353" i="125"/>
  <c r="I351" i="125"/>
  <c r="I349" i="125"/>
  <c r="I347" i="125"/>
  <c r="I345" i="125"/>
  <c r="I343" i="125"/>
  <c r="I341" i="125"/>
  <c r="I339" i="125"/>
  <c r="I337" i="125"/>
  <c r="I335" i="125"/>
  <c r="I333" i="125"/>
  <c r="I331" i="125"/>
  <c r="I329" i="125"/>
  <c r="I327" i="125"/>
  <c r="I325" i="125"/>
  <c r="I323" i="125"/>
  <c r="I321" i="125"/>
  <c r="I319" i="125"/>
  <c r="I317" i="125"/>
  <c r="I315" i="125"/>
  <c r="I313" i="125"/>
  <c r="I311" i="125"/>
  <c r="I309" i="125"/>
  <c r="I307" i="125"/>
  <c r="I305" i="125"/>
  <c r="I303" i="125"/>
  <c r="I301" i="125"/>
  <c r="I299" i="125"/>
  <c r="I297" i="125"/>
  <c r="I295" i="125"/>
  <c r="I293" i="125"/>
  <c r="I291" i="125"/>
  <c r="I289" i="125"/>
  <c r="I287" i="125"/>
  <c r="I285" i="125"/>
  <c r="I283" i="125"/>
  <c r="I281" i="125"/>
  <c r="I279" i="125"/>
  <c r="I277" i="125"/>
  <c r="I275" i="125"/>
  <c r="I273" i="125"/>
  <c r="I271" i="125"/>
  <c r="I269" i="125"/>
  <c r="I267" i="125"/>
  <c r="I265" i="125"/>
  <c r="I263" i="125"/>
  <c r="I261" i="125"/>
  <c r="I259" i="125"/>
  <c r="I257" i="125"/>
  <c r="I255" i="125"/>
  <c r="I253" i="125"/>
  <c r="I251" i="125"/>
  <c r="I249" i="125"/>
  <c r="I247" i="125"/>
  <c r="I245" i="125"/>
  <c r="I243" i="125"/>
  <c r="I241" i="125"/>
  <c r="I239" i="125"/>
  <c r="I237" i="125"/>
  <c r="I235" i="125"/>
  <c r="I233" i="125"/>
  <c r="I231" i="125"/>
  <c r="I229" i="125"/>
  <c r="I227" i="125"/>
  <c r="I225" i="125"/>
  <c r="I223" i="125"/>
  <c r="I221" i="125"/>
  <c r="I219" i="125"/>
  <c r="I217" i="125"/>
  <c r="I215" i="125"/>
  <c r="I213" i="125"/>
  <c r="I211" i="125"/>
  <c r="I209" i="125"/>
  <c r="I207" i="125"/>
  <c r="I205" i="125"/>
  <c r="I203" i="125"/>
  <c r="I201" i="125"/>
  <c r="I199" i="125"/>
  <c r="I197" i="125"/>
  <c r="I195" i="125"/>
  <c r="I193" i="125"/>
  <c r="I191" i="125"/>
  <c r="I189" i="125"/>
  <c r="I187" i="125"/>
  <c r="I185" i="125"/>
  <c r="I183" i="125"/>
  <c r="I181" i="125"/>
  <c r="I179" i="125"/>
  <c r="I177" i="125"/>
  <c r="I175" i="125"/>
  <c r="I173" i="125"/>
  <c r="I171" i="125"/>
  <c r="I169" i="125"/>
  <c r="I167" i="125"/>
  <c r="I165" i="125"/>
  <c r="I163" i="125"/>
  <c r="I161" i="125"/>
  <c r="I159" i="125"/>
  <c r="I157" i="125"/>
  <c r="I155" i="125"/>
  <c r="I153" i="125"/>
  <c r="I151" i="125"/>
  <c r="I149" i="125"/>
  <c r="I147" i="125"/>
  <c r="I145" i="125"/>
  <c r="I143" i="125"/>
  <c r="I141" i="125"/>
  <c r="I139" i="125"/>
  <c r="I137" i="125"/>
  <c r="I135" i="125"/>
  <c r="I133" i="125"/>
  <c r="I131" i="125"/>
  <c r="I129" i="125"/>
  <c r="I127" i="125"/>
  <c r="I125" i="125"/>
  <c r="I123" i="125"/>
  <c r="I121" i="125"/>
  <c r="I119" i="125"/>
  <c r="I117" i="125"/>
  <c r="I115" i="125"/>
  <c r="I113" i="125"/>
  <c r="I111" i="125"/>
  <c r="I109" i="125"/>
  <c r="I107" i="125"/>
  <c r="I105" i="125"/>
  <c r="I103" i="125"/>
  <c r="I101" i="125"/>
  <c r="I99" i="125"/>
  <c r="I97" i="125"/>
  <c r="I95" i="125"/>
  <c r="I93" i="125"/>
  <c r="I91" i="125"/>
  <c r="I89" i="125"/>
  <c r="I87" i="125"/>
  <c r="I85" i="125"/>
  <c r="I83" i="125"/>
  <c r="I81" i="125"/>
  <c r="I79" i="125"/>
  <c r="I77" i="125"/>
  <c r="I75" i="125"/>
  <c r="I73" i="125"/>
  <c r="I71" i="125"/>
  <c r="I69" i="125"/>
  <c r="I67" i="125"/>
  <c r="I65" i="125"/>
  <c r="I63" i="125"/>
  <c r="I61" i="125"/>
  <c r="I59" i="125"/>
  <c r="I57" i="125"/>
  <c r="I55" i="125"/>
  <c r="I53" i="125"/>
  <c r="I51" i="125"/>
  <c r="I49" i="125"/>
  <c r="I47" i="125"/>
  <c r="I45" i="125"/>
  <c r="I43" i="125"/>
  <c r="I41" i="125"/>
  <c r="I39" i="125"/>
  <c r="I37" i="125"/>
  <c r="I35" i="125"/>
  <c r="I33" i="125"/>
  <c r="I31" i="125"/>
  <c r="I29" i="125"/>
  <c r="I27" i="125"/>
  <c r="I25" i="125"/>
  <c r="I23" i="125"/>
  <c r="I21" i="125"/>
  <c r="I19" i="125"/>
  <c r="C2" i="125"/>
  <c r="B2" i="125"/>
  <c r="C1" i="125"/>
  <c r="B1" i="125"/>
  <c r="M81" i="124"/>
  <c r="M77" i="124"/>
  <c r="M73" i="124"/>
  <c r="M71" i="124"/>
  <c r="M119" i="124"/>
  <c r="H119" i="124"/>
  <c r="M117" i="124"/>
  <c r="H117" i="124"/>
  <c r="M115" i="124"/>
  <c r="H115" i="124"/>
  <c r="M113" i="124"/>
  <c r="H113" i="124"/>
  <c r="M111" i="124"/>
  <c r="H111" i="124"/>
  <c r="M109" i="124"/>
  <c r="H109" i="124"/>
  <c r="M107" i="124"/>
  <c r="H107" i="124"/>
  <c r="M105" i="124"/>
  <c r="H105" i="124"/>
  <c r="M103" i="124"/>
  <c r="H103" i="124"/>
  <c r="M101" i="124"/>
  <c r="H101" i="124"/>
  <c r="M99" i="124"/>
  <c r="H99" i="124"/>
  <c r="M97" i="124"/>
  <c r="H97" i="124"/>
  <c r="M95" i="124"/>
  <c r="H95" i="124"/>
  <c r="N73" i="124" l="1"/>
  <c r="N105" i="124"/>
  <c r="N71" i="124"/>
  <c r="N99" i="124"/>
  <c r="N113" i="124"/>
  <c r="N77" i="124"/>
  <c r="N97" i="124"/>
  <c r="N101" i="124"/>
  <c r="N95" i="124"/>
  <c r="N107" i="124"/>
  <c r="N115" i="124"/>
  <c r="N81" i="124"/>
  <c r="N117" i="124"/>
  <c r="N103" i="124"/>
  <c r="N111" i="124"/>
  <c r="N109" i="124"/>
  <c r="N119" i="124"/>
  <c r="H3" i="124"/>
  <c r="M3" i="124"/>
  <c r="M5" i="124"/>
  <c r="M13" i="124"/>
  <c r="M17" i="124"/>
  <c r="M19" i="124"/>
  <c r="M21" i="124"/>
  <c r="M29" i="124"/>
  <c r="M33" i="124"/>
  <c r="M35" i="124"/>
  <c r="M37" i="124"/>
  <c r="M41" i="124"/>
  <c r="M45" i="124"/>
  <c r="M47" i="124"/>
  <c r="M49" i="124"/>
  <c r="M53" i="124"/>
  <c r="M57" i="124"/>
  <c r="M59" i="124"/>
  <c r="M61" i="124"/>
  <c r="M65" i="124"/>
  <c r="M69" i="124"/>
  <c r="H121" i="124"/>
  <c r="M121" i="124"/>
  <c r="H123" i="124"/>
  <c r="M123" i="124"/>
  <c r="H125" i="124"/>
  <c r="M125" i="124"/>
  <c r="H127" i="124"/>
  <c r="M127" i="124"/>
  <c r="H129" i="124"/>
  <c r="M129" i="124"/>
  <c r="H131" i="124"/>
  <c r="M131" i="124"/>
  <c r="H133" i="124"/>
  <c r="M133" i="124"/>
  <c r="H135" i="124"/>
  <c r="M135" i="124"/>
  <c r="H137" i="124"/>
  <c r="M137" i="124"/>
  <c r="H139" i="124"/>
  <c r="M139" i="124"/>
  <c r="H141" i="124"/>
  <c r="M141" i="124"/>
  <c r="H143" i="124"/>
  <c r="M143" i="124"/>
  <c r="H145" i="124"/>
  <c r="M145" i="124"/>
  <c r="H147" i="124"/>
  <c r="M147" i="124"/>
  <c r="N5" i="124" l="1"/>
  <c r="N3" i="124"/>
  <c r="N145" i="124"/>
  <c r="N137" i="124"/>
  <c r="N47" i="124"/>
  <c r="N41" i="124"/>
  <c r="N21" i="124"/>
  <c r="N17" i="124"/>
  <c r="N123" i="124"/>
  <c r="N49" i="124"/>
  <c r="N65" i="124"/>
  <c r="N125" i="124"/>
  <c r="N147" i="124"/>
  <c r="N143" i="124"/>
  <c r="N139" i="124"/>
  <c r="N131" i="124"/>
  <c r="N69" i="124"/>
  <c r="N33" i="124"/>
  <c r="N13" i="124"/>
  <c r="N57" i="124"/>
  <c r="N121" i="124"/>
  <c r="N45" i="124"/>
  <c r="N135" i="124"/>
  <c r="N59" i="124"/>
  <c r="N35" i="124"/>
  <c r="N141" i="124"/>
  <c r="N127" i="124"/>
  <c r="N19" i="124"/>
  <c r="N133" i="124"/>
  <c r="N129" i="124"/>
  <c r="N53" i="124"/>
  <c r="N29" i="124"/>
  <c r="N61" i="124"/>
  <c r="N37" i="124"/>
  <c r="I405" i="123"/>
  <c r="I403" i="123"/>
  <c r="I401" i="123"/>
  <c r="I399" i="123"/>
  <c r="I397" i="123"/>
  <c r="I395" i="123"/>
  <c r="I393" i="123"/>
  <c r="I391" i="123"/>
  <c r="I389" i="123"/>
  <c r="I387" i="123"/>
  <c r="I385" i="123"/>
  <c r="I383" i="123"/>
  <c r="I381" i="123"/>
  <c r="I379" i="123"/>
  <c r="I377" i="123"/>
  <c r="I375" i="123"/>
  <c r="I373" i="123"/>
  <c r="I371" i="123"/>
  <c r="I369" i="123"/>
  <c r="I367" i="123"/>
  <c r="I365" i="123"/>
  <c r="I363" i="123"/>
  <c r="I361" i="123"/>
  <c r="I359" i="123"/>
  <c r="I357" i="123"/>
  <c r="I355" i="123"/>
  <c r="I353" i="123"/>
  <c r="I351" i="123"/>
  <c r="I349" i="123"/>
  <c r="I347" i="123"/>
  <c r="I345" i="123"/>
  <c r="I343" i="123"/>
  <c r="I341" i="123"/>
  <c r="I339" i="123"/>
  <c r="I337" i="123"/>
  <c r="I335" i="123"/>
  <c r="I333" i="123"/>
  <c r="I331" i="123"/>
  <c r="I329" i="123"/>
  <c r="I327" i="123"/>
  <c r="I325" i="123"/>
  <c r="I323" i="123"/>
  <c r="I321" i="123"/>
  <c r="I319" i="123"/>
  <c r="I317" i="123"/>
  <c r="I315" i="123"/>
  <c r="I313" i="123"/>
  <c r="I311" i="123"/>
  <c r="I309" i="123"/>
  <c r="I307" i="123"/>
  <c r="I305" i="123"/>
  <c r="I303" i="123"/>
  <c r="I301" i="123"/>
  <c r="I299" i="123"/>
  <c r="I297" i="123"/>
  <c r="I295" i="123"/>
  <c r="I293" i="123"/>
  <c r="I291" i="123"/>
  <c r="I289" i="123"/>
  <c r="I287" i="123"/>
  <c r="I285" i="123"/>
  <c r="I283" i="123"/>
  <c r="I281" i="123"/>
  <c r="I279" i="123"/>
  <c r="I277" i="123"/>
  <c r="I275" i="123"/>
  <c r="I273" i="123"/>
  <c r="I271" i="123"/>
  <c r="I269" i="123"/>
  <c r="I267" i="123"/>
  <c r="I265" i="123"/>
  <c r="I263" i="123"/>
  <c r="I261" i="123"/>
  <c r="I259" i="123"/>
  <c r="I257" i="123"/>
  <c r="I255" i="123"/>
  <c r="I253" i="123"/>
  <c r="I251" i="123"/>
  <c r="I249" i="123"/>
  <c r="I247" i="123"/>
  <c r="I245" i="123"/>
  <c r="I243" i="123"/>
  <c r="I241" i="123"/>
  <c r="I239" i="123"/>
  <c r="I237" i="123"/>
  <c r="I235" i="123"/>
  <c r="I233" i="123"/>
  <c r="I231" i="123"/>
  <c r="I229" i="123"/>
  <c r="I227" i="123"/>
  <c r="I225" i="123"/>
  <c r="I223" i="123"/>
  <c r="I221" i="123"/>
  <c r="I219" i="123"/>
  <c r="I217" i="123"/>
  <c r="I215" i="123"/>
  <c r="I213" i="123"/>
  <c r="I211" i="123"/>
  <c r="I209" i="123"/>
  <c r="I207" i="123"/>
  <c r="I205" i="123"/>
  <c r="I203" i="123"/>
  <c r="I201" i="123"/>
  <c r="I199" i="123"/>
  <c r="I197" i="123"/>
  <c r="I195" i="123"/>
  <c r="I193" i="123"/>
  <c r="I191" i="123"/>
  <c r="I189" i="123"/>
  <c r="I187" i="123"/>
  <c r="I185" i="123"/>
  <c r="I183" i="123"/>
  <c r="I181" i="123"/>
  <c r="I179" i="123"/>
  <c r="I177" i="123"/>
  <c r="I175" i="123"/>
  <c r="I173" i="123"/>
  <c r="I171" i="123"/>
  <c r="I169" i="123"/>
  <c r="I167" i="123"/>
  <c r="I165" i="123"/>
  <c r="I163" i="123"/>
  <c r="I161" i="123"/>
  <c r="I159" i="123"/>
  <c r="I157" i="123"/>
  <c r="I155" i="123"/>
  <c r="I153" i="123"/>
  <c r="I151" i="123"/>
  <c r="I149" i="123"/>
  <c r="I147" i="123"/>
  <c r="I145" i="123"/>
  <c r="I143" i="123"/>
  <c r="I141" i="123"/>
  <c r="I139" i="123"/>
  <c r="I137" i="123"/>
  <c r="I135" i="123"/>
  <c r="I133" i="123"/>
  <c r="I131" i="123"/>
  <c r="I129" i="123"/>
  <c r="I127" i="123"/>
  <c r="I125" i="123"/>
  <c r="I123" i="123"/>
  <c r="I121" i="123"/>
  <c r="I119" i="123"/>
  <c r="I117" i="123"/>
  <c r="I115" i="123"/>
  <c r="I113" i="123"/>
  <c r="I111" i="123"/>
  <c r="I109" i="123"/>
  <c r="I107" i="123"/>
  <c r="I105" i="123"/>
  <c r="I103" i="123"/>
  <c r="I101" i="123"/>
  <c r="I99" i="123"/>
  <c r="I97" i="123"/>
  <c r="I95" i="123"/>
  <c r="I93" i="123"/>
  <c r="I91" i="123"/>
  <c r="I89" i="123"/>
  <c r="I87" i="123"/>
  <c r="I85" i="123"/>
  <c r="I83" i="123"/>
  <c r="I81" i="123"/>
  <c r="I79" i="123"/>
  <c r="I77" i="123"/>
  <c r="I75" i="123"/>
  <c r="I73" i="123"/>
  <c r="I71" i="123"/>
  <c r="I69" i="123"/>
  <c r="I67" i="123"/>
  <c r="I65" i="123"/>
  <c r="I63" i="123"/>
  <c r="I61" i="123"/>
  <c r="I59" i="123"/>
  <c r="I57" i="123"/>
  <c r="I55" i="123"/>
  <c r="I53" i="123"/>
  <c r="I51" i="123"/>
  <c r="I49" i="123"/>
  <c r="I47" i="123"/>
  <c r="I45" i="123"/>
  <c r="I43" i="123"/>
  <c r="I41" i="123"/>
  <c r="I5" i="123"/>
  <c r="C2" i="123"/>
  <c r="B2" i="123"/>
  <c r="C1" i="123"/>
  <c r="B1" i="123"/>
  <c r="I1" i="125" l="1"/>
  <c r="M75" i="124" l="1"/>
  <c r="M79" i="124" s="1"/>
  <c r="I1" i="123"/>
  <c r="N79" i="124" l="1"/>
  <c r="N75" i="124"/>
  <c r="M63" i="124"/>
  <c r="M67" i="124" s="1"/>
  <c r="N63" i="124" l="1"/>
  <c r="N67" i="124"/>
  <c r="F23" i="111" l="1"/>
  <c r="F19" i="111"/>
  <c r="J11" i="119" l="1"/>
  <c r="I25" i="120"/>
  <c r="I23" i="120"/>
  <c r="I21" i="120"/>
  <c r="I19" i="120"/>
  <c r="I383" i="120"/>
  <c r="I381" i="120"/>
  <c r="I379" i="120"/>
  <c r="I377" i="120"/>
  <c r="I375" i="120"/>
  <c r="I373" i="120"/>
  <c r="I371" i="120"/>
  <c r="I369" i="120"/>
  <c r="I367" i="120"/>
  <c r="I365" i="120"/>
  <c r="I363" i="120"/>
  <c r="I361" i="120"/>
  <c r="I359" i="120"/>
  <c r="I357" i="120"/>
  <c r="I355" i="120"/>
  <c r="I353" i="120"/>
  <c r="I351" i="120"/>
  <c r="I349" i="120"/>
  <c r="I347" i="120"/>
  <c r="I345" i="120"/>
  <c r="I343" i="120"/>
  <c r="I341" i="120"/>
  <c r="I339" i="120"/>
  <c r="I337" i="120"/>
  <c r="I335" i="120"/>
  <c r="I333" i="120"/>
  <c r="I331" i="120"/>
  <c r="I329" i="120"/>
  <c r="I327" i="120"/>
  <c r="I325" i="120"/>
  <c r="I323" i="120"/>
  <c r="I321" i="120"/>
  <c r="I319" i="120"/>
  <c r="I317" i="120"/>
  <c r="I315" i="120"/>
  <c r="I313" i="120"/>
  <c r="I311" i="120"/>
  <c r="I309" i="120"/>
  <c r="I307" i="120"/>
  <c r="I305" i="120"/>
  <c r="I303" i="120"/>
  <c r="I301" i="120"/>
  <c r="I299" i="120"/>
  <c r="I297" i="120"/>
  <c r="I295" i="120"/>
  <c r="I293" i="120"/>
  <c r="I291" i="120"/>
  <c r="I289" i="120"/>
  <c r="I287" i="120"/>
  <c r="I285" i="120"/>
  <c r="I283" i="120"/>
  <c r="I281" i="120"/>
  <c r="I279" i="120"/>
  <c r="I277" i="120"/>
  <c r="I275" i="120"/>
  <c r="I273" i="120"/>
  <c r="I271" i="120"/>
  <c r="I269" i="120"/>
  <c r="I267" i="120"/>
  <c r="I265" i="120"/>
  <c r="I263" i="120"/>
  <c r="I261" i="120"/>
  <c r="I259" i="120"/>
  <c r="I257" i="120"/>
  <c r="I255" i="120"/>
  <c r="I253" i="120"/>
  <c r="I251" i="120"/>
  <c r="I249" i="120"/>
  <c r="I247" i="120"/>
  <c r="I245" i="120"/>
  <c r="I243" i="120"/>
  <c r="I241" i="120"/>
  <c r="I239" i="120"/>
  <c r="I237" i="120"/>
  <c r="I235" i="120"/>
  <c r="I233" i="120"/>
  <c r="I231" i="120"/>
  <c r="I229" i="120"/>
  <c r="I227" i="120"/>
  <c r="I225" i="120"/>
  <c r="I223" i="120"/>
  <c r="I221" i="120"/>
  <c r="I219" i="120"/>
  <c r="I217" i="120"/>
  <c r="I215" i="120"/>
  <c r="I213" i="120"/>
  <c r="I211" i="120"/>
  <c r="I209" i="120"/>
  <c r="I207" i="120"/>
  <c r="I205" i="120"/>
  <c r="I203" i="120"/>
  <c r="I201" i="120"/>
  <c r="I199" i="120"/>
  <c r="I197" i="120"/>
  <c r="I195" i="120"/>
  <c r="I193" i="120"/>
  <c r="I191" i="120"/>
  <c r="I189" i="120"/>
  <c r="I187" i="120"/>
  <c r="I185" i="120"/>
  <c r="I183" i="120"/>
  <c r="I181" i="120"/>
  <c r="I179" i="120"/>
  <c r="I177" i="120"/>
  <c r="I175" i="120"/>
  <c r="I173" i="120"/>
  <c r="I171" i="120"/>
  <c r="I169" i="120"/>
  <c r="I167" i="120"/>
  <c r="I165" i="120"/>
  <c r="I163" i="120"/>
  <c r="I161" i="120"/>
  <c r="I159" i="120"/>
  <c r="I157" i="120"/>
  <c r="I155" i="120"/>
  <c r="I153" i="120"/>
  <c r="I151" i="120"/>
  <c r="I149" i="120"/>
  <c r="I147" i="120"/>
  <c r="I145" i="120"/>
  <c r="I143" i="120"/>
  <c r="I141" i="120"/>
  <c r="I139" i="120"/>
  <c r="I137" i="120"/>
  <c r="I135" i="120"/>
  <c r="I133" i="120"/>
  <c r="I131" i="120"/>
  <c r="I129" i="120"/>
  <c r="I127" i="120"/>
  <c r="I125" i="120"/>
  <c r="I123" i="120"/>
  <c r="I121" i="120"/>
  <c r="I119" i="120"/>
  <c r="I117" i="120"/>
  <c r="I115" i="120"/>
  <c r="I113" i="120"/>
  <c r="I111" i="120"/>
  <c r="I109" i="120"/>
  <c r="I107" i="120"/>
  <c r="I105" i="120"/>
  <c r="I103" i="120"/>
  <c r="I101" i="120"/>
  <c r="I99" i="120"/>
  <c r="I97" i="120"/>
  <c r="I95" i="120"/>
  <c r="I93" i="120"/>
  <c r="I91" i="120"/>
  <c r="I89" i="120"/>
  <c r="I87" i="120"/>
  <c r="I85" i="120"/>
  <c r="I83" i="120"/>
  <c r="I81" i="120"/>
  <c r="I79" i="120"/>
  <c r="I77" i="120"/>
  <c r="I75" i="120"/>
  <c r="I73" i="120"/>
  <c r="I71" i="120"/>
  <c r="I69" i="120"/>
  <c r="I67" i="120"/>
  <c r="I65" i="120"/>
  <c r="I63" i="120"/>
  <c r="I61" i="120"/>
  <c r="I59" i="120"/>
  <c r="I57" i="120"/>
  <c r="I55" i="120"/>
  <c r="I53" i="120"/>
  <c r="I51" i="120"/>
  <c r="I49" i="120"/>
  <c r="I47" i="120"/>
  <c r="I45" i="120"/>
  <c r="I43" i="120"/>
  <c r="I41" i="120"/>
  <c r="I39" i="120"/>
  <c r="I37" i="120"/>
  <c r="I35" i="120"/>
  <c r="I33" i="120"/>
  <c r="I31" i="120"/>
  <c r="I29" i="120"/>
  <c r="I27" i="120"/>
  <c r="I33" i="119"/>
  <c r="I31" i="119"/>
  <c r="I29" i="119"/>
  <c r="I27" i="119"/>
  <c r="I25" i="119"/>
  <c r="I23" i="119"/>
  <c r="I21" i="119"/>
  <c r="I19" i="119"/>
  <c r="I409" i="119"/>
  <c r="I407" i="119"/>
  <c r="I405" i="119"/>
  <c r="I403" i="119"/>
  <c r="I401" i="119"/>
  <c r="I399" i="119"/>
  <c r="I397" i="119"/>
  <c r="I395" i="119"/>
  <c r="I393" i="119"/>
  <c r="I391" i="119"/>
  <c r="I389" i="119"/>
  <c r="I387" i="119"/>
  <c r="I385" i="119"/>
  <c r="I383" i="119"/>
  <c r="I381" i="119"/>
  <c r="I379" i="119"/>
  <c r="I377" i="119"/>
  <c r="I375" i="119"/>
  <c r="I373" i="119"/>
  <c r="I371" i="119"/>
  <c r="I369" i="119"/>
  <c r="I367" i="119"/>
  <c r="I365" i="119"/>
  <c r="I363" i="119"/>
  <c r="I361" i="119"/>
  <c r="I359" i="119"/>
  <c r="I357" i="119"/>
  <c r="I355" i="119"/>
  <c r="I353" i="119"/>
  <c r="I351" i="119"/>
  <c r="I349" i="119"/>
  <c r="I347" i="119"/>
  <c r="I345" i="119"/>
  <c r="I343" i="119"/>
  <c r="I341" i="119"/>
  <c r="I339" i="119"/>
  <c r="I337" i="119"/>
  <c r="I335" i="119"/>
  <c r="I333" i="119"/>
  <c r="I331" i="119"/>
  <c r="I329" i="119"/>
  <c r="I327" i="119"/>
  <c r="I325" i="119"/>
  <c r="I323" i="119"/>
  <c r="I321" i="119"/>
  <c r="I319" i="119"/>
  <c r="I317" i="119"/>
  <c r="I315" i="119"/>
  <c r="I313" i="119"/>
  <c r="I311" i="119"/>
  <c r="I309" i="119"/>
  <c r="I307" i="119"/>
  <c r="I305" i="119"/>
  <c r="I303" i="119"/>
  <c r="I301" i="119"/>
  <c r="I299" i="119"/>
  <c r="I297" i="119"/>
  <c r="I295" i="119"/>
  <c r="I293" i="119"/>
  <c r="I291" i="119"/>
  <c r="I289" i="119"/>
  <c r="I287" i="119"/>
  <c r="I285" i="119"/>
  <c r="I283" i="119"/>
  <c r="I281" i="119"/>
  <c r="I279" i="119"/>
  <c r="I277" i="119"/>
  <c r="I275" i="119"/>
  <c r="I273" i="119"/>
  <c r="I271" i="119"/>
  <c r="I269" i="119"/>
  <c r="I267" i="119"/>
  <c r="I265" i="119"/>
  <c r="I263" i="119"/>
  <c r="I261" i="119"/>
  <c r="I259" i="119"/>
  <c r="I257" i="119"/>
  <c r="I255" i="119"/>
  <c r="I253" i="119"/>
  <c r="I251" i="119"/>
  <c r="I249" i="119"/>
  <c r="I247" i="119"/>
  <c r="I245" i="119"/>
  <c r="I243" i="119"/>
  <c r="I241" i="119"/>
  <c r="I239" i="119"/>
  <c r="I237" i="119"/>
  <c r="I235" i="119"/>
  <c r="I233" i="119"/>
  <c r="I231" i="119"/>
  <c r="I229" i="119"/>
  <c r="I227" i="119"/>
  <c r="I225" i="119"/>
  <c r="I223" i="119"/>
  <c r="I221" i="119"/>
  <c r="I219" i="119"/>
  <c r="I217" i="119"/>
  <c r="I215" i="119"/>
  <c r="I213" i="119"/>
  <c r="I211" i="119"/>
  <c r="I209" i="119"/>
  <c r="I207" i="119"/>
  <c r="I205" i="119"/>
  <c r="I203" i="119"/>
  <c r="I201" i="119"/>
  <c r="I199" i="119"/>
  <c r="I197" i="119"/>
  <c r="I195" i="119"/>
  <c r="I193" i="119"/>
  <c r="I191" i="119"/>
  <c r="I189" i="119"/>
  <c r="I187" i="119"/>
  <c r="I185" i="119"/>
  <c r="I183" i="119"/>
  <c r="I181" i="119"/>
  <c r="I179" i="119"/>
  <c r="I177" i="119"/>
  <c r="I175" i="119"/>
  <c r="I173" i="119"/>
  <c r="I171" i="119"/>
  <c r="I169" i="119"/>
  <c r="I167" i="119"/>
  <c r="I165" i="119"/>
  <c r="I163" i="119"/>
  <c r="I161" i="119"/>
  <c r="I159" i="119"/>
  <c r="I157" i="119"/>
  <c r="I155" i="119"/>
  <c r="I153" i="119"/>
  <c r="I151" i="119"/>
  <c r="I149" i="119"/>
  <c r="I147" i="119"/>
  <c r="I145" i="119"/>
  <c r="I143" i="119"/>
  <c r="I141" i="119"/>
  <c r="I139" i="119"/>
  <c r="I137" i="119"/>
  <c r="I135" i="119"/>
  <c r="I133" i="119"/>
  <c r="I131" i="119"/>
  <c r="I129" i="119"/>
  <c r="I127" i="119"/>
  <c r="I125" i="119"/>
  <c r="I123" i="119"/>
  <c r="I121" i="119"/>
  <c r="I119" i="119"/>
  <c r="I117" i="119"/>
  <c r="I115" i="119"/>
  <c r="I113" i="119"/>
  <c r="I111" i="119"/>
  <c r="I109" i="119"/>
  <c r="I107" i="119"/>
  <c r="I105" i="119"/>
  <c r="I103" i="119"/>
  <c r="I101" i="119"/>
  <c r="I99" i="119"/>
  <c r="I97" i="119"/>
  <c r="I95" i="119"/>
  <c r="I93" i="119"/>
  <c r="I91" i="119"/>
  <c r="I89" i="119"/>
  <c r="I87" i="119"/>
  <c r="I85" i="119"/>
  <c r="I83" i="119"/>
  <c r="I81" i="119"/>
  <c r="I79" i="119"/>
  <c r="I77" i="119"/>
  <c r="I75" i="119"/>
  <c r="I73" i="119"/>
  <c r="I71" i="119"/>
  <c r="I69" i="119"/>
  <c r="I67" i="119"/>
  <c r="I65" i="119"/>
  <c r="I63" i="119"/>
  <c r="I61" i="119"/>
  <c r="I59" i="119"/>
  <c r="I57" i="119"/>
  <c r="I55" i="119"/>
  <c r="I53" i="119"/>
  <c r="I51" i="119"/>
  <c r="I49" i="119"/>
  <c r="I47" i="119"/>
  <c r="I45" i="119"/>
  <c r="I43" i="119"/>
  <c r="I41" i="119"/>
  <c r="I39" i="119"/>
  <c r="I37" i="119"/>
  <c r="I35" i="119"/>
  <c r="I9" i="119"/>
  <c r="I7" i="119"/>
  <c r="I5" i="119"/>
  <c r="C2" i="119"/>
  <c r="B2" i="119"/>
  <c r="C1" i="119"/>
  <c r="B1" i="119"/>
  <c r="J29" i="93" l="1"/>
  <c r="F57" i="105"/>
  <c r="F59" i="105" s="1"/>
  <c r="I1" i="119" l="1"/>
  <c r="M11" i="124" l="1"/>
  <c r="N11" i="124" l="1"/>
  <c r="J23" i="93"/>
  <c r="J25" i="93"/>
  <c r="J27" i="93"/>
  <c r="I41" i="93"/>
  <c r="I43" i="93"/>
  <c r="I45" i="93"/>
  <c r="I43" i="90" l="1"/>
  <c r="I41" i="90"/>
  <c r="I39" i="90"/>
  <c r="I37" i="90"/>
  <c r="I35" i="90"/>
  <c r="I25" i="90"/>
  <c r="I23" i="90"/>
  <c r="I21" i="90"/>
  <c r="J87" i="97" l="1"/>
  <c r="I119" i="97" l="1"/>
  <c r="I117" i="97"/>
  <c r="I115" i="97"/>
  <c r="I113" i="97"/>
  <c r="I111" i="97"/>
  <c r="I109" i="97"/>
  <c r="I107" i="97"/>
  <c r="I105" i="97"/>
  <c r="I103" i="97"/>
  <c r="I101" i="97"/>
  <c r="I99" i="97"/>
  <c r="J91" i="97"/>
  <c r="J89" i="97"/>
  <c r="I409" i="93" l="1"/>
  <c r="I407" i="93"/>
  <c r="I405" i="93"/>
  <c r="I403" i="93"/>
  <c r="I401" i="93"/>
  <c r="I399" i="93"/>
  <c r="I397" i="93"/>
  <c r="I395" i="93"/>
  <c r="I393" i="93"/>
  <c r="I391" i="93"/>
  <c r="I389" i="93"/>
  <c r="I387" i="93"/>
  <c r="I385" i="93"/>
  <c r="I383" i="93"/>
  <c r="I381" i="93"/>
  <c r="I379" i="93"/>
  <c r="I377" i="93"/>
  <c r="I375" i="93"/>
  <c r="I373" i="93"/>
  <c r="I371" i="93"/>
  <c r="I369" i="93"/>
  <c r="I367" i="93"/>
  <c r="I365" i="93"/>
  <c r="I363" i="93"/>
  <c r="I361" i="93"/>
  <c r="I359" i="93"/>
  <c r="I357" i="93"/>
  <c r="I355" i="93"/>
  <c r="I353" i="93"/>
  <c r="I351" i="93"/>
  <c r="I349" i="93"/>
  <c r="I347" i="93"/>
  <c r="I345" i="93"/>
  <c r="I343" i="93"/>
  <c r="I341" i="93"/>
  <c r="I339" i="93"/>
  <c r="I337" i="93"/>
  <c r="I335" i="93"/>
  <c r="I333" i="93"/>
  <c r="I331" i="93"/>
  <c r="I329" i="93"/>
  <c r="I327" i="93"/>
  <c r="I325" i="93"/>
  <c r="I323" i="93"/>
  <c r="I321" i="93"/>
  <c r="I319" i="93"/>
  <c r="I317" i="93"/>
  <c r="I315" i="93"/>
  <c r="I313" i="93"/>
  <c r="I311" i="93"/>
  <c r="I309" i="93"/>
  <c r="I307" i="93"/>
  <c r="I305" i="93"/>
  <c r="I303" i="93"/>
  <c r="I301" i="93"/>
  <c r="I299" i="93"/>
  <c r="I297" i="93"/>
  <c r="I295" i="93"/>
  <c r="I293" i="93"/>
  <c r="I291" i="93"/>
  <c r="I289" i="93"/>
  <c r="I287" i="93"/>
  <c r="I285" i="93"/>
  <c r="I283" i="93"/>
  <c r="I281" i="93"/>
  <c r="I279" i="93"/>
  <c r="I277" i="93"/>
  <c r="I275" i="93"/>
  <c r="I273" i="93"/>
  <c r="I271" i="93"/>
  <c r="I269" i="93"/>
  <c r="I267" i="93"/>
  <c r="I265" i="93"/>
  <c r="I263" i="93"/>
  <c r="I261" i="93"/>
  <c r="I259" i="93"/>
  <c r="I257" i="93"/>
  <c r="I255" i="93"/>
  <c r="I253" i="93"/>
  <c r="I251" i="93"/>
  <c r="I249" i="93"/>
  <c r="I247" i="93"/>
  <c r="I245" i="93"/>
  <c r="I243" i="93"/>
  <c r="I241" i="93"/>
  <c r="I239" i="93"/>
  <c r="I237" i="93"/>
  <c r="I235" i="93"/>
  <c r="I233" i="93"/>
  <c r="I231" i="93"/>
  <c r="I229" i="93"/>
  <c r="I227" i="93"/>
  <c r="I225" i="93"/>
  <c r="I223" i="93"/>
  <c r="I221" i="93"/>
  <c r="I219" i="93"/>
  <c r="I217" i="93"/>
  <c r="I215" i="93"/>
  <c r="I213" i="93"/>
  <c r="I211" i="93"/>
  <c r="I209" i="93"/>
  <c r="I207" i="93"/>
  <c r="I205" i="93"/>
  <c r="I203" i="93"/>
  <c r="I201" i="93"/>
  <c r="I199" i="93"/>
  <c r="I197" i="93"/>
  <c r="I195" i="93"/>
  <c r="I193" i="93"/>
  <c r="I191" i="93"/>
  <c r="I189" i="93"/>
  <c r="I187" i="93"/>
  <c r="I185" i="93"/>
  <c r="I183" i="93"/>
  <c r="I181" i="93"/>
  <c r="I179" i="93"/>
  <c r="I177" i="93"/>
  <c r="I175" i="93"/>
  <c r="I173" i="93"/>
  <c r="I171" i="93"/>
  <c r="I169" i="93"/>
  <c r="I167" i="93"/>
  <c r="I165" i="93"/>
  <c r="I163" i="93"/>
  <c r="I161" i="93"/>
  <c r="I159" i="93"/>
  <c r="I157" i="93"/>
  <c r="I155" i="93"/>
  <c r="I153" i="93"/>
  <c r="I151" i="93"/>
  <c r="I149" i="93"/>
  <c r="I147" i="93"/>
  <c r="I145" i="93"/>
  <c r="I143" i="93"/>
  <c r="I141" i="93"/>
  <c r="I139" i="93"/>
  <c r="I137" i="93"/>
  <c r="I135" i="93"/>
  <c r="I133" i="93"/>
  <c r="I131" i="93"/>
  <c r="I129" i="93"/>
  <c r="I127" i="93"/>
  <c r="I125" i="93"/>
  <c r="I123" i="93"/>
  <c r="I121" i="93"/>
  <c r="I119" i="93"/>
  <c r="I117" i="93"/>
  <c r="I115" i="93"/>
  <c r="I113" i="93"/>
  <c r="I111" i="93"/>
  <c r="I109" i="93"/>
  <c r="I107" i="93"/>
  <c r="I105" i="93"/>
  <c r="I103" i="93"/>
  <c r="I101" i="93"/>
  <c r="I99" i="93"/>
  <c r="I97" i="93"/>
  <c r="I95" i="93"/>
  <c r="I93" i="93"/>
  <c r="I91" i="93"/>
  <c r="I89" i="93"/>
  <c r="I87" i="93"/>
  <c r="I85" i="93"/>
  <c r="I83" i="93"/>
  <c r="I81" i="93"/>
  <c r="I79" i="93"/>
  <c r="I77" i="93"/>
  <c r="I75" i="93"/>
  <c r="I73" i="93"/>
  <c r="I71" i="93"/>
  <c r="I69" i="93"/>
  <c r="I67" i="93"/>
  <c r="I65" i="93"/>
  <c r="I63" i="93"/>
  <c r="I61" i="93"/>
  <c r="I59" i="93"/>
  <c r="I57" i="93"/>
  <c r="I55" i="93"/>
  <c r="I53" i="93"/>
  <c r="I51" i="93"/>
  <c r="I49" i="93"/>
  <c r="I47" i="93"/>
  <c r="J51" i="90"/>
  <c r="J15" i="101" l="1"/>
  <c r="J13" i="101"/>
  <c r="J11" i="101"/>
  <c r="I253" i="111"/>
  <c r="I583" i="111"/>
  <c r="I581" i="111"/>
  <c r="I579" i="111"/>
  <c r="I577" i="111"/>
  <c r="I575" i="111"/>
  <c r="I573" i="111"/>
  <c r="I571" i="111"/>
  <c r="I569" i="111"/>
  <c r="I567" i="111"/>
  <c r="I565" i="111"/>
  <c r="I563" i="111"/>
  <c r="I561" i="111"/>
  <c r="I559" i="111"/>
  <c r="I557" i="111"/>
  <c r="I555" i="111"/>
  <c r="I553" i="111"/>
  <c r="I551" i="111"/>
  <c r="I549" i="111"/>
  <c r="I547" i="111"/>
  <c r="I545" i="111"/>
  <c r="I543" i="111"/>
  <c r="I541" i="111"/>
  <c r="I539" i="111"/>
  <c r="I537" i="111"/>
  <c r="I535" i="111"/>
  <c r="I533" i="111"/>
  <c r="I531" i="111"/>
  <c r="I529" i="111"/>
  <c r="I527" i="111"/>
  <c r="I525" i="111"/>
  <c r="I523" i="111"/>
  <c r="I521" i="111"/>
  <c r="I519" i="111"/>
  <c r="I517" i="111"/>
  <c r="I515" i="111"/>
  <c r="I513" i="111"/>
  <c r="I511" i="111"/>
  <c r="I509" i="111"/>
  <c r="I507" i="111"/>
  <c r="I505" i="111"/>
  <c r="I503" i="111"/>
  <c r="I501" i="111"/>
  <c r="I499" i="111"/>
  <c r="I497" i="111"/>
  <c r="I495" i="111"/>
  <c r="I493" i="111"/>
  <c r="I491" i="111"/>
  <c r="I489" i="111"/>
  <c r="I487" i="111"/>
  <c r="I485" i="111"/>
  <c r="I483" i="111"/>
  <c r="I481" i="111"/>
  <c r="I479" i="111"/>
  <c r="I477" i="111"/>
  <c r="I475" i="111"/>
  <c r="I473" i="111"/>
  <c r="I471" i="111"/>
  <c r="I469" i="111"/>
  <c r="I467" i="111"/>
  <c r="I465" i="111"/>
  <c r="I463" i="111"/>
  <c r="I461" i="111"/>
  <c r="I459" i="111"/>
  <c r="I457" i="111"/>
  <c r="I455" i="111"/>
  <c r="I453" i="111"/>
  <c r="I451" i="111"/>
  <c r="I449" i="111"/>
  <c r="I447" i="111"/>
  <c r="I445" i="111"/>
  <c r="I443" i="111"/>
  <c r="I441" i="111"/>
  <c r="I439" i="111"/>
  <c r="I437" i="111"/>
  <c r="I435" i="111"/>
  <c r="I433" i="111"/>
  <c r="I431" i="111"/>
  <c r="I429" i="111"/>
  <c r="I427" i="111"/>
  <c r="I425" i="111"/>
  <c r="I423" i="111"/>
  <c r="I421" i="111"/>
  <c r="I419" i="111"/>
  <c r="I417" i="111"/>
  <c r="I415" i="111"/>
  <c r="I413" i="111"/>
  <c r="I411" i="111"/>
  <c r="I409" i="111"/>
  <c r="I407" i="111"/>
  <c r="I405" i="111"/>
  <c r="I403" i="111"/>
  <c r="I401" i="111"/>
  <c r="I399" i="111"/>
  <c r="I397" i="111"/>
  <c r="I395" i="111"/>
  <c r="I393" i="111"/>
  <c r="I391" i="111"/>
  <c r="I389" i="111"/>
  <c r="I387" i="111"/>
  <c r="I385" i="111"/>
  <c r="I383" i="111"/>
  <c r="I381" i="111"/>
  <c r="I379" i="111"/>
  <c r="I377" i="111"/>
  <c r="I375" i="111"/>
  <c r="I373" i="111"/>
  <c r="I371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J11" i="98"/>
  <c r="I419" i="109"/>
  <c r="I417" i="109"/>
  <c r="I415" i="109"/>
  <c r="I413" i="109"/>
  <c r="I411" i="109"/>
  <c r="I409" i="109"/>
  <c r="I407" i="109"/>
  <c r="I405" i="109"/>
  <c r="I403" i="109"/>
  <c r="I401" i="109"/>
  <c r="I399" i="109"/>
  <c r="I397" i="109"/>
  <c r="I395" i="109"/>
  <c r="I393" i="109"/>
  <c r="I391" i="109"/>
  <c r="I389" i="109"/>
  <c r="I387" i="109"/>
  <c r="I385" i="109"/>
  <c r="I383" i="109"/>
  <c r="I381" i="109"/>
  <c r="I379" i="109"/>
  <c r="I377" i="109"/>
  <c r="I375" i="109"/>
  <c r="I373" i="109"/>
  <c r="I371" i="109"/>
  <c r="I369" i="109"/>
  <c r="I367" i="109"/>
  <c r="I365" i="109"/>
  <c r="I363" i="109"/>
  <c r="I361" i="109"/>
  <c r="I359" i="109"/>
  <c r="I357" i="109"/>
  <c r="I355" i="109"/>
  <c r="I353" i="109"/>
  <c r="I351" i="109"/>
  <c r="I349" i="109"/>
  <c r="I347" i="109"/>
  <c r="I345" i="109"/>
  <c r="I343" i="109"/>
  <c r="I341" i="109"/>
  <c r="I339" i="109"/>
  <c r="I337" i="109"/>
  <c r="I335" i="109"/>
  <c r="I333" i="109"/>
  <c r="I331" i="109"/>
  <c r="I329" i="109"/>
  <c r="I327" i="109"/>
  <c r="I325" i="109"/>
  <c r="I323" i="109"/>
  <c r="I321" i="109"/>
  <c r="I319" i="109"/>
  <c r="I317" i="109"/>
  <c r="I315" i="109"/>
  <c r="I313" i="109"/>
  <c r="I311" i="109"/>
  <c r="I309" i="109"/>
  <c r="I307" i="109"/>
  <c r="I305" i="109"/>
  <c r="I303" i="109"/>
  <c r="I301" i="109"/>
  <c r="I299" i="109"/>
  <c r="I297" i="109"/>
  <c r="I295" i="109"/>
  <c r="I293" i="109"/>
  <c r="I291" i="109"/>
  <c r="I289" i="109"/>
  <c r="I287" i="109"/>
  <c r="I285" i="109"/>
  <c r="I283" i="109"/>
  <c r="I281" i="109"/>
  <c r="I279" i="109"/>
  <c r="I277" i="109"/>
  <c r="I275" i="109"/>
  <c r="I273" i="109"/>
  <c r="I271" i="109"/>
  <c r="I269" i="109"/>
  <c r="I267" i="109"/>
  <c r="I265" i="109"/>
  <c r="I263" i="109"/>
  <c r="I261" i="109"/>
  <c r="I259" i="109"/>
  <c r="I257" i="109"/>
  <c r="I255" i="109"/>
  <c r="I253" i="109"/>
  <c r="I251" i="109"/>
  <c r="I249" i="109"/>
  <c r="I247" i="109"/>
  <c r="I245" i="109"/>
  <c r="I243" i="109"/>
  <c r="I241" i="109"/>
  <c r="I239" i="109"/>
  <c r="I237" i="109"/>
  <c r="I235" i="109"/>
  <c r="I233" i="109"/>
  <c r="I231" i="109"/>
  <c r="I229" i="109"/>
  <c r="I227" i="109"/>
  <c r="I225" i="109"/>
  <c r="I223" i="109"/>
  <c r="I221" i="109"/>
  <c r="I219" i="109"/>
  <c r="I217" i="109"/>
  <c r="I215" i="109"/>
  <c r="I213" i="109"/>
  <c r="I211" i="109"/>
  <c r="I209" i="109"/>
  <c r="I207" i="109"/>
  <c r="I205" i="109"/>
  <c r="I203" i="109"/>
  <c r="I201" i="109"/>
  <c r="I199" i="109"/>
  <c r="I197" i="109"/>
  <c r="I195" i="109"/>
  <c r="I193" i="109"/>
  <c r="I191" i="109"/>
  <c r="I189" i="109"/>
  <c r="I187" i="109"/>
  <c r="I185" i="109"/>
  <c r="I183" i="109"/>
  <c r="I181" i="109"/>
  <c r="I179" i="109"/>
  <c r="I177" i="109"/>
  <c r="I175" i="109"/>
  <c r="I173" i="109"/>
  <c r="I171" i="109"/>
  <c r="I169" i="109"/>
  <c r="I167" i="109"/>
  <c r="I165" i="109"/>
  <c r="I163" i="109"/>
  <c r="I161" i="109"/>
  <c r="I159" i="109"/>
  <c r="I157" i="109"/>
  <c r="I155" i="109"/>
  <c r="I153" i="109"/>
  <c r="I151" i="109"/>
  <c r="I149" i="109"/>
  <c r="I147" i="109"/>
  <c r="I145" i="109"/>
  <c r="I143" i="109"/>
  <c r="I141" i="109"/>
  <c r="I139" i="109"/>
  <c r="I137" i="109"/>
  <c r="I135" i="109"/>
  <c r="I133" i="109"/>
  <c r="I131" i="109"/>
  <c r="I129" i="109"/>
  <c r="I127" i="109"/>
  <c r="I125" i="109"/>
  <c r="I123" i="109"/>
  <c r="I121" i="109"/>
  <c r="I119" i="109"/>
  <c r="I117" i="109"/>
  <c r="I115" i="109"/>
  <c r="I113" i="109"/>
  <c r="I111" i="109"/>
  <c r="I109" i="109"/>
  <c r="I107" i="109"/>
  <c r="I105" i="109"/>
  <c r="I103" i="109"/>
  <c r="I101" i="109"/>
  <c r="I99" i="109"/>
  <c r="I97" i="109"/>
  <c r="I95" i="109"/>
  <c r="I93" i="109"/>
  <c r="I91" i="109"/>
  <c r="I89" i="109"/>
  <c r="I87" i="109"/>
  <c r="I85" i="109"/>
  <c r="I83" i="109"/>
  <c r="I81" i="109"/>
  <c r="I79" i="109"/>
  <c r="I77" i="109"/>
  <c r="I75" i="109"/>
  <c r="I73" i="109"/>
  <c r="I71" i="109"/>
  <c r="I69" i="109"/>
  <c r="I67" i="109"/>
  <c r="I65" i="109"/>
  <c r="I63" i="109"/>
  <c r="I61" i="109"/>
  <c r="I59" i="109"/>
  <c r="I57" i="109"/>
  <c r="I55" i="109"/>
  <c r="I53" i="109"/>
  <c r="I51" i="109"/>
  <c r="I403" i="108"/>
  <c r="I401" i="108"/>
  <c r="I399" i="108"/>
  <c r="I397" i="108"/>
  <c r="I395" i="108"/>
  <c r="I393" i="108"/>
  <c r="I391" i="108"/>
  <c r="I389" i="108"/>
  <c r="I387" i="108"/>
  <c r="I385" i="108"/>
  <c r="I383" i="108"/>
  <c r="I381" i="108"/>
  <c r="I379" i="108"/>
  <c r="I377" i="108"/>
  <c r="I375" i="108"/>
  <c r="I373" i="108"/>
  <c r="I371" i="108"/>
  <c r="I369" i="108"/>
  <c r="I367" i="108"/>
  <c r="I365" i="108"/>
  <c r="I363" i="108"/>
  <c r="I361" i="108"/>
  <c r="I359" i="108"/>
  <c r="I357" i="108"/>
  <c r="I355" i="108"/>
  <c r="I353" i="108"/>
  <c r="I351" i="108"/>
  <c r="I349" i="108"/>
  <c r="I347" i="108"/>
  <c r="I345" i="108"/>
  <c r="I343" i="108"/>
  <c r="I341" i="108"/>
  <c r="I339" i="108"/>
  <c r="I337" i="108"/>
  <c r="I335" i="108"/>
  <c r="I333" i="108"/>
  <c r="I331" i="108"/>
  <c r="I329" i="108"/>
  <c r="I327" i="108"/>
  <c r="I325" i="108"/>
  <c r="I323" i="108"/>
  <c r="I321" i="108"/>
  <c r="I319" i="108"/>
  <c r="I317" i="108"/>
  <c r="I315" i="108"/>
  <c r="I313" i="108"/>
  <c r="I311" i="108"/>
  <c r="I309" i="108"/>
  <c r="I307" i="108"/>
  <c r="I305" i="108"/>
  <c r="I303" i="108"/>
  <c r="I301" i="108"/>
  <c r="I299" i="108"/>
  <c r="I297" i="108"/>
  <c r="I295" i="108"/>
  <c r="I293" i="108"/>
  <c r="I291" i="108"/>
  <c r="I289" i="108"/>
  <c r="I287" i="108"/>
  <c r="I285" i="108"/>
  <c r="I283" i="108"/>
  <c r="I281" i="108"/>
  <c r="I279" i="108"/>
  <c r="I277" i="108"/>
  <c r="I275" i="108"/>
  <c r="I273" i="108"/>
  <c r="I271" i="108"/>
  <c r="I269" i="108"/>
  <c r="I267" i="108"/>
  <c r="I265" i="108"/>
  <c r="I263" i="108"/>
  <c r="I261" i="108"/>
  <c r="I259" i="108"/>
  <c r="I257" i="108"/>
  <c r="I255" i="108"/>
  <c r="I253" i="108"/>
  <c r="I251" i="108"/>
  <c r="I249" i="108"/>
  <c r="I247" i="108"/>
  <c r="I245" i="108"/>
  <c r="I243" i="108"/>
  <c r="I241" i="108"/>
  <c r="I239" i="108"/>
  <c r="I237" i="108"/>
  <c r="I235" i="108"/>
  <c r="I233" i="108"/>
  <c r="I231" i="108"/>
  <c r="I229" i="108"/>
  <c r="I227" i="108"/>
  <c r="I225" i="108"/>
  <c r="I223" i="108"/>
  <c r="I221" i="108"/>
  <c r="I219" i="108"/>
  <c r="I217" i="108"/>
  <c r="I215" i="108"/>
  <c r="I213" i="108"/>
  <c r="I211" i="108"/>
  <c r="I209" i="108"/>
  <c r="I207" i="108"/>
  <c r="I205" i="108"/>
  <c r="I203" i="108"/>
  <c r="I201" i="108"/>
  <c r="I199" i="108"/>
  <c r="I197" i="108"/>
  <c r="I195" i="108"/>
  <c r="I193" i="108"/>
  <c r="I191" i="108"/>
  <c r="I189" i="108"/>
  <c r="I187" i="108"/>
  <c r="I185" i="108"/>
  <c r="I183" i="108"/>
  <c r="I181" i="108"/>
  <c r="I179" i="108"/>
  <c r="I177" i="108"/>
  <c r="I175" i="108"/>
  <c r="I173" i="108"/>
  <c r="I171" i="108"/>
  <c r="I169" i="108"/>
  <c r="I167" i="108"/>
  <c r="I165" i="108"/>
  <c r="I163" i="108"/>
  <c r="I161" i="108"/>
  <c r="I159" i="108"/>
  <c r="I157" i="108"/>
  <c r="I155" i="108"/>
  <c r="I153" i="108"/>
  <c r="I151" i="108"/>
  <c r="I149" i="108"/>
  <c r="I147" i="108"/>
  <c r="I145" i="108"/>
  <c r="I143" i="108"/>
  <c r="I141" i="108"/>
  <c r="I139" i="108"/>
  <c r="I137" i="108"/>
  <c r="I135" i="108"/>
  <c r="I133" i="108"/>
  <c r="I131" i="108"/>
  <c r="I129" i="108"/>
  <c r="I127" i="108"/>
  <c r="I125" i="108"/>
  <c r="I7" i="108"/>
  <c r="I5" i="108"/>
  <c r="J81" i="96"/>
  <c r="I395" i="107"/>
  <c r="I393" i="107"/>
  <c r="I391" i="107"/>
  <c r="I389" i="107"/>
  <c r="I387" i="107"/>
  <c r="I385" i="107"/>
  <c r="I383" i="107"/>
  <c r="I381" i="107"/>
  <c r="I379" i="107"/>
  <c r="I377" i="107"/>
  <c r="I375" i="107"/>
  <c r="I373" i="107"/>
  <c r="I371" i="107"/>
  <c r="I369" i="107"/>
  <c r="I367" i="107"/>
  <c r="I365" i="107"/>
  <c r="I363" i="107"/>
  <c r="I361" i="107"/>
  <c r="I359" i="107"/>
  <c r="I357" i="107"/>
  <c r="I355" i="107"/>
  <c r="I353" i="107"/>
  <c r="I351" i="107"/>
  <c r="I349" i="107"/>
  <c r="I347" i="107"/>
  <c r="I345" i="107"/>
  <c r="I343" i="107"/>
  <c r="I341" i="107"/>
  <c r="I339" i="107"/>
  <c r="I337" i="107"/>
  <c r="I335" i="107"/>
  <c r="I333" i="107"/>
  <c r="I331" i="107"/>
  <c r="I329" i="107"/>
  <c r="I327" i="107"/>
  <c r="I325" i="107"/>
  <c r="I323" i="107"/>
  <c r="I321" i="107"/>
  <c r="I319" i="107"/>
  <c r="I317" i="107"/>
  <c r="I315" i="107"/>
  <c r="I313" i="107"/>
  <c r="I311" i="107"/>
  <c r="I309" i="107"/>
  <c r="I307" i="107"/>
  <c r="I305" i="107"/>
  <c r="I303" i="107"/>
  <c r="I301" i="107"/>
  <c r="I299" i="107"/>
  <c r="I297" i="107"/>
  <c r="I295" i="107"/>
  <c r="I293" i="107"/>
  <c r="I291" i="107"/>
  <c r="I289" i="107"/>
  <c r="I287" i="107"/>
  <c r="I285" i="107"/>
  <c r="I283" i="107"/>
  <c r="I281" i="107"/>
  <c r="I279" i="107"/>
  <c r="I277" i="107"/>
  <c r="I275" i="107"/>
  <c r="I273" i="107"/>
  <c r="I271" i="107"/>
  <c r="I269" i="107"/>
  <c r="I267" i="107"/>
  <c r="I265" i="107"/>
  <c r="I263" i="107"/>
  <c r="I261" i="107"/>
  <c r="I259" i="107"/>
  <c r="I257" i="107"/>
  <c r="I255" i="107"/>
  <c r="I253" i="107"/>
  <c r="I251" i="107"/>
  <c r="I249" i="107"/>
  <c r="I247" i="107"/>
  <c r="I245" i="107"/>
  <c r="I243" i="107"/>
  <c r="I241" i="107"/>
  <c r="I239" i="107"/>
  <c r="I237" i="107"/>
  <c r="I235" i="107"/>
  <c r="I233" i="107"/>
  <c r="I231" i="107"/>
  <c r="I229" i="107"/>
  <c r="I227" i="107"/>
  <c r="I225" i="107"/>
  <c r="I223" i="107"/>
  <c r="I221" i="107"/>
  <c r="I219" i="107"/>
  <c r="I217" i="107"/>
  <c r="I215" i="107"/>
  <c r="I213" i="107"/>
  <c r="I211" i="107"/>
  <c r="I209" i="107"/>
  <c r="I207" i="107"/>
  <c r="I205" i="107"/>
  <c r="I203" i="107"/>
  <c r="I201" i="107"/>
  <c r="I199" i="107"/>
  <c r="I197" i="107"/>
  <c r="I195" i="107"/>
  <c r="I193" i="107"/>
  <c r="I191" i="107"/>
  <c r="I189" i="107"/>
  <c r="I187" i="107"/>
  <c r="I185" i="107"/>
  <c r="I183" i="107"/>
  <c r="I181" i="107"/>
  <c r="I179" i="107"/>
  <c r="I177" i="107"/>
  <c r="I175" i="107"/>
  <c r="I173" i="107"/>
  <c r="I171" i="107"/>
  <c r="I169" i="107"/>
  <c r="I167" i="107"/>
  <c r="I165" i="107"/>
  <c r="I163" i="107"/>
  <c r="I161" i="107"/>
  <c r="I159" i="107"/>
  <c r="I157" i="107"/>
  <c r="I155" i="107"/>
  <c r="I153" i="107"/>
  <c r="I151" i="107"/>
  <c r="I149" i="107"/>
  <c r="I147" i="107"/>
  <c r="I145" i="107"/>
  <c r="I143" i="107"/>
  <c r="I141" i="107"/>
  <c r="I139" i="107"/>
  <c r="I137" i="107"/>
  <c r="I135" i="107"/>
  <c r="I133" i="107"/>
  <c r="I131" i="107"/>
  <c r="I129" i="107"/>
  <c r="I127" i="107"/>
  <c r="I125" i="107"/>
  <c r="I123" i="107"/>
  <c r="I121" i="107"/>
  <c r="I119" i="107"/>
  <c r="I117" i="107"/>
  <c r="I115" i="107"/>
  <c r="I113" i="107"/>
  <c r="I111" i="107"/>
  <c r="I109" i="107"/>
  <c r="I107" i="107"/>
  <c r="I105" i="107"/>
  <c r="I103" i="107"/>
  <c r="I101" i="107"/>
  <c r="I99" i="107"/>
  <c r="I97" i="107"/>
  <c r="I95" i="107"/>
  <c r="I93" i="107"/>
  <c r="I91" i="107"/>
  <c r="I89" i="107"/>
  <c r="I87" i="107"/>
  <c r="I85" i="107"/>
  <c r="I83" i="107"/>
  <c r="I81" i="107"/>
  <c r="I79" i="107"/>
  <c r="I77" i="107"/>
  <c r="I75" i="107"/>
  <c r="I73" i="107"/>
  <c r="I71" i="107"/>
  <c r="I69" i="107"/>
  <c r="I67" i="107"/>
  <c r="I65" i="107"/>
  <c r="I63" i="107"/>
  <c r="I61" i="107"/>
  <c r="I59" i="107"/>
  <c r="I57" i="107"/>
  <c r="I55" i="107"/>
  <c r="I53" i="107"/>
  <c r="I51" i="107"/>
  <c r="I49" i="107"/>
  <c r="I47" i="107"/>
  <c r="I45" i="107"/>
  <c r="I43" i="107"/>
  <c r="I41" i="107"/>
  <c r="I39" i="107"/>
  <c r="I37" i="107"/>
  <c r="I35" i="107"/>
  <c r="I33" i="107"/>
  <c r="I31" i="107"/>
  <c r="I29" i="107"/>
  <c r="I27" i="107"/>
  <c r="I25" i="107"/>
  <c r="I23" i="107"/>
  <c r="I21" i="107"/>
  <c r="I367" i="105"/>
  <c r="I365" i="105"/>
  <c r="I363" i="105"/>
  <c r="I361" i="105"/>
  <c r="I359" i="105"/>
  <c r="I357" i="105"/>
  <c r="I355" i="105"/>
  <c r="I353" i="105"/>
  <c r="I351" i="105"/>
  <c r="I349" i="105"/>
  <c r="I347" i="105"/>
  <c r="I345" i="105"/>
  <c r="I343" i="105"/>
  <c r="I341" i="105"/>
  <c r="I339" i="105"/>
  <c r="I337" i="105"/>
  <c r="I335" i="105"/>
  <c r="I333" i="105"/>
  <c r="I331" i="105"/>
  <c r="I329" i="105"/>
  <c r="I327" i="105"/>
  <c r="I325" i="105"/>
  <c r="I323" i="105"/>
  <c r="I321" i="105"/>
  <c r="I319" i="105"/>
  <c r="I317" i="105"/>
  <c r="I315" i="105"/>
  <c r="I313" i="105"/>
  <c r="I311" i="105"/>
  <c r="I309" i="105"/>
  <c r="I307" i="105"/>
  <c r="I305" i="105"/>
  <c r="I303" i="105"/>
  <c r="I301" i="105"/>
  <c r="I299" i="105"/>
  <c r="I297" i="105"/>
  <c r="I295" i="105"/>
  <c r="I293" i="105"/>
  <c r="I291" i="105"/>
  <c r="I289" i="105"/>
  <c r="I287" i="105"/>
  <c r="I285" i="105"/>
  <c r="I283" i="105"/>
  <c r="I281" i="105"/>
  <c r="I279" i="105"/>
  <c r="I277" i="105"/>
  <c r="I275" i="105"/>
  <c r="I273" i="105"/>
  <c r="I271" i="105"/>
  <c r="I269" i="105"/>
  <c r="I267" i="105"/>
  <c r="I265" i="105"/>
  <c r="I263" i="105"/>
  <c r="I261" i="105"/>
  <c r="I259" i="105"/>
  <c r="I257" i="105"/>
  <c r="I255" i="105"/>
  <c r="I253" i="105"/>
  <c r="I251" i="105"/>
  <c r="I249" i="105"/>
  <c r="I247" i="105"/>
  <c r="I245" i="105"/>
  <c r="I243" i="105"/>
  <c r="I241" i="105"/>
  <c r="I239" i="105"/>
  <c r="I237" i="105"/>
  <c r="I235" i="105"/>
  <c r="I233" i="105"/>
  <c r="I231" i="105"/>
  <c r="I229" i="105"/>
  <c r="I227" i="105"/>
  <c r="I225" i="105"/>
  <c r="I223" i="105"/>
  <c r="I221" i="105"/>
  <c r="I219" i="105"/>
  <c r="I217" i="105"/>
  <c r="I215" i="105"/>
  <c r="I213" i="105"/>
  <c r="I211" i="105"/>
  <c r="I209" i="105"/>
  <c r="I207" i="105"/>
  <c r="I205" i="105"/>
  <c r="I203" i="105"/>
  <c r="I201" i="105"/>
  <c r="I199" i="105"/>
  <c r="I197" i="105"/>
  <c r="I195" i="105"/>
  <c r="I193" i="105"/>
  <c r="I191" i="105"/>
  <c r="I189" i="105"/>
  <c r="I187" i="105"/>
  <c r="I185" i="105"/>
  <c r="I183" i="105"/>
  <c r="I181" i="105"/>
  <c r="I179" i="105"/>
  <c r="I177" i="105"/>
  <c r="I175" i="105"/>
  <c r="I173" i="105"/>
  <c r="I171" i="105"/>
  <c r="I169" i="105"/>
  <c r="I167" i="105"/>
  <c r="I165" i="105"/>
  <c r="I163" i="105"/>
  <c r="I161" i="105"/>
  <c r="I159" i="105"/>
  <c r="I157" i="105"/>
  <c r="I155" i="105"/>
  <c r="I153" i="105"/>
  <c r="I151" i="105"/>
  <c r="I149" i="105"/>
  <c r="I147" i="105"/>
  <c r="I145" i="105"/>
  <c r="I143" i="105"/>
  <c r="I141" i="105"/>
  <c r="I139" i="105"/>
  <c r="C2" i="93" l="1"/>
  <c r="B2" i="93"/>
  <c r="C1" i="93"/>
  <c r="B1" i="93"/>
  <c r="C2" i="96"/>
  <c r="B2" i="96"/>
  <c r="C1" i="96"/>
  <c r="B1" i="96"/>
  <c r="C2" i="97"/>
  <c r="B2" i="97"/>
  <c r="C1" i="97"/>
  <c r="B1" i="97"/>
  <c r="C2" i="98"/>
  <c r="B2" i="98"/>
  <c r="C1" i="98"/>
  <c r="B1" i="98"/>
  <c r="C2" i="100"/>
  <c r="B2" i="100"/>
  <c r="C1" i="100"/>
  <c r="B1" i="100"/>
  <c r="C2" i="101"/>
  <c r="B2" i="101"/>
  <c r="C1" i="101"/>
  <c r="B1" i="101"/>
  <c r="B1" i="90"/>
  <c r="B2" i="90"/>
  <c r="C2" i="90"/>
  <c r="C1" i="90"/>
  <c r="I383" i="103"/>
  <c r="I381" i="103"/>
  <c r="I379" i="103"/>
  <c r="I377" i="103"/>
  <c r="I375" i="103"/>
  <c r="I373" i="103"/>
  <c r="I371" i="103"/>
  <c r="I369" i="103"/>
  <c r="I367" i="103"/>
  <c r="I365" i="103"/>
  <c r="I363" i="103"/>
  <c r="I361" i="103"/>
  <c r="I359" i="103"/>
  <c r="I357" i="103"/>
  <c r="I355" i="103"/>
  <c r="I353" i="103"/>
  <c r="I351" i="103"/>
  <c r="I349" i="103"/>
  <c r="I347" i="103"/>
  <c r="I345" i="103"/>
  <c r="I343" i="103"/>
  <c r="I341" i="103"/>
  <c r="I339" i="103"/>
  <c r="I337" i="103"/>
  <c r="I335" i="103"/>
  <c r="I333" i="103"/>
  <c r="I331" i="103"/>
  <c r="I329" i="103"/>
  <c r="I327" i="103"/>
  <c r="I325" i="103"/>
  <c r="I323" i="103"/>
  <c r="I321" i="103"/>
  <c r="I319" i="103"/>
  <c r="I317" i="103"/>
  <c r="I315" i="103"/>
  <c r="I313" i="103"/>
  <c r="I311" i="103"/>
  <c r="I309" i="103"/>
  <c r="I307" i="103"/>
  <c r="I305" i="103"/>
  <c r="I303" i="103"/>
  <c r="I301" i="103"/>
  <c r="I299" i="103"/>
  <c r="I297" i="103"/>
  <c r="I295" i="103"/>
  <c r="I293" i="103"/>
  <c r="I291" i="103"/>
  <c r="I289" i="103"/>
  <c r="I287" i="103"/>
  <c r="I285" i="103"/>
  <c r="I283" i="103"/>
  <c r="I281" i="103"/>
  <c r="I279" i="103"/>
  <c r="I277" i="103"/>
  <c r="I275" i="103"/>
  <c r="I273" i="103"/>
  <c r="I271" i="103"/>
  <c r="I269" i="103"/>
  <c r="I267" i="103"/>
  <c r="I265" i="103"/>
  <c r="I263" i="103"/>
  <c r="I261" i="103"/>
  <c r="I259" i="103"/>
  <c r="I257" i="103"/>
  <c r="I255" i="103"/>
  <c r="I253" i="103"/>
  <c r="I251" i="103"/>
  <c r="I249" i="103"/>
  <c r="I247" i="103"/>
  <c r="I245" i="103"/>
  <c r="I243" i="103"/>
  <c r="I241" i="103"/>
  <c r="I239" i="103"/>
  <c r="I237" i="103"/>
  <c r="I235" i="103"/>
  <c r="I233" i="103"/>
  <c r="I231" i="103"/>
  <c r="I229" i="103"/>
  <c r="I227" i="103"/>
  <c r="I225" i="103"/>
  <c r="I223" i="103"/>
  <c r="I221" i="103"/>
  <c r="I219" i="103"/>
  <c r="I217" i="103"/>
  <c r="I215" i="103"/>
  <c r="I213" i="103"/>
  <c r="I211" i="103"/>
  <c r="I209" i="103"/>
  <c r="I207" i="103"/>
  <c r="I205" i="103"/>
  <c r="I203" i="103"/>
  <c r="I201" i="103"/>
  <c r="I199" i="103"/>
  <c r="I197" i="103"/>
  <c r="I195" i="103"/>
  <c r="I193" i="103"/>
  <c r="I191" i="103"/>
  <c r="I189" i="103"/>
  <c r="I187" i="103"/>
  <c r="I185" i="103"/>
  <c r="I183" i="103"/>
  <c r="I181" i="103"/>
  <c r="I179" i="103"/>
  <c r="I177" i="103"/>
  <c r="I175" i="103"/>
  <c r="I173" i="103"/>
  <c r="I171" i="103"/>
  <c r="I169" i="103"/>
  <c r="I167" i="103"/>
  <c r="I165" i="103"/>
  <c r="I163" i="103"/>
  <c r="I161" i="103"/>
  <c r="I159" i="103"/>
  <c r="I157" i="103"/>
  <c r="I155" i="103"/>
  <c r="I153" i="103"/>
  <c r="I151" i="103"/>
  <c r="I149" i="103"/>
  <c r="I147" i="103"/>
  <c r="I145" i="103"/>
  <c r="I143" i="103"/>
  <c r="I141" i="103"/>
  <c r="I139" i="103"/>
  <c r="I137" i="103"/>
  <c r="I135" i="103"/>
  <c r="I133" i="103"/>
  <c r="I131" i="103"/>
  <c r="I129" i="103"/>
  <c r="I127" i="103"/>
  <c r="I125" i="103"/>
  <c r="I123" i="103"/>
  <c r="I121" i="103"/>
  <c r="I119" i="103"/>
  <c r="I117" i="103"/>
  <c r="I115" i="103"/>
  <c r="I113" i="103"/>
  <c r="I111" i="103"/>
  <c r="I109" i="103"/>
  <c r="I107" i="103"/>
  <c r="I105" i="103"/>
  <c r="I103" i="103"/>
  <c r="I101" i="103"/>
  <c r="I99" i="103"/>
  <c r="I97" i="103"/>
  <c r="I95" i="103"/>
  <c r="I93" i="103"/>
  <c r="I91" i="103"/>
  <c r="I89" i="103"/>
  <c r="I87" i="103"/>
  <c r="I85" i="103"/>
  <c r="I83" i="103"/>
  <c r="I81" i="103"/>
  <c r="I79" i="103"/>
  <c r="I77" i="103"/>
  <c r="I75" i="103"/>
  <c r="I73" i="103"/>
  <c r="I71" i="103"/>
  <c r="I69" i="103"/>
  <c r="I67" i="103"/>
  <c r="I65" i="103"/>
  <c r="I63" i="103"/>
  <c r="I61" i="103"/>
  <c r="I59" i="103"/>
  <c r="I57" i="103"/>
  <c r="I55" i="103"/>
  <c r="I53" i="103"/>
  <c r="I51" i="103"/>
  <c r="I49" i="103"/>
  <c r="I47" i="103"/>
  <c r="I45" i="103"/>
  <c r="I43" i="103"/>
  <c r="I41" i="103"/>
  <c r="I39" i="103"/>
  <c r="I37" i="103"/>
  <c r="I35" i="103"/>
  <c r="I33" i="103"/>
  <c r="I31" i="103"/>
  <c r="I29" i="103"/>
  <c r="I5" i="103"/>
  <c r="I389" i="101" l="1"/>
  <c r="I387" i="101"/>
  <c r="I385" i="10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37" i="101"/>
  <c r="I35" i="101"/>
  <c r="I33" i="101"/>
  <c r="I31" i="101"/>
  <c r="I29" i="101"/>
  <c r="I27" i="101"/>
  <c r="I7" i="101"/>
  <c r="I5" i="101"/>
  <c r="I403" i="100"/>
  <c r="I401" i="100"/>
  <c r="I399" i="100"/>
  <c r="I397" i="100"/>
  <c r="I395" i="100"/>
  <c r="I393" i="100"/>
  <c r="I391" i="100"/>
  <c r="I389" i="100"/>
  <c r="I387" i="100"/>
  <c r="I385" i="100"/>
  <c r="I383" i="100"/>
  <c r="I381" i="100"/>
  <c r="I379" i="100"/>
  <c r="I377" i="100"/>
  <c r="I375" i="100"/>
  <c r="I373" i="100"/>
  <c r="I371" i="100"/>
  <c r="I369" i="100"/>
  <c r="I367" i="100"/>
  <c r="I365" i="100"/>
  <c r="I363" i="100"/>
  <c r="I361" i="100"/>
  <c r="I359" i="100"/>
  <c r="I357" i="100"/>
  <c r="I355" i="100"/>
  <c r="I353" i="100"/>
  <c r="I351" i="100"/>
  <c r="I349" i="100"/>
  <c r="I347" i="100"/>
  <c r="I345" i="100"/>
  <c r="I343" i="100"/>
  <c r="I341" i="100"/>
  <c r="I339" i="100"/>
  <c r="I337" i="100"/>
  <c r="I335" i="100"/>
  <c r="I333" i="100"/>
  <c r="I331" i="100"/>
  <c r="I329" i="100"/>
  <c r="I327" i="100"/>
  <c r="I325" i="100"/>
  <c r="I323" i="100"/>
  <c r="I321" i="100"/>
  <c r="I319" i="100"/>
  <c r="I317" i="100"/>
  <c r="I315" i="100"/>
  <c r="I313" i="100"/>
  <c r="I311" i="100"/>
  <c r="I309" i="100"/>
  <c r="I307" i="100"/>
  <c r="I305" i="100"/>
  <c r="I303" i="100"/>
  <c r="I301" i="100"/>
  <c r="I299" i="100"/>
  <c r="I297" i="100"/>
  <c r="I295" i="100"/>
  <c r="I293" i="100"/>
  <c r="I291" i="100"/>
  <c r="I289" i="100"/>
  <c r="I287" i="100"/>
  <c r="I285" i="100"/>
  <c r="I283" i="100"/>
  <c r="I281" i="100"/>
  <c r="I279" i="100"/>
  <c r="I277" i="100"/>
  <c r="I275" i="100"/>
  <c r="I273" i="100"/>
  <c r="I271" i="100"/>
  <c r="I269" i="100"/>
  <c r="I267" i="100"/>
  <c r="I265" i="100"/>
  <c r="I263" i="100"/>
  <c r="I261" i="100"/>
  <c r="I259" i="100"/>
  <c r="I257" i="100"/>
  <c r="I255" i="100"/>
  <c r="I253" i="100"/>
  <c r="I251" i="100"/>
  <c r="I249" i="100"/>
  <c r="I247" i="100"/>
  <c r="I245" i="100"/>
  <c r="I243" i="100"/>
  <c r="I241" i="100"/>
  <c r="I239" i="100"/>
  <c r="I237" i="100"/>
  <c r="I235" i="100"/>
  <c r="I233" i="100"/>
  <c r="I231" i="100"/>
  <c r="I229" i="100"/>
  <c r="I227" i="100"/>
  <c r="I225" i="100"/>
  <c r="I223" i="100"/>
  <c r="I221" i="100"/>
  <c r="I219" i="100"/>
  <c r="I217" i="100"/>
  <c r="I215" i="100"/>
  <c r="I213" i="100"/>
  <c r="I211" i="100"/>
  <c r="I209" i="100"/>
  <c r="I207" i="100"/>
  <c r="I205" i="100"/>
  <c r="I203" i="100"/>
  <c r="I201" i="100"/>
  <c r="I199" i="100"/>
  <c r="I197" i="100"/>
  <c r="I195" i="100"/>
  <c r="I193" i="100"/>
  <c r="I191" i="100"/>
  <c r="I189" i="100"/>
  <c r="I187" i="100"/>
  <c r="I185" i="100"/>
  <c r="I183" i="100"/>
  <c r="I181" i="100"/>
  <c r="I179" i="100"/>
  <c r="I177" i="100"/>
  <c r="I175" i="100"/>
  <c r="I173" i="100"/>
  <c r="I171" i="100"/>
  <c r="I169" i="100"/>
  <c r="I167" i="100"/>
  <c r="I165" i="100"/>
  <c r="I163" i="100"/>
  <c r="I161" i="100"/>
  <c r="I159" i="100"/>
  <c r="I157" i="100"/>
  <c r="I155" i="100"/>
  <c r="I153" i="100"/>
  <c r="I151" i="100"/>
  <c r="I149" i="100"/>
  <c r="I147" i="100"/>
  <c r="I145" i="100"/>
  <c r="I143" i="100"/>
  <c r="I141" i="100"/>
  <c r="I139" i="100"/>
  <c r="I137" i="100"/>
  <c r="I135" i="100"/>
  <c r="I133" i="100"/>
  <c r="I131" i="100"/>
  <c r="I129" i="100"/>
  <c r="I127" i="100"/>
  <c r="I125" i="100"/>
  <c r="I123" i="100"/>
  <c r="I121" i="100"/>
  <c r="I119" i="100"/>
  <c r="I117" i="100"/>
  <c r="I115" i="100"/>
  <c r="I113" i="100"/>
  <c r="I111" i="100"/>
  <c r="I109" i="100"/>
  <c r="I107" i="100"/>
  <c r="I105" i="100"/>
  <c r="I103" i="100"/>
  <c r="I101" i="100"/>
  <c r="I99" i="100"/>
  <c r="I97" i="100"/>
  <c r="I95" i="100"/>
  <c r="I93" i="100"/>
  <c r="I91" i="100"/>
  <c r="I89" i="100"/>
  <c r="I87" i="100"/>
  <c r="I85" i="100"/>
  <c r="I83" i="100"/>
  <c r="I81" i="100"/>
  <c r="I79" i="100"/>
  <c r="I77" i="100"/>
  <c r="I75" i="100"/>
  <c r="I73" i="100"/>
  <c r="I71" i="100"/>
  <c r="I69" i="100"/>
  <c r="I67" i="100"/>
  <c r="I65" i="100"/>
  <c r="I63" i="100"/>
  <c r="I61" i="100"/>
  <c r="I59" i="100"/>
  <c r="I57" i="100"/>
  <c r="I55" i="100"/>
  <c r="I53" i="100"/>
  <c r="I51" i="100"/>
  <c r="I49" i="100"/>
  <c r="I47" i="100"/>
  <c r="I45" i="100"/>
  <c r="I43" i="100"/>
  <c r="I41" i="100"/>
  <c r="I5" i="100"/>
  <c r="I33" i="98"/>
  <c r="I31" i="98"/>
  <c r="I29" i="98"/>
  <c r="I27" i="98"/>
  <c r="I25" i="98"/>
  <c r="I23" i="98"/>
  <c r="I21" i="98"/>
  <c r="I19" i="98"/>
  <c r="I391" i="98"/>
  <c r="I389" i="98"/>
  <c r="I387" i="98"/>
  <c r="I385" i="98"/>
  <c r="I383" i="98"/>
  <c r="I381" i="98"/>
  <c r="I379" i="98"/>
  <c r="I377" i="98"/>
  <c r="I375" i="98"/>
  <c r="I373" i="98"/>
  <c r="I371" i="98"/>
  <c r="I369" i="98"/>
  <c r="I367" i="98"/>
  <c r="I365" i="98"/>
  <c r="I363" i="98"/>
  <c r="I361" i="98"/>
  <c r="I359" i="98"/>
  <c r="I357" i="98"/>
  <c r="I355" i="98"/>
  <c r="I353" i="98"/>
  <c r="I351" i="98"/>
  <c r="I349" i="98"/>
  <c r="I347" i="98"/>
  <c r="I345" i="98"/>
  <c r="I343" i="98"/>
  <c r="I341" i="98"/>
  <c r="I339" i="98"/>
  <c r="I337" i="98"/>
  <c r="I335" i="98"/>
  <c r="I333" i="98"/>
  <c r="I331" i="98"/>
  <c r="I329" i="98"/>
  <c r="I327" i="98"/>
  <c r="I325" i="98"/>
  <c r="I323" i="98"/>
  <c r="I321" i="98"/>
  <c r="I319" i="98"/>
  <c r="I317" i="98"/>
  <c r="I315" i="98"/>
  <c r="I313" i="98"/>
  <c r="I311" i="98"/>
  <c r="I309" i="98"/>
  <c r="I307" i="98"/>
  <c r="I305" i="98"/>
  <c r="I303" i="98"/>
  <c r="I301" i="98"/>
  <c r="I299" i="98"/>
  <c r="I297" i="98"/>
  <c r="I295" i="98"/>
  <c r="I293" i="98"/>
  <c r="I291" i="98"/>
  <c r="I289" i="98"/>
  <c r="I287" i="98"/>
  <c r="I285" i="98"/>
  <c r="I283" i="98"/>
  <c r="I281" i="98"/>
  <c r="I279" i="98"/>
  <c r="I277" i="98"/>
  <c r="I275" i="98"/>
  <c r="I273" i="98"/>
  <c r="I271" i="98"/>
  <c r="I269" i="98"/>
  <c r="I267" i="98"/>
  <c r="I265" i="98"/>
  <c r="I263" i="98"/>
  <c r="I261" i="98"/>
  <c r="I259" i="98"/>
  <c r="I257" i="98"/>
  <c r="I255" i="98"/>
  <c r="I253" i="98"/>
  <c r="I251" i="98"/>
  <c r="I249" i="98"/>
  <c r="I247" i="98"/>
  <c r="I245" i="98"/>
  <c r="I243" i="98"/>
  <c r="I241" i="98"/>
  <c r="I239" i="98"/>
  <c r="I237" i="98"/>
  <c r="I235" i="98"/>
  <c r="I233" i="98"/>
  <c r="I231" i="98"/>
  <c r="I229" i="98"/>
  <c r="I227" i="98"/>
  <c r="I225" i="98"/>
  <c r="I223" i="98"/>
  <c r="I221" i="98"/>
  <c r="I219" i="98"/>
  <c r="I217" i="98"/>
  <c r="I215" i="98"/>
  <c r="I213" i="98"/>
  <c r="I211" i="98"/>
  <c r="I209" i="98"/>
  <c r="I207" i="98"/>
  <c r="I205" i="98"/>
  <c r="I203" i="98"/>
  <c r="I201" i="98"/>
  <c r="I199" i="98"/>
  <c r="I197" i="98"/>
  <c r="I195" i="98"/>
  <c r="I193" i="98"/>
  <c r="I191" i="98"/>
  <c r="I189" i="98"/>
  <c r="I187" i="98"/>
  <c r="I185" i="98"/>
  <c r="I183" i="98"/>
  <c r="I181" i="98"/>
  <c r="I179" i="98"/>
  <c r="I177" i="98"/>
  <c r="I175" i="98"/>
  <c r="I173" i="98"/>
  <c r="I171" i="98"/>
  <c r="I169" i="98"/>
  <c r="I167" i="98"/>
  <c r="I165" i="98"/>
  <c r="I163" i="98"/>
  <c r="I161" i="98"/>
  <c r="I159" i="98"/>
  <c r="I157" i="98"/>
  <c r="I155" i="98"/>
  <c r="I153" i="98"/>
  <c r="I151" i="98"/>
  <c r="I149" i="98"/>
  <c r="I147" i="98"/>
  <c r="I145" i="98"/>
  <c r="I143" i="98"/>
  <c r="I141" i="98"/>
  <c r="I139" i="98"/>
  <c r="I137" i="98"/>
  <c r="I135" i="98"/>
  <c r="I133" i="98"/>
  <c r="I131" i="98"/>
  <c r="I129" i="98"/>
  <c r="I127" i="98"/>
  <c r="I125" i="98"/>
  <c r="I123" i="98"/>
  <c r="I121" i="98"/>
  <c r="I119" i="98"/>
  <c r="I117" i="98"/>
  <c r="I115" i="98"/>
  <c r="I113" i="98"/>
  <c r="I111" i="98"/>
  <c r="I109" i="98"/>
  <c r="I107" i="98"/>
  <c r="I105" i="98"/>
  <c r="I103" i="98"/>
  <c r="I101" i="98"/>
  <c r="I99" i="98"/>
  <c r="I97" i="98"/>
  <c r="I95" i="98"/>
  <c r="I93" i="98"/>
  <c r="I91" i="98"/>
  <c r="I89" i="98"/>
  <c r="I87" i="98"/>
  <c r="I85" i="98"/>
  <c r="I83" i="98"/>
  <c r="I81" i="98"/>
  <c r="I79" i="98"/>
  <c r="I77" i="98"/>
  <c r="I75" i="98"/>
  <c r="I73" i="98"/>
  <c r="I71" i="98"/>
  <c r="I69" i="98"/>
  <c r="I67" i="98"/>
  <c r="I65" i="98"/>
  <c r="I63" i="98"/>
  <c r="I61" i="98"/>
  <c r="I59" i="98"/>
  <c r="I57" i="98"/>
  <c r="I55" i="98"/>
  <c r="I53" i="98"/>
  <c r="I51" i="98"/>
  <c r="I49" i="98"/>
  <c r="I47" i="98"/>
  <c r="I45" i="98"/>
  <c r="I43" i="98"/>
  <c r="I41" i="98"/>
  <c r="I39" i="98"/>
  <c r="I37" i="98"/>
  <c r="I35" i="98"/>
  <c r="I7" i="98"/>
  <c r="I5" i="98"/>
  <c r="I429" i="97"/>
  <c r="I427" i="97"/>
  <c r="I425" i="97"/>
  <c r="I423" i="97"/>
  <c r="I421" i="97"/>
  <c r="I419" i="97"/>
  <c r="I417" i="97"/>
  <c r="I415" i="97"/>
  <c r="I413" i="97"/>
  <c r="I411" i="97"/>
  <c r="I409" i="97"/>
  <c r="I407" i="97"/>
  <c r="I405" i="97"/>
  <c r="I403" i="97"/>
  <c r="I401" i="97"/>
  <c r="I399" i="97"/>
  <c r="I397" i="97"/>
  <c r="I395" i="97"/>
  <c r="I393" i="97"/>
  <c r="I391" i="97"/>
  <c r="I389" i="97"/>
  <c r="I387" i="97"/>
  <c r="I385" i="97"/>
  <c r="I383" i="97"/>
  <c r="I381" i="97"/>
  <c r="I379" i="97"/>
  <c r="I377" i="97"/>
  <c r="I375" i="97"/>
  <c r="I373" i="97"/>
  <c r="I371" i="97"/>
  <c r="I369" i="97"/>
  <c r="I367" i="97"/>
  <c r="I365" i="97"/>
  <c r="I363" i="97"/>
  <c r="I361" i="97"/>
  <c r="I359" i="97"/>
  <c r="I357" i="97"/>
  <c r="I355" i="97"/>
  <c r="I353" i="97"/>
  <c r="I351" i="97"/>
  <c r="I349" i="97"/>
  <c r="I347" i="97"/>
  <c r="I345" i="97"/>
  <c r="I343" i="97"/>
  <c r="I341" i="97"/>
  <c r="I339" i="97"/>
  <c r="I337" i="97"/>
  <c r="I335" i="97"/>
  <c r="I333" i="97"/>
  <c r="I331" i="97"/>
  <c r="I329" i="97"/>
  <c r="I327" i="97"/>
  <c r="I325" i="97"/>
  <c r="I323" i="97"/>
  <c r="I321" i="97"/>
  <c r="I319" i="97"/>
  <c r="I317" i="97"/>
  <c r="I315" i="97"/>
  <c r="I313" i="97"/>
  <c r="I311" i="97"/>
  <c r="I309" i="97"/>
  <c r="I307" i="97"/>
  <c r="I305" i="97"/>
  <c r="I303" i="97"/>
  <c r="I301" i="97"/>
  <c r="I299" i="97"/>
  <c r="I297" i="97"/>
  <c r="I295" i="97"/>
  <c r="I293" i="97"/>
  <c r="I291" i="97"/>
  <c r="I289" i="97"/>
  <c r="I287" i="97"/>
  <c r="I285" i="97"/>
  <c r="I283" i="97"/>
  <c r="I281" i="97"/>
  <c r="I279" i="97"/>
  <c r="I277" i="97"/>
  <c r="I275" i="97"/>
  <c r="I273" i="97"/>
  <c r="I271" i="97"/>
  <c r="I269" i="97"/>
  <c r="I267" i="97"/>
  <c r="I265" i="97"/>
  <c r="I263" i="97"/>
  <c r="I261" i="97"/>
  <c r="I259" i="97"/>
  <c r="I257" i="97"/>
  <c r="I255" i="97"/>
  <c r="I253" i="97"/>
  <c r="I251" i="97"/>
  <c r="I249" i="97"/>
  <c r="I247" i="97"/>
  <c r="I245" i="97"/>
  <c r="I243" i="97"/>
  <c r="I241" i="97"/>
  <c r="I239" i="97"/>
  <c r="I237" i="97"/>
  <c r="I235" i="97"/>
  <c r="I233" i="97"/>
  <c r="I231" i="97"/>
  <c r="I229" i="97"/>
  <c r="I227" i="97"/>
  <c r="I225" i="97"/>
  <c r="I223" i="97"/>
  <c r="I221" i="97"/>
  <c r="I219" i="97"/>
  <c r="I217" i="97"/>
  <c r="I215" i="97"/>
  <c r="I213" i="97"/>
  <c r="I211" i="97"/>
  <c r="I209" i="97"/>
  <c r="I207" i="97"/>
  <c r="I205" i="97"/>
  <c r="I203" i="97"/>
  <c r="I201" i="97"/>
  <c r="I199" i="97"/>
  <c r="I197" i="97"/>
  <c r="I195" i="97"/>
  <c r="I193" i="97"/>
  <c r="I191" i="97"/>
  <c r="I189" i="97"/>
  <c r="I187" i="97"/>
  <c r="I185" i="97"/>
  <c r="I183" i="97"/>
  <c r="I181" i="97"/>
  <c r="I179" i="97"/>
  <c r="I177" i="97"/>
  <c r="I175" i="97"/>
  <c r="I173" i="97"/>
  <c r="I171" i="97"/>
  <c r="I169" i="97"/>
  <c r="I167" i="97"/>
  <c r="I165" i="97"/>
  <c r="I163" i="97"/>
  <c r="I161" i="97"/>
  <c r="I159" i="97"/>
  <c r="I157" i="97"/>
  <c r="I155" i="97"/>
  <c r="I153" i="97"/>
  <c r="I151" i="97"/>
  <c r="I149" i="97"/>
  <c r="I147" i="97"/>
  <c r="I145" i="97"/>
  <c r="I143" i="97"/>
  <c r="I141" i="97"/>
  <c r="I139" i="97"/>
  <c r="I137" i="97"/>
  <c r="I135" i="97"/>
  <c r="I133" i="97"/>
  <c r="I131" i="97"/>
  <c r="I129" i="97"/>
  <c r="I127" i="97"/>
  <c r="I125" i="97"/>
  <c r="I123" i="97"/>
  <c r="I121" i="97"/>
  <c r="I7" i="97"/>
  <c r="I5" i="97"/>
  <c r="I447" i="96"/>
  <c r="I445" i="96"/>
  <c r="I443" i="96"/>
  <c r="I441" i="96"/>
  <c r="I439" i="96"/>
  <c r="I437" i="96"/>
  <c r="I435" i="96"/>
  <c r="I433" i="96"/>
  <c r="I431" i="96"/>
  <c r="I429" i="96"/>
  <c r="I427" i="96"/>
  <c r="I425" i="96"/>
  <c r="I423" i="96"/>
  <c r="I421" i="96"/>
  <c r="I419" i="96"/>
  <c r="I417" i="96"/>
  <c r="I415" i="96"/>
  <c r="I413" i="96"/>
  <c r="I411" i="96"/>
  <c r="I409" i="96"/>
  <c r="I407" i="96"/>
  <c r="I405" i="96"/>
  <c r="I403" i="96"/>
  <c r="I401" i="96"/>
  <c r="I399" i="96"/>
  <c r="I397" i="96"/>
  <c r="I395" i="96"/>
  <c r="I393" i="96"/>
  <c r="I391" i="96"/>
  <c r="I389" i="96"/>
  <c r="I387" i="96"/>
  <c r="I385" i="96"/>
  <c r="I383" i="96"/>
  <c r="I381" i="96"/>
  <c r="I379" i="96"/>
  <c r="I377" i="96"/>
  <c r="I375" i="96"/>
  <c r="I373" i="96"/>
  <c r="I371" i="96"/>
  <c r="I369" i="96"/>
  <c r="I367" i="96"/>
  <c r="I365" i="96"/>
  <c r="I363" i="96"/>
  <c r="I361" i="96"/>
  <c r="I359" i="96"/>
  <c r="I357" i="96"/>
  <c r="I355" i="96"/>
  <c r="I353" i="96"/>
  <c r="I351" i="96"/>
  <c r="I349" i="96"/>
  <c r="I347" i="96"/>
  <c r="I345" i="96"/>
  <c r="I343" i="96"/>
  <c r="I341" i="96"/>
  <c r="I339" i="96"/>
  <c r="I337" i="96"/>
  <c r="I335" i="96"/>
  <c r="I333" i="96"/>
  <c r="I331" i="96"/>
  <c r="I329" i="96"/>
  <c r="I327" i="96"/>
  <c r="I325" i="96"/>
  <c r="I323" i="96"/>
  <c r="I321" i="96"/>
  <c r="I319" i="96"/>
  <c r="I317" i="96"/>
  <c r="I315" i="96"/>
  <c r="I313" i="96"/>
  <c r="I311" i="96"/>
  <c r="I309" i="96"/>
  <c r="I307" i="96"/>
  <c r="I305" i="96"/>
  <c r="I303" i="96"/>
  <c r="I301" i="96"/>
  <c r="I299" i="96"/>
  <c r="I297" i="96"/>
  <c r="I295" i="96"/>
  <c r="I293" i="96"/>
  <c r="I291" i="96"/>
  <c r="I289" i="96"/>
  <c r="I287" i="96"/>
  <c r="I285" i="96"/>
  <c r="I283" i="96"/>
  <c r="I281" i="96"/>
  <c r="I279" i="96"/>
  <c r="I277" i="96"/>
  <c r="I275" i="96"/>
  <c r="I273" i="96"/>
  <c r="I271" i="96"/>
  <c r="I269" i="96"/>
  <c r="I267" i="96"/>
  <c r="I265" i="96"/>
  <c r="I263" i="96"/>
  <c r="I261" i="96"/>
  <c r="I259" i="96"/>
  <c r="I257" i="96"/>
  <c r="I255" i="96"/>
  <c r="I253" i="96"/>
  <c r="I251" i="96"/>
  <c r="I249" i="96"/>
  <c r="I247" i="96"/>
  <c r="I245" i="96"/>
  <c r="I243" i="96"/>
  <c r="I241" i="96"/>
  <c r="I239" i="96"/>
  <c r="I237" i="96"/>
  <c r="I235" i="96"/>
  <c r="I233" i="96"/>
  <c r="I231" i="96"/>
  <c r="I229" i="96"/>
  <c r="I227" i="96"/>
  <c r="I225" i="96"/>
  <c r="I223" i="96"/>
  <c r="I221" i="96"/>
  <c r="I219" i="96"/>
  <c r="I217" i="96"/>
  <c r="I215" i="96"/>
  <c r="I213" i="96"/>
  <c r="I211" i="96"/>
  <c r="I209" i="96"/>
  <c r="I207" i="96"/>
  <c r="I205" i="96"/>
  <c r="I203" i="96"/>
  <c r="I201" i="96"/>
  <c r="I199" i="96"/>
  <c r="I197" i="96"/>
  <c r="I195" i="96"/>
  <c r="I193" i="96"/>
  <c r="I191" i="96"/>
  <c r="I189" i="96"/>
  <c r="I187" i="96"/>
  <c r="I185" i="96"/>
  <c r="I183" i="96"/>
  <c r="I181" i="96"/>
  <c r="I179" i="96"/>
  <c r="I177" i="96"/>
  <c r="I175" i="96"/>
  <c r="I173" i="96"/>
  <c r="I171" i="96"/>
  <c r="I169" i="96"/>
  <c r="I167" i="96"/>
  <c r="I165" i="96"/>
  <c r="I163" i="96"/>
  <c r="I161" i="96"/>
  <c r="I159" i="96"/>
  <c r="I157" i="96"/>
  <c r="I155" i="96"/>
  <c r="I153" i="96"/>
  <c r="I151" i="96"/>
  <c r="I149" i="96"/>
  <c r="I147" i="96"/>
  <c r="I145" i="96"/>
  <c r="I143" i="96"/>
  <c r="I141" i="96"/>
  <c r="I139" i="96"/>
  <c r="I137" i="96"/>
  <c r="I135" i="96"/>
  <c r="I133" i="96"/>
  <c r="I131" i="96"/>
  <c r="I129" i="96"/>
  <c r="I127" i="96"/>
  <c r="I125" i="96"/>
  <c r="I123" i="96"/>
  <c r="I121" i="96"/>
  <c r="I119" i="96"/>
  <c r="I117" i="96"/>
  <c r="I115" i="96"/>
  <c r="I113" i="96"/>
  <c r="I111" i="96"/>
  <c r="I109" i="96"/>
  <c r="I107" i="96"/>
  <c r="I105" i="96"/>
  <c r="I103" i="96"/>
  <c r="I101" i="96"/>
  <c r="I99" i="96"/>
  <c r="I97" i="96"/>
  <c r="I95" i="96"/>
  <c r="I93" i="96"/>
  <c r="I91" i="96"/>
  <c r="I89" i="96"/>
  <c r="I7" i="96"/>
  <c r="I5" i="96"/>
  <c r="I5" i="93"/>
  <c r="I393" i="90"/>
  <c r="I391" i="90"/>
  <c r="I389" i="90"/>
  <c r="I387" i="90"/>
  <c r="I385" i="90"/>
  <c r="I383" i="90"/>
  <c r="I381" i="90"/>
  <c r="I379" i="90"/>
  <c r="I377" i="90"/>
  <c r="I375" i="90"/>
  <c r="I373" i="90"/>
  <c r="I371" i="90"/>
  <c r="I369" i="90"/>
  <c r="I367" i="90"/>
  <c r="I365" i="90"/>
  <c r="I363" i="90"/>
  <c r="I361" i="90"/>
  <c r="I359" i="90"/>
  <c r="I357" i="90"/>
  <c r="I355" i="90"/>
  <c r="I353" i="90"/>
  <c r="I351" i="90"/>
  <c r="I349" i="90"/>
  <c r="I347" i="90"/>
  <c r="I345" i="90"/>
  <c r="I343" i="90"/>
  <c r="I341" i="90"/>
  <c r="I339" i="90"/>
  <c r="I337" i="90"/>
  <c r="I335" i="90"/>
  <c r="I333" i="90"/>
  <c r="I331" i="90"/>
  <c r="I329" i="90"/>
  <c r="I327" i="90"/>
  <c r="I325" i="90"/>
  <c r="I323" i="90"/>
  <c r="I321" i="90"/>
  <c r="I319" i="90"/>
  <c r="I317" i="90"/>
  <c r="I315" i="90"/>
  <c r="I313" i="90"/>
  <c r="I311" i="90"/>
  <c r="I309" i="90"/>
  <c r="I307" i="90"/>
  <c r="I305" i="90"/>
  <c r="I303" i="90"/>
  <c r="I301" i="90"/>
  <c r="I299" i="90"/>
  <c r="I297" i="90"/>
  <c r="I295" i="90"/>
  <c r="I293" i="90"/>
  <c r="I291" i="90"/>
  <c r="I289" i="90"/>
  <c r="I287" i="90"/>
  <c r="I285" i="90"/>
  <c r="I283" i="90"/>
  <c r="I281" i="90"/>
  <c r="I279" i="90"/>
  <c r="I277" i="90"/>
  <c r="I275" i="90"/>
  <c r="I273" i="90"/>
  <c r="I271" i="90"/>
  <c r="I269" i="90"/>
  <c r="I267" i="90"/>
  <c r="I265" i="90"/>
  <c r="I263" i="90"/>
  <c r="I261" i="90"/>
  <c r="I259" i="90"/>
  <c r="I257" i="90"/>
  <c r="I255" i="90"/>
  <c r="I253" i="90"/>
  <c r="I251" i="90"/>
  <c r="I249" i="90"/>
  <c r="I247" i="90"/>
  <c r="I245" i="90"/>
  <c r="I243" i="90"/>
  <c r="I241" i="90"/>
  <c r="I239" i="90"/>
  <c r="I237" i="90"/>
  <c r="I235" i="90"/>
  <c r="I233" i="90"/>
  <c r="I231" i="90"/>
  <c r="I229" i="90"/>
  <c r="I227" i="90"/>
  <c r="I225" i="90"/>
  <c r="I223" i="90"/>
  <c r="I221" i="90"/>
  <c r="I219" i="90"/>
  <c r="I217" i="90"/>
  <c r="I215" i="90"/>
  <c r="I213" i="90"/>
  <c r="I211" i="90"/>
  <c r="I209" i="90"/>
  <c r="I207" i="90"/>
  <c r="I205" i="90"/>
  <c r="I203" i="90"/>
  <c r="I201" i="90"/>
  <c r="I199" i="90"/>
  <c r="I197" i="90"/>
  <c r="I195" i="90"/>
  <c r="I193" i="90"/>
  <c r="I191" i="90"/>
  <c r="I189" i="90"/>
  <c r="I187" i="90"/>
  <c r="I185" i="90"/>
  <c r="I183" i="90"/>
  <c r="I181" i="90"/>
  <c r="I179" i="90"/>
  <c r="I177" i="90"/>
  <c r="I175" i="90"/>
  <c r="I173" i="90"/>
  <c r="I171" i="90"/>
  <c r="I169" i="90"/>
  <c r="I167" i="90"/>
  <c r="I165" i="90"/>
  <c r="I163" i="90"/>
  <c r="I161" i="90"/>
  <c r="I159" i="90"/>
  <c r="I157" i="90"/>
  <c r="I155" i="90"/>
  <c r="I153" i="90"/>
  <c r="I151" i="90"/>
  <c r="I149" i="90"/>
  <c r="I147" i="90"/>
  <c r="I145" i="90"/>
  <c r="I143" i="90"/>
  <c r="I141" i="90"/>
  <c r="I139" i="90"/>
  <c r="I137" i="90"/>
  <c r="I135" i="90"/>
  <c r="I133" i="90"/>
  <c r="I131" i="90"/>
  <c r="I129" i="90"/>
  <c r="I127" i="90"/>
  <c r="I125" i="90"/>
  <c r="I123" i="90"/>
  <c r="I121" i="90"/>
  <c r="I119" i="90"/>
  <c r="I117" i="90"/>
  <c r="I115" i="90"/>
  <c r="I113" i="90"/>
  <c r="I111" i="90"/>
  <c r="I109" i="90"/>
  <c r="I107" i="90"/>
  <c r="I105" i="90"/>
  <c r="I103" i="90"/>
  <c r="I101" i="90"/>
  <c r="I99" i="90"/>
  <c r="I97" i="90"/>
  <c r="I95" i="90"/>
  <c r="I93" i="90"/>
  <c r="I91" i="90"/>
  <c r="I89" i="90"/>
  <c r="I87" i="90"/>
  <c r="I85" i="90"/>
  <c r="I83" i="90"/>
  <c r="I81" i="90"/>
  <c r="I79" i="90"/>
  <c r="I77" i="90"/>
  <c r="I75" i="90"/>
  <c r="I73" i="90"/>
  <c r="I71" i="90"/>
  <c r="I69" i="90"/>
  <c r="I67" i="90"/>
  <c r="I65" i="90"/>
  <c r="I63" i="90"/>
  <c r="I61" i="90"/>
  <c r="I5" i="90"/>
  <c r="I1" i="100" l="1"/>
  <c r="I1" i="97"/>
  <c r="I1" i="96"/>
  <c r="I25" i="101"/>
  <c r="M23" i="124" l="1"/>
  <c r="M25" i="124"/>
  <c r="I1" i="98"/>
  <c r="M139" i="69"/>
  <c r="H139" i="69"/>
  <c r="H13" i="78"/>
  <c r="H15" i="78"/>
  <c r="H17" i="78"/>
  <c r="H19" i="78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N69" i="61" s="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N49" i="61" s="1"/>
  <c r="M47" i="61"/>
  <c r="H47" i="61"/>
  <c r="M45" i="61"/>
  <c r="H45" i="61"/>
  <c r="M43" i="61"/>
  <c r="H43" i="61"/>
  <c r="M41" i="61"/>
  <c r="H41" i="61"/>
  <c r="M39" i="61"/>
  <c r="H39" i="61"/>
  <c r="H73" i="34"/>
  <c r="N73" i="34" s="1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N15" i="71" s="1"/>
  <c r="M15" i="71"/>
  <c r="H17" i="71"/>
  <c r="M17" i="71"/>
  <c r="H19" i="7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N37" i="71" s="1"/>
  <c r="M37" i="71"/>
  <c r="H39" i="71"/>
  <c r="H41" i="71"/>
  <c r="M41" i="71"/>
  <c r="H43" i="71"/>
  <c r="M43" i="71"/>
  <c r="H45" i="71"/>
  <c r="M45" i="71"/>
  <c r="H47" i="71"/>
  <c r="M47" i="71"/>
  <c r="H49" i="71"/>
  <c r="M49" i="71"/>
  <c r="H51" i="71"/>
  <c r="M51" i="71"/>
  <c r="H53" i="71"/>
  <c r="M53" i="71"/>
  <c r="N53" i="71" s="1"/>
  <c r="H55" i="71"/>
  <c r="M55" i="71"/>
  <c r="N55" i="71" s="1"/>
  <c r="H57" i="71"/>
  <c r="M57" i="71"/>
  <c r="H59" i="71"/>
  <c r="M59" i="71"/>
  <c r="H61" i="71"/>
  <c r="M61" i="71"/>
  <c r="H63" i="71"/>
  <c r="M63" i="71"/>
  <c r="H65" i="71"/>
  <c r="M65" i="71"/>
  <c r="H67" i="71"/>
  <c r="N67" i="71" s="1"/>
  <c r="M67" i="71"/>
  <c r="H69" i="71"/>
  <c r="M69" i="71"/>
  <c r="H71" i="7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M121" i="71"/>
  <c r="H123" i="71"/>
  <c r="M123" i="71"/>
  <c r="N123" i="71" s="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N145" i="71" s="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N175" i="71" s="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N165" i="70" s="1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N125" i="70" s="1"/>
  <c r="M125" i="70"/>
  <c r="H123" i="70"/>
  <c r="N123" i="70" s="1"/>
  <c r="M123" i="70"/>
  <c r="H121" i="70"/>
  <c r="N121" i="70" s="1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M89" i="70"/>
  <c r="H87" i="70"/>
  <c r="M87" i="70"/>
  <c r="H85" i="70"/>
  <c r="M85" i="70"/>
  <c r="H83" i="70"/>
  <c r="M83" i="70"/>
  <c r="H81" i="70"/>
  <c r="M81" i="70"/>
  <c r="H79" i="70"/>
  <c r="M79" i="70"/>
  <c r="H77" i="70"/>
  <c r="N77" i="70" s="1"/>
  <c r="M77" i="70"/>
  <c r="H75" i="70"/>
  <c r="M75" i="70"/>
  <c r="H73" i="70"/>
  <c r="M73" i="70"/>
  <c r="N73" i="70" s="1"/>
  <c r="H71" i="70"/>
  <c r="M71" i="70"/>
  <c r="H69" i="70"/>
  <c r="M69" i="70"/>
  <c r="H67" i="70"/>
  <c r="M67" i="70"/>
  <c r="H65" i="70"/>
  <c r="M65" i="70"/>
  <c r="H63" i="70"/>
  <c r="M63" i="70"/>
  <c r="H61" i="70"/>
  <c r="M61" i="70"/>
  <c r="H59" i="70"/>
  <c r="M59" i="70"/>
  <c r="H57" i="70"/>
  <c r="M57" i="70"/>
  <c r="H55" i="70"/>
  <c r="N55" i="70" s="1"/>
  <c r="M55" i="70"/>
  <c r="H53" i="70"/>
  <c r="M53" i="70"/>
  <c r="H51" i="70"/>
  <c r="M51" i="70"/>
  <c r="H49" i="70"/>
  <c r="M49" i="70"/>
  <c r="N49" i="70" s="1"/>
  <c r="H47" i="70"/>
  <c r="M47" i="70"/>
  <c r="H45" i="70"/>
  <c r="M45" i="70"/>
  <c r="H43" i="70"/>
  <c r="N43" i="70" s="1"/>
  <c r="M43" i="70"/>
  <c r="H41" i="70"/>
  <c r="M41" i="70"/>
  <c r="N41" i="70" s="1"/>
  <c r="H39" i="70"/>
  <c r="H3" i="70"/>
  <c r="M3" i="70"/>
  <c r="H5" i="70"/>
  <c r="M5" i="70"/>
  <c r="H7" i="70"/>
  <c r="M7" i="70"/>
  <c r="H9" i="70"/>
  <c r="N9" i="70" s="1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M23" i="70"/>
  <c r="H25" i="70"/>
  <c r="M25" i="70"/>
  <c r="H27" i="70"/>
  <c r="M27" i="70"/>
  <c r="H29" i="70"/>
  <c r="N29" i="70"/>
  <c r="M29" i="70"/>
  <c r="H31" i="70"/>
  <c r="M31" i="70"/>
  <c r="N31" i="70" s="1"/>
  <c r="H33" i="70"/>
  <c r="M33" i="70"/>
  <c r="H35" i="70"/>
  <c r="M35" i="70"/>
  <c r="H37" i="70"/>
  <c r="M37" i="70"/>
  <c r="H3" i="61"/>
  <c r="H35" i="61" s="1"/>
  <c r="M3" i="61"/>
  <c r="N3" i="61" s="1"/>
  <c r="H5" i="61"/>
  <c r="M5" i="61"/>
  <c r="H7" i="61"/>
  <c r="N7" i="61" s="1"/>
  <c r="M7" i="61"/>
  <c r="H9" i="61"/>
  <c r="N9" i="61" s="1"/>
  <c r="M9" i="61"/>
  <c r="H11" i="61"/>
  <c r="M11" i="61"/>
  <c r="H13" i="61"/>
  <c r="M13" i="61"/>
  <c r="N13" i="61" s="1"/>
  <c r="H15" i="61"/>
  <c r="M15" i="61"/>
  <c r="N15" i="61" s="1"/>
  <c r="H17" i="61"/>
  <c r="M17" i="61"/>
  <c r="H19" i="61"/>
  <c r="M19" i="61"/>
  <c r="H21" i="61"/>
  <c r="M21" i="61"/>
  <c r="H23" i="61"/>
  <c r="M23" i="61"/>
  <c r="H25" i="61"/>
  <c r="M25" i="61"/>
  <c r="H27" i="61"/>
  <c r="M27" i="61"/>
  <c r="H29" i="61"/>
  <c r="M29" i="61"/>
  <c r="H31" i="61"/>
  <c r="M31" i="6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M35" i="65" s="1"/>
  <c r="H7" i="65"/>
  <c r="M7" i="65"/>
  <c r="H9" i="65"/>
  <c r="N9" i="65" s="1"/>
  <c r="M9" i="65"/>
  <c r="H11" i="65"/>
  <c r="M11" i="65"/>
  <c r="H13" i="65"/>
  <c r="M13" i="65"/>
  <c r="H15" i="65"/>
  <c r="M15" i="65"/>
  <c r="H17" i="65"/>
  <c r="M17" i="65"/>
  <c r="H19" i="65"/>
  <c r="M19" i="65"/>
  <c r="N19" i="65" s="1"/>
  <c r="H21" i="65"/>
  <c r="M21" i="65"/>
  <c r="H23" i="65"/>
  <c r="N23" i="65" s="1"/>
  <c r="M23" i="65"/>
  <c r="H25" i="65"/>
  <c r="M25" i="65"/>
  <c r="H27" i="65"/>
  <c r="M27" i="65"/>
  <c r="H29" i="65"/>
  <c r="M29" i="65"/>
  <c r="H31" i="65"/>
  <c r="M31" i="65"/>
  <c r="H33" i="65"/>
  <c r="N33" i="65" s="1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M11" i="53"/>
  <c r="H13" i="53"/>
  <c r="M13" i="53"/>
  <c r="N13" i="53" s="1"/>
  <c r="H15" i="53"/>
  <c r="M15" i="53"/>
  <c r="H17" i="53"/>
  <c r="M17" i="53"/>
  <c r="H19" i="53"/>
  <c r="M19" i="53"/>
  <c r="H21" i="53"/>
  <c r="N21" i="53" s="1"/>
  <c r="M21" i="53"/>
  <c r="H23" i="53"/>
  <c r="N23" i="53" s="1"/>
  <c r="M23" i="53"/>
  <c r="H25" i="53"/>
  <c r="M25" i="53"/>
  <c r="H27" i="53"/>
  <c r="M27" i="53"/>
  <c r="H29" i="53"/>
  <c r="M29" i="53"/>
  <c r="H31" i="53"/>
  <c r="M31" i="53"/>
  <c r="H33" i="53"/>
  <c r="M33" i="53"/>
  <c r="H35" i="53"/>
  <c r="M35" i="53"/>
  <c r="H37" i="53"/>
  <c r="N37" i="53" s="1"/>
  <c r="M37" i="53"/>
  <c r="H39" i="53"/>
  <c r="M39" i="53"/>
  <c r="H41" i="53"/>
  <c r="M41" i="53"/>
  <c r="H43" i="53"/>
  <c r="M43" i="53"/>
  <c r="H45" i="53"/>
  <c r="N45" i="53" s="1"/>
  <c r="M45" i="53"/>
  <c r="H47" i="53"/>
  <c r="M47" i="53"/>
  <c r="H49" i="53"/>
  <c r="M49" i="53"/>
  <c r="H51" i="53"/>
  <c r="M51" i="53"/>
  <c r="H53" i="53"/>
  <c r="M53" i="53"/>
  <c r="H55" i="53"/>
  <c r="M55" i="53"/>
  <c r="N55" i="53"/>
  <c r="H57" i="53"/>
  <c r="M57" i="53"/>
  <c r="H59" i="53"/>
  <c r="M59" i="53"/>
  <c r="H61" i="53"/>
  <c r="M61" i="53"/>
  <c r="N61" i="53"/>
  <c r="H63" i="53"/>
  <c r="M63" i="53"/>
  <c r="H65" i="53"/>
  <c r="N65" i="53" s="1"/>
  <c r="M65" i="53"/>
  <c r="H67" i="53"/>
  <c r="M67" i="53"/>
  <c r="H69" i="53"/>
  <c r="M69" i="53"/>
  <c r="H71" i="53"/>
  <c r="M71" i="53"/>
  <c r="H73" i="53"/>
  <c r="M73" i="53"/>
  <c r="H75" i="53"/>
  <c r="M75" i="53"/>
  <c r="N75" i="53" s="1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H87" i="53"/>
  <c r="M87" i="53"/>
  <c r="H89" i="53"/>
  <c r="M89" i="53"/>
  <c r="H91" i="53"/>
  <c r="M91" i="53"/>
  <c r="H93" i="53"/>
  <c r="M93" i="53"/>
  <c r="H95" i="53"/>
  <c r="M95" i="53"/>
  <c r="H97" i="53"/>
  <c r="M97" i="53"/>
  <c r="H99" i="53"/>
  <c r="M99" i="53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N151" i="53" s="1"/>
  <c r="M151" i="53"/>
  <c r="H153" i="53"/>
  <c r="M153" i="53"/>
  <c r="H155" i="53"/>
  <c r="M155" i="53"/>
  <c r="H157" i="53"/>
  <c r="M157" i="53"/>
  <c r="H159" i="53"/>
  <c r="M159" i="53"/>
  <c r="H161" i="53"/>
  <c r="M161" i="53"/>
  <c r="H163" i="53"/>
  <c r="M163" i="53"/>
  <c r="H165" i="53"/>
  <c r="M165" i="53"/>
  <c r="N165" i="53" s="1"/>
  <c r="H167" i="53"/>
  <c r="M167" i="53"/>
  <c r="H169" i="53"/>
  <c r="M169" i="53"/>
  <c r="H171" i="53"/>
  <c r="M171" i="53"/>
  <c r="N171" i="53" s="1"/>
  <c r="H173" i="53"/>
  <c r="N173" i="53" s="1"/>
  <c r="M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M169" i="40"/>
  <c r="N169" i="40" s="1"/>
  <c r="H167" i="40"/>
  <c r="M167" i="40"/>
  <c r="N167" i="40" s="1"/>
  <c r="H165" i="40"/>
  <c r="M165" i="40"/>
  <c r="N165" i="40"/>
  <c r="H163" i="40"/>
  <c r="M163" i="40"/>
  <c r="H161" i="40"/>
  <c r="N161" i="40" s="1"/>
  <c r="M161" i="40"/>
  <c r="H159" i="40"/>
  <c r="N159" i="40" s="1"/>
  <c r="M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N137" i="40" s="1"/>
  <c r="M137" i="40"/>
  <c r="H135" i="40"/>
  <c r="M135" i="40"/>
  <c r="N135" i="40" s="1"/>
  <c r="H133" i="40"/>
  <c r="M133" i="40"/>
  <c r="N133" i="40" s="1"/>
  <c r="H131" i="40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N115" i="40" s="1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N97" i="40"/>
  <c r="M97" i="40"/>
  <c r="H95" i="40"/>
  <c r="M95" i="40"/>
  <c r="N95" i="40" s="1"/>
  <c r="H93" i="40"/>
  <c r="M93" i="40"/>
  <c r="N93" i="40"/>
  <c r="H91" i="40"/>
  <c r="M91" i="40"/>
  <c r="H89" i="40"/>
  <c r="M89" i="40"/>
  <c r="H87" i="40"/>
  <c r="M87" i="40"/>
  <c r="N87" i="40"/>
  <c r="H85" i="40"/>
  <c r="M85" i="40"/>
  <c r="H83" i="40"/>
  <c r="M83" i="40"/>
  <c r="H81" i="40"/>
  <c r="M81" i="40"/>
  <c r="H79" i="40"/>
  <c r="M79" i="40"/>
  <c r="H77" i="40"/>
  <c r="M77" i="40"/>
  <c r="H75" i="40"/>
  <c r="M75" i="40"/>
  <c r="H73" i="40"/>
  <c r="M73" i="40"/>
  <c r="H71" i="40"/>
  <c r="M71" i="40"/>
  <c r="H69" i="40"/>
  <c r="M69" i="40"/>
  <c r="H67" i="40"/>
  <c r="M67" i="40"/>
  <c r="H65" i="40"/>
  <c r="M65" i="40"/>
  <c r="N65" i="40" s="1"/>
  <c r="H63" i="40"/>
  <c r="M63" i="40"/>
  <c r="H61" i="40"/>
  <c r="M61" i="40"/>
  <c r="H59" i="40"/>
  <c r="M59" i="40"/>
  <c r="H57" i="40"/>
  <c r="M57" i="40"/>
  <c r="N57" i="40" s="1"/>
  <c r="H55" i="40"/>
  <c r="N55" i="40" s="1"/>
  <c r="M55" i="40"/>
  <c r="H53" i="40"/>
  <c r="N53" i="40" s="1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N35" i="40" s="1"/>
  <c r="M35" i="40"/>
  <c r="H33" i="40"/>
  <c r="M33" i="40"/>
  <c r="H31" i="40"/>
  <c r="M31" i="40"/>
  <c r="H29" i="40"/>
  <c r="M29" i="40"/>
  <c r="N29" i="40"/>
  <c r="H27" i="40"/>
  <c r="M27" i="40"/>
  <c r="H25" i="40"/>
  <c r="M25" i="40"/>
  <c r="H23" i="40"/>
  <c r="N23" i="40" s="1"/>
  <c r="M23" i="40"/>
  <c r="H21" i="40"/>
  <c r="M21" i="40"/>
  <c r="N21" i="40" s="1"/>
  <c r="H19" i="40"/>
  <c r="M19" i="40"/>
  <c r="H17" i="40"/>
  <c r="M17" i="40"/>
  <c r="H15" i="40"/>
  <c r="N15" i="40" s="1"/>
  <c r="M15" i="40"/>
  <c r="H13" i="40"/>
  <c r="N13" i="40" s="1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M163" i="39"/>
  <c r="H161" i="39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N141" i="39" s="1"/>
  <c r="H139" i="39"/>
  <c r="M139" i="39"/>
  <c r="H137" i="39"/>
  <c r="N137" i="39" s="1"/>
  <c r="M137" i="39"/>
  <c r="H135" i="39"/>
  <c r="M135" i="39"/>
  <c r="H133" i="39"/>
  <c r="M133" i="39"/>
  <c r="H131" i="39"/>
  <c r="M131" i="39"/>
  <c r="H129" i="39"/>
  <c r="N129" i="39" s="1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N115" i="39" s="1"/>
  <c r="M115" i="39"/>
  <c r="H113" i="39"/>
  <c r="M113" i="39"/>
  <c r="H111" i="39"/>
  <c r="M111" i="39"/>
  <c r="H109" i="39"/>
  <c r="M109" i="39"/>
  <c r="N109" i="39" s="1"/>
  <c r="H107" i="39"/>
  <c r="N107" i="39" s="1"/>
  <c r="M107" i="39"/>
  <c r="H105" i="39"/>
  <c r="N105" i="39" s="1"/>
  <c r="M105" i="39"/>
  <c r="H103" i="39"/>
  <c r="M103" i="39"/>
  <c r="H101" i="39"/>
  <c r="M101" i="39"/>
  <c r="N101" i="39" s="1"/>
  <c r="H99" i="39"/>
  <c r="M99" i="39"/>
  <c r="H97" i="39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N83" i="39" s="1"/>
  <c r="M83" i="39"/>
  <c r="H81" i="39"/>
  <c r="M81" i="39"/>
  <c r="H79" i="39"/>
  <c r="M79" i="39"/>
  <c r="H77" i="39"/>
  <c r="M77" i="39"/>
  <c r="H75" i="39"/>
  <c r="M75" i="39"/>
  <c r="H73" i="39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M51" i="39"/>
  <c r="H49" i="39"/>
  <c r="N49" i="39" s="1"/>
  <c r="M49" i="39"/>
  <c r="H47" i="39"/>
  <c r="M47" i="39"/>
  <c r="H45" i="39"/>
  <c r="M45" i="39"/>
  <c r="H43" i="39"/>
  <c r="M43" i="39"/>
  <c r="H41" i="39"/>
  <c r="N41" i="39" s="1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N27" i="39" s="1"/>
  <c r="M27" i="39"/>
  <c r="H25" i="39"/>
  <c r="M25" i="39"/>
  <c r="H23" i="39"/>
  <c r="M23" i="39"/>
  <c r="H21" i="39"/>
  <c r="M21" i="39"/>
  <c r="H19" i="39"/>
  <c r="N19" i="39" s="1"/>
  <c r="M19" i="39"/>
  <c r="H17" i="39"/>
  <c r="N17" i="39" s="1"/>
  <c r="M17" i="39"/>
  <c r="H15" i="39"/>
  <c r="M15" i="39"/>
  <c r="H13" i="39"/>
  <c r="M13" i="39"/>
  <c r="H11" i="39"/>
  <c r="M11" i="39"/>
  <c r="H9" i="39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H13" i="43"/>
  <c r="N13" i="43" s="1"/>
  <c r="H15" i="43"/>
  <c r="H17" i="43"/>
  <c r="H19" i="43"/>
  <c r="H21" i="43"/>
  <c r="H23" i="43"/>
  <c r="H25" i="43"/>
  <c r="H27" i="43"/>
  <c r="H29" i="43"/>
  <c r="H31" i="43"/>
  <c r="N31" i="43" s="1"/>
  <c r="H33" i="43"/>
  <c r="M3" i="43"/>
  <c r="M5" i="43"/>
  <c r="M7" i="43"/>
  <c r="M9" i="43"/>
  <c r="M11" i="43"/>
  <c r="N11" i="43"/>
  <c r="M13" i="43"/>
  <c r="M15" i="43"/>
  <c r="M17" i="43"/>
  <c r="M19" i="43"/>
  <c r="M21" i="43"/>
  <c r="M23" i="43"/>
  <c r="M25" i="43"/>
  <c r="M27" i="43"/>
  <c r="M29" i="43"/>
  <c r="M31" i="43"/>
  <c r="M33" i="43"/>
  <c r="M73" i="34"/>
  <c r="H71" i="34"/>
  <c r="M71" i="34"/>
  <c r="H69" i="34"/>
  <c r="N69" i="34" s="1"/>
  <c r="M69" i="34"/>
  <c r="H67" i="34"/>
  <c r="M67" i="34"/>
  <c r="H65" i="34"/>
  <c r="M65" i="34"/>
  <c r="H63" i="34"/>
  <c r="M63" i="34"/>
  <c r="N63" i="34" s="1"/>
  <c r="H61" i="34"/>
  <c r="M61" i="34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N7" i="34" s="1"/>
  <c r="H9" i="34"/>
  <c r="H11" i="34"/>
  <c r="H13" i="34"/>
  <c r="N13" i="34" s="1"/>
  <c r="H15" i="34"/>
  <c r="H17" i="34"/>
  <c r="H19" i="34"/>
  <c r="H21" i="34"/>
  <c r="H23" i="34"/>
  <c r="H25" i="34"/>
  <c r="H27" i="34"/>
  <c r="H29" i="34"/>
  <c r="H31" i="34"/>
  <c r="H33" i="34"/>
  <c r="M3" i="34"/>
  <c r="M5" i="34"/>
  <c r="N5" i="34" s="1"/>
  <c r="M7" i="34"/>
  <c r="M9" i="34"/>
  <c r="M11" i="34"/>
  <c r="M13" i="34"/>
  <c r="M15" i="34"/>
  <c r="M17" i="34"/>
  <c r="M19" i="34"/>
  <c r="M21" i="34"/>
  <c r="M23" i="34"/>
  <c r="M25" i="34"/>
  <c r="M27" i="34"/>
  <c r="M29" i="34"/>
  <c r="M31" i="34"/>
  <c r="N31" i="34" s="1"/>
  <c r="M33" i="34"/>
  <c r="N33" i="34" s="1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N51" i="35" s="1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N7" i="35" s="1"/>
  <c r="H9" i="35"/>
  <c r="H11" i="35"/>
  <c r="H13" i="35"/>
  <c r="H15" i="35"/>
  <c r="H17" i="35"/>
  <c r="H19" i="35"/>
  <c r="H21" i="35"/>
  <c r="H23" i="35"/>
  <c r="H25" i="35"/>
  <c r="H27" i="35"/>
  <c r="N27" i="35" s="1"/>
  <c r="H29" i="35"/>
  <c r="H31" i="35"/>
  <c r="N31" i="35" s="1"/>
  <c r="H33" i="35"/>
  <c r="M3" i="35"/>
  <c r="M5" i="35"/>
  <c r="M7" i="35"/>
  <c r="M9" i="35"/>
  <c r="M11" i="35"/>
  <c r="M13" i="35"/>
  <c r="M15" i="35"/>
  <c r="M17" i="35"/>
  <c r="N17" i="35" s="1"/>
  <c r="M19" i="35"/>
  <c r="N19" i="35" s="1"/>
  <c r="M21" i="35"/>
  <c r="M23" i="35"/>
  <c r="M25" i="35"/>
  <c r="M27" i="35"/>
  <c r="M29" i="35"/>
  <c r="M31" i="35"/>
  <c r="M33" i="35"/>
  <c r="N15" i="35"/>
  <c r="H3" i="52"/>
  <c r="N3" i="52" s="1"/>
  <c r="H5" i="52"/>
  <c r="N5" i="52" s="1"/>
  <c r="H7" i="52"/>
  <c r="H9" i="52"/>
  <c r="H11" i="52"/>
  <c r="N11" i="52" s="1"/>
  <c r="H13" i="52"/>
  <c r="H37" i="52"/>
  <c r="M37" i="52"/>
  <c r="M3" i="52"/>
  <c r="M5" i="52"/>
  <c r="M7" i="52"/>
  <c r="M9" i="52"/>
  <c r="M11" i="52"/>
  <c r="M13" i="52"/>
  <c r="M15" i="52"/>
  <c r="M17" i="52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N5" i="69" s="1"/>
  <c r="M5" i="69"/>
  <c r="H7" i="69"/>
  <c r="N7" i="69" s="1"/>
  <c r="M7" i="69"/>
  <c r="H9" i="69"/>
  <c r="M9" i="69"/>
  <c r="H11" i="69"/>
  <c r="M11" i="69"/>
  <c r="H13" i="69"/>
  <c r="M13" i="69"/>
  <c r="H15" i="69"/>
  <c r="M15" i="69"/>
  <c r="H17" i="69"/>
  <c r="M17" i="69"/>
  <c r="H19" i="69"/>
  <c r="N19" i="69" s="1"/>
  <c r="M19" i="69"/>
  <c r="H21" i="69"/>
  <c r="M21" i="69"/>
  <c r="H23" i="69"/>
  <c r="M23" i="69"/>
  <c r="N23" i="69" s="1"/>
  <c r="H25" i="69"/>
  <c r="M25" i="69"/>
  <c r="H29" i="69"/>
  <c r="N29" i="69" s="1"/>
  <c r="M29" i="69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N47" i="69" s="1"/>
  <c r="M47" i="69"/>
  <c r="H49" i="69"/>
  <c r="M49" i="69"/>
  <c r="H51" i="69"/>
  <c r="M51" i="69"/>
  <c r="H53" i="69"/>
  <c r="M53" i="69"/>
  <c r="H55" i="69"/>
  <c r="M55" i="69"/>
  <c r="H57" i="69"/>
  <c r="M57" i="69"/>
  <c r="H59" i="69"/>
  <c r="M59" i="69"/>
  <c r="H61" i="69"/>
  <c r="N61" i="69" s="1"/>
  <c r="M61" i="69"/>
  <c r="H63" i="69"/>
  <c r="M63" i="69"/>
  <c r="N63" i="69"/>
  <c r="H65" i="69"/>
  <c r="M65" i="69"/>
  <c r="H67" i="69"/>
  <c r="N67" i="69" s="1"/>
  <c r="M67" i="69"/>
  <c r="H69" i="69"/>
  <c r="N69" i="69" s="1"/>
  <c r="M69" i="69"/>
  <c r="H71" i="69"/>
  <c r="M71" i="69"/>
  <c r="H73" i="69"/>
  <c r="M73" i="69"/>
  <c r="H75" i="69"/>
  <c r="M75" i="69"/>
  <c r="H77" i="69"/>
  <c r="M77" i="69"/>
  <c r="H79" i="69"/>
  <c r="M79" i="69"/>
  <c r="H81" i="69"/>
  <c r="N81" i="69" s="1"/>
  <c r="M81" i="69"/>
  <c r="H83" i="69"/>
  <c r="M83" i="69"/>
  <c r="H85" i="69"/>
  <c r="M85" i="69"/>
  <c r="H87" i="69"/>
  <c r="M87" i="69"/>
  <c r="H89" i="69"/>
  <c r="M89" i="69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N111" i="69" s="1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N121" i="69" s="1"/>
  <c r="H123" i="69"/>
  <c r="N123" i="69" s="1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7" i="70"/>
  <c r="N159" i="71"/>
  <c r="N157" i="70"/>
  <c r="N71" i="71"/>
  <c r="N19" i="71"/>
  <c r="N87" i="69" l="1"/>
  <c r="N41" i="34"/>
  <c r="N119" i="40"/>
  <c r="N15" i="62"/>
  <c r="N65" i="69"/>
  <c r="N3" i="69"/>
  <c r="N7" i="65"/>
  <c r="N5" i="61"/>
  <c r="N81" i="70"/>
  <c r="N43" i="71"/>
  <c r="N43" i="34"/>
  <c r="N169" i="53"/>
  <c r="N5" i="58"/>
  <c r="N29" i="34"/>
  <c r="N89" i="39"/>
  <c r="N61" i="70"/>
  <c r="N105" i="70"/>
  <c r="N129" i="71"/>
  <c r="N61" i="40"/>
  <c r="N145" i="40"/>
  <c r="N167" i="53"/>
  <c r="N23" i="70"/>
  <c r="N17" i="78"/>
  <c r="N129" i="69"/>
  <c r="N109" i="69"/>
  <c r="N43" i="39"/>
  <c r="N65" i="39"/>
  <c r="N131" i="39"/>
  <c r="N153" i="39"/>
  <c r="N37" i="40"/>
  <c r="N63" i="53"/>
  <c r="N43" i="53"/>
  <c r="N177" i="39"/>
  <c r="N81" i="40"/>
  <c r="N25" i="61"/>
  <c r="N125" i="69"/>
  <c r="N59" i="35"/>
  <c r="N3" i="39"/>
  <c r="N25" i="39"/>
  <c r="N91" i="39"/>
  <c r="N113" i="39"/>
  <c r="N41" i="40"/>
  <c r="N83" i="40"/>
  <c r="N63" i="70"/>
  <c r="N149" i="71"/>
  <c r="N43" i="61"/>
  <c r="N27" i="61"/>
  <c r="N59" i="70"/>
  <c r="N85" i="69"/>
  <c r="N43" i="69"/>
  <c r="N37" i="43"/>
  <c r="N67" i="39"/>
  <c r="N155" i="39"/>
  <c r="N127" i="70"/>
  <c r="N19" i="78"/>
  <c r="N23" i="34"/>
  <c r="N63" i="40"/>
  <c r="N103" i="40"/>
  <c r="N99" i="53"/>
  <c r="N59" i="53"/>
  <c r="N15" i="53"/>
  <c r="N31" i="62"/>
  <c r="N21" i="61"/>
  <c r="N65" i="70"/>
  <c r="N87" i="70"/>
  <c r="N45" i="61"/>
  <c r="N101" i="69"/>
  <c r="N57" i="53"/>
  <c r="N139" i="69"/>
  <c r="N19" i="61"/>
  <c r="N57" i="69"/>
  <c r="N129" i="40"/>
  <c r="N153" i="40"/>
  <c r="N115" i="53"/>
  <c r="N141" i="71"/>
  <c r="N75" i="71"/>
  <c r="N11" i="78"/>
  <c r="N119" i="53"/>
  <c r="N13" i="71"/>
  <c r="N73" i="39"/>
  <c r="N139" i="39"/>
  <c r="N97" i="53"/>
  <c r="N25" i="40"/>
  <c r="N67" i="40"/>
  <c r="N95" i="53"/>
  <c r="N99" i="39"/>
  <c r="N157" i="53"/>
  <c r="N57" i="39"/>
  <c r="N37" i="61"/>
  <c r="N51" i="70"/>
  <c r="N139" i="71"/>
  <c r="N117" i="71"/>
  <c r="N59" i="39"/>
  <c r="N81" i="39"/>
  <c r="N147" i="39"/>
  <c r="N169" i="39"/>
  <c r="N73" i="40"/>
  <c r="N5" i="53"/>
  <c r="N11" i="61"/>
  <c r="N53" i="70"/>
  <c r="N75" i="70"/>
  <c r="N97" i="70"/>
  <c r="N137" i="71"/>
  <c r="N115" i="71"/>
  <c r="N141" i="53"/>
  <c r="N7" i="62"/>
  <c r="N67" i="70"/>
  <c r="N89" i="70"/>
  <c r="N161" i="53"/>
  <c r="N139" i="53"/>
  <c r="N117" i="53"/>
  <c r="N17" i="70"/>
  <c r="N11" i="53"/>
  <c r="N37" i="70"/>
  <c r="N47" i="70"/>
  <c r="N121" i="71"/>
  <c r="N89" i="40"/>
  <c r="N67" i="35"/>
  <c r="N71" i="70"/>
  <c r="N111" i="40"/>
  <c r="N155" i="40"/>
  <c r="N35" i="39"/>
  <c r="N145" i="39"/>
  <c r="N33" i="70"/>
  <c r="N9" i="78"/>
  <c r="N5" i="71"/>
  <c r="N11" i="34"/>
  <c r="N47" i="53"/>
  <c r="N11" i="65"/>
  <c r="N31" i="61"/>
  <c r="N141" i="70"/>
  <c r="N69" i="71"/>
  <c r="N47" i="71"/>
  <c r="N37" i="69"/>
  <c r="N71" i="34"/>
  <c r="N45" i="70"/>
  <c r="N75" i="39"/>
  <c r="N55" i="69"/>
  <c r="N109" i="40"/>
  <c r="N11" i="39"/>
  <c r="N33" i="39"/>
  <c r="N121" i="39"/>
  <c r="N7" i="40"/>
  <c r="N69" i="40"/>
  <c r="N9" i="69"/>
  <c r="N89" i="69"/>
  <c r="N17" i="52"/>
  <c r="N171" i="39"/>
  <c r="N33" i="40"/>
  <c r="N163" i="53"/>
  <c r="N51" i="39"/>
  <c r="N161" i="39"/>
  <c r="N35" i="53"/>
  <c r="N77" i="69"/>
  <c r="N9" i="39"/>
  <c r="N97" i="39"/>
  <c r="N163" i="39"/>
  <c r="N33" i="53"/>
  <c r="N17" i="61"/>
  <c r="N69" i="70"/>
  <c r="N131" i="40"/>
  <c r="N159" i="53"/>
  <c r="N17" i="65"/>
  <c r="N73" i="69"/>
  <c r="N53" i="69"/>
  <c r="N123" i="39"/>
  <c r="N9" i="40"/>
  <c r="N175" i="40"/>
  <c r="N51" i="53"/>
  <c r="N51" i="71"/>
  <c r="N93" i="69"/>
  <c r="N71" i="69"/>
  <c r="N15" i="34"/>
  <c r="N15" i="43"/>
  <c r="N113" i="40"/>
  <c r="N15" i="52"/>
  <c r="N25" i="35"/>
  <c r="N61" i="34"/>
  <c r="N17" i="43"/>
  <c r="N77" i="40"/>
  <c r="N85" i="53"/>
  <c r="N17" i="62"/>
  <c r="N29" i="61"/>
  <c r="N57" i="70"/>
  <c r="M39" i="124"/>
  <c r="M43" i="124" s="1"/>
  <c r="M27" i="124"/>
  <c r="M31" i="124" s="1"/>
  <c r="N25" i="124"/>
  <c r="N23" i="124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35" i="61" s="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5" i="35" s="1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35" i="62" l="1"/>
  <c r="N39" i="124"/>
  <c r="N43" i="124"/>
  <c r="N27" i="124"/>
  <c r="N31" i="124"/>
  <c r="N71" i="58"/>
  <c r="N143" i="69"/>
  <c r="G25" i="52"/>
  <c r="N21" i="52"/>
  <c r="N35" i="34"/>
  <c r="N21" i="78"/>
  <c r="G25" i="78"/>
  <c r="N35" i="43"/>
  <c r="M25" i="78" l="1"/>
  <c r="H25" i="78"/>
  <c r="M25" i="52"/>
  <c r="H25" i="52"/>
  <c r="I1" i="101" l="1"/>
  <c r="N25" i="78"/>
  <c r="H31" i="78"/>
  <c r="N25" i="52"/>
  <c r="H31" i="52"/>
  <c r="M51" i="124" l="1"/>
  <c r="M55" i="124" s="1"/>
  <c r="G33" i="52"/>
  <c r="G27" i="52"/>
  <c r="G33" i="78"/>
  <c r="G27" i="78"/>
  <c r="N51" i="124" l="1"/>
  <c r="N55" i="124"/>
  <c r="I1" i="93"/>
  <c r="M27" i="78"/>
  <c r="M29" i="78" s="1"/>
  <c r="M31" i="78" s="1"/>
  <c r="H27" i="78"/>
  <c r="M27" i="52"/>
  <c r="M29" i="52" s="1"/>
  <c r="M31" i="52" s="1"/>
  <c r="H27" i="52"/>
  <c r="H33" i="78"/>
  <c r="M33" i="78"/>
  <c r="M33" i="52"/>
  <c r="H33" i="52"/>
  <c r="M9" i="124" l="1"/>
  <c r="N33" i="52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9" i="124" l="1"/>
  <c r="N35" i="52"/>
  <c r="N35" i="78"/>
  <c r="I1" i="90" l="1"/>
  <c r="M7" i="124" l="1"/>
  <c r="M15" i="124" s="1"/>
  <c r="N7" i="124" l="1"/>
  <c r="N15" i="1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C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D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1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2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3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6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<sst xmlns="http://schemas.openxmlformats.org/spreadsheetml/2006/main" count="2519" uniqueCount="574">
  <si>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</si>
  <si>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</si>
  <si>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</si>
  <si>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</si>
  <si>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</si>
  <si>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</si>
  <si>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</si>
  <si>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</si>
  <si>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</si>
  <si>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</si>
  <si>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</si>
  <si>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</si>
  <si>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</si>
  <si>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</si>
  <si>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</si>
  <si>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Ⅰ-(1)-1</t>
    <phoneticPr fontId="3"/>
  </si>
  <si>
    <t>ステップＳ４（宿泊棟）</t>
    <rPh sb="7" eb="9">
      <t>シュクハク</t>
    </rPh>
    <rPh sb="9" eb="10">
      <t>トウ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</si>
  <si>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</si>
  <si>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</si>
  <si>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4-1</t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</si>
  <si>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</si>
  <si>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1.</t>
    <phoneticPr fontId="3"/>
  </si>
  <si>
    <t>機器設備</t>
    <rPh sb="0" eb="2">
      <t>キキ</t>
    </rPh>
    <rPh sb="2" eb="4">
      <t>セツビ</t>
    </rPh>
    <phoneticPr fontId="3"/>
  </si>
  <si>
    <t>式</t>
    <rPh sb="0" eb="1">
      <t>シキ</t>
    </rPh>
    <phoneticPr fontId="3"/>
  </si>
  <si>
    <t>2.</t>
  </si>
  <si>
    <t>配管設備</t>
    <rPh sb="0" eb="2">
      <t>ハイカン</t>
    </rPh>
    <rPh sb="2" eb="4">
      <t>セツビ</t>
    </rPh>
    <phoneticPr fontId="3"/>
  </si>
  <si>
    <t>3.</t>
  </si>
  <si>
    <t>総合調整</t>
    <rPh sb="0" eb="2">
      <t>ソウゴウ</t>
    </rPh>
    <rPh sb="2" eb="4">
      <t>チョウセイ</t>
    </rPh>
    <phoneticPr fontId="3"/>
  </si>
  <si>
    <t>計</t>
    <rPh sb="0" eb="1">
      <t>ケイ</t>
    </rPh>
    <phoneticPr fontId="3"/>
  </si>
  <si>
    <t>4-2</t>
    <phoneticPr fontId="3"/>
  </si>
  <si>
    <t>換気設備</t>
    <rPh sb="0" eb="2">
      <t>カンキ</t>
    </rPh>
    <rPh sb="2" eb="4">
      <t>セツビ</t>
    </rPh>
    <phoneticPr fontId="3"/>
  </si>
  <si>
    <t>2.</t>
    <phoneticPr fontId="3"/>
  </si>
  <si>
    <t>ダクト設備</t>
    <rPh sb="3" eb="5">
      <t>セツビ</t>
    </rPh>
    <phoneticPr fontId="3"/>
  </si>
  <si>
    <t>3.</t>
    <phoneticPr fontId="3"/>
  </si>
  <si>
    <t>4-3</t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</si>
  <si>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</si>
  <si>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4-4</t>
    <phoneticPr fontId="3"/>
  </si>
  <si>
    <t>撤去工事</t>
    <rPh sb="0" eb="2">
      <t>テッキョ</t>
    </rPh>
    <rPh sb="2" eb="4">
      <t>コウジ</t>
    </rPh>
    <phoneticPr fontId="3"/>
  </si>
  <si>
    <t>4-5</t>
    <phoneticPr fontId="3"/>
  </si>
  <si>
    <t>アスベスト含有フランジ撤去</t>
    <rPh sb="5" eb="7">
      <t>ガンユウ</t>
    </rPh>
    <rPh sb="11" eb="13">
      <t>テッキョ</t>
    </rPh>
    <phoneticPr fontId="3"/>
  </si>
  <si>
    <t>4-6</t>
    <phoneticPr fontId="3"/>
  </si>
  <si>
    <t>足場組立及び解体工事</t>
  </si>
  <si>
    <t>4-7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</si>
  <si>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</si>
  <si>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備           考</t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</si>
  <si>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</si>
  <si>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</si>
  <si>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</si>
  <si>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土工</t>
    <rPh sb="0" eb="1">
      <t>ドコウ</t>
    </rPh>
    <rPh sb="1" eb="2">
      <t>コウ</t>
    </rPh>
    <phoneticPr fontId="4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</si>
  <si>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</si>
  <si>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</si>
  <si>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</si>
  <si>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</si>
  <si>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</si>
  <si>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</si>
  <si>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</si>
  <si>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</si>
  <si>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</si>
  <si>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</si>
  <si>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</si>
  <si>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</si>
  <si>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</si>
  <si>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</si>
  <si>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</si>
  <si>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</si>
  <si>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</si>
  <si>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</si>
  <si>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</si>
  <si>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</si>
  <si>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</si>
  <si>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</si>
  <si>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</si>
  <si>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</si>
  <si>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</si>
  <si>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</si>
  <si>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</si>
  <si>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</si>
  <si>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</si>
  <si>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</si>
  <si>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</si>
  <si>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</si>
  <si>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</si>
  <si>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</si>
  <si>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</si>
  <si>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</si>
  <si>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</si>
  <si>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</si>
  <si>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</si>
  <si>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</si>
  <si>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</si>
  <si>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</si>
  <si>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</si>
  <si>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</si>
  <si>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</si>
  <si>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</si>
  <si>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</si>
  <si>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</si>
  <si>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</si>
  <si>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</si>
  <si>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</si>
  <si>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</si>
  <si>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</si>
  <si>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</si>
  <si>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</si>
  <si>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</si>
  <si>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</si>
  <si>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</si>
  <si>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</si>
  <si>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</si>
  <si>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</si>
  <si>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</si>
  <si>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</si>
  <si>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</si>
  <si>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</si>
  <si>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</si>
  <si>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</si>
  <si>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</si>
  <si>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</si>
  <si>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</si>
  <si>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</si>
  <si>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</si>
  <si>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</si>
  <si>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</si>
  <si>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</si>
  <si>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</si>
  <si>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</si>
  <si>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</si>
  <si>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</si>
  <si>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</si>
  <si>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</si>
  <si>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</si>
  <si>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</si>
  <si>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</si>
  <si>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</si>
  <si>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</si>
  <si>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</si>
  <si>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</si>
  <si>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</si>
  <si>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</si>
  <si>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</si>
  <si>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</si>
  <si>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</si>
  <si>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</si>
  <si>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</si>
  <si>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</si>
  <si>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</si>
  <si>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</si>
  <si>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</si>
  <si>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</si>
  <si>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</si>
  <si>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</si>
  <si>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</si>
  <si>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</si>
  <si>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</si>
  <si>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</si>
  <si>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</si>
  <si>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</si>
  <si>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</si>
  <si>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</si>
  <si>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</si>
  <si>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</si>
  <si>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</si>
  <si>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</si>
  <si>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</si>
  <si>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</si>
  <si>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</si>
  <si>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</si>
  <si>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</si>
  <si>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</si>
  <si>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</si>
  <si>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</si>
  <si>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</si>
  <si>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</si>
  <si>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排煙設備</t>
    <rPh sb="0" eb="2">
      <t>ハイエン</t>
    </rPh>
    <rPh sb="2" eb="4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</si>
  <si>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</si>
  <si>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</si>
  <si>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</si>
  <si>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</si>
  <si>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排水設備</t>
    <rPh sb="0" eb="2">
      <t>ハイスイ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</si>
  <si>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</si>
  <si>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</si>
  <si>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</si>
  <si>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</si>
  <si>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</si>
  <si>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</si>
  <si>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</si>
  <si>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</si>
  <si>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</si>
  <si>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</si>
  <si>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</si>
  <si>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</si>
  <si>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</si>
  <si>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</si>
  <si>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</si>
  <si>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</si>
  <si>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</si>
  <si>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</si>
  <si>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</si>
  <si>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</si>
  <si>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</si>
  <si>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</si>
  <si>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</si>
  <si>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</si>
  <si>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</si>
  <si>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</si>
  <si>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</si>
  <si>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</si>
  <si>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</si>
  <si>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</si>
  <si>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</si>
  <si>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</si>
  <si>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</si>
  <si>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</si>
  <si>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</si>
  <si>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</si>
  <si>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</si>
  <si>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</si>
  <si>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</si>
  <si>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</si>
  <si>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</si>
  <si>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</si>
  <si>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</si>
  <si>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</si>
  <si>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</si>
  <si>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</si>
  <si>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</si>
  <si>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</si>
  <si>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</si>
  <si>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</si>
  <si>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</si>
  <si>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</si>
  <si>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</si>
  <si>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</si>
  <si>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</si>
  <si>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</si>
  <si>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</si>
  <si>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</si>
  <si>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</si>
  <si>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</si>
  <si>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</si>
  <si>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</si>
  <si>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</si>
  <si>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</si>
  <si>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</si>
  <si>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</si>
  <si>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</si>
  <si>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</si>
  <si>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</si>
  <si>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</si>
  <si>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小計→</t>
    <rPh sb="0" eb="2">
      <t>ショウケイ</t>
    </rPh>
    <phoneticPr fontId="12"/>
  </si>
  <si>
    <t>5-1</t>
    <phoneticPr fontId="3"/>
  </si>
  <si>
    <t>ACR-S119</t>
  </si>
  <si>
    <t>ﾙｰﾑｴｱｺﾝ壁掛型</t>
    <rPh sb="7" eb="9">
      <t>カベカ</t>
    </rPh>
    <rPh sb="9" eb="10">
      <t>カタ</t>
    </rPh>
    <phoneticPr fontId="2"/>
  </si>
  <si>
    <t>ﾊﾟｯｹｰｼﾞ形空気調和機</t>
    <rPh sb="9" eb="10">
      <t>キ</t>
    </rPh>
    <phoneticPr fontId="3"/>
  </si>
  <si>
    <t>冷却：3.6ｋｗ、加熱：4.2kw</t>
    <rPh sb="0" eb="2">
      <t>レイキャク</t>
    </rPh>
    <rPh sb="9" eb="11">
      <t>カネツ</t>
    </rPh>
    <phoneticPr fontId="2"/>
  </si>
  <si>
    <t>ACR-S120</t>
  </si>
  <si>
    <t>ﾙｰﾑｴｱｺﾝ壁掛型</t>
  </si>
  <si>
    <t>ACR-S121</t>
  </si>
  <si>
    <t>冷却：5.6ｋｗ、加熱：6.7kw</t>
    <rPh sb="0" eb="2">
      <t>レイキャク</t>
    </rPh>
    <rPh sb="9" eb="11">
      <t>カネツ</t>
    </rPh>
    <phoneticPr fontId="2"/>
  </si>
  <si>
    <t>ACR-S122</t>
  </si>
  <si>
    <t>ACR-S123</t>
  </si>
  <si>
    <t>ACR-S127</t>
  </si>
  <si>
    <t>移設・再取付品</t>
    <rPh sb="0" eb="2">
      <t>イセツ</t>
    </rPh>
    <rPh sb="3" eb="4">
      <t>サイ</t>
    </rPh>
    <rPh sb="4" eb="6">
      <t>トリツケ</t>
    </rPh>
    <rPh sb="6" eb="7">
      <t>ヒン</t>
    </rPh>
    <phoneticPr fontId="3"/>
  </si>
  <si>
    <t>冷却：2.8ｋｗ、加熱：3.6kw</t>
    <rPh sb="0" eb="2">
      <t>レイキャク</t>
    </rPh>
    <rPh sb="9" eb="11">
      <t>カネツ</t>
    </rPh>
    <phoneticPr fontId="2"/>
  </si>
  <si>
    <t>ACR-S128</t>
  </si>
  <si>
    <t>ACR-S130</t>
  </si>
  <si>
    <t>冷却：7.1ｋｗ、加熱：8.0kw</t>
    <rPh sb="0" eb="2">
      <t>レイキャク</t>
    </rPh>
    <rPh sb="9" eb="11">
      <t>カネツ</t>
    </rPh>
    <phoneticPr fontId="2"/>
  </si>
  <si>
    <t>ACR-S361</t>
  </si>
  <si>
    <t>冷却：2.5ｋｗ、加熱：2.8kw</t>
    <rPh sb="0" eb="2">
      <t>レイキャク</t>
    </rPh>
    <rPh sb="9" eb="11">
      <t>カネツ</t>
    </rPh>
    <phoneticPr fontId="2"/>
  </si>
  <si>
    <t>ACP-S101</t>
  </si>
  <si>
    <t>設備用ﾊﾟｯｹｰｼﾞｴｱｺﾝ</t>
    <rPh sb="0" eb="3">
      <t>セツビヨウ</t>
    </rPh>
    <phoneticPr fontId="2"/>
  </si>
  <si>
    <t>ﾊﾟｯｹｰｼﾞ形空気調和機　屋外機</t>
    <rPh sb="9" eb="10">
      <t>キ</t>
    </rPh>
    <rPh sb="14" eb="16">
      <t>オクガイ</t>
    </rPh>
    <rPh sb="16" eb="17">
      <t>キ</t>
    </rPh>
    <phoneticPr fontId="3"/>
  </si>
  <si>
    <t>冷却：71ｋｗ、加熱：80kw</t>
    <rPh sb="0" eb="2">
      <t>レイキャク</t>
    </rPh>
    <rPh sb="8" eb="10">
      <t>カネツ</t>
    </rPh>
    <phoneticPr fontId="2"/>
  </si>
  <si>
    <t>組</t>
    <rPh sb="0" eb="1">
      <t>クミ</t>
    </rPh>
    <phoneticPr fontId="3"/>
  </si>
  <si>
    <t>ﾊﾟｯｹｰｼﾞ形空気調和機　屋内機</t>
    <rPh sb="9" eb="10">
      <t>キ</t>
    </rPh>
    <rPh sb="14" eb="15">
      <t>キ</t>
    </rPh>
    <rPh sb="16" eb="17">
      <t>キ</t>
    </rPh>
    <phoneticPr fontId="3"/>
  </si>
  <si>
    <t>床置き型(ﾀﾞｸﾄ接続)</t>
    <rPh sb="0" eb="2">
      <t>ユカオ</t>
    </rPh>
    <rPh sb="3" eb="4">
      <t>ガタ</t>
    </rPh>
    <rPh sb="9" eb="11">
      <t>セツゾク</t>
    </rPh>
    <phoneticPr fontId="2"/>
  </si>
  <si>
    <t>消音フード</t>
    <phoneticPr fontId="3"/>
  </si>
  <si>
    <t>ACR-S111,S112</t>
  </si>
  <si>
    <t>取外し再取付品</t>
    <rPh sb="0" eb="2">
      <t>トリハズ</t>
    </rPh>
    <rPh sb="3" eb="4">
      <t>サイ</t>
    </rPh>
    <rPh sb="4" eb="6">
      <t>トリツケ</t>
    </rPh>
    <rPh sb="6" eb="7">
      <t>ヒン</t>
    </rPh>
    <phoneticPr fontId="3"/>
  </si>
  <si>
    <t>冷却：2.8ｋｗ、加熱：3.6kw</t>
  </si>
  <si>
    <t>ACR-S113,S114</t>
  </si>
  <si>
    <t>ACR-S115,S116</t>
  </si>
  <si>
    <t>ACR-S117,S118</t>
  </si>
  <si>
    <t>ACR-S124,S125</t>
  </si>
  <si>
    <t>ACM-S101～S1001</t>
  </si>
  <si>
    <t>埋込床置ローボーイ型</t>
    <rPh sb="0" eb="4">
      <t>ウメコミユカオ</t>
    </rPh>
    <rPh sb="9" eb="10">
      <t>ガタ</t>
    </rPh>
    <phoneticPr fontId="2"/>
  </si>
  <si>
    <t>マルチパッケージ形空調調和機</t>
  </si>
  <si>
    <t>冷却：2.8ｋｗ、加熱：3.2kw</t>
    <rPh sb="0" eb="2">
      <t>レイキャク</t>
    </rPh>
    <rPh sb="9" eb="11">
      <t>カネツ</t>
    </rPh>
    <phoneticPr fontId="2"/>
  </si>
  <si>
    <t>ACM-S102～902</t>
  </si>
  <si>
    <t>天井カセット型（1方向）</t>
    <rPh sb="0" eb="2">
      <t>テンジョウ</t>
    </rPh>
    <rPh sb="6" eb="7">
      <t>ガタ</t>
    </rPh>
    <rPh sb="9" eb="11">
      <t>ホウコウ</t>
    </rPh>
    <phoneticPr fontId="2"/>
  </si>
  <si>
    <t>冷却：5.6ｋｗ、加熱：6.3kw</t>
    <rPh sb="0" eb="2">
      <t>レイキャク</t>
    </rPh>
    <rPh sb="9" eb="11">
      <t>カネツ</t>
    </rPh>
    <phoneticPr fontId="2"/>
  </si>
  <si>
    <t>ACM-S103～1003</t>
  </si>
  <si>
    <t>天井カセット型（2方向）</t>
    <rPh sb="0" eb="2">
      <t>テンジョウ</t>
    </rPh>
    <rPh sb="6" eb="7">
      <t>ガタ</t>
    </rPh>
    <rPh sb="9" eb="11">
      <t>ホウコウ</t>
    </rPh>
    <phoneticPr fontId="2"/>
  </si>
  <si>
    <t>冷却：2.2ｋｗ、加熱：2.5kw</t>
    <rPh sb="0" eb="2">
      <t>レイキャク</t>
    </rPh>
    <rPh sb="9" eb="11">
      <t>カネツ</t>
    </rPh>
    <phoneticPr fontId="2"/>
  </si>
  <si>
    <t>搬入・据付費</t>
    <rPh sb="0" eb="2">
      <t>ハンニュウ</t>
    </rPh>
    <rPh sb="3" eb="5">
      <t>スエツケ</t>
    </rPh>
    <rPh sb="5" eb="6">
      <t>ヒ</t>
    </rPh>
    <phoneticPr fontId="3"/>
  </si>
  <si>
    <t>一般配管用SUS</t>
    <rPh sb="0" eb="2">
      <t>イッパン</t>
    </rPh>
    <rPh sb="2" eb="3">
      <t>ハイ</t>
    </rPh>
    <rPh sb="3" eb="4">
      <t>カン</t>
    </rPh>
    <rPh sb="4" eb="5">
      <t>ヨウ</t>
    </rPh>
    <phoneticPr fontId="3"/>
  </si>
  <si>
    <t>拡管式接合</t>
    <rPh sb="0" eb="1">
      <t>カク</t>
    </rPh>
    <rPh sb="1" eb="2">
      <t>カン</t>
    </rPh>
    <rPh sb="2" eb="3">
      <t>シキ</t>
    </rPh>
    <rPh sb="3" eb="5">
      <t>セツゴウ</t>
    </rPh>
    <phoneticPr fontId="3"/>
  </si>
  <si>
    <t>給水管</t>
    <rPh sb="0" eb="2">
      <t>キュウスイ</t>
    </rPh>
    <rPh sb="2" eb="3">
      <t>カン</t>
    </rPh>
    <phoneticPr fontId="3"/>
  </si>
  <si>
    <t>屋内一般</t>
    <rPh sb="0" eb="2">
      <t>オクナイ</t>
    </rPh>
    <rPh sb="2" eb="4">
      <t>イッパン</t>
    </rPh>
    <phoneticPr fontId="3"/>
  </si>
  <si>
    <t>20SU</t>
    <phoneticPr fontId="3"/>
  </si>
  <si>
    <t>ｍ</t>
    <phoneticPr fontId="3"/>
  </si>
  <si>
    <t>ACドレン</t>
    <phoneticPr fontId="3"/>
  </si>
  <si>
    <t>融着接合</t>
    <rPh sb="0" eb="2">
      <t>ユウチャク</t>
    </rPh>
    <rPh sb="2" eb="4">
      <t>セツゴウ</t>
    </rPh>
    <phoneticPr fontId="3"/>
  </si>
  <si>
    <t>ドレン管</t>
    <rPh sb="3" eb="4">
      <t>カン</t>
    </rPh>
    <phoneticPr fontId="3"/>
  </si>
  <si>
    <t>20A</t>
    <phoneticPr fontId="3"/>
  </si>
  <si>
    <t>25A</t>
    <phoneticPr fontId="3"/>
  </si>
  <si>
    <t>屋外</t>
    <rPh sb="0" eb="2">
      <t>オクガイ</t>
    </rPh>
    <phoneticPr fontId="3"/>
  </si>
  <si>
    <t>間接排水受金物</t>
    <rPh sb="0" eb="2">
      <t>カンセツ</t>
    </rPh>
    <rPh sb="2" eb="4">
      <t>ハイスイ</t>
    </rPh>
    <rPh sb="4" eb="5">
      <t>ウ</t>
    </rPh>
    <rPh sb="5" eb="7">
      <t>カナモノ</t>
    </rPh>
    <phoneticPr fontId="3"/>
  </si>
  <si>
    <t>50A</t>
    <phoneticPr fontId="3"/>
  </si>
  <si>
    <t>個</t>
    <rPh sb="0" eb="1">
      <t>コ</t>
    </rPh>
    <phoneticPr fontId="3"/>
  </si>
  <si>
    <t>冷媒管</t>
    <rPh sb="0" eb="2">
      <t>レイバイ</t>
    </rPh>
    <rPh sb="2" eb="3">
      <t>カン</t>
    </rPh>
    <phoneticPr fontId="3"/>
  </si>
  <si>
    <t>保温</t>
    <rPh sb="0" eb="2">
      <t>ホオン</t>
    </rPh>
    <phoneticPr fontId="3"/>
  </si>
  <si>
    <t>あと施工アンカー</t>
    <rPh sb="2" eb="4">
      <t>セコウ</t>
    </rPh>
    <phoneticPr fontId="3"/>
  </si>
  <si>
    <t>はつり補修</t>
    <rPh sb="3" eb="5">
      <t>ホシュウ</t>
    </rPh>
    <phoneticPr fontId="3"/>
  </si>
  <si>
    <t>コンクリートブロック撤去</t>
    <rPh sb="10" eb="12">
      <t>テッキョ</t>
    </rPh>
    <phoneticPr fontId="3"/>
  </si>
  <si>
    <t>スリーブ</t>
    <phoneticPr fontId="3"/>
  </si>
  <si>
    <t>防火区画貫通処理</t>
    <rPh sb="0" eb="2">
      <t>ボウカ</t>
    </rPh>
    <rPh sb="2" eb="4">
      <t>クカク</t>
    </rPh>
    <rPh sb="4" eb="6">
      <t>カンツウ</t>
    </rPh>
    <rPh sb="6" eb="8">
      <t>ショリ</t>
    </rPh>
    <phoneticPr fontId="3"/>
  </si>
  <si>
    <t>5-2</t>
    <phoneticPr fontId="3"/>
  </si>
  <si>
    <t>FS-S101</t>
  </si>
  <si>
    <t>多翼形</t>
    <rPh sb="0" eb="2">
      <t>タヨク</t>
    </rPh>
    <rPh sb="2" eb="3">
      <t>ガタ</t>
    </rPh>
    <phoneticPr fontId="2"/>
  </si>
  <si>
    <t>片吸込形</t>
  </si>
  <si>
    <t>遠心送風機</t>
  </si>
  <si>
    <t>床置型</t>
  </si>
  <si>
    <t>#2 1/2</t>
  </si>
  <si>
    <t>FS-S102</t>
  </si>
  <si>
    <t>天吊型</t>
    <rPh sb="0" eb="2">
      <t>テンツ</t>
    </rPh>
    <rPh sb="2" eb="3">
      <t>ガタ</t>
    </rPh>
    <phoneticPr fontId="2"/>
  </si>
  <si>
    <t>#1 1/2</t>
  </si>
  <si>
    <t>FS-S103</t>
  </si>
  <si>
    <t>多翼形</t>
  </si>
  <si>
    <t>#3</t>
  </si>
  <si>
    <t>FS-S104</t>
  </si>
  <si>
    <t>消音BOX付きｽﾄﾚｰﾄｼﾛｯｺﾌｧﾝ</t>
    <phoneticPr fontId="3"/>
  </si>
  <si>
    <t>天吊</t>
    <rPh sb="0" eb="2">
      <t>テンツ</t>
    </rPh>
    <phoneticPr fontId="2"/>
  </si>
  <si>
    <t>#1</t>
  </si>
  <si>
    <t>FS-S105</t>
  </si>
  <si>
    <t>FE-S101</t>
  </si>
  <si>
    <t>FE-S102</t>
  </si>
  <si>
    <t>FE-S103</t>
  </si>
  <si>
    <t>FE-S104</t>
  </si>
  <si>
    <t>FE-S105</t>
  </si>
  <si>
    <t>FE-S106</t>
  </si>
  <si>
    <t>FE-S111</t>
  </si>
  <si>
    <t>フラットフード型</t>
    <rPh sb="7" eb="8">
      <t>ガタ</t>
    </rPh>
    <phoneticPr fontId="2"/>
  </si>
  <si>
    <t>レンジフードファン</t>
  </si>
  <si>
    <t>FE-S112</t>
  </si>
  <si>
    <t>FE-S113</t>
  </si>
  <si>
    <t>FE-S114</t>
  </si>
  <si>
    <t>FE-S115</t>
  </si>
  <si>
    <t>FE-S261～S961</t>
  </si>
  <si>
    <t>天井扇</t>
  </si>
  <si>
    <t>天吊</t>
  </si>
  <si>
    <t>FE-S262～S962</t>
  </si>
  <si>
    <t>FE-S264</t>
  </si>
  <si>
    <t>FE-S367</t>
  </si>
  <si>
    <t>#1 1/4</t>
  </si>
  <si>
    <t>FE-S368</t>
  </si>
  <si>
    <t>HEU-S101</t>
  </si>
  <si>
    <t>天井埋込ダクト型加湿付</t>
    <rPh sb="0" eb="4">
      <t>テンジョウウメコミ</t>
    </rPh>
    <rPh sb="7" eb="8">
      <t>ガタ</t>
    </rPh>
    <rPh sb="8" eb="11">
      <t>カシツツ</t>
    </rPh>
    <phoneticPr fontId="2"/>
  </si>
  <si>
    <t>静止型全熱交換器ユニット</t>
    <phoneticPr fontId="3"/>
  </si>
  <si>
    <t>HEU-S102</t>
  </si>
  <si>
    <t>HEU-S103</t>
  </si>
  <si>
    <t>HEU-S104</t>
  </si>
  <si>
    <t>HEU-S105</t>
  </si>
  <si>
    <t>天井埋込ダクト型</t>
  </si>
  <si>
    <t>HEU-S106</t>
  </si>
  <si>
    <t>HEU-S107</t>
  </si>
  <si>
    <t>HEU-S108</t>
  </si>
  <si>
    <t>HEU-S109</t>
  </si>
  <si>
    <t>HEU-S110</t>
  </si>
  <si>
    <t>HEU-S301</t>
  </si>
  <si>
    <t>全熱交換器付き換気扇</t>
    <phoneticPr fontId="3"/>
  </si>
  <si>
    <t>FS-S1</t>
  </si>
  <si>
    <t>FE-S1</t>
  </si>
  <si>
    <t>#1 1/2</t>
    <phoneticPr fontId="3"/>
  </si>
  <si>
    <t>FE-S1101</t>
  </si>
  <si>
    <t>有圧扇</t>
  </si>
  <si>
    <t>450φ</t>
  </si>
  <si>
    <t>＜ＳＡ＞</t>
    <phoneticPr fontId="3"/>
  </si>
  <si>
    <t>(低圧)</t>
    <rPh sb="1" eb="3">
      <t>テイアツ</t>
    </rPh>
    <phoneticPr fontId="3"/>
  </si>
  <si>
    <t>スパイラルダクト</t>
    <phoneticPr fontId="3"/>
  </si>
  <si>
    <t>亜鉛鉄板</t>
    <rPh sb="0" eb="2">
      <t>アエン</t>
    </rPh>
    <rPh sb="2" eb="4">
      <t>テッパン</t>
    </rPh>
    <phoneticPr fontId="3"/>
  </si>
  <si>
    <t>150φ</t>
    <phoneticPr fontId="3"/>
  </si>
  <si>
    <t>200φ</t>
    <phoneticPr fontId="3"/>
  </si>
  <si>
    <t>＜ＲＡ＞</t>
    <phoneticPr fontId="3"/>
  </si>
  <si>
    <t>＜ＯＡ＞</t>
    <phoneticPr fontId="3"/>
  </si>
  <si>
    <t>100φ</t>
    <phoneticPr fontId="3"/>
  </si>
  <si>
    <t>175φ</t>
    <phoneticPr fontId="3"/>
  </si>
  <si>
    <t>＜ＥＡ＞</t>
    <phoneticPr fontId="3"/>
  </si>
  <si>
    <t>125φ</t>
    <phoneticPr fontId="3"/>
  </si>
  <si>
    <t>325φ</t>
    <phoneticPr fontId="3"/>
  </si>
  <si>
    <t>＜パス＞</t>
    <phoneticPr fontId="3"/>
  </si>
  <si>
    <t>ﾕﾆﾊﾞｰｻﾙ形吹出口</t>
    <rPh sb="7" eb="8">
      <t>カタ</t>
    </rPh>
    <rPh sb="8" eb="9">
      <t>シ</t>
    </rPh>
    <rPh sb="9" eb="10">
      <t>デ</t>
    </rPh>
    <rPh sb="10" eb="11">
      <t>クチ</t>
    </rPh>
    <phoneticPr fontId="3"/>
  </si>
  <si>
    <t>制気口</t>
    <rPh sb="0" eb="1">
      <t>セイ</t>
    </rPh>
    <rPh sb="1" eb="2">
      <t>キ</t>
    </rPh>
    <rPh sb="2" eb="3">
      <t>コウ</t>
    </rPh>
    <phoneticPr fontId="3"/>
  </si>
  <si>
    <t>VHS</t>
    <phoneticPr fontId="3"/>
  </si>
  <si>
    <t>150×150</t>
    <phoneticPr fontId="3"/>
  </si>
  <si>
    <t>200×200</t>
    <phoneticPr fontId="3"/>
  </si>
  <si>
    <t>ﾕﾆﾊﾞｰｻﾙ形吹出口(結露防止型)</t>
    <rPh sb="7" eb="8">
      <t>カタ</t>
    </rPh>
    <rPh sb="8" eb="9">
      <t>シ</t>
    </rPh>
    <rPh sb="9" eb="10">
      <t>デ</t>
    </rPh>
    <rPh sb="10" eb="11">
      <t>クチ</t>
    </rPh>
    <rPh sb="12" eb="14">
      <t>ケツロ</t>
    </rPh>
    <rPh sb="14" eb="16">
      <t>ボウシ</t>
    </rPh>
    <rPh sb="16" eb="17">
      <t>カタ</t>
    </rPh>
    <phoneticPr fontId="3"/>
  </si>
  <si>
    <t>250×250</t>
    <phoneticPr fontId="3"/>
  </si>
  <si>
    <t>HS</t>
    <phoneticPr fontId="3"/>
  </si>
  <si>
    <t>金網</t>
    <rPh sb="0" eb="2">
      <t>カナアミ</t>
    </rPh>
    <phoneticPr fontId="3"/>
  </si>
  <si>
    <t>風量調整ダンパー</t>
    <rPh sb="0" eb="2">
      <t>フウリョウ</t>
    </rPh>
    <rPh sb="2" eb="4">
      <t>チョウセイ</t>
    </rPh>
    <phoneticPr fontId="3"/>
  </si>
  <si>
    <t>VD</t>
    <phoneticPr fontId="3"/>
  </si>
  <si>
    <t>防火ダンパー</t>
    <rPh sb="0" eb="2">
      <t>ボウカ</t>
    </rPh>
    <phoneticPr fontId="3"/>
  </si>
  <si>
    <t>FD</t>
    <phoneticPr fontId="3"/>
  </si>
  <si>
    <t>SUS製</t>
    <rPh sb="3" eb="4">
      <t>セイ</t>
    </rPh>
    <phoneticPr fontId="3"/>
  </si>
  <si>
    <t>ベントキャップ</t>
    <phoneticPr fontId="3"/>
  </si>
  <si>
    <t>ガラリ型</t>
    <rPh sb="3" eb="4">
      <t>カタ</t>
    </rPh>
    <phoneticPr fontId="3"/>
  </si>
  <si>
    <t>制気口ボックス類</t>
    <rPh sb="0" eb="1">
      <t>セイ</t>
    </rPh>
    <rPh sb="1" eb="2">
      <t>キ</t>
    </rPh>
    <rPh sb="2" eb="3">
      <t>コウ</t>
    </rPh>
    <rPh sb="7" eb="8">
      <t>ルイ</t>
    </rPh>
    <phoneticPr fontId="3"/>
  </si>
  <si>
    <t>5-3</t>
    <phoneticPr fontId="3"/>
  </si>
  <si>
    <t>【中央監視改造】</t>
    <rPh sb="1" eb="3">
      <t>チュウオウ</t>
    </rPh>
    <rPh sb="3" eb="5">
      <t>カンシ</t>
    </rPh>
    <rPh sb="5" eb="7">
      <t>カイゾウ</t>
    </rPh>
    <phoneticPr fontId="3"/>
  </si>
  <si>
    <t>機器費</t>
    <rPh sb="0" eb="3">
      <t>キキヒ</t>
    </rPh>
    <phoneticPr fontId="3"/>
  </si>
  <si>
    <t>エンジニアリング費</t>
    <rPh sb="8" eb="9">
      <t>ヒ</t>
    </rPh>
    <phoneticPr fontId="3"/>
  </si>
  <si>
    <t>調整費</t>
    <rPh sb="0" eb="3">
      <t>チョウセイヒ</t>
    </rPh>
    <phoneticPr fontId="3"/>
  </si>
  <si>
    <t>諸経費</t>
    <rPh sb="0" eb="3">
      <t>ショケイヒ</t>
    </rPh>
    <phoneticPr fontId="3"/>
  </si>
  <si>
    <t>【自動制御設備】</t>
    <rPh sb="1" eb="3">
      <t>ジドウ</t>
    </rPh>
    <rPh sb="3" eb="5">
      <t>セイギョ</t>
    </rPh>
    <rPh sb="5" eb="7">
      <t>セツビ</t>
    </rPh>
    <phoneticPr fontId="3"/>
  </si>
  <si>
    <t>自動制御機器</t>
    <rPh sb="0" eb="2">
      <t>ジドウ</t>
    </rPh>
    <rPh sb="2" eb="4">
      <t>セイギョ</t>
    </rPh>
    <rPh sb="4" eb="6">
      <t>キキ</t>
    </rPh>
    <phoneticPr fontId="3"/>
  </si>
  <si>
    <t>盤関係</t>
    <rPh sb="0" eb="1">
      <t>バン</t>
    </rPh>
    <rPh sb="1" eb="3">
      <t>カンケイ</t>
    </rPh>
    <phoneticPr fontId="3"/>
  </si>
  <si>
    <t>計装工事</t>
    <rPh sb="0" eb="2">
      <t>ケイソウ</t>
    </rPh>
    <rPh sb="2" eb="4">
      <t>コウジ</t>
    </rPh>
    <phoneticPr fontId="3"/>
  </si>
  <si>
    <t>5-4</t>
    <phoneticPr fontId="3"/>
  </si>
  <si>
    <t>機器類撤去</t>
    <rPh sb="0" eb="2">
      <t>キキ</t>
    </rPh>
    <rPh sb="2" eb="3">
      <t>ルイ</t>
    </rPh>
    <rPh sb="3" eb="5">
      <t>テッキョ</t>
    </rPh>
    <phoneticPr fontId="3"/>
  </si>
  <si>
    <t>ダクト類撤去</t>
    <rPh sb="3" eb="4">
      <t>ルイ</t>
    </rPh>
    <rPh sb="4" eb="6">
      <t>テッキョ</t>
    </rPh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</si>
  <si>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</si>
  <si>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5-5</t>
    <phoneticPr fontId="3"/>
  </si>
  <si>
    <t>AC-ERR</t>
  </si>
  <si>
    <t>ヶ所</t>
    <rPh sb="1" eb="2">
      <t>ショ</t>
    </rPh>
    <phoneticPr fontId="3"/>
  </si>
  <si>
    <t>FOA-MR</t>
  </si>
  <si>
    <t>FOA-ER</t>
  </si>
  <si>
    <t>FOA-GE</t>
  </si>
  <si>
    <t>FE-MR</t>
  </si>
  <si>
    <t>FE-ER</t>
  </si>
  <si>
    <t>FE-GE</t>
  </si>
  <si>
    <t>FE-ST</t>
  </si>
  <si>
    <t>FE-WC-4</t>
  </si>
  <si>
    <t>FOA-LAN</t>
  </si>
  <si>
    <t>FE-LAN</t>
  </si>
  <si>
    <t>5-6</t>
    <phoneticPr fontId="3"/>
  </si>
  <si>
    <t>5-7</t>
    <phoneticPr fontId="3"/>
  </si>
  <si>
    <t>名　　　　　　称</t>
    <phoneticPr fontId="3"/>
  </si>
  <si>
    <t>別紙明細2-5-1-1-1</t>
    <rPh sb="0" eb="1">
      <t>ベッシ</t>
    </rPh>
    <rPh sb="1" eb="3">
      <t>メイサイ</t>
    </rPh>
    <phoneticPr fontId="3"/>
  </si>
  <si>
    <t>機器搬入</t>
    <rPh sb="0" eb="2">
      <t>キキ</t>
    </rPh>
    <rPh sb="2" eb="4">
      <t>ハンニュウ</t>
    </rPh>
    <phoneticPr fontId="3"/>
  </si>
  <si>
    <t>ｔ</t>
    <phoneticPr fontId="3"/>
  </si>
  <si>
    <t>設備機械工</t>
    <rPh sb="0" eb="2">
      <t>セツビ</t>
    </rPh>
    <rPh sb="2" eb="5">
      <t>キカイコウ</t>
    </rPh>
    <phoneticPr fontId="3"/>
  </si>
  <si>
    <t>据付費</t>
    <rPh sb="0" eb="2">
      <t>スエツケ</t>
    </rPh>
    <rPh sb="2" eb="3">
      <t>ヒ</t>
    </rPh>
    <phoneticPr fontId="3"/>
  </si>
  <si>
    <t>歩掛り27.19人×1.2</t>
    <rPh sb="0" eb="1">
      <t>ホ</t>
    </rPh>
    <rPh sb="1" eb="2">
      <t>カカ</t>
    </rPh>
    <rPh sb="8" eb="9">
      <t>ニン</t>
    </rPh>
    <phoneticPr fontId="3"/>
  </si>
  <si>
    <t>人</t>
    <rPh sb="0" eb="1">
      <t>ニン</t>
    </rPh>
    <phoneticPr fontId="3"/>
  </si>
  <si>
    <t>据付費（再取付品）</t>
    <rPh sb="0" eb="2">
      <t>スエツケ</t>
    </rPh>
    <rPh sb="2" eb="3">
      <t>ヒ</t>
    </rPh>
    <rPh sb="4" eb="5">
      <t>サイ</t>
    </rPh>
    <rPh sb="5" eb="7">
      <t>トリツケ</t>
    </rPh>
    <rPh sb="7" eb="8">
      <t>ヒン</t>
    </rPh>
    <phoneticPr fontId="3"/>
  </si>
  <si>
    <t>歩掛り42.58人×1.2</t>
    <rPh sb="0" eb="1">
      <t>ホ</t>
    </rPh>
    <rPh sb="1" eb="2">
      <t>カカ</t>
    </rPh>
    <rPh sb="8" eb="9">
      <t>ニン</t>
    </rPh>
    <phoneticPr fontId="3"/>
  </si>
  <si>
    <t>別紙明細2-5-1-2-1</t>
    <rPh sb="0" eb="1">
      <t>ベッシ</t>
    </rPh>
    <rPh sb="1" eb="3">
      <t>メイサイ</t>
    </rPh>
    <phoneticPr fontId="3"/>
  </si>
  <si>
    <t>冷媒用断熱材被服銅管</t>
    <rPh sb="0" eb="3">
      <t>レイバイヨウ</t>
    </rPh>
    <rPh sb="3" eb="6">
      <t>ダンネツザイ</t>
    </rPh>
    <rPh sb="6" eb="8">
      <t>ヒフク</t>
    </rPh>
    <rPh sb="8" eb="10">
      <t>ドウカン</t>
    </rPh>
    <phoneticPr fontId="3"/>
  </si>
  <si>
    <t>液管(10mm)</t>
    <rPh sb="0" eb="1">
      <t>エキ</t>
    </rPh>
    <rPh sb="1" eb="2">
      <t>カン</t>
    </rPh>
    <phoneticPr fontId="3"/>
  </si>
  <si>
    <t>6.4φ</t>
    <phoneticPr fontId="3"/>
  </si>
  <si>
    <t>9.5φ</t>
    <phoneticPr fontId="3"/>
  </si>
  <si>
    <t>ガス管(20mm)</t>
    <rPh sb="2" eb="3">
      <t>カン</t>
    </rPh>
    <phoneticPr fontId="3"/>
  </si>
  <si>
    <t>12.7φ</t>
    <phoneticPr fontId="3"/>
  </si>
  <si>
    <t>EM-CEE-3.5mm-2C</t>
  </si>
  <si>
    <t>制御用ケーブル</t>
    <rPh sb="0" eb="2">
      <t>セイギョ</t>
    </rPh>
    <rPh sb="2" eb="3">
      <t>ヨウ</t>
    </rPh>
    <phoneticPr fontId="3"/>
  </si>
  <si>
    <t>管内配線</t>
    <rPh sb="0" eb="2">
      <t>カンナイ</t>
    </rPh>
    <rPh sb="2" eb="3">
      <t>ハイ</t>
    </rPh>
    <rPh sb="3" eb="4">
      <t>セン</t>
    </rPh>
    <phoneticPr fontId="3"/>
  </si>
  <si>
    <t>別紙明細2-5-1-2-2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</si>
  <si>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</si>
  <si>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</si>
  <si>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　給水管</t>
    <rPh sb="3" eb="5">
      <t>キュウスイ</t>
    </rPh>
    <rPh sb="5" eb="6">
      <t>スイカン</t>
    </rPh>
    <phoneticPr fontId="3"/>
  </si>
  <si>
    <t>保温化粧ケース</t>
    <rPh sb="0" eb="2">
      <t>ホオン</t>
    </rPh>
    <rPh sb="2" eb="4">
      <t>ケショウ</t>
    </rPh>
    <phoneticPr fontId="3"/>
  </si>
  <si>
    <t>樹脂製</t>
    <rPh sb="0" eb="3">
      <t>ジュシセイ</t>
    </rPh>
    <phoneticPr fontId="3"/>
  </si>
  <si>
    <t>100×70</t>
    <phoneticPr fontId="3"/>
  </si>
  <si>
    <t>冷媒管保温外装</t>
    <rPh sb="0" eb="2">
      <t>レイバイ</t>
    </rPh>
    <rPh sb="2" eb="3">
      <t>カン</t>
    </rPh>
    <rPh sb="3" eb="5">
      <t>ホオン</t>
    </rPh>
    <rPh sb="5" eb="7">
      <t>ガイソウ</t>
    </rPh>
    <phoneticPr fontId="3"/>
  </si>
  <si>
    <t>ｽﾃﾝﾚｽ鋼板</t>
    <rPh sb="5" eb="7">
      <t>コウハン</t>
    </rPh>
    <phoneticPr fontId="3"/>
  </si>
  <si>
    <t>断熱支持材</t>
    <rPh sb="0" eb="2">
      <t>ダンネツ</t>
    </rPh>
    <rPh sb="2" eb="5">
      <t>シジザイ</t>
    </rPh>
    <phoneticPr fontId="3"/>
  </si>
  <si>
    <t>別紙明細2-5-1-2-3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</si>
  <si>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</si>
  <si>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</si>
  <si>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</si>
  <si>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</si>
  <si>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</si>
  <si>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別紙明細2-5-1-2-4</t>
    <rPh sb="0" eb="1">
      <t>ベッシ</t>
    </rPh>
    <rPh sb="1" eb="3">
      <t>メイサイ</t>
    </rPh>
    <phoneticPr fontId="3"/>
  </si>
  <si>
    <t>ﾀﾞｲﾔﾓﾝﾄﾞｶｯﾀｰ</t>
    <phoneticPr fontId="3"/>
  </si>
  <si>
    <t>RC厚150mm程度</t>
    <rPh sb="2" eb="3">
      <t>アツ</t>
    </rPh>
    <rPh sb="8" eb="10">
      <t>テイド</t>
    </rPh>
    <phoneticPr fontId="3"/>
  </si>
  <si>
    <t>機械はつり</t>
    <rPh sb="0" eb="2">
      <t>キカイ</t>
    </rPh>
    <phoneticPr fontId="3"/>
  </si>
  <si>
    <t>RC厚200mm程度</t>
    <rPh sb="2" eb="3">
      <t>アツ</t>
    </rPh>
    <rPh sb="8" eb="10">
      <t>テイド</t>
    </rPh>
    <phoneticPr fontId="3"/>
  </si>
  <si>
    <t>別紙明細2-5-1-2-5</t>
    <rPh sb="0" eb="1">
      <t>ベッシ</t>
    </rPh>
    <rPh sb="1" eb="3">
      <t>メイサイ</t>
    </rPh>
    <phoneticPr fontId="3"/>
  </si>
  <si>
    <t>別紙明細2-5-1-2-6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</si>
  <si>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</si>
  <si>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別紙明細2-5-1-2-7</t>
    <rPh sb="0" eb="1">
      <t>ベッシ</t>
    </rPh>
    <rPh sb="1" eb="3">
      <t>メイサイ</t>
    </rPh>
    <phoneticPr fontId="3"/>
  </si>
  <si>
    <t>別紙明細2-5-1-3-1</t>
    <rPh sb="0" eb="1">
      <t>ベッシ</t>
    </rPh>
    <rPh sb="1" eb="3">
      <t>メイサイ</t>
    </rPh>
    <phoneticPr fontId="3"/>
  </si>
  <si>
    <t>別紙明細2-5-2-1-1</t>
    <rPh sb="0" eb="1">
      <t>ベッシ</t>
    </rPh>
    <rPh sb="1" eb="3">
      <t>メイサイ</t>
    </rPh>
    <phoneticPr fontId="3"/>
  </si>
  <si>
    <t>歩掛り79.04人×1.2</t>
    <rPh sb="0" eb="1">
      <t>ホ</t>
    </rPh>
    <rPh sb="1" eb="2">
      <t>カカ</t>
    </rPh>
    <rPh sb="8" eb="9">
      <t>ニン</t>
    </rPh>
    <phoneticPr fontId="3"/>
  </si>
  <si>
    <t>別紙明細2-5-2-2-1</t>
    <rPh sb="0" eb="1">
      <t>ベッシ</t>
    </rPh>
    <rPh sb="1" eb="3">
      <t>メイサイ</t>
    </rPh>
    <phoneticPr fontId="3"/>
  </si>
  <si>
    <t>ｱﾝｸﾞﾙﾌﾗﾝｼﾞ工法(低圧)</t>
    <rPh sb="10" eb="12">
      <t>コウホウ</t>
    </rPh>
    <rPh sb="13" eb="15">
      <t>テイアツ</t>
    </rPh>
    <phoneticPr fontId="3"/>
  </si>
  <si>
    <t>長方形ダクト</t>
    <rPh sb="0" eb="3">
      <t>チョウホウケイ</t>
    </rPh>
    <phoneticPr fontId="3"/>
  </si>
  <si>
    <t>0.5mm厚</t>
    <rPh sb="5" eb="6">
      <t>アツ</t>
    </rPh>
    <phoneticPr fontId="3"/>
  </si>
  <si>
    <t>㎡</t>
    <phoneticPr fontId="3"/>
  </si>
  <si>
    <t>消音内貼</t>
    <rPh sb="0" eb="2">
      <t>ショウオン</t>
    </rPh>
    <rPh sb="2" eb="4">
      <t>ウチバ</t>
    </rPh>
    <phoneticPr fontId="3"/>
  </si>
  <si>
    <t>GW25t</t>
    <phoneticPr fontId="3"/>
  </si>
  <si>
    <t>別紙明細2-5-2-2-2</t>
    <rPh sb="0" eb="1">
      <t>ベッシ</t>
    </rPh>
    <rPh sb="1" eb="3">
      <t>メイサイ</t>
    </rPh>
    <phoneticPr fontId="3"/>
  </si>
  <si>
    <t>屋内露出</t>
    <rPh sb="0" eb="2">
      <t>オクナイ</t>
    </rPh>
    <rPh sb="2" eb="4">
      <t>ロシュツ</t>
    </rPh>
    <phoneticPr fontId="3"/>
  </si>
  <si>
    <t>ｶﾗｰ亜鉛鉄板</t>
    <rPh sb="3" eb="5">
      <t>アエン</t>
    </rPh>
    <rPh sb="5" eb="7">
      <t>テッパン</t>
    </rPh>
    <phoneticPr fontId="3"/>
  </si>
  <si>
    <t>GW</t>
    <phoneticPr fontId="3"/>
  </si>
  <si>
    <t>ｽﾊﾟｲﾗﾙﾀﾞｸﾄ</t>
    <phoneticPr fontId="3"/>
  </si>
  <si>
    <t>別紙明細2-5-2-2-3</t>
    <rPh sb="0" eb="1">
      <t>ベッシ</t>
    </rPh>
    <rPh sb="1" eb="3">
      <t>メイサイ</t>
    </rPh>
    <phoneticPr fontId="3"/>
  </si>
  <si>
    <t>別紙明細2-5-2-2-4</t>
    <rPh sb="0" eb="1">
      <t>ベッシ</t>
    </rPh>
    <rPh sb="1" eb="3">
      <t>メイサイ</t>
    </rPh>
    <phoneticPr fontId="3"/>
  </si>
  <si>
    <t>別紙明細2-5-2-3-1</t>
    <rPh sb="0" eb="1">
      <t>ベッシ</t>
    </rPh>
    <rPh sb="1" eb="3">
      <t>メイサイ</t>
    </rPh>
    <phoneticPr fontId="3"/>
  </si>
  <si>
    <t>別紙明細2-5-4-1-1</t>
    <rPh sb="0" eb="1">
      <t>ベッシ</t>
    </rPh>
    <rPh sb="1" eb="3">
      <t>メイサイ</t>
    </rPh>
    <phoneticPr fontId="3"/>
  </si>
  <si>
    <t>空調設備機器　搬出</t>
    <rPh sb="0" eb="1">
      <t>クウ</t>
    </rPh>
    <rPh sb="1" eb="2">
      <t>チョウ</t>
    </rPh>
    <rPh sb="2" eb="4">
      <t>セツビ</t>
    </rPh>
    <rPh sb="4" eb="6">
      <t>キキ</t>
    </rPh>
    <rPh sb="7" eb="9">
      <t>ハンシュツ</t>
    </rPh>
    <phoneticPr fontId="3"/>
  </si>
  <si>
    <t>空調設備機器　撤去</t>
    <rPh sb="0" eb="1">
      <t>クウ</t>
    </rPh>
    <rPh sb="1" eb="2">
      <t>チョウ</t>
    </rPh>
    <rPh sb="2" eb="4">
      <t>セツビ</t>
    </rPh>
    <rPh sb="4" eb="6">
      <t>キキ</t>
    </rPh>
    <rPh sb="7" eb="9">
      <t>テッキョ</t>
    </rPh>
    <phoneticPr fontId="3"/>
  </si>
  <si>
    <t>歩掛り52.60人×0.3</t>
    <rPh sb="0" eb="1">
      <t>ホ</t>
    </rPh>
    <rPh sb="1" eb="2">
      <t>カカ</t>
    </rPh>
    <rPh sb="8" eb="9">
      <t>ニン</t>
    </rPh>
    <phoneticPr fontId="3"/>
  </si>
  <si>
    <t>空調設備機器（再取付品）　撤去</t>
    <rPh sb="0" eb="1">
      <t>クウ</t>
    </rPh>
    <rPh sb="1" eb="2">
      <t>チョウ</t>
    </rPh>
    <rPh sb="2" eb="4">
      <t>セツビ</t>
    </rPh>
    <rPh sb="4" eb="6">
      <t>キキ</t>
    </rPh>
    <rPh sb="7" eb="8">
      <t>サイ</t>
    </rPh>
    <rPh sb="8" eb="10">
      <t>トリツケ</t>
    </rPh>
    <rPh sb="10" eb="11">
      <t>ヒン</t>
    </rPh>
    <rPh sb="13" eb="15">
      <t>テッキョ</t>
    </rPh>
    <phoneticPr fontId="3"/>
  </si>
  <si>
    <t>歩掛り42.58人×0.4</t>
    <rPh sb="0" eb="1">
      <t>ホ</t>
    </rPh>
    <rPh sb="1" eb="2">
      <t>カカ</t>
    </rPh>
    <rPh sb="8" eb="9">
      <t>ニン</t>
    </rPh>
    <phoneticPr fontId="3"/>
  </si>
  <si>
    <t>冷媒回収作業</t>
    <rPh sb="0" eb="2">
      <t>レイバイ</t>
    </rPh>
    <rPh sb="2" eb="4">
      <t>カイシュウ</t>
    </rPh>
    <rPh sb="4" eb="6">
      <t>サギョウ</t>
    </rPh>
    <phoneticPr fontId="3"/>
  </si>
  <si>
    <t>換気設備機器　搬出</t>
    <rPh sb="0" eb="2">
      <t>カンキ</t>
    </rPh>
    <rPh sb="2" eb="4">
      <t>セツビ</t>
    </rPh>
    <rPh sb="4" eb="6">
      <t>キキ</t>
    </rPh>
    <rPh sb="7" eb="9">
      <t>ハンシュツ</t>
    </rPh>
    <phoneticPr fontId="3"/>
  </si>
  <si>
    <t>換気設備機器　撤去</t>
    <rPh sb="0" eb="2">
      <t>カンキ</t>
    </rPh>
    <rPh sb="2" eb="4">
      <t>セツビ</t>
    </rPh>
    <rPh sb="4" eb="6">
      <t>キキ</t>
    </rPh>
    <rPh sb="7" eb="9">
      <t>テッキョ</t>
    </rPh>
    <phoneticPr fontId="3"/>
  </si>
  <si>
    <t>歩掛り59.4人×0.3</t>
    <rPh sb="0" eb="1">
      <t>ホ</t>
    </rPh>
    <rPh sb="1" eb="2">
      <t>カカ</t>
    </rPh>
    <rPh sb="7" eb="8">
      <t>ニン</t>
    </rPh>
    <phoneticPr fontId="3"/>
  </si>
  <si>
    <t>衛生設備機器　搬出</t>
    <rPh sb="0" eb="2">
      <t>エイセイ</t>
    </rPh>
    <rPh sb="2" eb="4">
      <t>セツビ</t>
    </rPh>
    <rPh sb="4" eb="6">
      <t>キキ</t>
    </rPh>
    <rPh sb="7" eb="9">
      <t>ハンシュツ</t>
    </rPh>
    <phoneticPr fontId="3"/>
  </si>
  <si>
    <t>衛生設備機器　撤去</t>
    <rPh sb="0" eb="2">
      <t>エイセイ</t>
    </rPh>
    <rPh sb="2" eb="4">
      <t>セツビ</t>
    </rPh>
    <rPh sb="4" eb="6">
      <t>キキ</t>
    </rPh>
    <rPh sb="7" eb="9">
      <t>テッキョ</t>
    </rPh>
    <phoneticPr fontId="3"/>
  </si>
  <si>
    <t>歩掛り14.18人×0.3</t>
    <rPh sb="0" eb="1">
      <t>ホ</t>
    </rPh>
    <rPh sb="1" eb="2">
      <t>カカ</t>
    </rPh>
    <rPh sb="8" eb="9">
      <t>ニン</t>
    </rPh>
    <phoneticPr fontId="3"/>
  </si>
  <si>
    <t>別紙明細2-5-4-1-2</t>
    <rPh sb="0" eb="1">
      <t>ベッシ</t>
    </rPh>
    <rPh sb="1" eb="3">
      <t>メイサイ</t>
    </rPh>
    <phoneticPr fontId="3"/>
  </si>
  <si>
    <t>長方形ダクト　撤去</t>
    <rPh sb="0" eb="3">
      <t>チョウホウケイ</t>
    </rPh>
    <rPh sb="7" eb="9">
      <t>テッキョ</t>
    </rPh>
    <phoneticPr fontId="3"/>
  </si>
  <si>
    <t>0.8mm厚</t>
    <rPh sb="5" eb="6">
      <t>アツ</t>
    </rPh>
    <phoneticPr fontId="3"/>
  </si>
  <si>
    <t>スパイラルダクト　撤去</t>
    <rPh sb="9" eb="11">
      <t>テッキョ</t>
    </rPh>
    <phoneticPr fontId="3"/>
  </si>
  <si>
    <t>300φ</t>
    <phoneticPr fontId="3"/>
  </si>
  <si>
    <t>0.04㎡以下</t>
    <rPh sb="5" eb="7">
      <t>イカ</t>
    </rPh>
    <phoneticPr fontId="3"/>
  </si>
  <si>
    <t>制気口　撤去</t>
    <rPh sb="0" eb="1">
      <t>セイ</t>
    </rPh>
    <rPh sb="1" eb="2">
      <t>キ</t>
    </rPh>
    <rPh sb="2" eb="3">
      <t>コウ</t>
    </rPh>
    <rPh sb="4" eb="6">
      <t>テッキョ</t>
    </rPh>
    <phoneticPr fontId="3"/>
  </si>
  <si>
    <t>200×150</t>
    <phoneticPr fontId="3"/>
  </si>
  <si>
    <t>1.0mm厚</t>
    <rPh sb="5" eb="6">
      <t>アツ</t>
    </rPh>
    <phoneticPr fontId="3"/>
  </si>
  <si>
    <t>1.2mm厚</t>
    <rPh sb="5" eb="6">
      <t>アツ</t>
    </rPh>
    <phoneticPr fontId="3"/>
  </si>
  <si>
    <t>消音内貼　撤去</t>
    <rPh sb="0" eb="2">
      <t>ショウオン</t>
    </rPh>
    <rPh sb="2" eb="4">
      <t>ウチバ</t>
    </rPh>
    <rPh sb="5" eb="7">
      <t>テッキョ</t>
    </rPh>
    <phoneticPr fontId="3"/>
  </si>
  <si>
    <t>ｱﾐ付</t>
    <rPh sb="2" eb="3">
      <t>ツキ</t>
    </rPh>
    <phoneticPr fontId="3"/>
  </si>
  <si>
    <t>機械室露出</t>
    <rPh sb="0" eb="3">
      <t>キカイシツ</t>
    </rPh>
    <rPh sb="3" eb="5">
      <t>ロシュツ</t>
    </rPh>
    <phoneticPr fontId="3"/>
  </si>
  <si>
    <t>保温　撤去　</t>
    <rPh sb="0" eb="2">
      <t>ホオン</t>
    </rPh>
    <phoneticPr fontId="3"/>
  </si>
  <si>
    <t>長方形ﾀﾞｸﾄ</t>
    <rPh sb="0" eb="3">
      <t>チョウホウケイ</t>
    </rPh>
    <phoneticPr fontId="3"/>
  </si>
  <si>
    <t>別紙明細2-5-4-1-3</t>
    <rPh sb="0" eb="1">
      <t>ベッシ</t>
    </rPh>
    <rPh sb="1" eb="3">
      <t>メイサイ</t>
    </rPh>
    <phoneticPr fontId="3"/>
  </si>
  <si>
    <t>＜空調配管＞</t>
    <rPh sb="1" eb="2">
      <t>クウ</t>
    </rPh>
    <rPh sb="2" eb="3">
      <t>チョウ</t>
    </rPh>
    <rPh sb="3" eb="4">
      <t>ハイ</t>
    </rPh>
    <rPh sb="4" eb="5">
      <t>カン</t>
    </rPh>
    <phoneticPr fontId="3"/>
  </si>
  <si>
    <t>SGP-白</t>
    <rPh sb="4" eb="5">
      <t>シロ</t>
    </rPh>
    <phoneticPr fontId="3"/>
  </si>
  <si>
    <t>ねじ接合</t>
    <rPh sb="2" eb="4">
      <t>セツゴウ</t>
    </rPh>
    <phoneticPr fontId="3"/>
  </si>
  <si>
    <t>冷温水管　撤去</t>
    <rPh sb="0" eb="3">
      <t>レイオンスイ</t>
    </rPh>
    <rPh sb="3" eb="4">
      <t>カン</t>
    </rPh>
    <rPh sb="5" eb="7">
      <t>テッキョ</t>
    </rPh>
    <phoneticPr fontId="3"/>
  </si>
  <si>
    <t>100A</t>
    <phoneticPr fontId="3"/>
  </si>
  <si>
    <t>機械室・便所</t>
    <rPh sb="0" eb="3">
      <t>キカイシツ</t>
    </rPh>
    <rPh sb="4" eb="6">
      <t>ベンジョ</t>
    </rPh>
    <phoneticPr fontId="3"/>
  </si>
  <si>
    <t>冷水管　撤去</t>
    <rPh sb="0" eb="2">
      <t>レイスイ</t>
    </rPh>
    <rPh sb="2" eb="3">
      <t>カン</t>
    </rPh>
    <rPh sb="4" eb="6">
      <t>テッキョ</t>
    </rPh>
    <phoneticPr fontId="3"/>
  </si>
  <si>
    <t>65A</t>
    <phoneticPr fontId="3"/>
  </si>
  <si>
    <t>80A</t>
    <phoneticPr fontId="3"/>
  </si>
  <si>
    <t>40A</t>
    <phoneticPr fontId="3"/>
  </si>
  <si>
    <t>温水管　撤去</t>
    <rPh sb="0" eb="2">
      <t>オンスイ</t>
    </rPh>
    <rPh sb="2" eb="3">
      <t>カン</t>
    </rPh>
    <rPh sb="3" eb="4">
      <t>スイカン</t>
    </rPh>
    <rPh sb="4" eb="6">
      <t>テッキョ</t>
    </rPh>
    <phoneticPr fontId="3"/>
  </si>
  <si>
    <t>冷却水管　撤去</t>
    <rPh sb="0" eb="3">
      <t>レイキャクスイ</t>
    </rPh>
    <rPh sb="3" eb="4">
      <t>カン</t>
    </rPh>
    <rPh sb="4" eb="5">
      <t>スイカン</t>
    </rPh>
    <rPh sb="5" eb="7">
      <t>テッキョ</t>
    </rPh>
    <phoneticPr fontId="3"/>
  </si>
  <si>
    <t>溶接接合</t>
    <rPh sb="0" eb="2">
      <t>ヨウセツ</t>
    </rPh>
    <rPh sb="2" eb="4">
      <t>セツゴウ</t>
    </rPh>
    <phoneticPr fontId="3"/>
  </si>
  <si>
    <t>給水管　撤去</t>
    <rPh sb="0" eb="2">
      <t>キュウスイ</t>
    </rPh>
    <rPh sb="2" eb="3">
      <t>カン</t>
    </rPh>
    <rPh sb="4" eb="6">
      <t>テッキョ</t>
    </rPh>
    <phoneticPr fontId="3"/>
  </si>
  <si>
    <t>100SU</t>
    <phoneticPr fontId="3"/>
  </si>
  <si>
    <t>ドレン管　撤去</t>
    <rPh sb="3" eb="4">
      <t>カン</t>
    </rPh>
    <rPh sb="5" eb="7">
      <t>テッキョ</t>
    </rPh>
    <phoneticPr fontId="3"/>
  </si>
  <si>
    <t>32A</t>
    <phoneticPr fontId="3"/>
  </si>
  <si>
    <t>冷媒管　撤去</t>
    <rPh sb="0" eb="2">
      <t>レイバイ</t>
    </rPh>
    <rPh sb="2" eb="3">
      <t>カン</t>
    </rPh>
    <rPh sb="4" eb="6">
      <t>テッキョ</t>
    </rPh>
    <phoneticPr fontId="3"/>
  </si>
  <si>
    <t>CVV-S-3.5mm-2C</t>
  </si>
  <si>
    <t>制御用ケーブル　撤去</t>
    <rPh sb="0" eb="2">
      <t>セイギョ</t>
    </rPh>
    <rPh sb="2" eb="3">
      <t>ヨウ</t>
    </rPh>
    <rPh sb="8" eb="10">
      <t>テッキョ</t>
    </rPh>
    <phoneticPr fontId="3"/>
  </si>
  <si>
    <t>ｍ</t>
  </si>
  <si>
    <t>仕切弁　撤去</t>
    <rPh sb="0" eb="3">
      <t>シキリベン</t>
    </rPh>
    <rPh sb="4" eb="6">
      <t>テッキョ</t>
    </rPh>
    <phoneticPr fontId="3"/>
  </si>
  <si>
    <t>逆止弁　撤去</t>
    <rPh sb="0" eb="3">
      <t>ギャクシベン</t>
    </rPh>
    <rPh sb="4" eb="6">
      <t>テッキョ</t>
    </rPh>
    <phoneticPr fontId="3"/>
  </si>
  <si>
    <t>フレキシブルジョイント　撤去</t>
    <rPh sb="12" eb="14">
      <t>テッキョ</t>
    </rPh>
    <phoneticPr fontId="3"/>
  </si>
  <si>
    <t>3方弁　撤去</t>
    <rPh sb="1" eb="2">
      <t>ホウ</t>
    </rPh>
    <rPh sb="2" eb="3">
      <t>ベン</t>
    </rPh>
    <rPh sb="4" eb="6">
      <t>テッキョ</t>
    </rPh>
    <phoneticPr fontId="3"/>
  </si>
  <si>
    <t>Ｙ形ストレーナー　撤去</t>
    <rPh sb="1" eb="2">
      <t>カタ</t>
    </rPh>
    <rPh sb="9" eb="11">
      <t>テッキョ</t>
    </rPh>
    <phoneticPr fontId="3"/>
  </si>
  <si>
    <t>バタフライ弁　撤去</t>
    <rPh sb="5" eb="6">
      <t>ベン</t>
    </rPh>
    <rPh sb="7" eb="9">
      <t>テッキョ</t>
    </rPh>
    <phoneticPr fontId="3"/>
  </si>
  <si>
    <t>GW　冷水管</t>
    <rPh sb="3" eb="5">
      <t>レイスイ</t>
    </rPh>
    <rPh sb="5" eb="6">
      <t>カン</t>
    </rPh>
    <phoneticPr fontId="3"/>
  </si>
  <si>
    <t>GW　冷温水管</t>
    <rPh sb="3" eb="6">
      <t>レイオンスイ</t>
    </rPh>
    <rPh sb="6" eb="7">
      <t>カン</t>
    </rPh>
    <phoneticPr fontId="3"/>
  </si>
  <si>
    <t>GW　温水管</t>
    <rPh sb="3" eb="4">
      <t>オン</t>
    </rPh>
    <rPh sb="5" eb="6">
      <t>カン</t>
    </rPh>
    <phoneticPr fontId="3"/>
  </si>
  <si>
    <t>GW　冷却水管</t>
    <rPh sb="3" eb="6">
      <t>レイキャクスイ</t>
    </rPh>
    <rPh sb="6" eb="7">
      <t>カン</t>
    </rPh>
    <phoneticPr fontId="3"/>
  </si>
  <si>
    <t>GW　ドレン管</t>
    <rPh sb="6" eb="7">
      <t>スイカン</t>
    </rPh>
    <phoneticPr fontId="3"/>
  </si>
  <si>
    <t>仕切弁</t>
    <rPh sb="0" eb="3">
      <t>シキリベン</t>
    </rPh>
    <phoneticPr fontId="3"/>
  </si>
  <si>
    <t>逆止弁</t>
    <rPh sb="0" eb="3">
      <t>ギャクシベン</t>
    </rPh>
    <phoneticPr fontId="3"/>
  </si>
  <si>
    <t>3方弁</t>
    <rPh sb="1" eb="2">
      <t>ホウ</t>
    </rPh>
    <rPh sb="2" eb="3">
      <t>ベン</t>
    </rPh>
    <phoneticPr fontId="3"/>
  </si>
  <si>
    <t>Yスト</t>
    <phoneticPr fontId="3"/>
  </si>
  <si>
    <t>ﾊﾞﾀﾌﾗｲﾍﾞﾝ弁</t>
    <rPh sb="9" eb="10">
      <t>ベン</t>
    </rPh>
    <phoneticPr fontId="3"/>
  </si>
  <si>
    <t>別紙明細2-5-6-1-1</t>
    <rPh sb="0" eb="1">
      <t>ベッシ</t>
    </rPh>
    <rPh sb="1" eb="3">
      <t>メイサイ</t>
    </rPh>
    <phoneticPr fontId="3"/>
  </si>
  <si>
    <t>足場組立及び解体工事</t>
    <phoneticPr fontId="3"/>
  </si>
  <si>
    <t>別紙明細2-5-7-1-1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</si>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</sst>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73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79" fontId="5" fillId="0" borderId="8" xfId="1" applyNumberFormat="1" applyFont="1" applyFill="1" applyBorder="1" applyAlignment="1" applyProtection="1">
      <alignment vertical="center"/>
      <protection locked="0"/>
    </xf>
    <xf numFmtId="181" fontId="2" fillId="0" borderId="8" xfId="0" applyNumberFormat="1" applyFont="1" applyBorder="1" applyAlignment="1" applyProtection="1">
      <alignment vertical="center"/>
      <protection locked="0"/>
    </xf>
    <xf numFmtId="179" fontId="2" fillId="0" borderId="8" xfId="0" applyNumberFormat="1" applyFont="1" applyBorder="1" applyAlignment="1" applyProtection="1">
      <alignment vertical="center"/>
      <protection locked="0"/>
    </xf>
    <xf numFmtId="179" fontId="26" fillId="0" borderId="4" xfId="1" applyNumberFormat="1" applyFont="1" applyBorder="1" applyAlignment="1">
      <alignment vertical="center"/>
    </xf>
    <xf numFmtId="179" fontId="26" fillId="0" borderId="8" xfId="1" applyNumberFormat="1" applyFont="1" applyBorder="1" applyAlignment="1">
      <alignment vertical="center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22" fillId="0" borderId="5" xfId="0" applyFont="1" applyBorder="1" applyAlignment="1" applyProtection="1">
      <alignment vertical="center" wrapText="1"/>
      <protection locked="0"/>
    </xf>
    <xf numFmtId="0" fontId="22" fillId="0" borderId="6" xfId="0" applyFont="1" applyBorder="1" applyAlignment="1" applyProtection="1">
      <alignment vertical="center" wrapText="1"/>
      <protection locked="0"/>
    </xf>
    <xf numFmtId="0" fontId="22" fillId="0" borderId="4" xfId="0" applyFont="1" applyBorder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2" fillId="0" borderId="8" xfId="0" applyFont="1" applyBorder="1" applyAlignment="1" applyProtection="1">
      <alignment vertical="center" wrapText="1"/>
      <protection locked="0"/>
    </xf>
    <xf numFmtId="0" fontId="22" fillId="0" borderId="7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38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71">
        <v>2021</v>
      </c>
      <c r="F1" s="172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91"/>
  <sheetViews>
    <sheetView showZeros="0" tabSelected="1" view="pageBreakPreview" zoomScaleNormal="100" zoomScaleSheetLayoutView="100" workbookViewId="0">
      <pane xSplit="11" ySplit="1" topLeftCell="L62" activePane="bottomRight" state="frozen"/>
      <selection pane="bottomRight" activeCell="H1" sqref="H1"/>
      <selection pane="bottomLeft" activeCell="G7" sqref="G7"/>
      <selection pane="topRight" activeCell="G7" sqref="G7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50" t="s">
        <v>15</v>
      </c>
      <c r="B2" s="21" t="s">
        <v>16</v>
      </c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151" t="s">
        <v>19</v>
      </c>
      <c r="B3" s="23" t="s">
        <v>20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50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21</v>
      </c>
      <c r="B7" s="23" t="s">
        <v>22</v>
      </c>
      <c r="C7" s="24"/>
      <c r="D7" s="25"/>
      <c r="E7" s="36">
        <v>1</v>
      </c>
      <c r="F7" s="27" t="s">
        <v>23</v>
      </c>
      <c r="G7" s="118"/>
      <c r="H7" s="119"/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50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24</v>
      </c>
      <c r="B9" s="23" t="s">
        <v>25</v>
      </c>
      <c r="C9" s="24"/>
      <c r="D9" s="25"/>
      <c r="E9" s="36">
        <v>1</v>
      </c>
      <c r="F9" s="27" t="s">
        <v>23</v>
      </c>
      <c r="G9" s="118"/>
      <c r="H9" s="119"/>
      <c r="I9" s="24"/>
      <c r="J9" s="25"/>
      <c r="K9" s="25"/>
      <c r="M9" s="120">
        <f>IF(B9&lt;&gt;"計",ROUNDDOWN(E9*G9,0),SUM(M$2:M8))</f>
        <v>0</v>
      </c>
      <c r="N9" s="11" t="str">
        <f>IF((+H9-M9)&lt;&gt;0,H9-M9,IF(H9&gt;0,"0",""))</f>
        <v/>
      </c>
    </row>
    <row r="10" spans="1:14" ht="12.95" customHeight="1">
      <c r="A10" s="150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 t="s">
        <v>26</v>
      </c>
      <c r="B11" s="23" t="s">
        <v>27</v>
      </c>
      <c r="C11" s="24"/>
      <c r="D11" s="25"/>
      <c r="E11" s="36">
        <v>1</v>
      </c>
      <c r="F11" s="27" t="s">
        <v>23</v>
      </c>
      <c r="G11" s="118"/>
      <c r="H11" s="119"/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50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50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7" t="s">
        <v>28</v>
      </c>
      <c r="C15" s="24"/>
      <c r="D15" s="25"/>
      <c r="E15" s="36"/>
      <c r="F15" s="27"/>
      <c r="G15" s="118"/>
      <c r="H15" s="119"/>
      <c r="I15" s="24"/>
      <c r="J15" s="25"/>
      <c r="K15" s="25"/>
      <c r="M15" s="120">
        <f>IF(B15&lt;&gt;"計",ROUNDDOWN(E15*G15,0),SUM(M2:M14))</f>
        <v>0</v>
      </c>
      <c r="N15" s="11" t="str">
        <f>IF((+H15-M15)&lt;&gt;0,H15-M15,IF(H15&gt;0,"0",""))</f>
        <v/>
      </c>
    </row>
    <row r="16" spans="1:14" ht="12.95" customHeight="1">
      <c r="A16" s="150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50" t="s">
        <v>15</v>
      </c>
      <c r="B18" s="21" t="s">
        <v>16</v>
      </c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29</v>
      </c>
      <c r="B19" s="23" t="s">
        <v>30</v>
      </c>
      <c r="C19" s="24"/>
      <c r="D19" s="25"/>
      <c r="E19" s="36"/>
      <c r="F19" s="27"/>
      <c r="G19" s="118"/>
      <c r="H19" s="119"/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50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50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21</v>
      </c>
      <c r="B23" s="23" t="s">
        <v>22</v>
      </c>
      <c r="C23" s="24"/>
      <c r="D23" s="25"/>
      <c r="E23" s="36">
        <v>1</v>
      </c>
      <c r="F23" s="27" t="s">
        <v>23</v>
      </c>
      <c r="G23" s="118"/>
      <c r="H23" s="119"/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50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 t="s">
        <v>31</v>
      </c>
      <c r="B25" s="23" t="s">
        <v>32</v>
      </c>
      <c r="C25" s="24"/>
      <c r="D25" s="25"/>
      <c r="E25" s="36">
        <v>1</v>
      </c>
      <c r="F25" s="27" t="s">
        <v>23</v>
      </c>
      <c r="G25" s="118"/>
      <c r="H25" s="119"/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50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33</v>
      </c>
      <c r="B27" s="23" t="s">
        <v>27</v>
      </c>
      <c r="C27" s="24"/>
      <c r="D27" s="25"/>
      <c r="E27" s="36">
        <v>1</v>
      </c>
      <c r="F27" s="27" t="s">
        <v>23</v>
      </c>
      <c r="G27" s="118"/>
      <c r="H27" s="119"/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50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7" t="s">
        <v>28</v>
      </c>
      <c r="C31" s="24"/>
      <c r="D31" s="25"/>
      <c r="E31" s="26"/>
      <c r="F31" s="27"/>
      <c r="G31" s="118"/>
      <c r="H31" s="119"/>
      <c r="I31" s="24"/>
      <c r="J31" s="25"/>
      <c r="K31" s="25"/>
      <c r="M31" s="120">
        <f>IF(B31&lt;&gt;"計",ROUNDDOWN(E31*G31,0),SUM(M18:M30))</f>
        <v>0</v>
      </c>
      <c r="N31" s="11" t="str">
        <f>IF((+H31-M31)&lt;&gt;0,H31-M31,IF(H31&gt;0,"0",""))</f>
        <v/>
      </c>
    </row>
    <row r="32" spans="1:14" ht="12.95" customHeight="1">
      <c r="A32" s="150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50" t="s">
        <v>15</v>
      </c>
      <c r="B34" s="21" t="s">
        <v>16</v>
      </c>
      <c r="C34" s="15"/>
      <c r="D34" s="16"/>
      <c r="E34" s="17"/>
      <c r="F34" s="18"/>
      <c r="G34" s="116"/>
      <c r="H34" s="117"/>
      <c r="I34" s="19"/>
      <c r="J34" s="20"/>
      <c r="K34" s="20"/>
    </row>
    <row r="35" spans="1:14" ht="12.95" customHeight="1">
      <c r="A35" s="151" t="s">
        <v>34</v>
      </c>
      <c r="B35" s="23" t="s">
        <v>35</v>
      </c>
      <c r="C35" s="24"/>
      <c r="D35" s="25"/>
      <c r="E35" s="26"/>
      <c r="F35" s="27"/>
      <c r="G35" s="118"/>
      <c r="H35" s="119"/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26"/>
      <c r="F37" s="27"/>
      <c r="G37" s="118"/>
      <c r="H37" s="119"/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50"/>
      <c r="B38" s="21"/>
      <c r="C38" s="15"/>
      <c r="D38" s="16"/>
      <c r="E38" s="37"/>
      <c r="F38" s="18"/>
      <c r="G38" s="116"/>
      <c r="H38" s="159"/>
      <c r="I38" s="15"/>
      <c r="J38" s="16"/>
      <c r="K38" s="16"/>
      <c r="M38" s="30"/>
      <c r="N38" s="11"/>
    </row>
    <row r="39" spans="1:14" ht="12.95" customHeight="1">
      <c r="A39" s="151" t="s">
        <v>21</v>
      </c>
      <c r="B39" s="23" t="s">
        <v>35</v>
      </c>
      <c r="C39" s="24"/>
      <c r="D39" s="25"/>
      <c r="E39" s="36">
        <v>1</v>
      </c>
      <c r="F39" s="27" t="s">
        <v>23</v>
      </c>
      <c r="G39" s="118"/>
      <c r="H39" s="160"/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50"/>
      <c r="B40" s="21"/>
      <c r="C40" s="15"/>
      <c r="D40" s="16"/>
      <c r="E40" s="3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36"/>
      <c r="F41" s="27"/>
      <c r="G41" s="118"/>
      <c r="H41" s="119"/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50"/>
      <c r="B42" s="21"/>
      <c r="C42" s="15"/>
      <c r="D42" s="16"/>
      <c r="E42" s="3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7" t="s">
        <v>28</v>
      </c>
      <c r="C43" s="24"/>
      <c r="D43" s="25"/>
      <c r="E43" s="36"/>
      <c r="F43" s="27"/>
      <c r="G43" s="118"/>
      <c r="H43" s="160"/>
      <c r="I43" s="24"/>
      <c r="J43" s="25"/>
      <c r="K43" s="25"/>
      <c r="M43" s="120">
        <f>IF(B43&lt;&gt;"計",ROUNDDOWN(E43*G43,0),SUM(M34:M42))</f>
        <v>0</v>
      </c>
      <c r="N43" s="11" t="str">
        <f>IF((+H43-M43)&lt;&gt;0,H43-M43,IF(H43&gt;0,"0",""))</f>
        <v/>
      </c>
    </row>
    <row r="44" spans="1:14" ht="12.95" customHeight="1">
      <c r="A44" s="150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50" t="s">
        <v>15</v>
      </c>
      <c r="B46" s="21" t="s">
        <v>16</v>
      </c>
      <c r="C46" s="15"/>
      <c r="D46" s="16"/>
      <c r="E46" s="17"/>
      <c r="F46" s="18"/>
      <c r="G46" s="116"/>
      <c r="H46" s="117"/>
      <c r="I46" s="19"/>
      <c r="J46" s="20"/>
      <c r="K46" s="20"/>
    </row>
    <row r="47" spans="1:14" ht="12.95" customHeight="1">
      <c r="A47" s="151" t="s">
        <v>36</v>
      </c>
      <c r="B47" s="23" t="s">
        <v>37</v>
      </c>
      <c r="C47" s="24"/>
      <c r="D47" s="25"/>
      <c r="E47" s="26"/>
      <c r="F47" s="27"/>
      <c r="G47" s="118"/>
      <c r="H47" s="119"/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26"/>
      <c r="F49" s="27"/>
      <c r="G49" s="118"/>
      <c r="H49" s="119"/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50"/>
      <c r="B50" s="21"/>
      <c r="C50" s="15"/>
      <c r="D50" s="16"/>
      <c r="E50" s="3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21</v>
      </c>
      <c r="B51" s="23" t="s">
        <v>37</v>
      </c>
      <c r="C51" s="24"/>
      <c r="D51" s="25"/>
      <c r="E51" s="36">
        <v>1</v>
      </c>
      <c r="F51" s="27" t="s">
        <v>23</v>
      </c>
      <c r="G51" s="118"/>
      <c r="H51" s="119"/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50"/>
      <c r="B52" s="21"/>
      <c r="C52" s="15"/>
      <c r="D52" s="16"/>
      <c r="E52" s="3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50"/>
      <c r="B54" s="21"/>
      <c r="C54" s="15"/>
      <c r="D54" s="16"/>
      <c r="E54" s="3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7" t="s">
        <v>28</v>
      </c>
      <c r="C55" s="24"/>
      <c r="D55" s="25"/>
      <c r="E55" s="36"/>
      <c r="F55" s="27"/>
      <c r="G55" s="118"/>
      <c r="H55" s="119"/>
      <c r="I55" s="24"/>
      <c r="J55" s="25"/>
      <c r="K55" s="25"/>
      <c r="M55" s="120">
        <f>IF(B55&lt;&gt;"計",ROUNDDOWN(E55*G55,0),SUM(M46:M54))</f>
        <v>0</v>
      </c>
      <c r="N55" s="11" t="str">
        <f>IF((+H55-M55)&lt;&gt;0,H55-M55,IF(H55&gt;0,"0",""))</f>
        <v/>
      </c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50" t="s">
        <v>15</v>
      </c>
      <c r="B58" s="21" t="s">
        <v>16</v>
      </c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 t="s">
        <v>38</v>
      </c>
      <c r="B59" s="23" t="s">
        <v>39</v>
      </c>
      <c r="C59" s="24"/>
      <c r="D59" s="25"/>
      <c r="E59" s="36"/>
      <c r="F59" s="27"/>
      <c r="G59" s="118"/>
      <c r="H59" s="119"/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50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 t="s">
        <v>21</v>
      </c>
      <c r="B63" s="23" t="s">
        <v>39</v>
      </c>
      <c r="C63" s="24"/>
      <c r="D63" s="25"/>
      <c r="E63" s="36">
        <v>1</v>
      </c>
      <c r="F63" s="27" t="s">
        <v>23</v>
      </c>
      <c r="G63" s="118"/>
      <c r="H63" s="119"/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7" t="s">
        <v>28</v>
      </c>
      <c r="C67" s="24"/>
      <c r="D67" s="25"/>
      <c r="E67" s="26"/>
      <c r="F67" s="27"/>
      <c r="G67" s="118"/>
      <c r="H67" s="119"/>
      <c r="I67" s="24"/>
      <c r="J67" s="25"/>
      <c r="K67" s="25"/>
      <c r="M67" s="120">
        <f>IF(B67&lt;&gt;"計",ROUNDDOWN(E67*G67,0),SUM(M58:M66))</f>
        <v>0</v>
      </c>
      <c r="N67" s="11" t="str">
        <f>IF((+H67-M67)&lt;&gt;0,H67-M67,IF(H67&gt;0,"0",""))</f>
        <v/>
      </c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50" t="s">
        <v>15</v>
      </c>
      <c r="B70" s="21" t="s">
        <v>16</v>
      </c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 t="s">
        <v>40</v>
      </c>
      <c r="B71" s="23" t="s">
        <v>41</v>
      </c>
      <c r="C71" s="24"/>
      <c r="D71" s="25"/>
      <c r="E71" s="36"/>
      <c r="F71" s="27"/>
      <c r="G71" s="118"/>
      <c r="H71" s="119"/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50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 t="s">
        <v>21</v>
      </c>
      <c r="B75" s="23" t="s">
        <v>41</v>
      </c>
      <c r="C75" s="24"/>
      <c r="D75" s="25"/>
      <c r="E75" s="36">
        <v>1</v>
      </c>
      <c r="F75" s="27" t="s">
        <v>23</v>
      </c>
      <c r="G75" s="118"/>
      <c r="H75" s="119"/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50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/>
      <c r="I77" s="24"/>
      <c r="J77" s="25"/>
      <c r="K77" s="25"/>
      <c r="M77" s="120">
        <f>IF(B77&lt;&gt;"計",ROUNDDOWN(E77*G77,0),SUM(M$1:M76))</f>
        <v>0</v>
      </c>
      <c r="N77" s="11" t="str">
        <f t="shared" ref="N77" si="0">IF((+H77-M77)&lt;&gt;0,H77-M77,IF(H77&gt;0,"0",""))</f>
        <v/>
      </c>
    </row>
    <row r="78" spans="1:14" ht="12.95" customHeight="1">
      <c r="A78" s="150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7" t="s">
        <v>28</v>
      </c>
      <c r="C79" s="24"/>
      <c r="D79" s="25"/>
      <c r="E79" s="26"/>
      <c r="F79" s="27"/>
      <c r="G79" s="118"/>
      <c r="H79" s="119"/>
      <c r="I79" s="24"/>
      <c r="J79" s="25"/>
      <c r="K79" s="25"/>
      <c r="M79" s="120">
        <f>IF(B79&lt;&gt;"計",ROUNDDOWN(E79*G79,0),SUM(M70:M78))</f>
        <v>0</v>
      </c>
      <c r="N79" s="11" t="str">
        <f>IF((+H79-M79)&lt;&gt;0,H79-M79,IF(H79&gt;0,"0",""))</f>
        <v/>
      </c>
    </row>
    <row r="80" spans="1:14" ht="12.95" customHeight="1">
      <c r="A80" s="150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/>
      <c r="I81" s="24"/>
      <c r="J81" s="25"/>
      <c r="K81" s="25"/>
      <c r="M81" s="120">
        <f>IF(B81&lt;&gt;"計",ROUNDDOWN(E81*G81,0),SUM(M$1:M80))</f>
        <v>0</v>
      </c>
      <c r="N81" s="11" t="str">
        <f t="shared" ref="N81" si="1">IF((+H81-M81)&lt;&gt;0,H81-M81,IF(H81&gt;0,"0",""))</f>
        <v/>
      </c>
    </row>
    <row r="82" spans="1:14" ht="12.95" customHeight="1">
      <c r="A82" s="150" t="s">
        <v>15</v>
      </c>
      <c r="B82" s="21" t="s">
        <v>16</v>
      </c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 t="s">
        <v>42</v>
      </c>
      <c r="B83" s="23" t="s">
        <v>43</v>
      </c>
      <c r="C83" s="24"/>
      <c r="D83" s="25"/>
      <c r="E83" s="36"/>
      <c r="F83" s="27"/>
      <c r="G83" s="118"/>
      <c r="H83" s="119"/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50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50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 t="s">
        <v>21</v>
      </c>
      <c r="B87" s="23" t="s">
        <v>43</v>
      </c>
      <c r="C87" s="24"/>
      <c r="D87" s="25"/>
      <c r="E87" s="36">
        <v>1</v>
      </c>
      <c r="F87" s="27" t="s">
        <v>23</v>
      </c>
      <c r="G87" s="118"/>
      <c r="H87" s="119"/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50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/>
      <c r="I89" s="24"/>
      <c r="J89" s="25"/>
      <c r="K89" s="25"/>
      <c r="M89" s="120">
        <f>IF(B89&lt;&gt;"計",ROUNDDOWN(E89*G89,0),SUM(M$1:M88))</f>
        <v>0</v>
      </c>
      <c r="N89" s="11" t="str">
        <f t="shared" ref="N89" si="2">IF((+H89-M89)&lt;&gt;0,H89-M89,IF(H89&gt;0,"0",""))</f>
        <v/>
      </c>
    </row>
    <row r="90" spans="1:14" ht="12.95" customHeight="1">
      <c r="A90" s="150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7" t="s">
        <v>28</v>
      </c>
      <c r="C91" s="24"/>
      <c r="D91" s="25"/>
      <c r="E91" s="26"/>
      <c r="F91" s="27"/>
      <c r="G91" s="118"/>
      <c r="H91" s="119"/>
      <c r="I91" s="24"/>
      <c r="J91" s="25"/>
      <c r="K91" s="25"/>
      <c r="M91" s="120">
        <f>IF(B91&lt;&gt;"計",ROUNDDOWN(E91*G91,0),SUM(M82:M90))</f>
        <v>0</v>
      </c>
      <c r="N91" s="11" t="str">
        <f>IF((+H91-M91)&lt;&gt;0,H91-M91,IF(H91&gt;0,"0",""))</f>
        <v/>
      </c>
    </row>
    <row r="92" spans="1:14" ht="12.95" customHeight="1">
      <c r="A92" s="150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>
        <f>IF(B93&lt;&gt;"計",ROUNDDOWN(E93*G93,0),SUM(M$1:M92))</f>
        <v>0</v>
      </c>
      <c r="N93" s="11" t="str">
        <f t="shared" ref="N93" si="3">IF((+H93-M93)&lt;&gt;0,H93-M93,IF(H93&gt;0,"0",""))</f>
        <v/>
      </c>
    </row>
    <row r="94" spans="1:14" ht="12.95" customHeight="1">
      <c r="A94" s="150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3"/>
      <c r="C95" s="24"/>
      <c r="D95" s="25"/>
      <c r="E95" s="3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 t="shared" ref="N95" si="4">IF((+H95-M95)&lt;&gt;0,H95-M95,IF(H95&gt;0,"0",""))</f>
        <v/>
      </c>
    </row>
    <row r="96" spans="1:14" ht="12.95" customHeight="1">
      <c r="A96" s="150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 t="shared" ref="N97" si="5">IF((+H97-M97)&lt;&gt;0,H97-M97,IF(H97&gt;0,"0",""))</f>
        <v/>
      </c>
    </row>
    <row r="98" spans="1:14" ht="12.95" customHeight="1">
      <c r="A98" s="150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 t="shared" ref="N99" si="6">IF((+H99-M99)&lt;&gt;0,H99-M99,IF(H99&gt;0,"0",""))</f>
        <v/>
      </c>
    </row>
    <row r="100" spans="1:14" ht="12.95" customHeight="1">
      <c r="A100" s="150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 t="shared" ref="N101" si="7">IF((+H101-M101)&lt;&gt;0,H101-M101,IF(H101&gt;0,"0",""))</f>
        <v/>
      </c>
    </row>
    <row r="102" spans="1:14" ht="12.95" customHeight="1">
      <c r="A102" s="150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 t="shared" ref="N103" si="8">IF((+H103-M103)&lt;&gt;0,H103-M103,IF(H103&gt;0,"0",""))</f>
        <v/>
      </c>
    </row>
    <row r="104" spans="1:14" ht="12.95" customHeight="1">
      <c r="A104" s="150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 t="shared" ref="N105" si="9">IF((+H105-M105)&lt;&gt;0,H105-M105,IF(H105&gt;0,"0",""))</f>
        <v/>
      </c>
    </row>
    <row r="106" spans="1:14" ht="12.95" customHeight="1">
      <c r="A106" s="150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 t="shared" ref="N107" si="10">IF((+H107-M107)&lt;&gt;0,H107-M107,IF(H107&gt;0,"0",""))</f>
        <v/>
      </c>
    </row>
    <row r="108" spans="1:14" ht="12.95" customHeight="1">
      <c r="A108" s="150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 t="shared" ref="N109" si="11">IF((+H109-M109)&lt;&gt;0,H109-M109,IF(H109&gt;0,"0",""))</f>
        <v/>
      </c>
    </row>
    <row r="110" spans="1:14" ht="12.95" customHeight="1">
      <c r="A110" s="150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3"/>
      <c r="C111" s="24"/>
      <c r="D111" s="25"/>
      <c r="E111" s="3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 t="shared" ref="N111" si="12">IF((+H111-M111)&lt;&gt;0,H111-M111,IF(H111&gt;0,"0",""))</f>
        <v/>
      </c>
    </row>
    <row r="112" spans="1:14" ht="12.95" customHeight="1">
      <c r="A112" s="150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3"/>
      <c r="C113" s="24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 t="shared" ref="N113" si="13">IF((+H113-M113)&lt;&gt;0,H113-M113,IF(H113&gt;0,"0",""))</f>
        <v/>
      </c>
    </row>
    <row r="114" spans="1:14" ht="12.95" customHeight="1">
      <c r="A114" s="150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3"/>
      <c r="C115" s="24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 t="shared" ref="N115" si="14">IF((+H115-M115)&lt;&gt;0,H115-M115,IF(H115&gt;0,"0",""))</f>
        <v/>
      </c>
    </row>
    <row r="116" spans="1:14" ht="12.95" customHeight="1">
      <c r="A116" s="150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3"/>
      <c r="C117" s="24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 t="shared" ref="N117" si="15">IF((+H117-M117)&lt;&gt;0,H117-M117,IF(H117&gt;0,"0",""))</f>
        <v/>
      </c>
    </row>
    <row r="118" spans="1:14" ht="12.95" customHeight="1">
      <c r="A118" s="150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3"/>
      <c r="C119" s="24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 t="shared" ref="N119" si="16">IF((+H119-M119)&lt;&gt;0,H119-M119,IF(H119&gt;0,"0",""))</f>
        <v/>
      </c>
    </row>
    <row r="120" spans="1:14" ht="12.95" customHeight="1">
      <c r="A120" s="150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/>
      <c r="B121" s="23"/>
      <c r="C121" s="24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50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/>
      <c r="B123" s="23"/>
      <c r="C123" s="24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50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50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/>
      <c r="B127" s="23"/>
      <c r="C127" s="24"/>
      <c r="D127" s="25"/>
      <c r="E127" s="3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50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151"/>
      <c r="B129" s="23"/>
      <c r="C129" s="24"/>
      <c r="D129" s="25"/>
      <c r="E129" s="3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50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151"/>
      <c r="B131" s="23"/>
      <c r="C131" s="24"/>
      <c r="D131" s="25"/>
      <c r="E131" s="3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50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151"/>
      <c r="B133" s="23"/>
      <c r="C133" s="24"/>
      <c r="D133" s="25"/>
      <c r="E133" s="3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50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151"/>
      <c r="B135" s="23"/>
      <c r="C135" s="24"/>
      <c r="D135" s="25"/>
      <c r="E135" s="3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50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151"/>
      <c r="B137" s="23"/>
      <c r="C137" s="24"/>
      <c r="D137" s="25"/>
      <c r="E137" s="3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50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151"/>
      <c r="B139" s="23"/>
      <c r="C139" s="24"/>
      <c r="D139" s="25"/>
      <c r="E139" s="3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50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151"/>
      <c r="B141" s="23"/>
      <c r="C141" s="24"/>
      <c r="D141" s="25"/>
      <c r="E141" s="3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50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151"/>
      <c r="B143" s="23"/>
      <c r="C143" s="24"/>
      <c r="D143" s="25"/>
      <c r="E143" s="3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50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151"/>
      <c r="B145" s="23"/>
      <c r="C145" s="24"/>
      <c r="D145" s="25"/>
      <c r="E145" s="3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50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151"/>
      <c r="B147" s="23"/>
      <c r="C147" s="24"/>
      <c r="D147" s="25"/>
      <c r="E147" s="3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52"/>
      <c r="E148" s="28"/>
      <c r="M148" s="30"/>
      <c r="N148" s="11"/>
    </row>
    <row r="149" spans="1:14" ht="12.95" customHeight="1">
      <c r="A149" s="152"/>
      <c r="E149" s="28"/>
      <c r="M149" s="120"/>
      <c r="N149" s="11"/>
    </row>
    <row r="150" spans="1:14" ht="12.95" customHeight="1">
      <c r="A150" s="152"/>
      <c r="E150" s="28"/>
      <c r="M150" s="30"/>
      <c r="N150" s="11"/>
    </row>
    <row r="151" spans="1:14" ht="12.95" customHeight="1">
      <c r="A151" s="152"/>
      <c r="E151" s="28"/>
      <c r="M151" s="120"/>
      <c r="N151" s="11"/>
    </row>
    <row r="152" spans="1:14" ht="12.95" customHeight="1">
      <c r="A152" s="152"/>
      <c r="E152" s="28"/>
      <c r="M152" s="30"/>
      <c r="N152" s="11"/>
    </row>
    <row r="153" spans="1:14" ht="12.95" customHeight="1">
      <c r="A153" s="152"/>
      <c r="E153" s="28"/>
      <c r="M153" s="120"/>
      <c r="N153" s="11"/>
    </row>
    <row r="154" spans="1:14" ht="12.95" customHeight="1">
      <c r="A154" s="152"/>
      <c r="E154" s="28"/>
      <c r="M154" s="30"/>
      <c r="N154" s="11"/>
    </row>
    <row r="155" spans="1:14" ht="12.95" customHeight="1">
      <c r="A155" s="152"/>
      <c r="M155" s="120"/>
      <c r="N155" s="11"/>
    </row>
    <row r="156" spans="1:14" ht="12.95" customHeight="1">
      <c r="A156" s="152"/>
      <c r="M156" s="30"/>
      <c r="N156" s="11"/>
    </row>
    <row r="157" spans="1:14" ht="12.95" customHeight="1">
      <c r="M157" s="120"/>
      <c r="N157" s="11"/>
    </row>
    <row r="158" spans="1:14" ht="12.95" customHeight="1">
      <c r="M158" s="30"/>
      <c r="N158" s="11"/>
    </row>
    <row r="159" spans="1:14" ht="12.95" customHeight="1">
      <c r="M159" s="120"/>
      <c r="N159" s="11"/>
    </row>
    <row r="160" spans="1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75" customHeight="1">
      <c r="M248" s="30"/>
      <c r="N248" s="11"/>
    </row>
    <row r="249" spans="13:14" ht="12.75" customHeight="1">
      <c r="M249" s="120"/>
      <c r="N249" s="11"/>
    </row>
    <row r="250" spans="13:14" ht="12.75" customHeight="1">
      <c r="M250" s="30"/>
      <c r="N250" s="11"/>
    </row>
    <row r="251" spans="13:14" ht="12.75" customHeight="1">
      <c r="M251" s="120"/>
      <c r="N251" s="11"/>
    </row>
    <row r="252" spans="13:14" ht="12.75" customHeight="1">
      <c r="M252" s="30"/>
      <c r="N252" s="11"/>
    </row>
    <row r="253" spans="13:14" ht="12.75" customHeight="1">
      <c r="M253" s="120"/>
      <c r="N253" s="11"/>
    </row>
    <row r="254" spans="13:14" ht="12.75" customHeight="1">
      <c r="M254" s="30"/>
      <c r="N254" s="11"/>
    </row>
    <row r="255" spans="13:14" ht="12.75" customHeight="1">
      <c r="M255" s="120"/>
      <c r="N255" s="11"/>
    </row>
    <row r="256" spans="13:14" ht="12.75" customHeight="1">
      <c r="M256" s="30"/>
      <c r="N256" s="11"/>
    </row>
    <row r="257" spans="13:14" ht="12.75" customHeight="1">
      <c r="M257" s="120"/>
      <c r="N257" s="11"/>
    </row>
    <row r="258" spans="13:14" ht="12.75" customHeight="1">
      <c r="M258" s="30"/>
      <c r="N258" s="11"/>
    </row>
    <row r="259" spans="13:14" ht="12.75" customHeight="1">
      <c r="M259" s="120"/>
      <c r="N259" s="11"/>
    </row>
    <row r="260" spans="13:14" ht="12.75" customHeight="1">
      <c r="M260" s="30"/>
      <c r="N260" s="11"/>
    </row>
    <row r="261" spans="13:14" ht="12.75" customHeight="1">
      <c r="M261" s="120"/>
      <c r="N261" s="11"/>
    </row>
    <row r="262" spans="13:14" ht="12.75" customHeight="1">
      <c r="M262" s="30"/>
      <c r="N262" s="11"/>
    </row>
    <row r="263" spans="13:14" ht="12.75" customHeight="1">
      <c r="M263" s="120"/>
      <c r="N263" s="11"/>
    </row>
    <row r="264" spans="13:14" ht="12.75" customHeight="1">
      <c r="M264" s="30"/>
      <c r="N264" s="11"/>
    </row>
    <row r="265" spans="13:14" ht="12.75" customHeight="1">
      <c r="M265" s="120"/>
      <c r="N265" s="11"/>
    </row>
    <row r="266" spans="13:14" ht="12.75" customHeight="1">
      <c r="M266" s="30"/>
      <c r="N266" s="11"/>
    </row>
    <row r="267" spans="13:14" ht="12.75" customHeight="1">
      <c r="M267" s="120"/>
      <c r="N267" s="11"/>
    </row>
    <row r="268" spans="13:14" ht="12.75" customHeight="1">
      <c r="M268" s="30"/>
      <c r="N268" s="11"/>
    </row>
    <row r="269" spans="13:14" ht="12.75" customHeight="1">
      <c r="M269" s="120"/>
      <c r="N269" s="11"/>
    </row>
    <row r="270" spans="13:14" ht="12.75" customHeight="1">
      <c r="M270" s="30"/>
      <c r="N270" s="11"/>
    </row>
    <row r="271" spans="13:14" ht="12.75" customHeight="1">
      <c r="M271" s="120"/>
      <c r="N271" s="11"/>
    </row>
    <row r="272" spans="13:14" ht="12.75" customHeight="1">
      <c r="M272" s="30"/>
      <c r="N272" s="11"/>
    </row>
    <row r="273" spans="13:14" ht="12.75" customHeight="1">
      <c r="M273" s="120"/>
      <c r="N273" s="11"/>
    </row>
    <row r="274" spans="13:14" ht="12.75" customHeight="1">
      <c r="M274" s="30"/>
      <c r="N274" s="11"/>
    </row>
    <row r="275" spans="13:14" ht="12.75" customHeight="1">
      <c r="M275" s="120"/>
      <c r="N275" s="11"/>
    </row>
    <row r="276" spans="13:14" ht="12.75" customHeight="1">
      <c r="M276" s="30"/>
      <c r="N276" s="11"/>
    </row>
    <row r="277" spans="13:14" ht="12.75" customHeight="1">
      <c r="M277" s="120"/>
      <c r="N277" s="11"/>
    </row>
    <row r="278" spans="13:14" ht="12.75" customHeight="1">
      <c r="M278" s="30"/>
      <c r="N278" s="11"/>
    </row>
    <row r="279" spans="13:14" ht="12.75" customHeight="1">
      <c r="M279" s="120"/>
      <c r="N279" s="11"/>
    </row>
    <row r="280" spans="13:14" ht="12.75" customHeight="1">
      <c r="M280" s="30"/>
      <c r="N280" s="11"/>
    </row>
    <row r="281" spans="13:14" ht="12.75" customHeight="1">
      <c r="M281" s="120"/>
      <c r="N281" s="11"/>
    </row>
    <row r="282" spans="13:14" ht="12.75" customHeight="1">
      <c r="M282" s="30"/>
      <c r="N282" s="11"/>
    </row>
    <row r="283" spans="13:14" ht="12.75" customHeight="1">
      <c r="M283" s="120"/>
      <c r="N283" s="11"/>
    </row>
    <row r="284" spans="13:14" ht="12.75" customHeight="1">
      <c r="M284" s="30"/>
      <c r="N284" s="11"/>
    </row>
    <row r="285" spans="13:14" ht="12.75" customHeight="1">
      <c r="M285" s="120"/>
      <c r="N285" s="11"/>
    </row>
    <row r="286" spans="13:14" ht="12.95" customHeight="1">
      <c r="M286" s="30"/>
      <c r="N286" s="11"/>
    </row>
    <row r="287" spans="13:14" ht="12.95" customHeight="1">
      <c r="M287" s="120"/>
      <c r="N287" s="11"/>
    </row>
    <row r="288" spans="13:14" ht="12.95" customHeight="1">
      <c r="M288" s="30"/>
      <c r="N288" s="11"/>
    </row>
    <row r="289" spans="13:14" ht="12.95" customHeight="1">
      <c r="M289" s="120"/>
      <c r="N289" s="11"/>
    </row>
    <row r="290" spans="13:14" ht="12.95" customHeight="1">
      <c r="M290" s="30"/>
      <c r="N290" s="11"/>
    </row>
    <row r="291" spans="13:14" ht="12.95" customHeight="1">
      <c r="M291" s="120"/>
      <c r="N291" s="11"/>
    </row>
  </sheetData>
  <mergeCells count="2">
    <mergeCell ref="C1:D1"/>
    <mergeCell ref="I1:K1"/>
  </mergeCells>
  <phoneticPr fontId="3"/>
  <conditionalFormatting sqref="G2:G147">
    <cfRule type="expression" dxfId="37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44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 t="s">
        <v>45</v>
      </c>
      <c r="B3" s="23" t="s">
        <v>46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21</v>
      </c>
      <c r="B7" s="23" t="s">
        <v>47</v>
      </c>
      <c r="C7" s="24"/>
      <c r="D7" s="25"/>
      <c r="E7" s="36">
        <v>1</v>
      </c>
      <c r="F7" s="27" t="s">
        <v>23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31</v>
      </c>
      <c r="B9" s="23" t="s">
        <v>48</v>
      </c>
      <c r="C9" s="24"/>
      <c r="D9" s="25"/>
      <c r="E9" s="36">
        <v>1</v>
      </c>
      <c r="F9" s="27" t="s">
        <v>23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33</v>
      </c>
      <c r="B11" s="23" t="s">
        <v>49</v>
      </c>
      <c r="C11" s="24"/>
      <c r="D11" s="25"/>
      <c r="E11" s="36">
        <v>1</v>
      </c>
      <c r="F11" s="27" t="s">
        <v>23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50</v>
      </c>
      <c r="B13" s="23" t="s">
        <v>51</v>
      </c>
      <c r="C13" s="24"/>
      <c r="D13" s="25"/>
      <c r="E13" s="36">
        <v>1</v>
      </c>
      <c r="F13" s="27" t="s">
        <v>23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52</v>
      </c>
      <c r="B15" s="23" t="s">
        <v>53</v>
      </c>
      <c r="C15" s="24"/>
      <c r="D15" s="25"/>
      <c r="E15" s="36">
        <v>1</v>
      </c>
      <c r="F15" s="27" t="s">
        <v>23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54</v>
      </c>
      <c r="B17" s="23" t="s">
        <v>55</v>
      </c>
      <c r="C17" s="24"/>
      <c r="D17" s="25"/>
      <c r="E17" s="36">
        <v>1</v>
      </c>
      <c r="F17" s="27" t="s">
        <v>23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56</v>
      </c>
      <c r="B19" s="23" t="s">
        <v>57</v>
      </c>
      <c r="C19" s="24"/>
      <c r="D19" s="25"/>
      <c r="E19" s="36">
        <v>1</v>
      </c>
      <c r="F19" s="27" t="s">
        <v>23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58</v>
      </c>
      <c r="B21" s="23" t="s">
        <v>59</v>
      </c>
      <c r="C21" s="24"/>
      <c r="D21" s="25"/>
      <c r="E21" s="36">
        <v>1</v>
      </c>
      <c r="F21" s="27" t="s">
        <v>23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60</v>
      </c>
      <c r="B23" s="23" t="s">
        <v>61</v>
      </c>
      <c r="C23" s="24"/>
      <c r="D23" s="25"/>
      <c r="E23" s="36">
        <v>1</v>
      </c>
      <c r="F23" s="27" t="s">
        <v>23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62</v>
      </c>
      <c r="B25" s="23" t="s">
        <v>63</v>
      </c>
      <c r="C25" s="24"/>
      <c r="D25" s="25"/>
      <c r="E25" s="36">
        <v>1</v>
      </c>
      <c r="F25" s="27" t="s">
        <v>23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64</v>
      </c>
      <c r="B27" s="23" t="s">
        <v>65</v>
      </c>
      <c r="C27" s="24"/>
      <c r="D27" s="25"/>
      <c r="E27" s="36">
        <v>1</v>
      </c>
      <c r="F27" s="27" t="s">
        <v>23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66</v>
      </c>
      <c r="B29" s="23" t="s">
        <v>67</v>
      </c>
      <c r="C29" s="24"/>
      <c r="D29" s="25"/>
      <c r="E29" s="36">
        <v>1</v>
      </c>
      <c r="F29" s="27" t="s">
        <v>23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68</v>
      </c>
      <c r="B31" s="23" t="s">
        <v>69</v>
      </c>
      <c r="C31" s="24"/>
      <c r="D31" s="25"/>
      <c r="E31" s="36">
        <v>1</v>
      </c>
      <c r="F31" s="27" t="s">
        <v>23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70</v>
      </c>
      <c r="B33" s="23" t="s">
        <v>71</v>
      </c>
      <c r="C33" s="24"/>
      <c r="D33" s="25"/>
      <c r="E33" s="36">
        <v>1</v>
      </c>
      <c r="F33" s="27" t="s">
        <v>23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72</v>
      </c>
      <c r="B35" s="23" t="s">
        <v>73</v>
      </c>
      <c r="C35" s="24"/>
      <c r="D35" s="25"/>
      <c r="E35" s="36">
        <v>1</v>
      </c>
      <c r="F35" s="27" t="s">
        <v>23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74</v>
      </c>
      <c r="B37" s="23" t="s">
        <v>75</v>
      </c>
      <c r="C37" s="24"/>
      <c r="D37" s="25"/>
      <c r="E37" s="36">
        <v>1</v>
      </c>
      <c r="F37" s="27" t="s">
        <v>23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76</v>
      </c>
      <c r="B39" s="23" t="s">
        <v>77</v>
      </c>
      <c r="C39" s="24"/>
      <c r="D39" s="25"/>
      <c r="E39" s="36">
        <v>1</v>
      </c>
      <c r="F39" s="27" t="s">
        <v>23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78</v>
      </c>
      <c r="B41" s="23" t="s">
        <v>79</v>
      </c>
      <c r="C41" s="24"/>
      <c r="D41" s="25"/>
      <c r="E41" s="36">
        <v>1</v>
      </c>
      <c r="F41" s="27" t="s">
        <v>23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80</v>
      </c>
      <c r="B43" s="23" t="s">
        <v>81</v>
      </c>
      <c r="C43" s="24"/>
      <c r="D43" s="25"/>
      <c r="E43" s="36">
        <v>1</v>
      </c>
      <c r="F43" s="27" t="s">
        <v>23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82</v>
      </c>
      <c r="B45" s="23" t="s">
        <v>83</v>
      </c>
      <c r="C45" s="24"/>
      <c r="D45" s="25"/>
      <c r="E45" s="36">
        <v>1</v>
      </c>
      <c r="F45" s="27" t="s">
        <v>23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84</v>
      </c>
      <c r="B47" s="23" t="s">
        <v>43</v>
      </c>
      <c r="C47" s="24"/>
      <c r="D47" s="25"/>
      <c r="E47" s="36">
        <v>1</v>
      </c>
      <c r="F47" s="27" t="s">
        <v>23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28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3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35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L1" s="130" t="s">
        <v>85</v>
      </c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 t="s">
        <v>86</v>
      </c>
      <c r="B3" s="23" t="s">
        <v>87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21</v>
      </c>
      <c r="B7" s="81" t="s">
        <v>88</v>
      </c>
      <c r="C7" s="82"/>
      <c r="D7" s="83"/>
      <c r="E7" s="84">
        <v>1</v>
      </c>
      <c r="F7" s="85" t="s">
        <v>23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89</v>
      </c>
      <c r="B9" s="57" t="s">
        <v>90</v>
      </c>
      <c r="C9" s="39"/>
      <c r="D9" s="40"/>
      <c r="E9" s="36">
        <v>1</v>
      </c>
      <c r="F9" s="27" t="s">
        <v>23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91</v>
      </c>
      <c r="B11" s="57" t="s">
        <v>92</v>
      </c>
      <c r="C11" s="39"/>
      <c r="D11" s="40"/>
      <c r="E11" s="36">
        <v>1</v>
      </c>
      <c r="F11" s="27" t="s">
        <v>23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93</v>
      </c>
      <c r="B13" s="57" t="s">
        <v>94</v>
      </c>
      <c r="C13" s="39"/>
      <c r="D13" s="40"/>
      <c r="E13" s="36">
        <v>1</v>
      </c>
      <c r="F13" s="27" t="s">
        <v>23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31</v>
      </c>
      <c r="B15" s="81" t="s">
        <v>95</v>
      </c>
      <c r="C15" s="82"/>
      <c r="D15" s="83"/>
      <c r="E15" s="84">
        <v>1</v>
      </c>
      <c r="F15" s="85" t="s">
        <v>23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33</v>
      </c>
      <c r="B17" s="81" t="s">
        <v>96</v>
      </c>
      <c r="C17" s="82"/>
      <c r="D17" s="83"/>
      <c r="E17" s="84">
        <v>1</v>
      </c>
      <c r="F17" s="85" t="s">
        <v>23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50</v>
      </c>
      <c r="B19" s="81" t="s">
        <v>97</v>
      </c>
      <c r="C19" s="82"/>
      <c r="D19" s="83"/>
      <c r="E19" s="84">
        <v>1</v>
      </c>
      <c r="F19" s="85" t="s">
        <v>23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52</v>
      </c>
      <c r="B21" s="81" t="s">
        <v>98</v>
      </c>
      <c r="C21" s="82"/>
      <c r="D21" s="83"/>
      <c r="E21" s="84">
        <v>1</v>
      </c>
      <c r="F21" s="85" t="s">
        <v>23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99</v>
      </c>
      <c r="B23" s="57" t="s">
        <v>100</v>
      </c>
      <c r="C23" s="39"/>
      <c r="D23" s="40"/>
      <c r="E23" s="36">
        <v>1</v>
      </c>
      <c r="F23" s="27" t="s">
        <v>23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101</v>
      </c>
      <c r="B25" s="57" t="s">
        <v>102</v>
      </c>
      <c r="C25" s="39"/>
      <c r="D25" s="40"/>
      <c r="E25" s="36">
        <v>1</v>
      </c>
      <c r="F25" s="27" t="s">
        <v>23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54</v>
      </c>
      <c r="B27" s="81" t="s">
        <v>103</v>
      </c>
      <c r="C27" s="82"/>
      <c r="D27" s="94"/>
      <c r="E27" s="84">
        <v>1</v>
      </c>
      <c r="F27" s="85" t="s">
        <v>23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56</v>
      </c>
      <c r="B29" s="81" t="s">
        <v>104</v>
      </c>
      <c r="C29" s="82"/>
      <c r="D29" s="83"/>
      <c r="E29" s="84">
        <v>1</v>
      </c>
      <c r="F29" s="85" t="s">
        <v>23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105</v>
      </c>
      <c r="B31" s="57" t="s">
        <v>104</v>
      </c>
      <c r="C31" s="39"/>
      <c r="D31" s="44"/>
      <c r="E31" s="36">
        <v>1</v>
      </c>
      <c r="F31" s="27" t="s">
        <v>23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106</v>
      </c>
      <c r="B33" s="57" t="s">
        <v>107</v>
      </c>
      <c r="C33" s="39"/>
      <c r="D33" s="44"/>
      <c r="E33" s="36">
        <v>1</v>
      </c>
      <c r="F33" s="27" t="s">
        <v>23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58</v>
      </c>
      <c r="B35" s="81" t="s">
        <v>108</v>
      </c>
      <c r="C35" s="95"/>
      <c r="D35" s="94"/>
      <c r="E35" s="84">
        <v>1</v>
      </c>
      <c r="F35" s="85" t="s">
        <v>23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109</v>
      </c>
      <c r="B37" s="57" t="s">
        <v>110</v>
      </c>
      <c r="C37" s="38"/>
      <c r="D37" s="44"/>
      <c r="E37" s="36">
        <v>1</v>
      </c>
      <c r="F37" s="27" t="s">
        <v>23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111</v>
      </c>
      <c r="B39" s="57" t="s">
        <v>108</v>
      </c>
      <c r="C39" s="38"/>
      <c r="D39" s="40"/>
      <c r="E39" s="36">
        <v>1</v>
      </c>
      <c r="F39" s="27" t="s">
        <v>23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60</v>
      </c>
      <c r="B41" s="81" t="s">
        <v>112</v>
      </c>
      <c r="C41" s="95"/>
      <c r="D41" s="97"/>
      <c r="E41" s="84">
        <v>1</v>
      </c>
      <c r="F41" s="85" t="s">
        <v>23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113</v>
      </c>
      <c r="B43" s="57" t="s">
        <v>114</v>
      </c>
      <c r="C43" s="38"/>
      <c r="D43" s="40"/>
      <c r="E43" s="36">
        <v>1</v>
      </c>
      <c r="F43" s="27" t="s">
        <v>23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115</v>
      </c>
      <c r="B45" s="57" t="s">
        <v>116</v>
      </c>
      <c r="C45" s="39"/>
      <c r="D45" s="40"/>
      <c r="E45" s="36">
        <v>1</v>
      </c>
      <c r="F45" s="27" t="s">
        <v>23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117</v>
      </c>
      <c r="B47" s="57" t="s">
        <v>118</v>
      </c>
      <c r="C47" s="39"/>
      <c r="D47" s="40"/>
      <c r="E47" s="36">
        <v>1</v>
      </c>
      <c r="F47" s="27" t="s">
        <v>23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62</v>
      </c>
      <c r="B49" s="81" t="s">
        <v>119</v>
      </c>
      <c r="C49" s="82"/>
      <c r="D49" s="83"/>
      <c r="E49" s="84">
        <v>1</v>
      </c>
      <c r="F49" s="85" t="s">
        <v>23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120</v>
      </c>
      <c r="B51" s="57" t="s">
        <v>121</v>
      </c>
      <c r="C51" s="47"/>
      <c r="D51" s="40"/>
      <c r="E51" s="36">
        <v>1</v>
      </c>
      <c r="F51" s="27" t="s">
        <v>23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122</v>
      </c>
      <c r="B53" s="57" t="s">
        <v>123</v>
      </c>
      <c r="C53" s="49"/>
      <c r="D53" s="40"/>
      <c r="E53" s="36">
        <v>1</v>
      </c>
      <c r="F53" s="27" t="s">
        <v>23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64</v>
      </c>
      <c r="B55" s="81" t="s">
        <v>124</v>
      </c>
      <c r="C55" s="99"/>
      <c r="D55" s="83"/>
      <c r="E55" s="84">
        <v>1</v>
      </c>
      <c r="F55" s="85" t="s">
        <v>23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66</v>
      </c>
      <c r="B57" s="81" t="s">
        <v>125</v>
      </c>
      <c r="C57" s="99"/>
      <c r="D57" s="83"/>
      <c r="E57" s="84">
        <v>1</v>
      </c>
      <c r="F57" s="85" t="s">
        <v>23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126</v>
      </c>
      <c r="B59" s="57" t="s">
        <v>127</v>
      </c>
      <c r="C59" s="49"/>
      <c r="D59" s="40"/>
      <c r="E59" s="36">
        <v>1</v>
      </c>
      <c r="F59" s="27" t="s">
        <v>23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128</v>
      </c>
      <c r="B61" s="57" t="s">
        <v>129</v>
      </c>
      <c r="C61" s="49"/>
      <c r="D61" s="40"/>
      <c r="E61" s="36">
        <v>1</v>
      </c>
      <c r="F61" s="27" t="s">
        <v>23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68</v>
      </c>
      <c r="B63" s="105" t="s">
        <v>130</v>
      </c>
      <c r="C63" s="86"/>
      <c r="D63" s="87"/>
      <c r="E63" s="84">
        <v>1</v>
      </c>
      <c r="F63" s="85" t="s">
        <v>23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131</v>
      </c>
      <c r="B65" s="23" t="s">
        <v>132</v>
      </c>
      <c r="C65" s="24"/>
      <c r="D65" s="25"/>
      <c r="E65" s="36">
        <v>1</v>
      </c>
      <c r="F65" s="70" t="s">
        <v>23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133</v>
      </c>
      <c r="B67" s="23" t="s">
        <v>134</v>
      </c>
      <c r="C67" s="24"/>
      <c r="D67" s="25"/>
      <c r="E67" s="36">
        <v>1</v>
      </c>
      <c r="F67" s="70" t="s">
        <v>23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70</v>
      </c>
      <c r="B69" s="105" t="s">
        <v>135</v>
      </c>
      <c r="C69" s="86"/>
      <c r="D69" s="87"/>
      <c r="E69" s="84">
        <v>1</v>
      </c>
      <c r="F69" s="108" t="s">
        <v>23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136</v>
      </c>
      <c r="B71" s="23" t="s">
        <v>137</v>
      </c>
      <c r="C71" s="24"/>
      <c r="D71" s="25"/>
      <c r="E71" s="36">
        <v>1</v>
      </c>
      <c r="F71" s="70" t="s">
        <v>23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138</v>
      </c>
      <c r="B73" s="23" t="s">
        <v>139</v>
      </c>
      <c r="C73" s="24"/>
      <c r="D73" s="25"/>
      <c r="E73" s="36">
        <v>1</v>
      </c>
      <c r="F73" s="70" t="s">
        <v>23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72</v>
      </c>
      <c r="B75" s="105" t="s">
        <v>140</v>
      </c>
      <c r="C75" s="86"/>
      <c r="D75" s="87"/>
      <c r="E75" s="84">
        <v>1</v>
      </c>
      <c r="F75" s="108" t="s">
        <v>23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141</v>
      </c>
      <c r="B77" s="23" t="s">
        <v>142</v>
      </c>
      <c r="C77" s="24"/>
      <c r="D77" s="25"/>
      <c r="E77" s="36">
        <v>1</v>
      </c>
      <c r="F77" s="70" t="s">
        <v>23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143</v>
      </c>
      <c r="B79" s="57" t="s">
        <v>144</v>
      </c>
      <c r="C79" s="52"/>
      <c r="D79" s="25"/>
      <c r="E79" s="36">
        <v>1</v>
      </c>
      <c r="F79" s="70" t="s">
        <v>23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74</v>
      </c>
      <c r="B81" s="81" t="s">
        <v>145</v>
      </c>
      <c r="C81" s="110"/>
      <c r="D81" s="87"/>
      <c r="E81" s="84">
        <v>1</v>
      </c>
      <c r="F81" s="108" t="s">
        <v>23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76</v>
      </c>
      <c r="B83" s="81" t="s">
        <v>146</v>
      </c>
      <c r="C83" s="110"/>
      <c r="D83" s="87"/>
      <c r="E83" s="84">
        <v>1</v>
      </c>
      <c r="F83" s="108" t="s">
        <v>23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78</v>
      </c>
      <c r="B85" s="81" t="s">
        <v>147</v>
      </c>
      <c r="C85" s="110"/>
      <c r="D85" s="87"/>
      <c r="E85" s="84">
        <v>1</v>
      </c>
      <c r="F85" s="108" t="s">
        <v>23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80</v>
      </c>
      <c r="B87" s="105" t="s">
        <v>148</v>
      </c>
      <c r="C87" s="86"/>
      <c r="D87" s="87"/>
      <c r="E87" s="84">
        <v>1</v>
      </c>
      <c r="F87" s="108" t="s">
        <v>23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82</v>
      </c>
      <c r="B89" s="81" t="s">
        <v>149</v>
      </c>
      <c r="C89" s="110"/>
      <c r="D89" s="87"/>
      <c r="E89" s="84">
        <v>1</v>
      </c>
      <c r="F89" s="108" t="s">
        <v>23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84</v>
      </c>
      <c r="B91" s="81" t="s">
        <v>150</v>
      </c>
      <c r="C91" s="110"/>
      <c r="D91" s="87"/>
      <c r="E91" s="84">
        <v>1</v>
      </c>
      <c r="F91" s="108" t="s">
        <v>23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151</v>
      </c>
      <c r="B93" s="81" t="s">
        <v>152</v>
      </c>
      <c r="C93" s="110"/>
      <c r="D93" s="87"/>
      <c r="E93" s="84">
        <v>1</v>
      </c>
      <c r="F93" s="108" t="s">
        <v>23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153</v>
      </c>
      <c r="B95" s="105" t="s">
        <v>154</v>
      </c>
      <c r="C95" s="86"/>
      <c r="D95" s="87"/>
      <c r="E95" s="84">
        <v>1</v>
      </c>
      <c r="F95" s="108" t="s">
        <v>23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155</v>
      </c>
      <c r="B97" s="105" t="s">
        <v>156</v>
      </c>
      <c r="C97" s="86"/>
      <c r="D97" s="87"/>
      <c r="E97" s="84">
        <v>1</v>
      </c>
      <c r="F97" s="108" t="s">
        <v>23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157</v>
      </c>
      <c r="B99" s="23" t="s">
        <v>158</v>
      </c>
      <c r="C99" s="24"/>
      <c r="D99" s="25"/>
      <c r="E99" s="112">
        <v>1</v>
      </c>
      <c r="F99" s="70" t="s">
        <v>23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159</v>
      </c>
      <c r="B101" s="23" t="s">
        <v>160</v>
      </c>
      <c r="C101" s="24"/>
      <c r="D101" s="25"/>
      <c r="E101" s="112">
        <v>1</v>
      </c>
      <c r="F101" s="70" t="s">
        <v>23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161</v>
      </c>
      <c r="B103" s="105" t="s">
        <v>162</v>
      </c>
      <c r="C103" s="86"/>
      <c r="D103" s="87"/>
      <c r="E103" s="84">
        <v>1</v>
      </c>
      <c r="F103" s="108" t="s">
        <v>23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163</v>
      </c>
      <c r="B105" s="105" t="s">
        <v>164</v>
      </c>
      <c r="C105" s="86"/>
      <c r="D105" s="87"/>
      <c r="E105" s="84">
        <v>1</v>
      </c>
      <c r="F105" s="85" t="s">
        <v>23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165</v>
      </c>
      <c r="B107" s="105" t="s">
        <v>166</v>
      </c>
      <c r="C107" s="86"/>
      <c r="D107" s="87"/>
      <c r="E107" s="84">
        <v>1</v>
      </c>
      <c r="F107" s="85" t="s">
        <v>23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167</v>
      </c>
      <c r="B109" s="105" t="s">
        <v>168</v>
      </c>
      <c r="C109" s="86"/>
      <c r="D109" s="87"/>
      <c r="E109" s="84">
        <v>1</v>
      </c>
      <c r="F109" s="85" t="s">
        <v>23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169</v>
      </c>
      <c r="B111" s="23" t="s">
        <v>170</v>
      </c>
      <c r="C111" s="24"/>
      <c r="D111" s="25"/>
      <c r="E111" s="112">
        <v>1</v>
      </c>
      <c r="F111" s="27" t="s">
        <v>23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28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3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3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 t="s">
        <v>171</v>
      </c>
      <c r="B3" s="23" t="s">
        <v>172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21</v>
      </c>
      <c r="B7" s="57" t="s">
        <v>20</v>
      </c>
      <c r="C7" s="52"/>
      <c r="D7" s="25"/>
      <c r="E7" s="36">
        <v>1</v>
      </c>
      <c r="F7" s="27" t="s">
        <v>23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31</v>
      </c>
      <c r="B9" s="57" t="s">
        <v>30</v>
      </c>
      <c r="C9" s="52"/>
      <c r="D9" s="25"/>
      <c r="E9" s="36">
        <v>1</v>
      </c>
      <c r="F9" s="27" t="s">
        <v>23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33</v>
      </c>
      <c r="B11" s="57" t="s">
        <v>173</v>
      </c>
      <c r="C11" s="52"/>
      <c r="D11" s="25"/>
      <c r="E11" s="36">
        <v>1</v>
      </c>
      <c r="F11" s="27" t="s">
        <v>23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50</v>
      </c>
      <c r="B13" s="57" t="s">
        <v>35</v>
      </c>
      <c r="C13" s="52"/>
      <c r="D13" s="25"/>
      <c r="E13" s="36">
        <v>1</v>
      </c>
      <c r="F13" s="27" t="s">
        <v>23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52</v>
      </c>
      <c r="B15" s="23" t="s">
        <v>170</v>
      </c>
      <c r="C15" s="24"/>
      <c r="D15" s="25"/>
      <c r="E15" s="36">
        <v>1</v>
      </c>
      <c r="F15" s="27" t="s">
        <v>23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28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3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3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 t="s">
        <v>174</v>
      </c>
      <c r="B3" s="23" t="s">
        <v>175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21</v>
      </c>
      <c r="B7" s="57" t="s">
        <v>176</v>
      </c>
      <c r="C7" s="52"/>
      <c r="D7" s="25"/>
      <c r="E7" s="36">
        <v>1</v>
      </c>
      <c r="F7" s="27" t="s">
        <v>23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31</v>
      </c>
      <c r="B9" s="57" t="s">
        <v>177</v>
      </c>
      <c r="C9" s="52"/>
      <c r="D9" s="25"/>
      <c r="E9" s="36">
        <v>1</v>
      </c>
      <c r="F9" s="27" t="s">
        <v>23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33</v>
      </c>
      <c r="B11" s="57" t="s">
        <v>178</v>
      </c>
      <c r="C11" s="52"/>
      <c r="D11" s="25"/>
      <c r="E11" s="36">
        <v>1</v>
      </c>
      <c r="F11" s="27" t="s">
        <v>23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50</v>
      </c>
      <c r="B13" s="57" t="s">
        <v>179</v>
      </c>
      <c r="C13" s="51"/>
      <c r="D13" s="25"/>
      <c r="E13" s="36">
        <v>1</v>
      </c>
      <c r="F13" s="27" t="s">
        <v>23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52</v>
      </c>
      <c r="B15" s="57" t="s">
        <v>180</v>
      </c>
      <c r="C15" s="51"/>
      <c r="D15" s="25"/>
      <c r="E15" s="36">
        <v>1</v>
      </c>
      <c r="F15" s="27" t="s">
        <v>23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54</v>
      </c>
      <c r="B17" s="57" t="s">
        <v>181</v>
      </c>
      <c r="C17" s="51"/>
      <c r="D17" s="25"/>
      <c r="E17" s="36">
        <v>1</v>
      </c>
      <c r="F17" s="27" t="s">
        <v>23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56</v>
      </c>
      <c r="B19" s="57" t="s">
        <v>182</v>
      </c>
      <c r="C19" s="51"/>
      <c r="D19" s="25"/>
      <c r="E19" s="36">
        <v>1</v>
      </c>
      <c r="F19" s="27" t="s">
        <v>23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58</v>
      </c>
      <c r="B21" s="23" t="s">
        <v>170</v>
      </c>
      <c r="C21" s="24"/>
      <c r="D21" s="25"/>
      <c r="E21" s="36">
        <v>1</v>
      </c>
      <c r="F21" s="27" t="s">
        <v>23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28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3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 t="s">
        <v>183</v>
      </c>
      <c r="B3" s="23" t="s">
        <v>184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185</v>
      </c>
      <c r="B7" s="23" t="s">
        <v>186</v>
      </c>
      <c r="C7" s="60" t="s">
        <v>187</v>
      </c>
      <c r="D7" s="25"/>
      <c r="E7" s="26">
        <v>1</v>
      </c>
      <c r="F7" s="27" t="s">
        <v>188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189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190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191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192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193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194</v>
      </c>
      <c r="D13" s="25"/>
      <c r="E13" s="26">
        <v>1</v>
      </c>
      <c r="F13" s="27" t="s">
        <v>188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195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196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197</v>
      </c>
      <c r="B19" s="62" t="s">
        <v>198</v>
      </c>
      <c r="C19" s="60" t="s">
        <v>199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200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201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202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192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195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203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204</v>
      </c>
      <c r="C29" s="24"/>
      <c r="D29" s="25"/>
      <c r="E29" s="26">
        <v>1</v>
      </c>
      <c r="F29" s="27" t="s">
        <v>23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28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2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17</v>
      </c>
      <c r="N2" s="5" t="s">
        <v>18</v>
      </c>
    </row>
    <row r="3" spans="1:14" ht="12.95" customHeight="1">
      <c r="A3" s="22" t="s">
        <v>205</v>
      </c>
      <c r="B3" s="23" t="s">
        <v>206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207</v>
      </c>
      <c r="C7" s="64" t="s">
        <v>208</v>
      </c>
      <c r="D7" s="25"/>
      <c r="E7" s="36">
        <v>1</v>
      </c>
      <c r="F7" s="27" t="s">
        <v>23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209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207</v>
      </c>
      <c r="C11" s="64" t="s">
        <v>208</v>
      </c>
      <c r="D11" s="25"/>
      <c r="E11" s="36">
        <v>1</v>
      </c>
      <c r="F11" s="27" t="s">
        <v>23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210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28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2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17</v>
      </c>
      <c r="N2" s="5" t="s">
        <v>18</v>
      </c>
    </row>
    <row r="3" spans="1:14" ht="12.95" customHeight="1">
      <c r="A3" s="22" t="s">
        <v>211</v>
      </c>
      <c r="B3" s="23" t="s">
        <v>212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213</v>
      </c>
      <c r="B7" s="62" t="s">
        <v>214</v>
      </c>
      <c r="C7" s="68"/>
      <c r="D7" s="25"/>
      <c r="E7" s="36">
        <v>1</v>
      </c>
      <c r="F7" s="27" t="s">
        <v>23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31</v>
      </c>
      <c r="B9" s="62" t="s">
        <v>215</v>
      </c>
      <c r="C9" s="68"/>
      <c r="D9" s="25"/>
      <c r="E9" s="36">
        <v>1</v>
      </c>
      <c r="F9" s="27" t="s">
        <v>23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33</v>
      </c>
      <c r="B11" s="62" t="s">
        <v>216</v>
      </c>
      <c r="C11" s="68"/>
      <c r="D11" s="25"/>
      <c r="E11" s="36">
        <v>1</v>
      </c>
      <c r="F11" s="27" t="s">
        <v>23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50</v>
      </c>
      <c r="B13" s="62" t="s">
        <v>217</v>
      </c>
      <c r="C13" s="68"/>
      <c r="D13" s="25"/>
      <c r="E13" s="36">
        <v>1</v>
      </c>
      <c r="F13" s="27" t="s">
        <v>23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52</v>
      </c>
      <c r="B15" s="62" t="s">
        <v>218</v>
      </c>
      <c r="C15" s="68"/>
      <c r="D15" s="25"/>
      <c r="E15" s="36">
        <v>1</v>
      </c>
      <c r="F15" s="27" t="s">
        <v>23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54</v>
      </c>
      <c r="B17" s="62" t="s">
        <v>219</v>
      </c>
      <c r="C17" s="24"/>
      <c r="D17" s="25"/>
      <c r="E17" s="36">
        <v>1</v>
      </c>
      <c r="F17" s="27" t="s">
        <v>23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28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/>
      <c r="B3" s="23" t="s">
        <v>220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221</v>
      </c>
      <c r="B5" s="23" t="s">
        <v>222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223</v>
      </c>
      <c r="B7" s="23" t="s">
        <v>46</v>
      </c>
      <c r="C7" s="24"/>
      <c r="D7" s="25"/>
      <c r="E7" s="36">
        <v>1</v>
      </c>
      <c r="F7" s="27" t="s">
        <v>23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224</v>
      </c>
      <c r="B9" s="23" t="s">
        <v>225</v>
      </c>
      <c r="C9" s="24"/>
      <c r="D9" s="25"/>
      <c r="E9" s="36">
        <v>1</v>
      </c>
      <c r="F9" s="27" t="s">
        <v>23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226</v>
      </c>
      <c r="B11" s="23" t="s">
        <v>227</v>
      </c>
      <c r="C11" s="24"/>
      <c r="D11" s="25"/>
      <c r="E11" s="36">
        <v>1</v>
      </c>
      <c r="F11" s="27" t="s">
        <v>23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228</v>
      </c>
      <c r="B13" s="23" t="s">
        <v>229</v>
      </c>
      <c r="C13" s="24"/>
      <c r="D13" s="25"/>
      <c r="E13" s="36">
        <v>1</v>
      </c>
      <c r="F13" s="27" t="s">
        <v>23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230</v>
      </c>
      <c r="B15" s="23" t="s">
        <v>184</v>
      </c>
      <c r="C15" s="24"/>
      <c r="D15" s="25"/>
      <c r="E15" s="36">
        <v>1</v>
      </c>
      <c r="F15" s="27" t="s">
        <v>23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231</v>
      </c>
      <c r="B17" s="23" t="s">
        <v>206</v>
      </c>
      <c r="C17" s="24"/>
      <c r="D17" s="25"/>
      <c r="E17" s="36">
        <v>1</v>
      </c>
      <c r="F17" s="27" t="s">
        <v>23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232</v>
      </c>
      <c r="B19" s="23" t="s">
        <v>233</v>
      </c>
      <c r="C19" s="24"/>
      <c r="D19" s="25"/>
      <c r="E19" s="36">
        <v>1</v>
      </c>
      <c r="F19" s="27" t="s">
        <v>23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28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234</v>
      </c>
      <c r="B23" s="23" t="s">
        <v>235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223</v>
      </c>
      <c r="B25" s="23" t="s">
        <v>236</v>
      </c>
      <c r="C25" s="24"/>
      <c r="D25" s="25"/>
      <c r="E25" s="36">
        <v>1</v>
      </c>
      <c r="F25" s="27" t="s">
        <v>23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224</v>
      </c>
      <c r="B27" s="23" t="s">
        <v>237</v>
      </c>
      <c r="C27" s="24"/>
      <c r="D27" s="25"/>
      <c r="E27" s="36">
        <v>1</v>
      </c>
      <c r="F27" s="27" t="s">
        <v>23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238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239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240</v>
      </c>
      <c r="B33" s="23" t="s">
        <v>241</v>
      </c>
      <c r="C33" s="113"/>
      <c r="D33" s="25"/>
      <c r="E33" s="36">
        <v>1</v>
      </c>
      <c r="F33" s="27" t="s">
        <v>23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242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 t="s">
        <v>45</v>
      </c>
      <c r="B3" s="23" t="s">
        <v>243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21</v>
      </c>
      <c r="B7" s="23" t="s">
        <v>244</v>
      </c>
      <c r="C7" s="24"/>
      <c r="D7" s="25"/>
      <c r="E7" s="36">
        <v>1</v>
      </c>
      <c r="F7" s="27" t="s">
        <v>23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31</v>
      </c>
      <c r="B9" s="23" t="s">
        <v>245</v>
      </c>
      <c r="C9" s="24"/>
      <c r="D9" s="25"/>
      <c r="E9" s="36">
        <v>1</v>
      </c>
      <c r="F9" s="27" t="s">
        <v>23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33</v>
      </c>
      <c r="B11" s="23" t="s">
        <v>246</v>
      </c>
      <c r="C11" s="24"/>
      <c r="D11" s="25"/>
      <c r="E11" s="36">
        <v>1</v>
      </c>
      <c r="F11" s="27" t="s">
        <v>23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50</v>
      </c>
      <c r="B13" s="23" t="s">
        <v>247</v>
      </c>
      <c r="C13" s="24"/>
      <c r="D13" s="25"/>
      <c r="E13" s="36">
        <v>1</v>
      </c>
      <c r="F13" s="27" t="s">
        <v>23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52</v>
      </c>
      <c r="B15" s="23" t="s">
        <v>248</v>
      </c>
      <c r="C15" s="24"/>
      <c r="D15" s="25"/>
      <c r="E15" s="36">
        <v>1</v>
      </c>
      <c r="F15" s="27" t="s">
        <v>23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28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61" t="s">
        <v>7</v>
      </c>
      <c r="D1" s="162"/>
      <c r="E1" s="3" t="s">
        <v>8</v>
      </c>
      <c r="F1" s="4" t="s">
        <v>9</v>
      </c>
      <c r="G1" s="114" t="s">
        <v>10</v>
      </c>
      <c r="H1" s="115" t="s">
        <v>11</v>
      </c>
      <c r="I1" s="163" t="s">
        <v>12</v>
      </c>
      <c r="J1" s="164"/>
      <c r="K1" s="164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17</v>
      </c>
      <c r="N2" s="5" t="s">
        <v>18</v>
      </c>
    </row>
    <row r="3" spans="1:14" ht="12.95" customHeight="1">
      <c r="A3" s="22"/>
      <c r="B3" s="23" t="s">
        <v>220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221</v>
      </c>
      <c r="B5" s="23" t="s">
        <v>222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223</v>
      </c>
      <c r="B7" s="23" t="s">
        <v>46</v>
      </c>
      <c r="C7" s="24"/>
      <c r="D7" s="25"/>
      <c r="E7" s="36">
        <v>1</v>
      </c>
      <c r="F7" s="27" t="s">
        <v>23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224</v>
      </c>
      <c r="B9" s="23" t="s">
        <v>225</v>
      </c>
      <c r="C9" s="24"/>
      <c r="D9" s="25"/>
      <c r="E9" s="36">
        <v>1</v>
      </c>
      <c r="F9" s="27" t="s">
        <v>23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226</v>
      </c>
      <c r="B11" s="23" t="s">
        <v>227</v>
      </c>
      <c r="C11" s="24"/>
      <c r="D11" s="25"/>
      <c r="E11" s="36">
        <v>1</v>
      </c>
      <c r="F11" s="27" t="s">
        <v>23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228</v>
      </c>
      <c r="B13" s="23" t="s">
        <v>229</v>
      </c>
      <c r="C13" s="24"/>
      <c r="D13" s="25"/>
      <c r="E13" s="36">
        <v>1</v>
      </c>
      <c r="F13" s="27" t="s">
        <v>23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230</v>
      </c>
      <c r="B15" s="23" t="s">
        <v>184</v>
      </c>
      <c r="C15" s="24"/>
      <c r="D15" s="25"/>
      <c r="E15" s="36">
        <v>1</v>
      </c>
      <c r="F15" s="27" t="s">
        <v>23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231</v>
      </c>
      <c r="B17" s="23" t="s">
        <v>206</v>
      </c>
      <c r="C17" s="24"/>
      <c r="D17" s="25"/>
      <c r="E17" s="36">
        <v>1</v>
      </c>
      <c r="F17" s="27" t="s">
        <v>23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232</v>
      </c>
      <c r="B19" s="23" t="s">
        <v>233</v>
      </c>
      <c r="C19" s="24"/>
      <c r="D19" s="25"/>
      <c r="E19" s="36">
        <v>1</v>
      </c>
      <c r="F19" s="27" t="s">
        <v>23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28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234</v>
      </c>
      <c r="B23" s="23" t="s">
        <v>235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223</v>
      </c>
      <c r="B25" s="23" t="s">
        <v>236</v>
      </c>
      <c r="C25" s="24"/>
      <c r="D25" s="25"/>
      <c r="E25" s="36">
        <v>1</v>
      </c>
      <c r="F25" s="27" t="s">
        <v>23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224</v>
      </c>
      <c r="B27" s="23" t="s">
        <v>237</v>
      </c>
      <c r="C27" s="24"/>
      <c r="D27" s="25"/>
      <c r="E27" s="36">
        <v>1</v>
      </c>
      <c r="F27" s="27" t="s">
        <v>23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238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239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240</v>
      </c>
      <c r="B33" s="23" t="s">
        <v>241</v>
      </c>
      <c r="C33" s="113"/>
      <c r="D33" s="25"/>
      <c r="E33" s="36">
        <v>1</v>
      </c>
      <c r="F33" s="27" t="s">
        <v>23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242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3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5-1</v>
      </c>
      <c r="C1" s="5" t="str">
        <f>C5</f>
        <v>空気調和設備</v>
      </c>
      <c r="H1" s="155" t="s">
        <v>249</v>
      </c>
      <c r="I1" s="11">
        <f>MAX(I4:I393)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250</v>
      </c>
      <c r="C5" s="23" t="s">
        <v>20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65"/>
      <c r="K6" s="166"/>
      <c r="L6" s="166"/>
      <c r="N6" s="30"/>
      <c r="O6" s="11"/>
    </row>
    <row r="7" spans="2:15" ht="12.95" customHeight="1">
      <c r="B7" s="151" t="s">
        <v>21</v>
      </c>
      <c r="C7" s="23" t="s">
        <v>22</v>
      </c>
      <c r="D7" s="24"/>
      <c r="E7" s="25"/>
      <c r="F7" s="36"/>
      <c r="G7" s="27"/>
      <c r="H7" s="118"/>
      <c r="I7" s="119"/>
      <c r="J7" s="167"/>
      <c r="K7" s="168"/>
      <c r="L7" s="168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67"/>
      <c r="K8" s="168"/>
      <c r="L8" s="168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169"/>
      <c r="K9" s="170"/>
      <c r="L9" s="170"/>
      <c r="N9" s="120"/>
      <c r="O9" s="11"/>
    </row>
    <row r="10" spans="2:15" ht="12.95" customHeight="1">
      <c r="B10" s="150"/>
      <c r="C10" s="21" t="s">
        <v>251</v>
      </c>
      <c r="D10" s="15" t="s">
        <v>252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253</v>
      </c>
      <c r="D11" s="24" t="s">
        <v>254</v>
      </c>
      <c r="E11" s="25"/>
      <c r="F11" s="36">
        <v>2</v>
      </c>
      <c r="G11" s="27" t="s">
        <v>188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255</v>
      </c>
      <c r="D12" s="15" t="s">
        <v>256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253</v>
      </c>
      <c r="D13" s="24" t="s">
        <v>254</v>
      </c>
      <c r="E13" s="25"/>
      <c r="F13" s="36">
        <v>2</v>
      </c>
      <c r="G13" s="27" t="s">
        <v>188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257</v>
      </c>
      <c r="D14" s="15" t="s">
        <v>256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253</v>
      </c>
      <c r="D15" s="24" t="s">
        <v>258</v>
      </c>
      <c r="E15" s="25"/>
      <c r="F15" s="36">
        <v>1</v>
      </c>
      <c r="G15" s="27" t="s">
        <v>188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259</v>
      </c>
      <c r="D16" s="15" t="s">
        <v>256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253</v>
      </c>
      <c r="D17" s="24" t="s">
        <v>254</v>
      </c>
      <c r="E17" s="25"/>
      <c r="F17" s="36">
        <v>2</v>
      </c>
      <c r="G17" s="27" t="s">
        <v>188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260</v>
      </c>
      <c r="D18" s="15" t="s">
        <v>256</v>
      </c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253</v>
      </c>
      <c r="D19" s="24" t="s">
        <v>258</v>
      </c>
      <c r="E19" s="25"/>
      <c r="F19" s="36">
        <v>1</v>
      </c>
      <c r="G19" s="27" t="s">
        <v>188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261</v>
      </c>
      <c r="D20" s="15" t="s">
        <v>256</v>
      </c>
      <c r="E20" s="16"/>
      <c r="F20" s="17"/>
      <c r="G20" s="18"/>
      <c r="H20" s="116"/>
      <c r="I20" s="117" t="s">
        <v>262</v>
      </c>
      <c r="J20" s="15"/>
      <c r="K20" s="16"/>
      <c r="L20" s="16"/>
      <c r="N20" s="30"/>
      <c r="O20" s="11"/>
    </row>
    <row r="21" spans="2:15" ht="12.95" customHeight="1">
      <c r="B21" s="151"/>
      <c r="C21" s="23" t="s">
        <v>253</v>
      </c>
      <c r="D21" s="24" t="s">
        <v>263</v>
      </c>
      <c r="E21" s="25"/>
      <c r="F21" s="36">
        <v>1</v>
      </c>
      <c r="G21" s="27" t="s">
        <v>188</v>
      </c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 t="s">
        <v>264</v>
      </c>
      <c r="D22" s="15" t="s">
        <v>256</v>
      </c>
      <c r="E22" s="16"/>
      <c r="F22" s="17"/>
      <c r="G22" s="18"/>
      <c r="H22" s="116"/>
      <c r="I22" s="117" t="s">
        <v>262</v>
      </c>
      <c r="J22" s="15"/>
      <c r="K22" s="16"/>
      <c r="L22" s="16"/>
      <c r="N22" s="30"/>
      <c r="O22" s="11"/>
    </row>
    <row r="23" spans="2:15" ht="12.95" customHeight="1">
      <c r="B23" s="151"/>
      <c r="C23" s="23" t="s">
        <v>253</v>
      </c>
      <c r="D23" s="24" t="s">
        <v>263</v>
      </c>
      <c r="E23" s="25"/>
      <c r="F23" s="36">
        <v>1</v>
      </c>
      <c r="G23" s="27" t="s">
        <v>188</v>
      </c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 t="s">
        <v>265</v>
      </c>
      <c r="D24" s="15" t="s">
        <v>256</v>
      </c>
      <c r="E24" s="16"/>
      <c r="F24" s="17"/>
      <c r="G24" s="18"/>
      <c r="H24" s="116"/>
      <c r="I24" s="117" t="s">
        <v>262</v>
      </c>
      <c r="J24" s="15"/>
      <c r="K24" s="16"/>
      <c r="L24" s="16"/>
      <c r="N24" s="30"/>
      <c r="O24" s="11"/>
    </row>
    <row r="25" spans="2:15" ht="12.95" customHeight="1">
      <c r="B25" s="151"/>
      <c r="C25" s="23" t="s">
        <v>253</v>
      </c>
      <c r="D25" s="24" t="s">
        <v>266</v>
      </c>
      <c r="E25" s="25"/>
      <c r="F25" s="36">
        <v>1</v>
      </c>
      <c r="G25" s="27" t="s">
        <v>188</v>
      </c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 t="s">
        <v>267</v>
      </c>
      <c r="D26" s="15" t="s">
        <v>256</v>
      </c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253</v>
      </c>
      <c r="D27" s="24" t="s">
        <v>268</v>
      </c>
      <c r="E27" s="25"/>
      <c r="F27" s="36">
        <v>1</v>
      </c>
      <c r="G27" s="27" t="s">
        <v>188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 t="s">
        <v>269</v>
      </c>
      <c r="D28" s="15" t="s">
        <v>270</v>
      </c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271</v>
      </c>
      <c r="D29" s="24" t="s">
        <v>272</v>
      </c>
      <c r="E29" s="25"/>
      <c r="F29" s="36">
        <v>1</v>
      </c>
      <c r="G29" s="27" t="s">
        <v>273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 t="s">
        <v>269</v>
      </c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274</v>
      </c>
      <c r="D31" s="24" t="s">
        <v>275</v>
      </c>
      <c r="E31" s="25"/>
      <c r="F31" s="36">
        <v>1</v>
      </c>
      <c r="G31" s="27" t="s">
        <v>188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 t="s">
        <v>269</v>
      </c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271</v>
      </c>
      <c r="D33" s="24" t="s">
        <v>276</v>
      </c>
      <c r="E33" s="25"/>
      <c r="F33" s="36">
        <v>2</v>
      </c>
      <c r="G33" s="27" t="s">
        <v>188</v>
      </c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 t="s">
        <v>277</v>
      </c>
      <c r="D34" s="15" t="s">
        <v>256</v>
      </c>
      <c r="E34" s="16"/>
      <c r="F34" s="17"/>
      <c r="G34" s="18"/>
      <c r="H34" s="116"/>
      <c r="I34" s="117" t="s">
        <v>278</v>
      </c>
      <c r="J34" s="15"/>
      <c r="K34" s="16"/>
      <c r="L34" s="16"/>
      <c r="N34" s="30"/>
      <c r="O34" s="11"/>
    </row>
    <row r="35" spans="2:15" ht="12.95" customHeight="1">
      <c r="B35" s="151"/>
      <c r="C35" s="23" t="s">
        <v>253</v>
      </c>
      <c r="D35" s="24" t="s">
        <v>279</v>
      </c>
      <c r="E35" s="25"/>
      <c r="F35" s="36">
        <v>2</v>
      </c>
      <c r="G35" s="27" t="s">
        <v>188</v>
      </c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 t="s">
        <v>280</v>
      </c>
      <c r="D36" s="15" t="s">
        <v>256</v>
      </c>
      <c r="E36" s="16"/>
      <c r="F36" s="17"/>
      <c r="G36" s="18"/>
      <c r="H36" s="116"/>
      <c r="I36" s="117" t="s">
        <v>278</v>
      </c>
      <c r="J36" s="15"/>
      <c r="K36" s="16"/>
      <c r="L36" s="16"/>
      <c r="N36" s="30"/>
      <c r="O36" s="11"/>
    </row>
    <row r="37" spans="2:15" ht="12.95" customHeight="1">
      <c r="B37" s="151"/>
      <c r="C37" s="23" t="s">
        <v>253</v>
      </c>
      <c r="D37" s="24" t="s">
        <v>279</v>
      </c>
      <c r="E37" s="25"/>
      <c r="F37" s="36">
        <v>2</v>
      </c>
      <c r="G37" s="27" t="s">
        <v>188</v>
      </c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 t="s">
        <v>281</v>
      </c>
      <c r="D38" s="15" t="s">
        <v>256</v>
      </c>
      <c r="E38" s="16"/>
      <c r="F38" s="17"/>
      <c r="G38" s="18"/>
      <c r="H38" s="116"/>
      <c r="I38" s="117" t="s">
        <v>278</v>
      </c>
      <c r="J38" s="15"/>
      <c r="K38" s="16"/>
      <c r="L38" s="16"/>
      <c r="N38" s="30"/>
      <c r="O38" s="11"/>
    </row>
    <row r="39" spans="2:15" ht="12.95" customHeight="1">
      <c r="B39" s="151"/>
      <c r="C39" s="23" t="s">
        <v>253</v>
      </c>
      <c r="D39" s="24" t="s">
        <v>279</v>
      </c>
      <c r="E39" s="25"/>
      <c r="F39" s="36">
        <v>2</v>
      </c>
      <c r="G39" s="27" t="s">
        <v>188</v>
      </c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 t="s">
        <v>282</v>
      </c>
      <c r="D40" s="15" t="s">
        <v>256</v>
      </c>
      <c r="E40" s="16"/>
      <c r="F40" s="17"/>
      <c r="G40" s="18"/>
      <c r="H40" s="116"/>
      <c r="I40" s="117" t="s">
        <v>278</v>
      </c>
      <c r="J40" s="15"/>
      <c r="K40" s="16"/>
      <c r="L40" s="16"/>
      <c r="N40" s="30"/>
      <c r="O40" s="11"/>
    </row>
    <row r="41" spans="2:15" ht="12.95" customHeight="1">
      <c r="B41" s="151"/>
      <c r="C41" s="23" t="s">
        <v>253</v>
      </c>
      <c r="D41" s="24" t="s">
        <v>279</v>
      </c>
      <c r="E41" s="25"/>
      <c r="F41" s="36">
        <v>2</v>
      </c>
      <c r="G41" s="27" t="s">
        <v>188</v>
      </c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 t="s">
        <v>283</v>
      </c>
      <c r="D42" s="15" t="s">
        <v>256</v>
      </c>
      <c r="E42" s="16"/>
      <c r="F42" s="17"/>
      <c r="G42" s="18"/>
      <c r="H42" s="116"/>
      <c r="I42" s="117" t="s">
        <v>278</v>
      </c>
      <c r="J42" s="15"/>
      <c r="K42" s="16"/>
      <c r="L42" s="16"/>
      <c r="N42" s="30"/>
      <c r="O42" s="11"/>
    </row>
    <row r="43" spans="2:15" ht="12.95" customHeight="1">
      <c r="B43" s="151"/>
      <c r="C43" s="23" t="s">
        <v>253</v>
      </c>
      <c r="D43" s="24" t="s">
        <v>279</v>
      </c>
      <c r="E43" s="25"/>
      <c r="F43" s="36">
        <v>2</v>
      </c>
      <c r="G43" s="27" t="s">
        <v>188</v>
      </c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 t="s">
        <v>284</v>
      </c>
      <c r="D44" s="15" t="s">
        <v>285</v>
      </c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 t="s">
        <v>286</v>
      </c>
      <c r="D45" s="24" t="s">
        <v>287</v>
      </c>
      <c r="E45" s="25"/>
      <c r="F45" s="36">
        <v>3</v>
      </c>
      <c r="G45" s="27" t="s">
        <v>188</v>
      </c>
      <c r="H45" s="118"/>
      <c r="I45" s="119"/>
      <c r="J45" s="24"/>
      <c r="K45" s="25"/>
      <c r="L45" s="25"/>
      <c r="N45" s="120"/>
      <c r="O45" s="11"/>
    </row>
    <row r="46" spans="2:15" ht="12.95" customHeight="1">
      <c r="B46" s="150"/>
      <c r="C46" s="21" t="s">
        <v>288</v>
      </c>
      <c r="D46" s="15" t="s">
        <v>289</v>
      </c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 t="s">
        <v>286</v>
      </c>
      <c r="D47" s="24" t="s">
        <v>290</v>
      </c>
      <c r="E47" s="25"/>
      <c r="F47" s="36">
        <v>3</v>
      </c>
      <c r="G47" s="27" t="s">
        <v>188</v>
      </c>
      <c r="H47" s="118"/>
      <c r="I47" s="119"/>
      <c r="J47" s="24"/>
      <c r="K47" s="25"/>
      <c r="L47" s="25"/>
      <c r="N47" s="120"/>
      <c r="O47" s="11"/>
    </row>
    <row r="48" spans="2:15" ht="12.95" customHeight="1">
      <c r="B48" s="150"/>
      <c r="C48" s="21" t="s">
        <v>291</v>
      </c>
      <c r="D48" s="15" t="s">
        <v>292</v>
      </c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 t="s">
        <v>286</v>
      </c>
      <c r="D49" s="24" t="s">
        <v>293</v>
      </c>
      <c r="E49" s="25"/>
      <c r="F49" s="36">
        <v>3</v>
      </c>
      <c r="G49" s="27" t="s">
        <v>188</v>
      </c>
      <c r="H49" s="118"/>
      <c r="I49" s="119"/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294</v>
      </c>
      <c r="D51" s="24"/>
      <c r="E51" s="25"/>
      <c r="F51" s="36">
        <v>1</v>
      </c>
      <c r="G51" s="27" t="s">
        <v>23</v>
      </c>
      <c r="H51" s="118"/>
      <c r="I51" s="119"/>
      <c r="J51" s="24" t="str">
        <f>'別紙明細2-5-1-1'!C4</f>
        <v>別紙明細2-5-1-1-1</v>
      </c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 t="s">
        <v>28</v>
      </c>
      <c r="D55" s="24"/>
      <c r="E55" s="25"/>
      <c r="F55" s="36"/>
      <c r="G55" s="27"/>
      <c r="H55" s="118"/>
      <c r="I55" s="119"/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/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F397" s="28"/>
      <c r="N397" s="120"/>
      <c r="O397" s="11"/>
    </row>
    <row r="398" spans="2:15" ht="12.95" customHeight="1">
      <c r="B398" s="152"/>
      <c r="F398" s="28"/>
      <c r="N398" s="30"/>
      <c r="O398" s="11"/>
    </row>
    <row r="399" spans="2:15" ht="12.95" customHeight="1">
      <c r="B399" s="152"/>
      <c r="F399" s="28"/>
      <c r="N399" s="120"/>
      <c r="O399" s="11"/>
    </row>
    <row r="400" spans="2:15" ht="12.95" customHeight="1">
      <c r="B400" s="152"/>
      <c r="F400" s="28"/>
      <c r="N400" s="30"/>
      <c r="O400" s="11"/>
    </row>
    <row r="401" spans="2:15" ht="12.95" customHeight="1">
      <c r="B401" s="152"/>
      <c r="N401" s="120"/>
      <c r="O401" s="11"/>
    </row>
    <row r="402" spans="2:15" ht="12.95" customHeight="1">
      <c r="B402" s="152"/>
      <c r="N402" s="30"/>
      <c r="O402" s="11"/>
    </row>
    <row r="403" spans="2:15" ht="12.95" customHeight="1">
      <c r="N403" s="120"/>
      <c r="O403" s="11"/>
    </row>
    <row r="404" spans="2:15" ht="12.95" customHeight="1">
      <c r="N404" s="30"/>
      <c r="O404" s="11"/>
    </row>
    <row r="405" spans="2:15" ht="12.95" customHeight="1">
      <c r="N405" s="120"/>
      <c r="O405" s="11"/>
    </row>
    <row r="406" spans="2:15" ht="12.95" customHeight="1">
      <c r="N406" s="30"/>
      <c r="O406" s="11"/>
    </row>
    <row r="407" spans="2:15" ht="12.95" customHeight="1">
      <c r="N407" s="120"/>
      <c r="O407" s="11"/>
    </row>
    <row r="408" spans="2:15" ht="12.95" customHeight="1">
      <c r="N408" s="30"/>
      <c r="O408" s="11"/>
    </row>
    <row r="409" spans="2:15" ht="12.95" customHeight="1">
      <c r="N409" s="120"/>
      <c r="O409" s="11"/>
    </row>
    <row r="410" spans="2:15" ht="12.95" customHeight="1">
      <c r="N410" s="30"/>
      <c r="O410" s="11"/>
    </row>
    <row r="411" spans="2:15" ht="12.95" customHeight="1">
      <c r="N411" s="120"/>
      <c r="O411" s="11"/>
    </row>
    <row r="412" spans="2:15" ht="12.95" customHeight="1">
      <c r="N412" s="30"/>
      <c r="O412" s="11"/>
    </row>
    <row r="413" spans="2:15" ht="12.95" customHeight="1">
      <c r="N413" s="120"/>
      <c r="O413" s="11"/>
    </row>
    <row r="414" spans="2:15" ht="12.75" customHeight="1">
      <c r="N414" s="30"/>
      <c r="O414" s="11"/>
    </row>
    <row r="415" spans="2:15" ht="12.75" customHeight="1">
      <c r="N415" s="120"/>
      <c r="O415" s="11"/>
    </row>
    <row r="416" spans="2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  <row r="534" spans="14:15" ht="12.95" customHeight="1">
      <c r="N534" s="30"/>
      <c r="O534" s="11"/>
    </row>
    <row r="535" spans="14:15" ht="12.95" customHeight="1">
      <c r="N535" s="120"/>
      <c r="O535" s="11"/>
    </row>
    <row r="536" spans="14:15" ht="12.95" customHeight="1">
      <c r="N536" s="30"/>
      <c r="O536" s="11"/>
    </row>
    <row r="537" spans="14:15" ht="12.95" customHeight="1">
      <c r="N537" s="120"/>
      <c r="O537" s="11"/>
    </row>
  </sheetData>
  <mergeCells count="3">
    <mergeCell ref="D3:E3"/>
    <mergeCell ref="J3:L3"/>
    <mergeCell ref="J6:L9"/>
  </mergeCells>
  <phoneticPr fontId="3"/>
  <conditionalFormatting sqref="H4:H393">
    <cfRule type="expression" dxfId="2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5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5-1</v>
      </c>
      <c r="C1" s="5" t="str">
        <f>C5</f>
        <v>空気調和設備</v>
      </c>
      <c r="H1" s="155" t="s">
        <v>249</v>
      </c>
      <c r="I1" s="11">
        <f>MAX(I4:I409)</f>
        <v>0</v>
      </c>
    </row>
    <row r="2" spans="2:15" ht="12.95" customHeight="1">
      <c r="B2" s="6" t="str">
        <f>B7</f>
        <v>2.</v>
      </c>
      <c r="C2" s="5" t="str">
        <f>C7</f>
        <v>配管設備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250</v>
      </c>
      <c r="C5" s="23" t="s">
        <v>20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31</v>
      </c>
      <c r="C7" s="23" t="s">
        <v>25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295</v>
      </c>
      <c r="E10" s="16" t="s">
        <v>296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297</v>
      </c>
      <c r="D11" s="24" t="s">
        <v>298</v>
      </c>
      <c r="E11" s="25" t="s">
        <v>299</v>
      </c>
      <c r="F11" s="36">
        <v>33</v>
      </c>
      <c r="G11" s="27" t="s">
        <v>300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14"/>
      <c r="D12" s="15" t="s">
        <v>301</v>
      </c>
      <c r="E12" s="16" t="s">
        <v>302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303</v>
      </c>
      <c r="D13" s="24" t="s">
        <v>298</v>
      </c>
      <c r="E13" s="25" t="s">
        <v>304</v>
      </c>
      <c r="F13" s="36">
        <v>55</v>
      </c>
      <c r="G13" s="27" t="s">
        <v>300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14"/>
      <c r="D14" s="15" t="s">
        <v>301</v>
      </c>
      <c r="E14" s="16" t="s">
        <v>302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303</v>
      </c>
      <c r="D15" s="24" t="s">
        <v>298</v>
      </c>
      <c r="E15" s="25" t="s">
        <v>305</v>
      </c>
      <c r="F15" s="36">
        <v>39</v>
      </c>
      <c r="G15" s="27" t="s">
        <v>300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14"/>
      <c r="D16" s="15" t="s">
        <v>301</v>
      </c>
      <c r="E16" s="16" t="s">
        <v>302</v>
      </c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303</v>
      </c>
      <c r="D17" s="24" t="s">
        <v>306</v>
      </c>
      <c r="E17" s="25" t="s">
        <v>304</v>
      </c>
      <c r="F17" s="36">
        <v>8</v>
      </c>
      <c r="G17" s="27" t="s">
        <v>300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14"/>
      <c r="D18" s="15" t="s">
        <v>301</v>
      </c>
      <c r="E18" s="16" t="s">
        <v>302</v>
      </c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303</v>
      </c>
      <c r="D19" s="24" t="s">
        <v>306</v>
      </c>
      <c r="E19" s="25" t="s">
        <v>305</v>
      </c>
      <c r="F19" s="36">
        <v>8</v>
      </c>
      <c r="G19" s="27" t="s">
        <v>300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307</v>
      </c>
      <c r="D21" s="24"/>
      <c r="E21" s="25" t="s">
        <v>308</v>
      </c>
      <c r="F21" s="36">
        <v>9</v>
      </c>
      <c r="G21" s="27" t="s">
        <v>309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310</v>
      </c>
      <c r="D23" s="24"/>
      <c r="E23" s="25"/>
      <c r="F23" s="36">
        <v>1</v>
      </c>
      <c r="G23" s="27" t="s">
        <v>23</v>
      </c>
      <c r="H23" s="118"/>
      <c r="I23" s="119"/>
      <c r="J23" s="24" t="str">
        <f>'別紙明細2-5-1-2'!C4</f>
        <v>別紙明細2-5-1-2-1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311</v>
      </c>
      <c r="D25" s="24"/>
      <c r="E25" s="25"/>
      <c r="F25" s="36">
        <v>1</v>
      </c>
      <c r="G25" s="27" t="s">
        <v>23</v>
      </c>
      <c r="H25" s="118"/>
      <c r="I25" s="119"/>
      <c r="J25" s="24" t="str">
        <f>'別紙明細2-5-1-2'!C26</f>
        <v>別紙明細2-5-1-2-2</v>
      </c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312</v>
      </c>
      <c r="D27" s="24"/>
      <c r="E27" s="25"/>
      <c r="F27" s="36">
        <v>1</v>
      </c>
      <c r="G27" s="27" t="s">
        <v>23</v>
      </c>
      <c r="H27" s="118"/>
      <c r="I27" s="119"/>
      <c r="J27" s="24" t="str">
        <f>'別紙明細2-5-1-2'!C48</f>
        <v>別紙明細2-5-1-2-3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313</v>
      </c>
      <c r="D29" s="24"/>
      <c r="E29" s="25"/>
      <c r="F29" s="36">
        <v>1</v>
      </c>
      <c r="G29" s="27" t="s">
        <v>23</v>
      </c>
      <c r="H29" s="118"/>
      <c r="I29" s="119"/>
      <c r="J29" s="24" t="str">
        <f>'別紙明細2-5-1-2'!C66</f>
        <v>別紙明細2-5-1-2-4</v>
      </c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314</v>
      </c>
      <c r="D31" s="24"/>
      <c r="E31" s="25"/>
      <c r="F31" s="36">
        <v>1</v>
      </c>
      <c r="G31" s="27" t="s">
        <v>23</v>
      </c>
      <c r="H31" s="118"/>
      <c r="I31" s="119"/>
      <c r="J31" s="24" t="str">
        <f>'別紙明細2-5-1-2'!C84</f>
        <v>別紙明細2-5-1-2-5</v>
      </c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315</v>
      </c>
      <c r="D33" s="24"/>
      <c r="E33" s="25"/>
      <c r="F33" s="36">
        <v>1</v>
      </c>
      <c r="G33" s="27" t="s">
        <v>23</v>
      </c>
      <c r="H33" s="118"/>
      <c r="I33" s="119"/>
      <c r="J33" s="24" t="str">
        <f>'別紙明細2-5-1-2'!C96</f>
        <v>別紙明細2-5-1-2-6</v>
      </c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316</v>
      </c>
      <c r="D35" s="24"/>
      <c r="E35" s="25"/>
      <c r="F35" s="36">
        <v>1</v>
      </c>
      <c r="G35" s="27" t="s">
        <v>23</v>
      </c>
      <c r="H35" s="118"/>
      <c r="I35" s="119"/>
      <c r="J35" s="24" t="str">
        <f>'別紙明細2-5-1-2'!C124</f>
        <v>別紙明細2-5-1-2-7</v>
      </c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 t="s">
        <v>28</v>
      </c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2"/>
      <c r="F410" s="28"/>
      <c r="N410" s="30"/>
      <c r="O410" s="11"/>
    </row>
    <row r="411" spans="2:15" ht="12.95" customHeight="1">
      <c r="B411" s="152"/>
      <c r="F411" s="28"/>
      <c r="N411" s="120"/>
      <c r="O411" s="11"/>
    </row>
    <row r="412" spans="2:15" ht="12.95" customHeight="1">
      <c r="B412" s="152"/>
      <c r="F412" s="28"/>
      <c r="N412" s="30"/>
      <c r="O412" s="11"/>
    </row>
    <row r="413" spans="2:15" ht="12.95" customHeight="1">
      <c r="B413" s="152"/>
      <c r="F413" s="28"/>
      <c r="N413" s="120"/>
      <c r="O413" s="11"/>
    </row>
    <row r="414" spans="2:15" ht="12.95" customHeight="1">
      <c r="B414" s="152"/>
      <c r="F414" s="28"/>
      <c r="N414" s="30"/>
      <c r="O414" s="11"/>
    </row>
    <row r="415" spans="2:15" ht="12.95" customHeight="1">
      <c r="B415" s="152"/>
      <c r="F415" s="28"/>
      <c r="N415" s="120"/>
      <c r="O415" s="11"/>
    </row>
    <row r="416" spans="2:15" ht="12.95" customHeight="1">
      <c r="B416" s="152"/>
      <c r="F416" s="28"/>
      <c r="N416" s="30"/>
      <c r="O416" s="11"/>
    </row>
    <row r="417" spans="2:15" ht="12.95" customHeight="1">
      <c r="B417" s="152"/>
      <c r="N417" s="120"/>
      <c r="O417" s="11"/>
    </row>
    <row r="418" spans="2:15" ht="12.95" customHeight="1">
      <c r="B418" s="152"/>
      <c r="N418" s="30"/>
      <c r="O418" s="11"/>
    </row>
    <row r="419" spans="2:15" ht="12.95" customHeight="1">
      <c r="N419" s="120"/>
      <c r="O419" s="11"/>
    </row>
    <row r="420" spans="2:15" ht="12.95" customHeight="1">
      <c r="N420" s="30"/>
      <c r="O420" s="11"/>
    </row>
    <row r="421" spans="2:15" ht="12.95" customHeight="1">
      <c r="N421" s="120"/>
      <c r="O421" s="11"/>
    </row>
    <row r="422" spans="2:15" ht="12.95" customHeight="1">
      <c r="N422" s="30"/>
      <c r="O422" s="11"/>
    </row>
    <row r="423" spans="2:15" ht="12.95" customHeight="1">
      <c r="N423" s="120"/>
      <c r="O423" s="11"/>
    </row>
    <row r="424" spans="2:15" ht="12.95" customHeight="1">
      <c r="N424" s="30"/>
      <c r="O424" s="11"/>
    </row>
    <row r="425" spans="2:15" ht="12.95" customHeight="1">
      <c r="N425" s="120"/>
      <c r="O425" s="11"/>
    </row>
    <row r="426" spans="2:15" ht="12.95" customHeight="1">
      <c r="N426" s="30"/>
      <c r="O426" s="11"/>
    </row>
    <row r="427" spans="2:15" ht="12.95" customHeight="1">
      <c r="N427" s="120"/>
      <c r="O427" s="11"/>
    </row>
    <row r="428" spans="2:15" ht="12.95" customHeight="1">
      <c r="N428" s="30"/>
      <c r="O428" s="11"/>
    </row>
    <row r="429" spans="2:15" ht="12.95" customHeight="1">
      <c r="N429" s="120"/>
      <c r="O429" s="11"/>
    </row>
    <row r="430" spans="2:15" ht="12.75" customHeight="1">
      <c r="N430" s="30"/>
      <c r="O430" s="11"/>
    </row>
    <row r="431" spans="2:15" ht="12.75" customHeight="1">
      <c r="N431" s="120"/>
      <c r="O431" s="11"/>
    </row>
    <row r="432" spans="2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75" customHeight="1">
      <c r="N544" s="30"/>
      <c r="O544" s="11"/>
    </row>
    <row r="545" spans="14:15" ht="12.75" customHeight="1">
      <c r="N545" s="120"/>
      <c r="O545" s="11"/>
    </row>
    <row r="546" spans="14:15" ht="12.75" customHeight="1">
      <c r="N546" s="30"/>
      <c r="O546" s="11"/>
    </row>
    <row r="547" spans="14:15" ht="12.75" customHeight="1">
      <c r="N547" s="120"/>
      <c r="O547" s="11"/>
    </row>
    <row r="548" spans="14:15" ht="12.95" customHeight="1">
      <c r="N548" s="30"/>
      <c r="O548" s="11"/>
    </row>
    <row r="549" spans="14:15" ht="12.95" customHeight="1">
      <c r="N549" s="120"/>
      <c r="O549" s="11"/>
    </row>
    <row r="550" spans="14:15" ht="12.95" customHeight="1">
      <c r="N550" s="30"/>
      <c r="O550" s="11"/>
    </row>
    <row r="551" spans="14:15" ht="12.95" customHeight="1">
      <c r="N551" s="120"/>
      <c r="O551" s="11"/>
    </row>
    <row r="552" spans="14:15" ht="12.95" customHeight="1">
      <c r="N552" s="30"/>
      <c r="O552" s="11"/>
    </row>
    <row r="553" spans="14:15" ht="12.95" customHeight="1">
      <c r="N553" s="120"/>
      <c r="O553" s="11"/>
    </row>
  </sheetData>
  <mergeCells count="2">
    <mergeCell ref="D3:E3"/>
    <mergeCell ref="J3:L3"/>
  </mergeCells>
  <phoneticPr fontId="3"/>
  <conditionalFormatting sqref="H4:H409">
    <cfRule type="expression" dxfId="2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5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5-1</v>
      </c>
      <c r="C1" s="5" t="str">
        <f>C5</f>
        <v>空気調和設備</v>
      </c>
      <c r="H1" s="155" t="s">
        <v>249</v>
      </c>
      <c r="I1" s="11">
        <f>MAX(I4:I409)</f>
        <v>0</v>
      </c>
    </row>
    <row r="2" spans="2:15" ht="12.95" customHeight="1">
      <c r="B2" s="6" t="str">
        <f>B7</f>
        <v>3.</v>
      </c>
      <c r="C2" s="5" t="str">
        <f>C7</f>
        <v>総合調整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250</v>
      </c>
      <c r="C5" s="23" t="s">
        <v>20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33</v>
      </c>
      <c r="C7" s="23" t="s">
        <v>27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>
        <f>IF(C9&lt;&gt;"計",ROUNDDOWN(F9*H9,0),SUM(I$3:I8))</f>
        <v>0</v>
      </c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27</v>
      </c>
      <c r="D11" s="24"/>
      <c r="E11" s="25"/>
      <c r="F11" s="36">
        <v>1</v>
      </c>
      <c r="G11" s="27" t="s">
        <v>23</v>
      </c>
      <c r="H11" s="118"/>
      <c r="I11" s="119"/>
      <c r="J11" s="24" t="str">
        <f>'別紙明細2-5-1-3'!C4</f>
        <v>別紙明細2-5-1-3-1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28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2"/>
      <c r="F410" s="28"/>
      <c r="N410" s="30"/>
      <c r="O410" s="11"/>
    </row>
    <row r="411" spans="2:15" ht="12.95" customHeight="1">
      <c r="B411" s="152"/>
      <c r="F411" s="28"/>
      <c r="N411" s="120"/>
      <c r="O411" s="11"/>
    </row>
    <row r="412" spans="2:15" ht="12.95" customHeight="1">
      <c r="B412" s="152"/>
      <c r="F412" s="28"/>
      <c r="N412" s="30"/>
      <c r="O412" s="11"/>
    </row>
    <row r="413" spans="2:15" ht="12.95" customHeight="1">
      <c r="B413" s="152"/>
      <c r="F413" s="28"/>
      <c r="N413" s="120"/>
      <c r="O413" s="11"/>
    </row>
    <row r="414" spans="2:15" ht="12.95" customHeight="1">
      <c r="B414" s="152"/>
      <c r="F414" s="28"/>
      <c r="N414" s="30"/>
      <c r="O414" s="11"/>
    </row>
    <row r="415" spans="2:15" ht="12.95" customHeight="1">
      <c r="B415" s="152"/>
      <c r="F415" s="28"/>
      <c r="N415" s="120"/>
      <c r="O415" s="11"/>
    </row>
    <row r="416" spans="2:15" ht="12.95" customHeight="1">
      <c r="B416" s="152"/>
      <c r="F416" s="28"/>
      <c r="N416" s="30"/>
      <c r="O416" s="11"/>
    </row>
    <row r="417" spans="2:15" ht="12.95" customHeight="1">
      <c r="B417" s="152"/>
      <c r="N417" s="120"/>
      <c r="O417" s="11"/>
    </row>
    <row r="418" spans="2:15" ht="12.95" customHeight="1">
      <c r="B418" s="152"/>
      <c r="N418" s="30"/>
      <c r="O418" s="11"/>
    </row>
    <row r="419" spans="2:15" ht="12.95" customHeight="1">
      <c r="N419" s="120"/>
      <c r="O419" s="11"/>
    </row>
    <row r="420" spans="2:15" ht="12.95" customHeight="1">
      <c r="N420" s="30"/>
      <c r="O420" s="11"/>
    </row>
    <row r="421" spans="2:15" ht="12.95" customHeight="1">
      <c r="N421" s="120"/>
      <c r="O421" s="11"/>
    </row>
    <row r="422" spans="2:15" ht="12.95" customHeight="1">
      <c r="N422" s="30"/>
      <c r="O422" s="11"/>
    </row>
    <row r="423" spans="2:15" ht="12.95" customHeight="1">
      <c r="N423" s="120"/>
      <c r="O423" s="11"/>
    </row>
    <row r="424" spans="2:15" ht="12.95" customHeight="1">
      <c r="N424" s="30"/>
      <c r="O424" s="11"/>
    </row>
    <row r="425" spans="2:15" ht="12.95" customHeight="1">
      <c r="N425" s="120"/>
      <c r="O425" s="11"/>
    </row>
    <row r="426" spans="2:15" ht="12.95" customHeight="1">
      <c r="N426" s="30"/>
      <c r="O426" s="11"/>
    </row>
    <row r="427" spans="2:15" ht="12.95" customHeight="1">
      <c r="N427" s="120"/>
      <c r="O427" s="11"/>
    </row>
    <row r="428" spans="2:15" ht="12.95" customHeight="1">
      <c r="N428" s="30"/>
      <c r="O428" s="11"/>
    </row>
    <row r="429" spans="2:15" ht="12.95" customHeight="1">
      <c r="N429" s="120"/>
      <c r="O429" s="11"/>
    </row>
    <row r="430" spans="2:15" ht="12.75" customHeight="1">
      <c r="N430" s="30"/>
      <c r="O430" s="11"/>
    </row>
    <row r="431" spans="2:15" ht="12.75" customHeight="1">
      <c r="N431" s="120"/>
      <c r="O431" s="11"/>
    </row>
    <row r="432" spans="2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75" customHeight="1">
      <c r="N544" s="30"/>
      <c r="O544" s="11"/>
    </row>
    <row r="545" spans="14:15" ht="12.75" customHeight="1">
      <c r="N545" s="120"/>
      <c r="O545" s="11"/>
    </row>
    <row r="546" spans="14:15" ht="12.75" customHeight="1">
      <c r="N546" s="30"/>
      <c r="O546" s="11"/>
    </row>
    <row r="547" spans="14:15" ht="12.75" customHeight="1">
      <c r="N547" s="120"/>
      <c r="O547" s="11"/>
    </row>
    <row r="548" spans="14:15" ht="12.95" customHeight="1">
      <c r="N548" s="30"/>
      <c r="O548" s="11"/>
    </row>
    <row r="549" spans="14:15" ht="12.95" customHeight="1">
      <c r="N549" s="120"/>
      <c r="O549" s="11"/>
    </row>
    <row r="550" spans="14:15" ht="12.95" customHeight="1">
      <c r="N550" s="30"/>
      <c r="O550" s="11"/>
    </row>
    <row r="551" spans="14:15" ht="12.95" customHeight="1">
      <c r="N551" s="120"/>
      <c r="O551" s="11"/>
    </row>
    <row r="552" spans="14:15" ht="12.95" customHeight="1">
      <c r="N552" s="30"/>
      <c r="O552" s="11"/>
    </row>
    <row r="553" spans="14:15" ht="12.95" customHeight="1">
      <c r="N553" s="120"/>
      <c r="O553" s="11"/>
    </row>
  </sheetData>
  <mergeCells count="2">
    <mergeCell ref="D3:E3"/>
    <mergeCell ref="J3:L3"/>
  </mergeCells>
  <phoneticPr fontId="3"/>
  <conditionalFormatting sqref="H4:H409">
    <cfRule type="expression" dxfId="19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591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5-2</v>
      </c>
      <c r="C1" s="5" t="str">
        <f>C5</f>
        <v>換気設備</v>
      </c>
      <c r="H1" s="155" t="s">
        <v>249</v>
      </c>
      <c r="I1" s="11">
        <f>MAX(I4:I445)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317</v>
      </c>
      <c r="C5" s="23" t="s">
        <v>30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21</v>
      </c>
      <c r="C7" s="23" t="s">
        <v>22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318</v>
      </c>
      <c r="D10" s="15" t="s">
        <v>319</v>
      </c>
      <c r="E10" s="16" t="s">
        <v>320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321</v>
      </c>
      <c r="D11" s="24" t="s">
        <v>322</v>
      </c>
      <c r="E11" s="25" t="s">
        <v>323</v>
      </c>
      <c r="F11" s="36">
        <v>1</v>
      </c>
      <c r="G11" s="27" t="s">
        <v>188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324</v>
      </c>
      <c r="D12" s="15" t="s">
        <v>319</v>
      </c>
      <c r="E12" s="16" t="s">
        <v>320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321</v>
      </c>
      <c r="D13" s="24" t="s">
        <v>325</v>
      </c>
      <c r="E13" s="25" t="s">
        <v>326</v>
      </c>
      <c r="F13" s="36">
        <v>1</v>
      </c>
      <c r="G13" s="27" t="s">
        <v>188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327</v>
      </c>
      <c r="D14" s="15" t="s">
        <v>328</v>
      </c>
      <c r="E14" s="16" t="s">
        <v>320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321</v>
      </c>
      <c r="D15" s="24" t="s">
        <v>322</v>
      </c>
      <c r="E15" s="25" t="s">
        <v>329</v>
      </c>
      <c r="F15" s="36">
        <v>1</v>
      </c>
      <c r="G15" s="27" t="s">
        <v>188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330</v>
      </c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331</v>
      </c>
      <c r="D17" s="24" t="s">
        <v>332</v>
      </c>
      <c r="E17" s="25" t="s">
        <v>333</v>
      </c>
      <c r="F17" s="36">
        <v>1</v>
      </c>
      <c r="G17" s="27" t="s">
        <v>188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334</v>
      </c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331</v>
      </c>
      <c r="D19" s="24" t="s">
        <v>332</v>
      </c>
      <c r="E19" s="25" t="s">
        <v>333</v>
      </c>
      <c r="F19" s="36">
        <v>1</v>
      </c>
      <c r="G19" s="27" t="s">
        <v>188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335</v>
      </c>
      <c r="D20" s="15" t="s">
        <v>319</v>
      </c>
      <c r="E20" s="16" t="s">
        <v>320</v>
      </c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321</v>
      </c>
      <c r="D21" s="24" t="s">
        <v>322</v>
      </c>
      <c r="E21" s="25" t="s">
        <v>323</v>
      </c>
      <c r="F21" s="36">
        <v>1</v>
      </c>
      <c r="G21" s="27" t="s">
        <v>188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336</v>
      </c>
      <c r="D22" s="15" t="s">
        <v>319</v>
      </c>
      <c r="E22" s="16" t="s">
        <v>320</v>
      </c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321</v>
      </c>
      <c r="D23" s="24" t="s">
        <v>325</v>
      </c>
      <c r="E23" s="25" t="s">
        <v>326</v>
      </c>
      <c r="F23" s="36">
        <v>1</v>
      </c>
      <c r="G23" s="27" t="s">
        <v>188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337</v>
      </c>
      <c r="D24" s="15" t="s">
        <v>328</v>
      </c>
      <c r="E24" s="16" t="s">
        <v>320</v>
      </c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321</v>
      </c>
      <c r="D25" s="24" t="s">
        <v>322</v>
      </c>
      <c r="E25" s="25" t="s">
        <v>329</v>
      </c>
      <c r="F25" s="36">
        <v>1</v>
      </c>
      <c r="G25" s="27" t="s">
        <v>188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 t="s">
        <v>338</v>
      </c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331</v>
      </c>
      <c r="D27" s="24" t="s">
        <v>332</v>
      </c>
      <c r="E27" s="25" t="s">
        <v>333</v>
      </c>
      <c r="F27" s="36">
        <v>1</v>
      </c>
      <c r="G27" s="27" t="s">
        <v>188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 t="s">
        <v>339</v>
      </c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331</v>
      </c>
      <c r="D29" s="24" t="s">
        <v>332</v>
      </c>
      <c r="E29" s="25" t="s">
        <v>333</v>
      </c>
      <c r="F29" s="36">
        <v>1</v>
      </c>
      <c r="G29" s="27" t="s">
        <v>188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 t="s">
        <v>340</v>
      </c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331</v>
      </c>
      <c r="D31" s="24" t="s">
        <v>332</v>
      </c>
      <c r="E31" s="25" t="s">
        <v>333</v>
      </c>
      <c r="F31" s="36">
        <v>1</v>
      </c>
      <c r="G31" s="27" t="s">
        <v>188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 t="s">
        <v>341</v>
      </c>
      <c r="D32" s="15" t="s">
        <v>342</v>
      </c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343</v>
      </c>
      <c r="D33" s="24" t="s">
        <v>332</v>
      </c>
      <c r="E33" s="25"/>
      <c r="F33" s="36">
        <v>1</v>
      </c>
      <c r="G33" s="27" t="s">
        <v>188</v>
      </c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 t="s">
        <v>344</v>
      </c>
      <c r="D34" s="15" t="s">
        <v>342</v>
      </c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343</v>
      </c>
      <c r="D35" s="24" t="s">
        <v>332</v>
      </c>
      <c r="E35" s="25"/>
      <c r="F35" s="36">
        <v>1</v>
      </c>
      <c r="G35" s="27" t="s">
        <v>188</v>
      </c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 t="s">
        <v>345</v>
      </c>
      <c r="D36" s="15" t="s">
        <v>342</v>
      </c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 t="s">
        <v>343</v>
      </c>
      <c r="D37" s="24" t="s">
        <v>332</v>
      </c>
      <c r="E37" s="25"/>
      <c r="F37" s="36">
        <v>1</v>
      </c>
      <c r="G37" s="27" t="s">
        <v>188</v>
      </c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 t="s">
        <v>346</v>
      </c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 t="s">
        <v>331</v>
      </c>
      <c r="D39" s="24" t="s">
        <v>332</v>
      </c>
      <c r="E39" s="25" t="s">
        <v>333</v>
      </c>
      <c r="F39" s="36">
        <v>1</v>
      </c>
      <c r="G39" s="27" t="s">
        <v>188</v>
      </c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 t="s">
        <v>347</v>
      </c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 t="s">
        <v>331</v>
      </c>
      <c r="D41" s="24" t="s">
        <v>332</v>
      </c>
      <c r="E41" s="25" t="s">
        <v>333</v>
      </c>
      <c r="F41" s="36">
        <v>1</v>
      </c>
      <c r="G41" s="27" t="s">
        <v>188</v>
      </c>
      <c r="H41" s="118"/>
      <c r="I41" s="119"/>
      <c r="J41" s="24"/>
      <c r="K41" s="25"/>
      <c r="L41" s="25"/>
      <c r="N41" s="120"/>
      <c r="O41" s="11"/>
    </row>
    <row r="42" spans="2:15" ht="12.95" customHeight="1">
      <c r="B42" s="150"/>
      <c r="C42" s="21" t="s">
        <v>348</v>
      </c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 t="s">
        <v>349</v>
      </c>
      <c r="D43" s="24" t="s">
        <v>350</v>
      </c>
      <c r="E43" s="25"/>
      <c r="F43" s="36">
        <v>2</v>
      </c>
      <c r="G43" s="27" t="s">
        <v>188</v>
      </c>
      <c r="H43" s="118"/>
      <c r="I43" s="119"/>
      <c r="J43" s="24"/>
      <c r="K43" s="25"/>
      <c r="L43" s="25"/>
      <c r="N43" s="120"/>
      <c r="O43" s="11"/>
    </row>
    <row r="44" spans="2:15" ht="12.95" customHeight="1">
      <c r="B44" s="150"/>
      <c r="C44" s="21" t="s">
        <v>351</v>
      </c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 t="s">
        <v>349</v>
      </c>
      <c r="D45" s="24" t="s">
        <v>350</v>
      </c>
      <c r="E45" s="25"/>
      <c r="F45" s="36">
        <v>2</v>
      </c>
      <c r="G45" s="27" t="s">
        <v>188</v>
      </c>
      <c r="H45" s="118"/>
      <c r="I45" s="119"/>
      <c r="J45" s="24"/>
      <c r="K45" s="25"/>
      <c r="L45" s="25"/>
      <c r="N45" s="120"/>
      <c r="O45" s="11"/>
    </row>
    <row r="46" spans="2:15" ht="12.95" customHeight="1">
      <c r="B46" s="150"/>
      <c r="C46" s="21" t="s">
        <v>352</v>
      </c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 t="s">
        <v>349</v>
      </c>
      <c r="D47" s="24" t="s">
        <v>350</v>
      </c>
      <c r="E47" s="25"/>
      <c r="F47" s="36">
        <v>2</v>
      </c>
      <c r="G47" s="27" t="s">
        <v>188</v>
      </c>
      <c r="H47" s="118"/>
      <c r="I47" s="119"/>
      <c r="J47" s="24"/>
      <c r="K47" s="25"/>
      <c r="L47" s="25"/>
      <c r="N47" s="120"/>
      <c r="O47" s="11"/>
    </row>
    <row r="48" spans="2:15" ht="12.95" customHeight="1">
      <c r="B48" s="150"/>
      <c r="C48" s="21" t="s">
        <v>353</v>
      </c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 t="s">
        <v>331</v>
      </c>
      <c r="D49" s="24" t="s">
        <v>350</v>
      </c>
      <c r="E49" s="25" t="s">
        <v>354</v>
      </c>
      <c r="F49" s="36">
        <v>1</v>
      </c>
      <c r="G49" s="27" t="s">
        <v>188</v>
      </c>
      <c r="H49" s="118"/>
      <c r="I49" s="119"/>
      <c r="J49" s="24"/>
      <c r="K49" s="25"/>
      <c r="L49" s="25"/>
      <c r="N49" s="120"/>
      <c r="O49" s="11"/>
    </row>
    <row r="50" spans="2:15" ht="12.95" customHeight="1">
      <c r="B50" s="150"/>
      <c r="C50" s="21" t="s">
        <v>355</v>
      </c>
      <c r="D50" s="15" t="s">
        <v>328</v>
      </c>
      <c r="E50" s="16" t="s">
        <v>320</v>
      </c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321</v>
      </c>
      <c r="D51" s="24" t="s">
        <v>322</v>
      </c>
      <c r="E51" s="25" t="s">
        <v>333</v>
      </c>
      <c r="F51" s="36">
        <v>1</v>
      </c>
      <c r="G51" s="27" t="s">
        <v>188</v>
      </c>
      <c r="H51" s="118"/>
      <c r="I51" s="119"/>
      <c r="J51" s="24"/>
      <c r="K51" s="25"/>
      <c r="L51" s="25"/>
      <c r="N51" s="120"/>
      <c r="O51" s="11"/>
    </row>
    <row r="52" spans="2:15" ht="12.95" customHeight="1">
      <c r="B52" s="150"/>
      <c r="C52" s="21" t="s">
        <v>356</v>
      </c>
      <c r="D52" s="15" t="s">
        <v>357</v>
      </c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358</v>
      </c>
      <c r="D53" s="24" t="s">
        <v>332</v>
      </c>
      <c r="E53" s="25"/>
      <c r="F53" s="36">
        <v>1</v>
      </c>
      <c r="G53" s="27" t="s">
        <v>188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 t="s">
        <v>359</v>
      </c>
      <c r="D54" s="15" t="s">
        <v>357</v>
      </c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358</v>
      </c>
      <c r="D55" s="24" t="s">
        <v>332</v>
      </c>
      <c r="E55" s="25"/>
      <c r="F55" s="36">
        <v>1</v>
      </c>
      <c r="G55" s="27" t="s">
        <v>188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50"/>
      <c r="C56" s="21" t="s">
        <v>360</v>
      </c>
      <c r="D56" s="15" t="s">
        <v>357</v>
      </c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 t="s">
        <v>358</v>
      </c>
      <c r="D57" s="24" t="s">
        <v>332</v>
      </c>
      <c r="E57" s="25"/>
      <c r="F57" s="36">
        <v>1</v>
      </c>
      <c r="G57" s="27" t="s">
        <v>188</v>
      </c>
      <c r="H57" s="118"/>
      <c r="I57" s="119"/>
      <c r="J57" s="24"/>
      <c r="K57" s="25"/>
      <c r="L57" s="25"/>
      <c r="N57" s="120"/>
      <c r="O57" s="11"/>
    </row>
    <row r="58" spans="2:15" ht="12.95" customHeight="1">
      <c r="B58" s="150"/>
      <c r="C58" s="21" t="s">
        <v>361</v>
      </c>
      <c r="D58" s="15" t="s">
        <v>357</v>
      </c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 t="s">
        <v>358</v>
      </c>
      <c r="D59" s="24" t="s">
        <v>332</v>
      </c>
      <c r="E59" s="25"/>
      <c r="F59" s="36">
        <v>1</v>
      </c>
      <c r="G59" s="27" t="s">
        <v>188</v>
      </c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 t="s">
        <v>362</v>
      </c>
      <c r="D60" s="15" t="s">
        <v>363</v>
      </c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 t="s">
        <v>358</v>
      </c>
      <c r="D61" s="24" t="s">
        <v>332</v>
      </c>
      <c r="E61" s="25"/>
      <c r="F61" s="36">
        <v>1</v>
      </c>
      <c r="G61" s="27" t="s">
        <v>188</v>
      </c>
      <c r="H61" s="118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 t="s">
        <v>364</v>
      </c>
      <c r="D62" s="15" t="s">
        <v>357</v>
      </c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 t="s">
        <v>358</v>
      </c>
      <c r="D63" s="24" t="s">
        <v>332</v>
      </c>
      <c r="E63" s="25"/>
      <c r="F63" s="36">
        <v>1</v>
      </c>
      <c r="G63" s="27" t="s">
        <v>188</v>
      </c>
      <c r="H63" s="118"/>
      <c r="I63" s="119"/>
      <c r="J63" s="24"/>
      <c r="K63" s="25"/>
      <c r="L63" s="25"/>
      <c r="N63" s="120"/>
      <c r="O63" s="11"/>
    </row>
    <row r="64" spans="2:15" ht="12.95" customHeight="1">
      <c r="B64" s="150"/>
      <c r="C64" s="21" t="s">
        <v>365</v>
      </c>
      <c r="D64" s="15" t="s">
        <v>357</v>
      </c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 t="s">
        <v>358</v>
      </c>
      <c r="D65" s="24" t="s">
        <v>332</v>
      </c>
      <c r="E65" s="25"/>
      <c r="F65" s="36">
        <v>1</v>
      </c>
      <c r="G65" s="27" t="s">
        <v>188</v>
      </c>
      <c r="H65" s="118"/>
      <c r="I65" s="119"/>
      <c r="J65" s="24"/>
      <c r="K65" s="25"/>
      <c r="L65" s="25"/>
      <c r="N65" s="120"/>
      <c r="O65" s="11"/>
    </row>
    <row r="66" spans="2:15" ht="12.95" customHeight="1">
      <c r="B66" s="150"/>
      <c r="C66" s="21" t="s">
        <v>366</v>
      </c>
      <c r="D66" s="15" t="s">
        <v>357</v>
      </c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 t="s">
        <v>358</v>
      </c>
      <c r="D67" s="24" t="s">
        <v>332</v>
      </c>
      <c r="E67" s="25"/>
      <c r="F67" s="36">
        <v>1</v>
      </c>
      <c r="G67" s="27" t="s">
        <v>188</v>
      </c>
      <c r="H67" s="118"/>
      <c r="I67" s="119"/>
      <c r="J67" s="24"/>
      <c r="K67" s="25"/>
      <c r="L67" s="25"/>
      <c r="N67" s="120"/>
      <c r="O67" s="11"/>
    </row>
    <row r="68" spans="2:15" ht="12.95" customHeight="1">
      <c r="B68" s="150"/>
      <c r="C68" s="21" t="s">
        <v>367</v>
      </c>
      <c r="D68" s="15" t="s">
        <v>357</v>
      </c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 t="s">
        <v>358</v>
      </c>
      <c r="D69" s="24" t="s">
        <v>332</v>
      </c>
      <c r="E69" s="25"/>
      <c r="F69" s="36">
        <v>1</v>
      </c>
      <c r="G69" s="27" t="s">
        <v>188</v>
      </c>
      <c r="H69" s="118"/>
      <c r="I69" s="119"/>
      <c r="J69" s="24"/>
      <c r="K69" s="25"/>
      <c r="L69" s="25"/>
      <c r="N69" s="120"/>
      <c r="O69" s="11"/>
    </row>
    <row r="70" spans="2:15" ht="12.95" customHeight="1">
      <c r="B70" s="150"/>
      <c r="C70" s="21" t="s">
        <v>368</v>
      </c>
      <c r="D70" s="15" t="s">
        <v>357</v>
      </c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 t="s">
        <v>358</v>
      </c>
      <c r="D71" s="24" t="s">
        <v>332</v>
      </c>
      <c r="E71" s="25"/>
      <c r="F71" s="36">
        <v>1</v>
      </c>
      <c r="G71" s="27" t="s">
        <v>188</v>
      </c>
      <c r="H71" s="118"/>
      <c r="I71" s="119"/>
      <c r="J71" s="24"/>
      <c r="K71" s="25"/>
      <c r="L71" s="25"/>
      <c r="N71" s="120"/>
      <c r="O71" s="11"/>
    </row>
    <row r="72" spans="2:15" ht="12.95" customHeight="1">
      <c r="B72" s="150"/>
      <c r="C72" s="21" t="s">
        <v>369</v>
      </c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 t="s">
        <v>370</v>
      </c>
      <c r="D73" s="24" t="s">
        <v>350</v>
      </c>
      <c r="E73" s="25"/>
      <c r="F73" s="36">
        <v>1</v>
      </c>
      <c r="G73" s="27" t="s">
        <v>188</v>
      </c>
      <c r="H73" s="118"/>
      <c r="I73" s="119"/>
      <c r="J73" s="24"/>
      <c r="K73" s="25"/>
      <c r="L73" s="25"/>
      <c r="N73" s="120"/>
      <c r="O73" s="11"/>
    </row>
    <row r="74" spans="2:15" ht="12.95" customHeight="1">
      <c r="B74" s="150"/>
      <c r="C74" s="21" t="s">
        <v>371</v>
      </c>
      <c r="D74" s="15" t="s">
        <v>319</v>
      </c>
      <c r="E74" s="16" t="s">
        <v>320</v>
      </c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 t="s">
        <v>321</v>
      </c>
      <c r="D75" s="24" t="s">
        <v>322</v>
      </c>
      <c r="E75" s="25" t="s">
        <v>323</v>
      </c>
      <c r="F75" s="36">
        <v>1</v>
      </c>
      <c r="G75" s="27" t="s">
        <v>188</v>
      </c>
      <c r="H75" s="118"/>
      <c r="I75" s="119"/>
      <c r="J75" s="24"/>
      <c r="K75" s="25"/>
      <c r="L75" s="25"/>
      <c r="N75" s="120"/>
      <c r="O75" s="11"/>
    </row>
    <row r="76" spans="2:15" ht="12.95" customHeight="1">
      <c r="B76" s="150"/>
      <c r="C76" s="21" t="s">
        <v>372</v>
      </c>
      <c r="D76" s="15" t="s">
        <v>319</v>
      </c>
      <c r="E76" s="16" t="s">
        <v>320</v>
      </c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 t="s">
        <v>321</v>
      </c>
      <c r="D77" s="24" t="s">
        <v>322</v>
      </c>
      <c r="E77" s="25" t="s">
        <v>373</v>
      </c>
      <c r="F77" s="36">
        <v>1</v>
      </c>
      <c r="G77" s="27" t="s">
        <v>188</v>
      </c>
      <c r="H77" s="118"/>
      <c r="I77" s="119"/>
      <c r="J77" s="24"/>
      <c r="K77" s="25"/>
      <c r="L77" s="25"/>
      <c r="N77" s="120"/>
      <c r="O77" s="11"/>
    </row>
    <row r="78" spans="2:15" ht="12.95" customHeight="1">
      <c r="B78" s="150"/>
      <c r="C78" s="21" t="s">
        <v>374</v>
      </c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 t="s">
        <v>375</v>
      </c>
      <c r="D79" s="24" t="s">
        <v>350</v>
      </c>
      <c r="E79" s="25" t="s">
        <v>376</v>
      </c>
      <c r="F79" s="36">
        <v>1</v>
      </c>
      <c r="G79" s="27" t="s">
        <v>188</v>
      </c>
      <c r="H79" s="118"/>
      <c r="I79" s="119"/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 t="s">
        <v>294</v>
      </c>
      <c r="D81" s="24"/>
      <c r="E81" s="25"/>
      <c r="F81" s="36">
        <v>1</v>
      </c>
      <c r="G81" s="27" t="s">
        <v>23</v>
      </c>
      <c r="H81" s="118"/>
      <c r="I81" s="119"/>
      <c r="J81" s="24" t="str">
        <f>'別紙明細2-5-2-1'!C4</f>
        <v>別紙明細2-5-2-1-1</v>
      </c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/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 t="s">
        <v>28</v>
      </c>
      <c r="D85" s="24"/>
      <c r="E85" s="25"/>
      <c r="F85" s="36"/>
      <c r="G85" s="27"/>
      <c r="H85" s="118"/>
      <c r="I85" s="119"/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/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0"/>
      <c r="C430" s="21"/>
      <c r="D430" s="15"/>
      <c r="E430" s="16"/>
      <c r="F430" s="17"/>
      <c r="G430" s="18"/>
      <c r="H430" s="116"/>
      <c r="I430" s="117"/>
      <c r="J430" s="15"/>
      <c r="K430" s="16"/>
      <c r="L430" s="16"/>
      <c r="N430" s="30"/>
      <c r="O430" s="11"/>
    </row>
    <row r="431" spans="2:15" ht="12.95" customHeight="1">
      <c r="B431" s="151"/>
      <c r="C431" s="23"/>
      <c r="D431" s="24"/>
      <c r="E431" s="25"/>
      <c r="F431" s="36"/>
      <c r="G431" s="27"/>
      <c r="H431" s="118"/>
      <c r="I431" s="119">
        <f>IF(C431&lt;&gt;"計",ROUNDDOWN(F431*H431,0),SUM(I$3:I430))</f>
        <v>0</v>
      </c>
      <c r="J431" s="24"/>
      <c r="K431" s="25"/>
      <c r="L431" s="25"/>
      <c r="N431" s="120"/>
      <c r="O431" s="11"/>
    </row>
    <row r="432" spans="2:15" ht="12.95" customHeight="1">
      <c r="B432" s="150"/>
      <c r="C432" s="21"/>
      <c r="D432" s="15"/>
      <c r="E432" s="16"/>
      <c r="F432" s="17"/>
      <c r="G432" s="18"/>
      <c r="H432" s="116"/>
      <c r="I432" s="117"/>
      <c r="J432" s="15"/>
      <c r="K432" s="16"/>
      <c r="L432" s="16"/>
      <c r="N432" s="30"/>
      <c r="O432" s="11"/>
    </row>
    <row r="433" spans="2:15" ht="12.95" customHeight="1">
      <c r="B433" s="151"/>
      <c r="C433" s="23"/>
      <c r="D433" s="24"/>
      <c r="E433" s="25"/>
      <c r="F433" s="36"/>
      <c r="G433" s="27"/>
      <c r="H433" s="118"/>
      <c r="I433" s="119">
        <f>IF(C433&lt;&gt;"計",ROUNDDOWN(F433*H433,0),SUM(I$3:I432))</f>
        <v>0</v>
      </c>
      <c r="J433" s="24"/>
      <c r="K433" s="25"/>
      <c r="L433" s="25"/>
      <c r="N433" s="120"/>
      <c r="O433" s="11"/>
    </row>
    <row r="434" spans="2:15" ht="12.95" customHeight="1">
      <c r="B434" s="150"/>
      <c r="C434" s="21"/>
      <c r="D434" s="15"/>
      <c r="E434" s="16"/>
      <c r="F434" s="17"/>
      <c r="G434" s="18"/>
      <c r="H434" s="116"/>
      <c r="I434" s="117"/>
      <c r="J434" s="15"/>
      <c r="K434" s="16"/>
      <c r="L434" s="16"/>
      <c r="N434" s="30"/>
      <c r="O434" s="11"/>
    </row>
    <row r="435" spans="2:15" ht="12.95" customHeight="1">
      <c r="B435" s="151"/>
      <c r="C435" s="23"/>
      <c r="D435" s="24"/>
      <c r="E435" s="25"/>
      <c r="F435" s="36"/>
      <c r="G435" s="27"/>
      <c r="H435" s="118"/>
      <c r="I435" s="119">
        <f>IF(C435&lt;&gt;"計",ROUNDDOWN(F435*H435,0),SUM(I$3:I434))</f>
        <v>0</v>
      </c>
      <c r="J435" s="24"/>
      <c r="K435" s="25"/>
      <c r="L435" s="25"/>
      <c r="N435" s="120"/>
      <c r="O435" s="11"/>
    </row>
    <row r="436" spans="2:15" ht="12.95" customHeight="1">
      <c r="B436" s="150"/>
      <c r="C436" s="21"/>
      <c r="D436" s="15"/>
      <c r="E436" s="16"/>
      <c r="F436" s="17"/>
      <c r="G436" s="18"/>
      <c r="H436" s="116"/>
      <c r="I436" s="117"/>
      <c r="J436" s="15"/>
      <c r="K436" s="16"/>
      <c r="L436" s="16"/>
      <c r="N436" s="30"/>
      <c r="O436" s="11"/>
    </row>
    <row r="437" spans="2:15" ht="12.95" customHeight="1">
      <c r="B437" s="151"/>
      <c r="C437" s="23"/>
      <c r="D437" s="24"/>
      <c r="E437" s="25"/>
      <c r="F437" s="36"/>
      <c r="G437" s="27"/>
      <c r="H437" s="118"/>
      <c r="I437" s="119">
        <f>IF(C437&lt;&gt;"計",ROUNDDOWN(F437*H437,0),SUM(I$3:I436))</f>
        <v>0</v>
      </c>
      <c r="J437" s="24"/>
      <c r="K437" s="25"/>
      <c r="L437" s="25"/>
      <c r="N437" s="120"/>
      <c r="O437" s="11"/>
    </row>
    <row r="438" spans="2:15" ht="12.95" customHeight="1">
      <c r="B438" s="150"/>
      <c r="C438" s="21"/>
      <c r="D438" s="15"/>
      <c r="E438" s="16"/>
      <c r="F438" s="17"/>
      <c r="G438" s="18"/>
      <c r="H438" s="116"/>
      <c r="I438" s="117"/>
      <c r="J438" s="15"/>
      <c r="K438" s="16"/>
      <c r="L438" s="16"/>
      <c r="N438" s="30"/>
      <c r="O438" s="11"/>
    </row>
    <row r="439" spans="2:15" ht="12.95" customHeight="1">
      <c r="B439" s="151"/>
      <c r="C439" s="23"/>
      <c r="D439" s="24"/>
      <c r="E439" s="25"/>
      <c r="F439" s="36"/>
      <c r="G439" s="27"/>
      <c r="H439" s="118"/>
      <c r="I439" s="119">
        <f>IF(C439&lt;&gt;"計",ROUNDDOWN(F439*H439,0),SUM(I$3:I438))</f>
        <v>0</v>
      </c>
      <c r="J439" s="24"/>
      <c r="K439" s="25"/>
      <c r="L439" s="25"/>
      <c r="N439" s="120"/>
      <c r="O439" s="11"/>
    </row>
    <row r="440" spans="2:15" ht="12.95" customHeight="1">
      <c r="B440" s="150"/>
      <c r="C440" s="21"/>
      <c r="D440" s="15"/>
      <c r="E440" s="16"/>
      <c r="F440" s="17"/>
      <c r="G440" s="18"/>
      <c r="H440" s="116"/>
      <c r="I440" s="117"/>
      <c r="J440" s="15"/>
      <c r="K440" s="16"/>
      <c r="L440" s="16"/>
      <c r="N440" s="30"/>
      <c r="O440" s="11"/>
    </row>
    <row r="441" spans="2:15" ht="12.95" customHeight="1">
      <c r="B441" s="151"/>
      <c r="C441" s="23"/>
      <c r="D441" s="24"/>
      <c r="E441" s="25"/>
      <c r="F441" s="36"/>
      <c r="G441" s="27"/>
      <c r="H441" s="118"/>
      <c r="I441" s="119">
        <f>IF(C441&lt;&gt;"計",ROUNDDOWN(F441*H441,0),SUM(I$3:I440))</f>
        <v>0</v>
      </c>
      <c r="J441" s="24"/>
      <c r="K441" s="25"/>
      <c r="L441" s="25"/>
      <c r="N441" s="120"/>
      <c r="O441" s="11"/>
    </row>
    <row r="442" spans="2:15" ht="12.95" customHeight="1">
      <c r="B442" s="150"/>
      <c r="C442" s="21"/>
      <c r="D442" s="15"/>
      <c r="E442" s="16"/>
      <c r="F442" s="17"/>
      <c r="G442" s="18"/>
      <c r="H442" s="116"/>
      <c r="I442" s="117"/>
      <c r="J442" s="15"/>
      <c r="K442" s="16"/>
      <c r="L442" s="16"/>
      <c r="N442" s="30"/>
      <c r="O442" s="11"/>
    </row>
    <row r="443" spans="2:15" ht="12.95" customHeight="1">
      <c r="B443" s="151"/>
      <c r="C443" s="23"/>
      <c r="D443" s="24"/>
      <c r="E443" s="25"/>
      <c r="F443" s="36"/>
      <c r="G443" s="27"/>
      <c r="H443" s="118"/>
      <c r="I443" s="119">
        <f>IF(C443&lt;&gt;"計",ROUNDDOWN(F443*H443,0),SUM(I$3:I442))</f>
        <v>0</v>
      </c>
      <c r="J443" s="24"/>
      <c r="K443" s="25"/>
      <c r="L443" s="25"/>
      <c r="N443" s="120"/>
      <c r="O443" s="11"/>
    </row>
    <row r="444" spans="2:15" ht="12.95" customHeight="1">
      <c r="B444" s="150"/>
      <c r="C444" s="21"/>
      <c r="D444" s="15"/>
      <c r="E444" s="16"/>
      <c r="F444" s="17"/>
      <c r="G444" s="18"/>
      <c r="H444" s="116"/>
      <c r="I444" s="117"/>
      <c r="J444" s="15"/>
      <c r="K444" s="16"/>
      <c r="L444" s="16"/>
      <c r="N444" s="30"/>
      <c r="O444" s="11"/>
    </row>
    <row r="445" spans="2:15" ht="12.95" customHeight="1">
      <c r="B445" s="151"/>
      <c r="C445" s="23"/>
      <c r="D445" s="24"/>
      <c r="E445" s="25"/>
      <c r="F445" s="36"/>
      <c r="G445" s="27"/>
      <c r="H445" s="118"/>
      <c r="I445" s="119">
        <f>IF(C445&lt;&gt;"計",ROUNDDOWN(F445*H445,0),SUM(I$3:I444))</f>
        <v>0</v>
      </c>
      <c r="J445" s="24"/>
      <c r="K445" s="25"/>
      <c r="L445" s="25"/>
      <c r="N445" s="120"/>
      <c r="O445" s="11"/>
    </row>
    <row r="446" spans="2:15" ht="12.95" customHeight="1">
      <c r="B446" s="150"/>
      <c r="C446" s="21"/>
      <c r="D446" s="15"/>
      <c r="E446" s="16"/>
      <c r="F446" s="17"/>
      <c r="G446" s="18"/>
      <c r="H446" s="116"/>
      <c r="I446" s="117"/>
      <c r="J446" s="15"/>
      <c r="K446" s="16"/>
      <c r="L446" s="16"/>
      <c r="N446" s="30"/>
      <c r="O446" s="11"/>
    </row>
    <row r="447" spans="2:15" ht="12.95" customHeight="1">
      <c r="B447" s="151"/>
      <c r="C447" s="23"/>
      <c r="D447" s="24"/>
      <c r="E447" s="25"/>
      <c r="F447" s="36"/>
      <c r="G447" s="27"/>
      <c r="H447" s="118"/>
      <c r="I447" s="119">
        <f>IF(C447&lt;&gt;"計",ROUNDDOWN(F447*H447,0),SUM(I$3:I446))</f>
        <v>0</v>
      </c>
      <c r="J447" s="24"/>
      <c r="K447" s="25"/>
      <c r="L447" s="25"/>
      <c r="N447" s="120"/>
      <c r="O447" s="11"/>
    </row>
    <row r="448" spans="2:15" ht="12.95" customHeight="1">
      <c r="B448" s="152"/>
      <c r="F448" s="28"/>
      <c r="N448" s="30"/>
      <c r="O448" s="11"/>
    </row>
    <row r="449" spans="2:15" ht="12.95" customHeight="1">
      <c r="B449" s="152"/>
      <c r="F449" s="28"/>
      <c r="N449" s="120"/>
      <c r="O449" s="11"/>
    </row>
    <row r="450" spans="2:15" ht="12.95" customHeight="1">
      <c r="B450" s="152"/>
      <c r="F450" s="28"/>
      <c r="N450" s="30"/>
      <c r="O450" s="11"/>
    </row>
    <row r="451" spans="2:15" ht="12.95" customHeight="1">
      <c r="B451" s="152"/>
      <c r="F451" s="28"/>
      <c r="N451" s="120"/>
      <c r="O451" s="11"/>
    </row>
    <row r="452" spans="2:15" ht="12.95" customHeight="1">
      <c r="B452" s="152"/>
      <c r="F452" s="28"/>
      <c r="N452" s="30"/>
      <c r="O452" s="11"/>
    </row>
    <row r="453" spans="2:15" ht="12.95" customHeight="1">
      <c r="B453" s="152"/>
      <c r="F453" s="28"/>
      <c r="N453" s="120"/>
      <c r="O453" s="11"/>
    </row>
    <row r="454" spans="2:15" ht="12.95" customHeight="1">
      <c r="B454" s="152"/>
      <c r="F454" s="28"/>
      <c r="N454" s="30"/>
      <c r="O454" s="11"/>
    </row>
    <row r="455" spans="2:15" ht="12.95" customHeight="1">
      <c r="B455" s="152"/>
      <c r="N455" s="120"/>
      <c r="O455" s="11"/>
    </row>
    <row r="456" spans="2:15" ht="12.95" customHeight="1">
      <c r="B456" s="152"/>
      <c r="N456" s="30"/>
      <c r="O456" s="11"/>
    </row>
    <row r="457" spans="2:15" ht="12.95" customHeight="1">
      <c r="N457" s="120"/>
      <c r="O457" s="11"/>
    </row>
    <row r="458" spans="2:15" ht="12.95" customHeight="1">
      <c r="N458" s="30"/>
      <c r="O458" s="11"/>
    </row>
    <row r="459" spans="2:15" ht="12.95" customHeight="1">
      <c r="N459" s="120"/>
      <c r="O459" s="11"/>
    </row>
    <row r="460" spans="2:15" ht="12.95" customHeight="1">
      <c r="N460" s="30"/>
      <c r="O460" s="11"/>
    </row>
    <row r="461" spans="2:15" ht="12.95" customHeight="1">
      <c r="N461" s="120"/>
      <c r="O461" s="11"/>
    </row>
    <row r="462" spans="2:15" ht="12.95" customHeight="1">
      <c r="N462" s="30"/>
      <c r="O462" s="11"/>
    </row>
    <row r="463" spans="2:15" ht="12.95" customHeight="1">
      <c r="N463" s="120"/>
      <c r="O463" s="11"/>
    </row>
    <row r="464" spans="2:15" ht="12.95" customHeight="1">
      <c r="N464" s="30"/>
      <c r="O464" s="11"/>
    </row>
    <row r="465" spans="14:15" ht="12.95" customHeight="1">
      <c r="N465" s="120"/>
      <c r="O465" s="11"/>
    </row>
    <row r="466" spans="14:15" ht="12.95" customHeight="1">
      <c r="N466" s="30"/>
      <c r="O466" s="11"/>
    </row>
    <row r="467" spans="14:15" ht="12.9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75" customHeight="1">
      <c r="N544" s="30"/>
      <c r="O544" s="11"/>
    </row>
    <row r="545" spans="14:15" ht="12.75" customHeight="1">
      <c r="N545" s="120"/>
      <c r="O545" s="11"/>
    </row>
    <row r="546" spans="14:15" ht="12.75" customHeight="1">
      <c r="N546" s="30"/>
      <c r="O546" s="11"/>
    </row>
    <row r="547" spans="14:15" ht="12.75" customHeight="1">
      <c r="N547" s="120"/>
      <c r="O547" s="11"/>
    </row>
    <row r="548" spans="14:15" ht="12.75" customHeight="1">
      <c r="N548" s="30"/>
      <c r="O548" s="11"/>
    </row>
    <row r="549" spans="14:15" ht="12.75" customHeight="1">
      <c r="N549" s="120"/>
      <c r="O549" s="11"/>
    </row>
    <row r="550" spans="14:15" ht="12.75" customHeight="1">
      <c r="N550" s="30"/>
      <c r="O550" s="11"/>
    </row>
    <row r="551" spans="14:15" ht="12.75" customHeight="1">
      <c r="N551" s="120"/>
      <c r="O551" s="11"/>
    </row>
    <row r="552" spans="14:15" ht="12.75" customHeight="1">
      <c r="N552" s="30"/>
      <c r="O552" s="11"/>
    </row>
    <row r="553" spans="14:15" ht="12.75" customHeight="1">
      <c r="N553" s="120"/>
      <c r="O553" s="11"/>
    </row>
    <row r="554" spans="14:15" ht="12.75" customHeight="1">
      <c r="N554" s="30"/>
      <c r="O554" s="11"/>
    </row>
    <row r="555" spans="14:15" ht="12.75" customHeight="1">
      <c r="N555" s="120"/>
      <c r="O555" s="11"/>
    </row>
    <row r="556" spans="14:15" ht="12.75" customHeight="1">
      <c r="N556" s="30"/>
      <c r="O556" s="11"/>
    </row>
    <row r="557" spans="14:15" ht="12.75" customHeight="1">
      <c r="N557" s="120"/>
      <c r="O557" s="11"/>
    </row>
    <row r="558" spans="14:15" ht="12.75" customHeight="1">
      <c r="N558" s="30"/>
      <c r="O558" s="11"/>
    </row>
    <row r="559" spans="14:15" ht="12.75" customHeight="1">
      <c r="N559" s="120"/>
      <c r="O559" s="11"/>
    </row>
    <row r="560" spans="14:15" ht="12.75" customHeight="1">
      <c r="N560" s="30"/>
      <c r="O560" s="11"/>
    </row>
    <row r="561" spans="14:15" ht="12.75" customHeight="1">
      <c r="N561" s="120"/>
      <c r="O561" s="11"/>
    </row>
    <row r="562" spans="14:15" ht="12.75" customHeight="1">
      <c r="N562" s="30"/>
      <c r="O562" s="11"/>
    </row>
    <row r="563" spans="14:15" ht="12.75" customHeight="1">
      <c r="N563" s="120"/>
      <c r="O563" s="11"/>
    </row>
    <row r="564" spans="14:15" ht="12.75" customHeight="1">
      <c r="N564" s="30"/>
      <c r="O564" s="11"/>
    </row>
    <row r="565" spans="14:15" ht="12.75" customHeight="1">
      <c r="N565" s="120"/>
      <c r="O565" s="11"/>
    </row>
    <row r="566" spans="14:15" ht="12.75" customHeight="1">
      <c r="N566" s="30"/>
      <c r="O566" s="11"/>
    </row>
    <row r="567" spans="14:15" ht="12.75" customHeight="1">
      <c r="N567" s="120"/>
      <c r="O567" s="11"/>
    </row>
    <row r="568" spans="14:15" ht="12.75" customHeight="1">
      <c r="N568" s="30"/>
      <c r="O568" s="11"/>
    </row>
    <row r="569" spans="14:15" ht="12.75" customHeight="1">
      <c r="N569" s="120"/>
      <c r="O569" s="11"/>
    </row>
    <row r="570" spans="14:15" ht="12.75" customHeight="1">
      <c r="N570" s="30"/>
      <c r="O570" s="11"/>
    </row>
    <row r="571" spans="14:15" ht="12.75" customHeight="1">
      <c r="N571" s="120"/>
      <c r="O571" s="11"/>
    </row>
    <row r="572" spans="14:15" ht="12.75" customHeight="1">
      <c r="N572" s="30"/>
      <c r="O572" s="11"/>
    </row>
    <row r="573" spans="14:15" ht="12.75" customHeight="1">
      <c r="N573" s="120"/>
      <c r="O573" s="11"/>
    </row>
    <row r="574" spans="14:15" ht="12.75" customHeight="1">
      <c r="N574" s="30"/>
      <c r="O574" s="11"/>
    </row>
    <row r="575" spans="14:15" ht="12.75" customHeight="1">
      <c r="N575" s="120"/>
      <c r="O575" s="11"/>
    </row>
    <row r="576" spans="14:15" ht="12.75" customHeight="1">
      <c r="N576" s="30"/>
      <c r="O576" s="11"/>
    </row>
    <row r="577" spans="14:15" ht="12.75" customHeight="1">
      <c r="N577" s="120"/>
      <c r="O577" s="11"/>
    </row>
    <row r="578" spans="14:15" ht="12.75" customHeight="1">
      <c r="N578" s="30"/>
      <c r="O578" s="11"/>
    </row>
    <row r="579" spans="14:15" ht="12.75" customHeight="1">
      <c r="N579" s="120"/>
      <c r="O579" s="11"/>
    </row>
    <row r="580" spans="14:15" ht="12.75" customHeight="1">
      <c r="N580" s="30"/>
      <c r="O580" s="11"/>
    </row>
    <row r="581" spans="14:15" ht="12.75" customHeight="1">
      <c r="N581" s="120"/>
      <c r="O581" s="11"/>
    </row>
    <row r="582" spans="14:15" ht="12.75" customHeight="1">
      <c r="N582" s="30"/>
      <c r="O582" s="11"/>
    </row>
    <row r="583" spans="14:15" ht="12.75" customHeight="1">
      <c r="N583" s="120"/>
      <c r="O583" s="11"/>
    </row>
    <row r="584" spans="14:15" ht="12.75" customHeight="1">
      <c r="N584" s="30"/>
      <c r="O584" s="11"/>
    </row>
    <row r="585" spans="14:15" ht="12.75" customHeight="1">
      <c r="N585" s="120"/>
      <c r="O585" s="11"/>
    </row>
    <row r="586" spans="14:15" ht="12.95" customHeight="1">
      <c r="N586" s="30"/>
      <c r="O586" s="11"/>
    </row>
    <row r="587" spans="14:15" ht="12.95" customHeight="1">
      <c r="N587" s="120"/>
      <c r="O587" s="11"/>
    </row>
    <row r="588" spans="14:15" ht="12.95" customHeight="1">
      <c r="N588" s="30"/>
      <c r="O588" s="11"/>
    </row>
    <row r="589" spans="14:15" ht="12.95" customHeight="1">
      <c r="N589" s="120"/>
      <c r="O589" s="11"/>
    </row>
    <row r="590" spans="14:15" ht="12.95" customHeight="1">
      <c r="N590" s="30"/>
      <c r="O590" s="11"/>
    </row>
    <row r="591" spans="14:15" ht="12.95" customHeight="1">
      <c r="N591" s="120"/>
      <c r="O591" s="11"/>
    </row>
  </sheetData>
  <mergeCells count="2">
    <mergeCell ref="D3:E3"/>
    <mergeCell ref="J3:L3"/>
  </mergeCells>
  <phoneticPr fontId="3"/>
  <conditionalFormatting sqref="H4:H447">
    <cfRule type="expression" dxfId="18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B1:O57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5-2</v>
      </c>
      <c r="C1" s="5" t="str">
        <f>C5</f>
        <v>換気設備</v>
      </c>
      <c r="H1" s="155" t="s">
        <v>249</v>
      </c>
      <c r="I1" s="11">
        <f>MAX(I4:I433)</f>
        <v>0</v>
      </c>
    </row>
    <row r="2" spans="2:15" ht="12.95" customHeight="1">
      <c r="B2" s="6" t="str">
        <f>B7</f>
        <v>2.</v>
      </c>
      <c r="C2" s="5" t="str">
        <f>C7</f>
        <v>ダクト設備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317</v>
      </c>
      <c r="C5" s="23" t="s">
        <v>30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31</v>
      </c>
      <c r="C7" s="23" t="s">
        <v>32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377</v>
      </c>
      <c r="D11" s="24"/>
      <c r="E11" s="25"/>
      <c r="F11" s="36"/>
      <c r="G11" s="27"/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378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379</v>
      </c>
      <c r="D13" s="24" t="s">
        <v>380</v>
      </c>
      <c r="E13" s="25" t="s">
        <v>381</v>
      </c>
      <c r="F13" s="36">
        <v>8</v>
      </c>
      <c r="G13" s="27" t="s">
        <v>300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378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379</v>
      </c>
      <c r="D15" s="24" t="s">
        <v>380</v>
      </c>
      <c r="E15" s="25" t="s">
        <v>382</v>
      </c>
      <c r="F15" s="36">
        <v>8</v>
      </c>
      <c r="G15" s="27" t="s">
        <v>300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383</v>
      </c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 t="s">
        <v>378</v>
      </c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379</v>
      </c>
      <c r="D19" s="24" t="s">
        <v>380</v>
      </c>
      <c r="E19" s="25" t="s">
        <v>381</v>
      </c>
      <c r="F19" s="36">
        <v>22</v>
      </c>
      <c r="G19" s="27" t="s">
        <v>300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 t="s">
        <v>378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379</v>
      </c>
      <c r="D21" s="24" t="s">
        <v>380</v>
      </c>
      <c r="E21" s="25" t="s">
        <v>382</v>
      </c>
      <c r="F21" s="36">
        <v>18</v>
      </c>
      <c r="G21" s="27" t="s">
        <v>300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384</v>
      </c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 t="s">
        <v>378</v>
      </c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379</v>
      </c>
      <c r="D25" s="24" t="s">
        <v>380</v>
      </c>
      <c r="E25" s="25" t="s">
        <v>385</v>
      </c>
      <c r="F25" s="36">
        <v>31</v>
      </c>
      <c r="G25" s="27" t="s">
        <v>300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 t="s">
        <v>378</v>
      </c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379</v>
      </c>
      <c r="D27" s="24" t="s">
        <v>380</v>
      </c>
      <c r="E27" s="25" t="s">
        <v>381</v>
      </c>
      <c r="F27" s="36">
        <v>13</v>
      </c>
      <c r="G27" s="27" t="s">
        <v>300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 t="s">
        <v>378</v>
      </c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379</v>
      </c>
      <c r="D29" s="24" t="s">
        <v>380</v>
      </c>
      <c r="E29" s="25" t="s">
        <v>386</v>
      </c>
      <c r="F29" s="36">
        <v>11</v>
      </c>
      <c r="G29" s="27" t="s">
        <v>300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 t="s">
        <v>378</v>
      </c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379</v>
      </c>
      <c r="D31" s="24" t="s">
        <v>380</v>
      </c>
      <c r="E31" s="25" t="s">
        <v>382</v>
      </c>
      <c r="F31" s="36">
        <v>19</v>
      </c>
      <c r="G31" s="27" t="s">
        <v>300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387</v>
      </c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 t="s">
        <v>378</v>
      </c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379</v>
      </c>
      <c r="D35" s="24" t="s">
        <v>380</v>
      </c>
      <c r="E35" s="25" t="s">
        <v>385</v>
      </c>
      <c r="F35" s="36">
        <v>13</v>
      </c>
      <c r="G35" s="27" t="s">
        <v>300</v>
      </c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 t="s">
        <v>378</v>
      </c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 t="s">
        <v>379</v>
      </c>
      <c r="D37" s="24" t="s">
        <v>380</v>
      </c>
      <c r="E37" s="25" t="s">
        <v>388</v>
      </c>
      <c r="F37" s="36">
        <v>9</v>
      </c>
      <c r="G37" s="27" t="s">
        <v>300</v>
      </c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 t="s">
        <v>378</v>
      </c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 t="s">
        <v>379</v>
      </c>
      <c r="D39" s="24" t="s">
        <v>380</v>
      </c>
      <c r="E39" s="25" t="s">
        <v>381</v>
      </c>
      <c r="F39" s="36">
        <v>65</v>
      </c>
      <c r="G39" s="27" t="s">
        <v>300</v>
      </c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 t="s">
        <v>378</v>
      </c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 t="s">
        <v>379</v>
      </c>
      <c r="D41" s="24" t="s">
        <v>380</v>
      </c>
      <c r="E41" s="25" t="s">
        <v>386</v>
      </c>
      <c r="F41" s="36">
        <v>6</v>
      </c>
      <c r="G41" s="27" t="s">
        <v>300</v>
      </c>
      <c r="H41" s="118"/>
      <c r="I41" s="119"/>
      <c r="J41" s="24"/>
      <c r="K41" s="25"/>
      <c r="L41" s="25"/>
      <c r="N41" s="120"/>
      <c r="O41" s="11"/>
    </row>
    <row r="42" spans="2:15" ht="12.95" customHeight="1">
      <c r="B42" s="150"/>
      <c r="C42" s="21"/>
      <c r="D42" s="15" t="s">
        <v>378</v>
      </c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 t="s">
        <v>379</v>
      </c>
      <c r="D43" s="24" t="s">
        <v>380</v>
      </c>
      <c r="E43" s="25" t="s">
        <v>382</v>
      </c>
      <c r="F43" s="36">
        <v>32</v>
      </c>
      <c r="G43" s="27" t="s">
        <v>300</v>
      </c>
      <c r="H43" s="118"/>
      <c r="I43" s="119"/>
      <c r="J43" s="24"/>
      <c r="K43" s="25"/>
      <c r="L43" s="25"/>
      <c r="N43" s="120"/>
      <c r="O43" s="11"/>
    </row>
    <row r="44" spans="2:15" ht="12.95" customHeight="1">
      <c r="B44" s="150"/>
      <c r="C44" s="21"/>
      <c r="D44" s="15" t="s">
        <v>378</v>
      </c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 t="s">
        <v>379</v>
      </c>
      <c r="D45" s="24" t="s">
        <v>380</v>
      </c>
      <c r="E45" s="25" t="s">
        <v>389</v>
      </c>
      <c r="F45" s="36">
        <v>5</v>
      </c>
      <c r="G45" s="27" t="s">
        <v>300</v>
      </c>
      <c r="H45" s="118"/>
      <c r="I45" s="119"/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 t="s">
        <v>390</v>
      </c>
      <c r="D47" s="24"/>
      <c r="E47" s="25"/>
      <c r="F47" s="36"/>
      <c r="G47" s="27"/>
      <c r="H47" s="118"/>
      <c r="I47" s="119"/>
      <c r="J47" s="24"/>
      <c r="K47" s="25"/>
      <c r="L47" s="25"/>
      <c r="N47" s="120"/>
      <c r="O47" s="11"/>
    </row>
    <row r="48" spans="2:15" ht="12.95" customHeight="1">
      <c r="B48" s="150"/>
      <c r="C48" s="21"/>
      <c r="D48" s="15" t="s">
        <v>378</v>
      </c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 t="s">
        <v>379</v>
      </c>
      <c r="D49" s="24" t="s">
        <v>380</v>
      </c>
      <c r="E49" s="25" t="s">
        <v>381</v>
      </c>
      <c r="F49" s="36">
        <v>2</v>
      </c>
      <c r="G49" s="27" t="s">
        <v>300</v>
      </c>
      <c r="H49" s="118"/>
      <c r="I49" s="119"/>
      <c r="J49" s="24"/>
      <c r="K49" s="25"/>
      <c r="L49" s="25"/>
      <c r="N49" s="120"/>
      <c r="O49" s="11"/>
    </row>
    <row r="50" spans="2:15" ht="12.95" customHeight="1">
      <c r="B50" s="150"/>
      <c r="C50" s="21"/>
      <c r="D50" s="15" t="s">
        <v>391</v>
      </c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392</v>
      </c>
      <c r="D51" s="24" t="s">
        <v>393</v>
      </c>
      <c r="E51" s="25" t="s">
        <v>394</v>
      </c>
      <c r="F51" s="36">
        <v>7</v>
      </c>
      <c r="G51" s="27" t="s">
        <v>309</v>
      </c>
      <c r="H51" s="118"/>
      <c r="I51" s="119"/>
      <c r="J51" s="24"/>
      <c r="K51" s="25"/>
      <c r="L51" s="25"/>
      <c r="N51" s="120"/>
      <c r="O51" s="11"/>
    </row>
    <row r="52" spans="2:15" ht="12.95" customHeight="1">
      <c r="B52" s="150"/>
      <c r="C52" s="21"/>
      <c r="D52" s="15" t="s">
        <v>391</v>
      </c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392</v>
      </c>
      <c r="D53" s="24" t="s">
        <v>393</v>
      </c>
      <c r="E53" s="25" t="s">
        <v>395</v>
      </c>
      <c r="F53" s="36">
        <v>1</v>
      </c>
      <c r="G53" s="27" t="s">
        <v>309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/>
      <c r="D54" s="15" t="s">
        <v>396</v>
      </c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392</v>
      </c>
      <c r="D55" s="24" t="s">
        <v>393</v>
      </c>
      <c r="E55" s="25" t="s">
        <v>394</v>
      </c>
      <c r="F55" s="36">
        <v>3</v>
      </c>
      <c r="G55" s="27" t="s">
        <v>309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50"/>
      <c r="C56" s="21"/>
      <c r="D56" s="15" t="s">
        <v>396</v>
      </c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 t="s">
        <v>392</v>
      </c>
      <c r="D57" s="24" t="s">
        <v>393</v>
      </c>
      <c r="E57" s="25" t="s">
        <v>395</v>
      </c>
      <c r="F57" s="36">
        <v>3</v>
      </c>
      <c r="G57" s="27" t="s">
        <v>309</v>
      </c>
      <c r="H57" s="118"/>
      <c r="I57" s="119"/>
      <c r="J57" s="24"/>
      <c r="K57" s="25"/>
      <c r="L57" s="25"/>
      <c r="N57" s="120"/>
      <c r="O57" s="11"/>
    </row>
    <row r="58" spans="2:15" ht="12.95" customHeight="1">
      <c r="B58" s="150"/>
      <c r="C58" s="21"/>
      <c r="D58" s="15" t="s">
        <v>396</v>
      </c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 t="s">
        <v>392</v>
      </c>
      <c r="D59" s="24" t="s">
        <v>393</v>
      </c>
      <c r="E59" s="25" t="s">
        <v>397</v>
      </c>
      <c r="F59" s="36">
        <v>3</v>
      </c>
      <c r="G59" s="27" t="s">
        <v>309</v>
      </c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 t="s">
        <v>391</v>
      </c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 t="s">
        <v>392</v>
      </c>
      <c r="D61" s="24" t="s">
        <v>398</v>
      </c>
      <c r="E61" s="25" t="s">
        <v>394</v>
      </c>
      <c r="F61" s="36">
        <v>10</v>
      </c>
      <c r="G61" s="27" t="s">
        <v>309</v>
      </c>
      <c r="H61" s="118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 t="s">
        <v>391</v>
      </c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 t="s">
        <v>392</v>
      </c>
      <c r="D63" s="24" t="s">
        <v>398</v>
      </c>
      <c r="E63" s="25" t="s">
        <v>395</v>
      </c>
      <c r="F63" s="36">
        <v>3</v>
      </c>
      <c r="G63" s="27" t="s">
        <v>309</v>
      </c>
      <c r="H63" s="118"/>
      <c r="I63" s="119"/>
      <c r="J63" s="24"/>
      <c r="K63" s="25"/>
      <c r="L63" s="25"/>
      <c r="N63" s="120"/>
      <c r="O63" s="11"/>
    </row>
    <row r="64" spans="2:15" ht="12.95" customHeight="1">
      <c r="B64" s="150"/>
      <c r="C64" s="21"/>
      <c r="D64" s="15" t="s">
        <v>391</v>
      </c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 t="s">
        <v>392</v>
      </c>
      <c r="D65" s="24" t="s">
        <v>398</v>
      </c>
      <c r="E65" s="25" t="s">
        <v>397</v>
      </c>
      <c r="F65" s="36">
        <v>3</v>
      </c>
      <c r="G65" s="27" t="s">
        <v>309</v>
      </c>
      <c r="H65" s="118"/>
      <c r="I65" s="119"/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 t="s">
        <v>392</v>
      </c>
      <c r="D67" s="24" t="s">
        <v>399</v>
      </c>
      <c r="E67" s="25" t="s">
        <v>381</v>
      </c>
      <c r="F67" s="36">
        <v>9</v>
      </c>
      <c r="G67" s="27" t="s">
        <v>309</v>
      </c>
      <c r="H67" s="118"/>
      <c r="I67" s="119"/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 t="s">
        <v>392</v>
      </c>
      <c r="D69" s="24" t="s">
        <v>399</v>
      </c>
      <c r="E69" s="25" t="s">
        <v>382</v>
      </c>
      <c r="F69" s="36">
        <v>3</v>
      </c>
      <c r="G69" s="27" t="s">
        <v>309</v>
      </c>
      <c r="H69" s="118"/>
      <c r="I69" s="119"/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 t="s">
        <v>400</v>
      </c>
      <c r="D71" s="24" t="s">
        <v>401</v>
      </c>
      <c r="E71" s="25" t="s">
        <v>382</v>
      </c>
      <c r="F71" s="36">
        <v>2</v>
      </c>
      <c r="G71" s="27" t="s">
        <v>309</v>
      </c>
      <c r="H71" s="118"/>
      <c r="I71" s="119"/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 t="s">
        <v>400</v>
      </c>
      <c r="D73" s="24" t="s">
        <v>401</v>
      </c>
      <c r="E73" s="25" t="s">
        <v>389</v>
      </c>
      <c r="F73" s="36">
        <v>1</v>
      </c>
      <c r="G73" s="27" t="s">
        <v>309</v>
      </c>
      <c r="H73" s="118"/>
      <c r="I73" s="119"/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 t="s">
        <v>402</v>
      </c>
      <c r="D75" s="24" t="s">
        <v>403</v>
      </c>
      <c r="E75" s="25" t="s">
        <v>385</v>
      </c>
      <c r="F75" s="36">
        <v>1</v>
      </c>
      <c r="G75" s="27" t="s">
        <v>309</v>
      </c>
      <c r="H75" s="118"/>
      <c r="I75" s="119"/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 t="s">
        <v>402</v>
      </c>
      <c r="D77" s="24" t="s">
        <v>403</v>
      </c>
      <c r="E77" s="25" t="s">
        <v>382</v>
      </c>
      <c r="F77" s="36">
        <v>3</v>
      </c>
      <c r="G77" s="27" t="s">
        <v>309</v>
      </c>
      <c r="H77" s="118"/>
      <c r="I77" s="119"/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 t="s">
        <v>402</v>
      </c>
      <c r="D79" s="24" t="s">
        <v>403</v>
      </c>
      <c r="E79" s="25" t="s">
        <v>381</v>
      </c>
      <c r="F79" s="36">
        <v>5</v>
      </c>
      <c r="G79" s="27" t="s">
        <v>309</v>
      </c>
      <c r="H79" s="118"/>
      <c r="I79" s="119"/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 t="s">
        <v>402</v>
      </c>
      <c r="D81" s="24" t="s">
        <v>403</v>
      </c>
      <c r="E81" s="25" t="s">
        <v>382</v>
      </c>
      <c r="F81" s="36">
        <v>5</v>
      </c>
      <c r="G81" s="27" t="s">
        <v>309</v>
      </c>
      <c r="H81" s="118"/>
      <c r="I81" s="119"/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 t="s">
        <v>402</v>
      </c>
      <c r="D83" s="24" t="s">
        <v>403</v>
      </c>
      <c r="E83" s="25" t="s">
        <v>381</v>
      </c>
      <c r="F83" s="36">
        <v>4</v>
      </c>
      <c r="G83" s="27" t="s">
        <v>309</v>
      </c>
      <c r="H83" s="118"/>
      <c r="I83" s="119"/>
      <c r="J83" s="24"/>
      <c r="K83" s="25"/>
      <c r="L83" s="25"/>
      <c r="N83" s="120"/>
      <c r="O83" s="11"/>
    </row>
    <row r="84" spans="2:15" ht="12.95" customHeight="1">
      <c r="B84" s="150"/>
      <c r="C84" s="21"/>
      <c r="D84" s="15" t="s">
        <v>404</v>
      </c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 t="s">
        <v>405</v>
      </c>
      <c r="D85" s="24" t="s">
        <v>406</v>
      </c>
      <c r="E85" s="25" t="s">
        <v>385</v>
      </c>
      <c r="F85" s="36">
        <v>8</v>
      </c>
      <c r="G85" s="27" t="s">
        <v>309</v>
      </c>
      <c r="H85" s="118"/>
      <c r="I85" s="119"/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 t="s">
        <v>407</v>
      </c>
      <c r="D87" s="24"/>
      <c r="E87" s="25"/>
      <c r="F87" s="36">
        <v>1</v>
      </c>
      <c r="G87" s="27" t="s">
        <v>23</v>
      </c>
      <c r="H87" s="118"/>
      <c r="I87" s="119"/>
      <c r="J87" s="24" t="str">
        <f>'別紙明細2-5-2-2'!C4</f>
        <v>別紙明細2-5-2-2-1</v>
      </c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 t="s">
        <v>311</v>
      </c>
      <c r="D89" s="24"/>
      <c r="E89" s="25"/>
      <c r="F89" s="36">
        <v>1</v>
      </c>
      <c r="G89" s="27" t="s">
        <v>23</v>
      </c>
      <c r="H89" s="118"/>
      <c r="I89" s="119"/>
      <c r="J89" s="24" t="str">
        <f>'別紙明細2-5-2-2'!C28</f>
        <v>別紙明細2-5-2-2-2</v>
      </c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 t="s">
        <v>312</v>
      </c>
      <c r="D91" s="24"/>
      <c r="E91" s="25"/>
      <c r="F91" s="36">
        <v>1</v>
      </c>
      <c r="G91" s="27" t="s">
        <v>23</v>
      </c>
      <c r="H91" s="118"/>
      <c r="I91" s="119"/>
      <c r="J91" s="24" t="str">
        <f>'別紙明細2-5-2-2'!C52</f>
        <v>別紙明細2-5-2-2-3</v>
      </c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 t="s">
        <v>315</v>
      </c>
      <c r="D93" s="24"/>
      <c r="E93" s="25"/>
      <c r="F93" s="36">
        <v>1</v>
      </c>
      <c r="G93" s="27" t="s">
        <v>23</v>
      </c>
      <c r="H93" s="118"/>
      <c r="I93" s="119"/>
      <c r="J93" s="24" t="str">
        <f>'別紙明細2-5-2-2'!C74</f>
        <v>別紙明細2-5-2-2-4</v>
      </c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/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 t="s">
        <v>28</v>
      </c>
      <c r="D97" s="24"/>
      <c r="E97" s="25"/>
      <c r="F97" s="36"/>
      <c r="G97" s="27"/>
      <c r="H97" s="118"/>
      <c r="I97" s="119"/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2"/>
      <c r="F430" s="28"/>
      <c r="N430" s="30"/>
      <c r="O430" s="11"/>
    </row>
    <row r="431" spans="2:15" ht="12.95" customHeight="1">
      <c r="B431" s="152"/>
      <c r="F431" s="28"/>
      <c r="N431" s="120"/>
      <c r="O431" s="11"/>
    </row>
    <row r="432" spans="2:15" ht="12.95" customHeight="1">
      <c r="B432" s="152"/>
      <c r="F432" s="28"/>
      <c r="N432" s="30"/>
      <c r="O432" s="11"/>
    </row>
    <row r="433" spans="2:15" ht="12.95" customHeight="1">
      <c r="B433" s="152"/>
      <c r="F433" s="28"/>
      <c r="N433" s="120"/>
      <c r="O433" s="11"/>
    </row>
    <row r="434" spans="2:15" ht="12.95" customHeight="1">
      <c r="B434" s="152"/>
      <c r="F434" s="28"/>
      <c r="N434" s="30"/>
      <c r="O434" s="11"/>
    </row>
    <row r="435" spans="2:15" ht="12.95" customHeight="1">
      <c r="B435" s="152"/>
      <c r="F435" s="28"/>
      <c r="N435" s="120"/>
      <c r="O435" s="11"/>
    </row>
    <row r="436" spans="2:15" ht="12.95" customHeight="1">
      <c r="B436" s="152"/>
      <c r="F436" s="28"/>
      <c r="N436" s="30"/>
      <c r="O436" s="11"/>
    </row>
    <row r="437" spans="2:15" ht="12.95" customHeight="1">
      <c r="B437" s="152"/>
      <c r="N437" s="120"/>
      <c r="O437" s="11"/>
    </row>
    <row r="438" spans="2:15" ht="12.95" customHeight="1">
      <c r="B438" s="152"/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95" customHeight="1">
      <c r="N442" s="30"/>
      <c r="O442" s="11"/>
    </row>
    <row r="443" spans="2:15" ht="12.95" customHeight="1">
      <c r="N443" s="120"/>
      <c r="O443" s="11"/>
    </row>
    <row r="444" spans="2:15" ht="12.95" customHeight="1">
      <c r="N444" s="30"/>
      <c r="O444" s="11"/>
    </row>
    <row r="445" spans="2:15" ht="12.95" customHeight="1">
      <c r="N445" s="120"/>
      <c r="O445" s="11"/>
    </row>
    <row r="446" spans="2:15" ht="12.95" customHeight="1">
      <c r="N446" s="30"/>
      <c r="O446" s="11"/>
    </row>
    <row r="447" spans="2:15" ht="12.95" customHeight="1">
      <c r="N447" s="120"/>
      <c r="O447" s="11"/>
    </row>
    <row r="448" spans="2:15" ht="12.95" customHeight="1">
      <c r="N448" s="30"/>
      <c r="O448" s="11"/>
    </row>
    <row r="449" spans="14:15" ht="12.9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75" customHeight="1">
      <c r="N544" s="30"/>
      <c r="O544" s="11"/>
    </row>
    <row r="545" spans="14:15" ht="12.75" customHeight="1">
      <c r="N545" s="120"/>
      <c r="O545" s="11"/>
    </row>
    <row r="546" spans="14:15" ht="12.75" customHeight="1">
      <c r="N546" s="30"/>
      <c r="O546" s="11"/>
    </row>
    <row r="547" spans="14:15" ht="12.75" customHeight="1">
      <c r="N547" s="120"/>
      <c r="O547" s="11"/>
    </row>
    <row r="548" spans="14:15" ht="12.75" customHeight="1">
      <c r="N548" s="30"/>
      <c r="O548" s="11"/>
    </row>
    <row r="549" spans="14:15" ht="12.75" customHeight="1">
      <c r="N549" s="120"/>
      <c r="O549" s="11"/>
    </row>
    <row r="550" spans="14:15" ht="12.75" customHeight="1">
      <c r="N550" s="30"/>
      <c r="O550" s="11"/>
    </row>
    <row r="551" spans="14:15" ht="12.75" customHeight="1">
      <c r="N551" s="120"/>
      <c r="O551" s="11"/>
    </row>
    <row r="552" spans="14:15" ht="12.75" customHeight="1">
      <c r="N552" s="30"/>
      <c r="O552" s="11"/>
    </row>
    <row r="553" spans="14:15" ht="12.75" customHeight="1">
      <c r="N553" s="120"/>
      <c r="O553" s="11"/>
    </row>
    <row r="554" spans="14:15" ht="12.75" customHeight="1">
      <c r="N554" s="30"/>
      <c r="O554" s="11"/>
    </row>
    <row r="555" spans="14:15" ht="12.75" customHeight="1">
      <c r="N555" s="120"/>
      <c r="O555" s="11"/>
    </row>
    <row r="556" spans="14:15" ht="12.75" customHeight="1">
      <c r="N556" s="30"/>
      <c r="O556" s="11"/>
    </row>
    <row r="557" spans="14:15" ht="12.75" customHeight="1">
      <c r="N557" s="120"/>
      <c r="O557" s="11"/>
    </row>
    <row r="558" spans="14:15" ht="12.75" customHeight="1">
      <c r="N558" s="30"/>
      <c r="O558" s="11"/>
    </row>
    <row r="559" spans="14:15" ht="12.75" customHeight="1">
      <c r="N559" s="120"/>
      <c r="O559" s="11"/>
    </row>
    <row r="560" spans="14:15" ht="12.75" customHeight="1">
      <c r="N560" s="30"/>
      <c r="O560" s="11"/>
    </row>
    <row r="561" spans="14:15" ht="12.75" customHeight="1">
      <c r="N561" s="120"/>
      <c r="O561" s="11"/>
    </row>
    <row r="562" spans="14:15" ht="12.75" customHeight="1">
      <c r="N562" s="30"/>
      <c r="O562" s="11"/>
    </row>
    <row r="563" spans="14:15" ht="12.75" customHeight="1">
      <c r="N563" s="120"/>
      <c r="O563" s="11"/>
    </row>
    <row r="564" spans="14:15" ht="12.75" customHeight="1">
      <c r="N564" s="30"/>
      <c r="O564" s="11"/>
    </row>
    <row r="565" spans="14:15" ht="12.75" customHeight="1">
      <c r="N565" s="120"/>
      <c r="O565" s="11"/>
    </row>
    <row r="566" spans="14:15" ht="12.75" customHeight="1">
      <c r="N566" s="30"/>
      <c r="O566" s="11"/>
    </row>
    <row r="567" spans="14:15" ht="12.75" customHeight="1">
      <c r="N567" s="120"/>
      <c r="O567" s="11"/>
    </row>
    <row r="568" spans="14:15" ht="12.95" customHeight="1">
      <c r="N568" s="30"/>
      <c r="O568" s="11"/>
    </row>
    <row r="569" spans="14:15" ht="12.95" customHeight="1">
      <c r="N569" s="120"/>
      <c r="O569" s="11"/>
    </row>
    <row r="570" spans="14:15" ht="12.95" customHeight="1">
      <c r="N570" s="30"/>
      <c r="O570" s="11"/>
    </row>
    <row r="571" spans="14:15" ht="12.95" customHeight="1">
      <c r="N571" s="120"/>
      <c r="O571" s="11"/>
    </row>
    <row r="572" spans="14:15" ht="12.95" customHeight="1">
      <c r="N572" s="30"/>
      <c r="O572" s="11"/>
    </row>
    <row r="573" spans="14:15" ht="12.95" customHeight="1">
      <c r="N573" s="120"/>
      <c r="O573" s="11"/>
    </row>
  </sheetData>
  <mergeCells count="2">
    <mergeCell ref="D3:E3"/>
    <mergeCell ref="J3:L3"/>
  </mergeCells>
  <phoneticPr fontId="3"/>
  <conditionalFormatting sqref="H4:H429">
    <cfRule type="expression" dxfId="17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B1:O53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5-2</v>
      </c>
      <c r="C1" s="5" t="str">
        <f>C5</f>
        <v>換気設備</v>
      </c>
      <c r="H1" s="155" t="s">
        <v>249</v>
      </c>
      <c r="I1" s="11">
        <f>MAX(I4:I389)</f>
        <v>0</v>
      </c>
    </row>
    <row r="2" spans="2:15" ht="12.95" customHeight="1">
      <c r="B2" s="6" t="str">
        <f>B7</f>
        <v>3.</v>
      </c>
      <c r="C2" s="5" t="str">
        <f>C7</f>
        <v>総合調整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317</v>
      </c>
      <c r="C5" s="23" t="s">
        <v>30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33</v>
      </c>
      <c r="C7" s="23" t="s">
        <v>27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27</v>
      </c>
      <c r="D11" s="24"/>
      <c r="E11" s="25"/>
      <c r="F11" s="36">
        <v>1</v>
      </c>
      <c r="G11" s="27" t="s">
        <v>23</v>
      </c>
      <c r="H11" s="118"/>
      <c r="I11" s="119"/>
      <c r="J11" s="24" t="str">
        <f>'別紙明細2-5-2-3'!C4</f>
        <v>別紙明細2-5-2-3-1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28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F397" s="28"/>
      <c r="N397" s="120"/>
      <c r="O397" s="11"/>
    </row>
    <row r="398" spans="2:15" ht="12.95" customHeight="1">
      <c r="B398" s="152"/>
      <c r="F398" s="28"/>
      <c r="N398" s="30"/>
      <c r="O398" s="11"/>
    </row>
    <row r="399" spans="2:15" ht="12.95" customHeight="1">
      <c r="B399" s="152"/>
      <c r="N399" s="120"/>
      <c r="O399" s="11"/>
    </row>
    <row r="400" spans="2:15" ht="12.95" customHeight="1">
      <c r="B400" s="152"/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95" customHeight="1">
      <c r="N410" s="30"/>
      <c r="O410" s="11"/>
    </row>
    <row r="411" spans="14:15" ht="12.9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  <row r="534" spans="14:15" ht="12.95" customHeight="1">
      <c r="N534" s="30"/>
      <c r="O534" s="11"/>
    </row>
    <row r="535" spans="14:15" ht="12.95" customHeight="1">
      <c r="N535" s="120"/>
      <c r="O535" s="11"/>
    </row>
  </sheetData>
  <mergeCells count="2">
    <mergeCell ref="D3:E3"/>
    <mergeCell ref="J3:L3"/>
  </mergeCells>
  <phoneticPr fontId="3"/>
  <conditionalFormatting sqref="H4:H391">
    <cfRule type="expression" dxfId="16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B1:O54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5-3</v>
      </c>
      <c r="C1" s="5" t="str">
        <f>C5</f>
        <v>自動制御設備</v>
      </c>
      <c r="H1" s="155" t="s">
        <v>249</v>
      </c>
      <c r="I1" s="11">
        <f>MAX(I4:I401)</f>
        <v>0</v>
      </c>
    </row>
    <row r="2" spans="2:15" ht="12.95" customHeight="1">
      <c r="B2" s="6" t="str">
        <f>B7</f>
        <v>1.</v>
      </c>
      <c r="C2" s="5" t="str">
        <f>C7</f>
        <v>自動制御設備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408</v>
      </c>
      <c r="C5" s="23" t="s">
        <v>35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21</v>
      </c>
      <c r="C7" s="23" t="s">
        <v>35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409</v>
      </c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59"/>
      <c r="J10" s="15"/>
      <c r="K10" s="16"/>
      <c r="L10" s="16"/>
      <c r="N10" s="30"/>
      <c r="O10" s="11"/>
    </row>
    <row r="11" spans="2:15" ht="12.95" customHeight="1">
      <c r="B11" s="151"/>
      <c r="C11" s="23" t="s">
        <v>410</v>
      </c>
      <c r="D11" s="24"/>
      <c r="E11" s="25"/>
      <c r="F11" s="36">
        <v>1</v>
      </c>
      <c r="G11" s="27" t="s">
        <v>23</v>
      </c>
      <c r="H11" s="118"/>
      <c r="I11" s="160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59"/>
      <c r="J12" s="15"/>
      <c r="K12" s="16"/>
      <c r="L12" s="16"/>
      <c r="N12" s="30"/>
      <c r="O12" s="11"/>
    </row>
    <row r="13" spans="2:15" ht="12.95" customHeight="1">
      <c r="B13" s="151"/>
      <c r="C13" s="23" t="s">
        <v>411</v>
      </c>
      <c r="D13" s="24"/>
      <c r="E13" s="25"/>
      <c r="F13" s="36">
        <v>1</v>
      </c>
      <c r="G13" s="27" t="s">
        <v>23</v>
      </c>
      <c r="H13" s="118"/>
      <c r="I13" s="160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59"/>
      <c r="J14" s="15"/>
      <c r="K14" s="16"/>
      <c r="L14" s="16"/>
      <c r="N14" s="30"/>
      <c r="O14" s="11"/>
    </row>
    <row r="15" spans="2:15" ht="12.95" customHeight="1">
      <c r="B15" s="151"/>
      <c r="C15" s="23" t="s">
        <v>412</v>
      </c>
      <c r="D15" s="24"/>
      <c r="E15" s="25"/>
      <c r="F15" s="36">
        <v>1</v>
      </c>
      <c r="G15" s="27" t="s">
        <v>23</v>
      </c>
      <c r="H15" s="118"/>
      <c r="I15" s="160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59"/>
      <c r="J16" s="15"/>
      <c r="K16" s="16"/>
      <c r="L16" s="16"/>
      <c r="N16" s="30"/>
      <c r="O16" s="11"/>
    </row>
    <row r="17" spans="2:15" ht="12.95" customHeight="1">
      <c r="B17" s="151"/>
      <c r="C17" s="23" t="s">
        <v>413</v>
      </c>
      <c r="D17" s="24"/>
      <c r="E17" s="25"/>
      <c r="F17" s="36">
        <v>1</v>
      </c>
      <c r="G17" s="27" t="s">
        <v>23</v>
      </c>
      <c r="H17" s="118"/>
      <c r="I17" s="160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59"/>
      <c r="J18" s="15"/>
      <c r="K18" s="16"/>
      <c r="L18" s="16"/>
      <c r="N18" s="30"/>
      <c r="O18" s="11"/>
    </row>
    <row r="19" spans="2:15" ht="12.95" customHeight="1">
      <c r="B19" s="151"/>
      <c r="C19" s="23" t="s">
        <v>414</v>
      </c>
      <c r="D19" s="24"/>
      <c r="E19" s="25"/>
      <c r="F19" s="36"/>
      <c r="G19" s="27"/>
      <c r="H19" s="118"/>
      <c r="I19" s="160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59"/>
      <c r="J20" s="15"/>
      <c r="K20" s="16"/>
      <c r="L20" s="16"/>
      <c r="N20" s="30"/>
      <c r="O20" s="11"/>
    </row>
    <row r="21" spans="2:15" ht="12.95" customHeight="1">
      <c r="B21" s="151"/>
      <c r="C21" s="23" t="s">
        <v>415</v>
      </c>
      <c r="D21" s="24"/>
      <c r="E21" s="25"/>
      <c r="F21" s="36">
        <v>1</v>
      </c>
      <c r="G21" s="27" t="s">
        <v>23</v>
      </c>
      <c r="H21" s="118"/>
      <c r="I21" s="160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59"/>
      <c r="J22" s="15"/>
      <c r="K22" s="16"/>
      <c r="L22" s="16"/>
      <c r="N22" s="30"/>
      <c r="O22" s="11"/>
    </row>
    <row r="23" spans="2:15" ht="12.95" customHeight="1">
      <c r="B23" s="151"/>
      <c r="C23" s="23" t="s">
        <v>416</v>
      </c>
      <c r="D23" s="24"/>
      <c r="E23" s="25"/>
      <c r="F23" s="36">
        <v>1</v>
      </c>
      <c r="G23" s="27" t="s">
        <v>23</v>
      </c>
      <c r="H23" s="118"/>
      <c r="I23" s="160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59"/>
      <c r="J24" s="15"/>
      <c r="K24" s="16"/>
      <c r="L24" s="16"/>
      <c r="N24" s="30"/>
      <c r="O24" s="11"/>
    </row>
    <row r="25" spans="2:15" ht="12.95" customHeight="1">
      <c r="B25" s="151"/>
      <c r="C25" s="23" t="s">
        <v>411</v>
      </c>
      <c r="D25" s="24"/>
      <c r="E25" s="25"/>
      <c r="F25" s="36">
        <v>1</v>
      </c>
      <c r="G25" s="27" t="s">
        <v>23</v>
      </c>
      <c r="H25" s="118"/>
      <c r="I25" s="160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59"/>
      <c r="J26" s="15"/>
      <c r="K26" s="16"/>
      <c r="L26" s="16"/>
      <c r="N26" s="30"/>
      <c r="O26" s="11"/>
    </row>
    <row r="27" spans="2:15" ht="12.95" customHeight="1">
      <c r="B27" s="151"/>
      <c r="C27" s="23" t="s">
        <v>412</v>
      </c>
      <c r="D27" s="24"/>
      <c r="E27" s="25"/>
      <c r="F27" s="36">
        <v>1</v>
      </c>
      <c r="G27" s="27" t="s">
        <v>23</v>
      </c>
      <c r="H27" s="118"/>
      <c r="I27" s="160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59"/>
      <c r="J28" s="15"/>
      <c r="K28" s="16"/>
      <c r="L28" s="16"/>
      <c r="N28" s="30"/>
      <c r="O28" s="11"/>
    </row>
    <row r="29" spans="2:15" ht="12.95" customHeight="1">
      <c r="B29" s="151"/>
      <c r="C29" s="23" t="s">
        <v>417</v>
      </c>
      <c r="D29" s="24"/>
      <c r="E29" s="25"/>
      <c r="F29" s="36">
        <v>1</v>
      </c>
      <c r="G29" s="27" t="s">
        <v>23</v>
      </c>
      <c r="H29" s="118"/>
      <c r="I29" s="160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59"/>
      <c r="J30" s="15"/>
      <c r="K30" s="16"/>
      <c r="L30" s="16"/>
      <c r="N30" s="30"/>
      <c r="O30" s="11"/>
    </row>
    <row r="31" spans="2:15" ht="12.95" customHeight="1">
      <c r="B31" s="151"/>
      <c r="C31" s="23" t="s">
        <v>413</v>
      </c>
      <c r="D31" s="24"/>
      <c r="E31" s="25"/>
      <c r="F31" s="36">
        <v>1</v>
      </c>
      <c r="G31" s="27" t="s">
        <v>23</v>
      </c>
      <c r="H31" s="118"/>
      <c r="I31" s="160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59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60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59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60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59"/>
      <c r="J36" s="15"/>
      <c r="K36" s="16"/>
      <c r="L36" s="16"/>
      <c r="N36" s="30"/>
      <c r="O36" s="11"/>
    </row>
    <row r="37" spans="2:15" ht="12.95" customHeight="1">
      <c r="B37" s="151"/>
      <c r="C37" s="27" t="s">
        <v>28</v>
      </c>
      <c r="D37" s="24"/>
      <c r="E37" s="25"/>
      <c r="F37" s="36"/>
      <c r="G37" s="27"/>
      <c r="H37" s="118"/>
      <c r="I37" s="160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2"/>
      <c r="F404" s="28"/>
      <c r="N404" s="30"/>
      <c r="O404" s="11"/>
    </row>
    <row r="405" spans="2:15" ht="12.95" customHeight="1">
      <c r="B405" s="152"/>
      <c r="F405" s="28"/>
      <c r="N405" s="120"/>
      <c r="O405" s="11"/>
    </row>
    <row r="406" spans="2:15" ht="12.95" customHeight="1">
      <c r="B406" s="152"/>
      <c r="F406" s="28"/>
      <c r="N406" s="30"/>
      <c r="O406" s="11"/>
    </row>
    <row r="407" spans="2:15" ht="12.95" customHeight="1">
      <c r="B407" s="152"/>
      <c r="F407" s="28"/>
      <c r="N407" s="120"/>
      <c r="O407" s="11"/>
    </row>
    <row r="408" spans="2:15" ht="12.95" customHeight="1">
      <c r="B408" s="152"/>
      <c r="F408" s="28"/>
      <c r="N408" s="30"/>
      <c r="O408" s="11"/>
    </row>
    <row r="409" spans="2:15" ht="12.95" customHeight="1">
      <c r="B409" s="152"/>
      <c r="F409" s="28"/>
      <c r="N409" s="120"/>
      <c r="O409" s="11"/>
    </row>
    <row r="410" spans="2:15" ht="12.95" customHeight="1">
      <c r="B410" s="152"/>
      <c r="F410" s="28"/>
      <c r="N410" s="30"/>
      <c r="O410" s="11"/>
    </row>
    <row r="411" spans="2:15" ht="12.95" customHeight="1">
      <c r="B411" s="152"/>
      <c r="N411" s="120"/>
      <c r="O411" s="11"/>
    </row>
    <row r="412" spans="2:15" ht="12.95" customHeight="1">
      <c r="B412" s="152"/>
      <c r="N412" s="30"/>
      <c r="O412" s="11"/>
    </row>
    <row r="413" spans="2:15" ht="12.95" customHeight="1">
      <c r="N413" s="120"/>
      <c r="O413" s="11"/>
    </row>
    <row r="414" spans="2:15" ht="12.95" customHeight="1">
      <c r="N414" s="30"/>
      <c r="O414" s="11"/>
    </row>
    <row r="415" spans="2:15" ht="12.95" customHeight="1">
      <c r="N415" s="120"/>
      <c r="O415" s="11"/>
    </row>
    <row r="416" spans="2:15" ht="12.95" customHeight="1">
      <c r="N416" s="30"/>
      <c r="O416" s="11"/>
    </row>
    <row r="417" spans="14:15" ht="12.95" customHeight="1">
      <c r="N417" s="120"/>
      <c r="O417" s="11"/>
    </row>
    <row r="418" spans="14:15" ht="12.95" customHeight="1">
      <c r="N418" s="30"/>
      <c r="O418" s="11"/>
    </row>
    <row r="419" spans="14:15" ht="12.95" customHeight="1">
      <c r="N419" s="120"/>
      <c r="O419" s="11"/>
    </row>
    <row r="420" spans="14:15" ht="12.95" customHeight="1">
      <c r="N420" s="30"/>
      <c r="O420" s="11"/>
    </row>
    <row r="421" spans="14:15" ht="12.95" customHeight="1">
      <c r="N421" s="120"/>
      <c r="O421" s="11"/>
    </row>
    <row r="422" spans="14:15" ht="12.95" customHeight="1">
      <c r="N422" s="30"/>
      <c r="O422" s="11"/>
    </row>
    <row r="423" spans="14:15" ht="12.9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95" customHeight="1">
      <c r="N542" s="30"/>
      <c r="O542" s="11"/>
    </row>
    <row r="543" spans="14:15" ht="12.95" customHeight="1">
      <c r="N543" s="120"/>
      <c r="O543" s="11"/>
    </row>
    <row r="544" spans="14:15" ht="12.95" customHeight="1">
      <c r="N544" s="30"/>
      <c r="O544" s="11"/>
    </row>
    <row r="545" spans="14:15" ht="12.95" customHeight="1">
      <c r="N545" s="120"/>
      <c r="O545" s="11"/>
    </row>
    <row r="546" spans="14:15" ht="12.95" customHeight="1">
      <c r="N546" s="30"/>
      <c r="O546" s="11"/>
    </row>
    <row r="547" spans="14:15" ht="12.95" customHeight="1">
      <c r="N547" s="120"/>
      <c r="O547" s="11"/>
    </row>
  </sheetData>
  <mergeCells count="2">
    <mergeCell ref="D3:E3"/>
    <mergeCell ref="J3:L3"/>
  </mergeCells>
  <phoneticPr fontId="3"/>
  <conditionalFormatting sqref="H4:H403">
    <cfRule type="expression" dxfId="15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B1:O53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5-4</v>
      </c>
      <c r="C1" s="5" t="str">
        <f>C5</f>
        <v>撤去工事</v>
      </c>
      <c r="H1" s="155" t="s">
        <v>249</v>
      </c>
      <c r="I1" s="11">
        <f>MAX(I4:I387)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418</v>
      </c>
      <c r="C5" s="23" t="s">
        <v>37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21</v>
      </c>
      <c r="C7" s="23" t="s">
        <v>37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419</v>
      </c>
      <c r="D11" s="24"/>
      <c r="E11" s="25"/>
      <c r="F11" s="36">
        <v>1</v>
      </c>
      <c r="G11" s="27" t="s">
        <v>23</v>
      </c>
      <c r="H11" s="118"/>
      <c r="I11" s="119"/>
      <c r="J11" s="24" t="str">
        <f>'別紙明細2-5-4-1'!C4</f>
        <v>別紙明細2-5-4-1-1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420</v>
      </c>
      <c r="D13" s="24"/>
      <c r="E13" s="25"/>
      <c r="F13" s="36">
        <v>1</v>
      </c>
      <c r="G13" s="27" t="s">
        <v>23</v>
      </c>
      <c r="H13" s="118"/>
      <c r="I13" s="119"/>
      <c r="J13" s="24" t="str">
        <f>'別紙明細2-5-4-1'!C30</f>
        <v>別紙明細2-5-4-1-2</v>
      </c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421</v>
      </c>
      <c r="D15" s="24"/>
      <c r="E15" s="25"/>
      <c r="F15" s="36">
        <v>1</v>
      </c>
      <c r="G15" s="27" t="s">
        <v>23</v>
      </c>
      <c r="H15" s="118"/>
      <c r="I15" s="119"/>
      <c r="J15" s="24" t="str">
        <f>'別紙明細2-5-4-1'!C82</f>
        <v>別紙明細2-5-4-1-3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7" t="s">
        <v>28</v>
      </c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7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N397" s="120"/>
      <c r="O397" s="11"/>
    </row>
    <row r="398" spans="2:15" ht="12.95" customHeight="1">
      <c r="B398" s="152"/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</sheetData>
  <mergeCells count="2">
    <mergeCell ref="D3:E3"/>
    <mergeCell ref="J3:L3"/>
  </mergeCells>
  <phoneticPr fontId="3"/>
  <conditionalFormatting sqref="H4:H389">
    <cfRule type="expression" dxfId="14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  <pageSetUpPr fitToPage="1"/>
  </sheetPr>
  <dimension ref="B1:O54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5-5</v>
      </c>
      <c r="C1" s="5" t="str">
        <f>C5</f>
        <v>アスベスト含有フランジ撤去</v>
      </c>
      <c r="H1" s="155" t="s">
        <v>249</v>
      </c>
      <c r="I1" s="11">
        <f>MAX(I4:I403)</f>
        <v>0</v>
      </c>
    </row>
    <row r="2" spans="2:15" ht="12.95" customHeight="1">
      <c r="B2" s="6" t="str">
        <f>B7</f>
        <v>1.</v>
      </c>
      <c r="C2" s="5" t="str">
        <f>C7</f>
        <v>アスベスト含有フランジ撤去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422</v>
      </c>
      <c r="C5" s="23" t="s">
        <v>39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21</v>
      </c>
      <c r="C7" s="23" t="s">
        <v>39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39</v>
      </c>
      <c r="D11" s="24" t="s">
        <v>423</v>
      </c>
      <c r="E11" s="25"/>
      <c r="F11" s="36">
        <v>40</v>
      </c>
      <c r="G11" s="27" t="s">
        <v>424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39</v>
      </c>
      <c r="D13" s="24" t="s">
        <v>425</v>
      </c>
      <c r="E13" s="25"/>
      <c r="F13" s="36">
        <v>10</v>
      </c>
      <c r="G13" s="27" t="s">
        <v>424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39</v>
      </c>
      <c r="D15" s="24" t="s">
        <v>426</v>
      </c>
      <c r="E15" s="25"/>
      <c r="F15" s="36">
        <v>10</v>
      </c>
      <c r="G15" s="27" t="s">
        <v>424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39</v>
      </c>
      <c r="D17" s="24" t="s">
        <v>427</v>
      </c>
      <c r="E17" s="25"/>
      <c r="F17" s="36">
        <v>10</v>
      </c>
      <c r="G17" s="27" t="s">
        <v>424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39</v>
      </c>
      <c r="D19" s="24" t="s">
        <v>428</v>
      </c>
      <c r="E19" s="25"/>
      <c r="F19" s="36">
        <v>10</v>
      </c>
      <c r="G19" s="27" t="s">
        <v>424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39</v>
      </c>
      <c r="D21" s="24" t="s">
        <v>429</v>
      </c>
      <c r="E21" s="25"/>
      <c r="F21" s="36">
        <v>10</v>
      </c>
      <c r="G21" s="27" t="s">
        <v>424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39</v>
      </c>
      <c r="D23" s="24" t="s">
        <v>430</v>
      </c>
      <c r="E23" s="25"/>
      <c r="F23" s="36">
        <v>10</v>
      </c>
      <c r="G23" s="27" t="s">
        <v>424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39</v>
      </c>
      <c r="D25" s="24" t="s">
        <v>431</v>
      </c>
      <c r="E25" s="25"/>
      <c r="F25" s="36">
        <v>10</v>
      </c>
      <c r="G25" s="27" t="s">
        <v>424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39</v>
      </c>
      <c r="D27" s="24" t="s">
        <v>432</v>
      </c>
      <c r="E27" s="25"/>
      <c r="F27" s="36">
        <v>10</v>
      </c>
      <c r="G27" s="27" t="s">
        <v>424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39</v>
      </c>
      <c r="D29" s="24" t="s">
        <v>433</v>
      </c>
      <c r="E29" s="25"/>
      <c r="F29" s="36">
        <v>30</v>
      </c>
      <c r="G29" s="27" t="s">
        <v>424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39</v>
      </c>
      <c r="D31" s="24" t="s">
        <v>434</v>
      </c>
      <c r="E31" s="25"/>
      <c r="F31" s="36">
        <v>30</v>
      </c>
      <c r="G31" s="27" t="s">
        <v>424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 t="s">
        <v>28</v>
      </c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2"/>
      <c r="F406" s="28"/>
      <c r="N406" s="30"/>
      <c r="O406" s="11"/>
    </row>
    <row r="407" spans="2:15" ht="12.95" customHeight="1">
      <c r="B407" s="152"/>
      <c r="F407" s="28"/>
      <c r="N407" s="120"/>
      <c r="O407" s="11"/>
    </row>
    <row r="408" spans="2:15" ht="12.95" customHeight="1">
      <c r="B408" s="152"/>
      <c r="F408" s="28"/>
      <c r="N408" s="30"/>
      <c r="O408" s="11"/>
    </row>
    <row r="409" spans="2:15" ht="12.95" customHeight="1">
      <c r="B409" s="152"/>
      <c r="F409" s="28"/>
      <c r="N409" s="120"/>
      <c r="O409" s="11"/>
    </row>
    <row r="410" spans="2:15" ht="12.95" customHeight="1">
      <c r="B410" s="152"/>
      <c r="F410" s="28"/>
      <c r="N410" s="30"/>
      <c r="O410" s="11"/>
    </row>
    <row r="411" spans="2:15" ht="12.95" customHeight="1">
      <c r="B411" s="152"/>
      <c r="F411" s="28"/>
      <c r="N411" s="120"/>
      <c r="O411" s="11"/>
    </row>
    <row r="412" spans="2:15" ht="12.95" customHeight="1">
      <c r="B412" s="152"/>
      <c r="F412" s="28"/>
      <c r="N412" s="30"/>
      <c r="O412" s="11"/>
    </row>
    <row r="413" spans="2:15" ht="12.95" customHeight="1">
      <c r="B413" s="152"/>
      <c r="N413" s="120"/>
      <c r="O413" s="11"/>
    </row>
    <row r="414" spans="2:15" ht="12.95" customHeight="1">
      <c r="B414" s="152"/>
      <c r="N414" s="30"/>
      <c r="O414" s="11"/>
    </row>
    <row r="415" spans="2:15" ht="12.95" customHeight="1">
      <c r="N415" s="120"/>
      <c r="O415" s="11"/>
    </row>
    <row r="416" spans="2:15" ht="12.95" customHeight="1">
      <c r="N416" s="30"/>
      <c r="O416" s="11"/>
    </row>
    <row r="417" spans="14:15" ht="12.95" customHeight="1">
      <c r="N417" s="120"/>
      <c r="O417" s="11"/>
    </row>
    <row r="418" spans="14:15" ht="12.95" customHeight="1">
      <c r="N418" s="30"/>
      <c r="O418" s="11"/>
    </row>
    <row r="419" spans="14:15" ht="12.95" customHeight="1">
      <c r="N419" s="120"/>
      <c r="O419" s="11"/>
    </row>
    <row r="420" spans="14:15" ht="12.95" customHeight="1">
      <c r="N420" s="30"/>
      <c r="O420" s="11"/>
    </row>
    <row r="421" spans="14:15" ht="12.95" customHeight="1">
      <c r="N421" s="120"/>
      <c r="O421" s="11"/>
    </row>
    <row r="422" spans="14:15" ht="12.95" customHeight="1">
      <c r="N422" s="30"/>
      <c r="O422" s="11"/>
    </row>
    <row r="423" spans="14:15" ht="12.95" customHeight="1">
      <c r="N423" s="120"/>
      <c r="O423" s="11"/>
    </row>
    <row r="424" spans="14:15" ht="12.95" customHeight="1">
      <c r="N424" s="30"/>
      <c r="O424" s="11"/>
    </row>
    <row r="425" spans="14:15" ht="12.9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95" customHeight="1">
      <c r="N544" s="30"/>
      <c r="O544" s="11"/>
    </row>
    <row r="545" spans="14:15" ht="12.95" customHeight="1">
      <c r="N545" s="120"/>
      <c r="O545" s="11"/>
    </row>
    <row r="546" spans="14:15" ht="12.95" customHeight="1">
      <c r="N546" s="30"/>
      <c r="O546" s="11"/>
    </row>
    <row r="547" spans="14:15" ht="12.95" customHeight="1">
      <c r="N547" s="120"/>
      <c r="O547" s="11"/>
    </row>
    <row r="548" spans="14:15" ht="12.95" customHeight="1">
      <c r="N548" s="30"/>
      <c r="O548" s="11"/>
    </row>
    <row r="549" spans="14:15" ht="12.95" customHeight="1">
      <c r="N549" s="120"/>
      <c r="O549" s="11"/>
    </row>
  </sheetData>
  <mergeCells count="2">
    <mergeCell ref="D3:E3"/>
    <mergeCell ref="J3:L3"/>
  </mergeCells>
  <phoneticPr fontId="3"/>
  <conditionalFormatting sqref="H4:H405">
    <cfRule type="expression" dxfId="1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5-6</v>
      </c>
      <c r="C1" s="5" t="str">
        <f>C5</f>
        <v>足場組立及び解体工事</v>
      </c>
      <c r="H1" s="155" t="s">
        <v>249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足場組立及び解体工事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435</v>
      </c>
      <c r="C5" s="23" t="s">
        <v>41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21</v>
      </c>
      <c r="C7" s="23" t="s">
        <v>41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41</v>
      </c>
      <c r="D11" s="24"/>
      <c r="E11" s="25"/>
      <c r="F11" s="36">
        <v>1</v>
      </c>
      <c r="G11" s="27" t="s">
        <v>23</v>
      </c>
      <c r="H11" s="118"/>
      <c r="I11" s="119"/>
      <c r="J11" s="24" t="str">
        <f>'別紙明細2-5-6-1'!C4</f>
        <v>別紙明細2-5-6-1-1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28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12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5-7</v>
      </c>
      <c r="C1" s="5" t="str">
        <f>C5</f>
        <v>発生材処理</v>
      </c>
      <c r="H1" s="155" t="s">
        <v>249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50" t="s">
        <v>15</v>
      </c>
      <c r="C4" s="21" t="s">
        <v>16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436</v>
      </c>
      <c r="C5" s="23" t="s">
        <v>43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21</v>
      </c>
      <c r="C7" s="23" t="s">
        <v>43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43</v>
      </c>
      <c r="D11" s="24"/>
      <c r="E11" s="25"/>
      <c r="F11" s="36">
        <v>1</v>
      </c>
      <c r="G11" s="27" t="s">
        <v>23</v>
      </c>
      <c r="H11" s="118"/>
      <c r="I11" s="119"/>
      <c r="J11" s="24" t="str">
        <f>'別紙明細2-5-7-1'!C4</f>
        <v>別紙明細2-5-7-1-1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28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1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明朝,標準"&amp;U(1)細目S4  P － &amp;P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B3:O384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438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294</v>
      </c>
      <c r="D5" s="24"/>
      <c r="E5" s="25"/>
      <c r="F5" s="36">
        <v>1</v>
      </c>
      <c r="G5" s="27" t="s">
        <v>23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439</v>
      </c>
      <c r="D9" s="24"/>
      <c r="E9" s="25"/>
      <c r="F9" s="26">
        <v>3.24</v>
      </c>
      <c r="G9" s="27" t="s">
        <v>440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441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442</v>
      </c>
      <c r="D11" s="24" t="s">
        <v>443</v>
      </c>
      <c r="E11" s="25"/>
      <c r="F11" s="26">
        <f>27.19*1.2</f>
        <v>32.628</v>
      </c>
      <c r="G11" s="27" t="s">
        <v>444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441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445</v>
      </c>
      <c r="D13" s="24" t="s">
        <v>446</v>
      </c>
      <c r="E13" s="25"/>
      <c r="F13" s="26">
        <f>42.58*1.2</f>
        <v>51.095999999999997</v>
      </c>
      <c r="G13" s="27" t="s">
        <v>444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28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F232" s="28"/>
      <c r="H232" s="128"/>
      <c r="I232" s="120"/>
    </row>
    <row r="233" spans="2:15" ht="12.95" customHeight="1">
      <c r="F233" s="28"/>
      <c r="H233" s="128"/>
      <c r="I233" s="120">
        <f>ROUNDDOWN(F233*H233,0)</f>
        <v>0</v>
      </c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C242" s="31"/>
      <c r="F242" s="28"/>
      <c r="H242" s="128"/>
      <c r="I242" s="120"/>
    </row>
    <row r="243" spans="2:9" ht="12.95" customHeight="1">
      <c r="B243" s="32"/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B253" s="32"/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  <c r="J274" s="33"/>
      <c r="K274" s="33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C276" s="31"/>
      <c r="F276" s="28"/>
      <c r="H276" s="128"/>
      <c r="I276" s="120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B283" s="32"/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34"/>
      <c r="E335" s="34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  <c r="J346" s="35"/>
      <c r="K346" s="35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C348" s="31"/>
      <c r="F348" s="28"/>
      <c r="H348" s="128"/>
      <c r="I348" s="120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B375" s="32"/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  <c r="J382" s="35"/>
      <c r="K382" s="35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F384" s="28"/>
      <c r="I384" s="120"/>
    </row>
  </sheetData>
  <mergeCells count="2">
    <mergeCell ref="D3:E3"/>
    <mergeCell ref="J3:L3"/>
  </mergeCells>
  <phoneticPr fontId="3"/>
  <conditionalFormatting sqref="H4:H231">
    <cfRule type="expression" dxfId="1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  <pageSetUpPr fitToPage="1"/>
  </sheetPr>
  <dimension ref="B3:O368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447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310</v>
      </c>
      <c r="D5" s="24"/>
      <c r="E5" s="25"/>
      <c r="F5" s="36">
        <v>1</v>
      </c>
      <c r="G5" s="27" t="s">
        <v>23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448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310</v>
      </c>
      <c r="D9" s="24" t="s">
        <v>449</v>
      </c>
      <c r="E9" s="25" t="s">
        <v>450</v>
      </c>
      <c r="F9" s="26">
        <v>40</v>
      </c>
      <c r="G9" s="27" t="s">
        <v>300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448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310</v>
      </c>
      <c r="D11" s="24" t="s">
        <v>449</v>
      </c>
      <c r="E11" s="25" t="s">
        <v>451</v>
      </c>
      <c r="F11" s="26">
        <v>50</v>
      </c>
      <c r="G11" s="27" t="s">
        <v>300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448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310</v>
      </c>
      <c r="D13" s="24" t="s">
        <v>452</v>
      </c>
      <c r="E13" s="25" t="s">
        <v>451</v>
      </c>
      <c r="F13" s="26">
        <v>40</v>
      </c>
      <c r="G13" s="27" t="s">
        <v>300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448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310</v>
      </c>
      <c r="D15" s="24" t="s">
        <v>452</v>
      </c>
      <c r="E15" s="25" t="s">
        <v>453</v>
      </c>
      <c r="F15" s="26">
        <v>50</v>
      </c>
      <c r="G15" s="27" t="s">
        <v>300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454</v>
      </c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455</v>
      </c>
      <c r="D17" s="24" t="s">
        <v>456</v>
      </c>
      <c r="E17" s="25"/>
      <c r="F17" s="26">
        <v>40</v>
      </c>
      <c r="G17" s="27" t="s">
        <v>300</v>
      </c>
      <c r="H17" s="127"/>
      <c r="I17" s="119"/>
      <c r="J17" s="156"/>
      <c r="K17" s="25"/>
      <c r="L17" s="25"/>
      <c r="N17" s="120"/>
      <c r="O17" s="11"/>
    </row>
    <row r="18" spans="2:15" ht="12.95" customHeight="1">
      <c r="B18" s="13"/>
      <c r="C18" s="21"/>
      <c r="D18" s="15" t="s">
        <v>454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455</v>
      </c>
      <c r="D19" s="24" t="s">
        <v>456</v>
      </c>
      <c r="E19" s="25"/>
      <c r="F19" s="26">
        <v>50</v>
      </c>
      <c r="G19" s="27" t="s">
        <v>300</v>
      </c>
      <c r="H19" s="127"/>
      <c r="I19" s="119"/>
      <c r="J19" s="156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7" t="s">
        <v>28</v>
      </c>
      <c r="D23" s="24"/>
      <c r="E23" s="25"/>
      <c r="F23" s="26"/>
      <c r="G23" s="27"/>
      <c r="H23" s="127"/>
      <c r="I23" s="119"/>
      <c r="J23" s="153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14" t="s">
        <v>457</v>
      </c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311</v>
      </c>
      <c r="D27" s="24"/>
      <c r="E27" s="25"/>
      <c r="F27" s="36">
        <v>1</v>
      </c>
      <c r="G27" s="27" t="s">
        <v>23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458</v>
      </c>
      <c r="E30" s="16" t="s">
        <v>459</v>
      </c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311</v>
      </c>
      <c r="D31" s="24" t="s">
        <v>460</v>
      </c>
      <c r="E31" s="25" t="s">
        <v>304</v>
      </c>
      <c r="F31" s="26">
        <v>33</v>
      </c>
      <c r="G31" s="27" t="s">
        <v>300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461</v>
      </c>
      <c r="D33" s="24" t="s">
        <v>462</v>
      </c>
      <c r="E33" s="25" t="s">
        <v>463</v>
      </c>
      <c r="F33" s="26">
        <v>10</v>
      </c>
      <c r="G33" s="27" t="s">
        <v>300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464</v>
      </c>
      <c r="D35" s="24" t="s">
        <v>465</v>
      </c>
      <c r="E35" s="25"/>
      <c r="F35" s="26">
        <v>11</v>
      </c>
      <c r="G35" s="27" t="s">
        <v>300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464</v>
      </c>
      <c r="D37" s="24" t="s">
        <v>465</v>
      </c>
      <c r="E37" s="25"/>
      <c r="F37" s="26">
        <v>10</v>
      </c>
      <c r="G37" s="27" t="s">
        <v>300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466</v>
      </c>
      <c r="D39" s="24"/>
      <c r="E39" s="25"/>
      <c r="F39" s="26">
        <v>1</v>
      </c>
      <c r="G39" s="27" t="s">
        <v>23</v>
      </c>
      <c r="H39" s="127"/>
      <c r="I39" s="119"/>
      <c r="J39" s="158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7" t="s">
        <v>28</v>
      </c>
      <c r="D43" s="24"/>
      <c r="E43" s="25"/>
      <c r="F43" s="26"/>
      <c r="G43" s="27"/>
      <c r="H43" s="127"/>
      <c r="I43" s="119"/>
      <c r="J43" s="153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14" t="s">
        <v>467</v>
      </c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312</v>
      </c>
      <c r="D49" s="24"/>
      <c r="E49" s="25"/>
      <c r="F49" s="36">
        <v>1</v>
      </c>
      <c r="G49" s="27" t="s">
        <v>23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312</v>
      </c>
      <c r="D53" s="24" t="s">
        <v>468</v>
      </c>
      <c r="E53" s="25" t="s">
        <v>469</v>
      </c>
      <c r="F53" s="26">
        <v>12</v>
      </c>
      <c r="G53" s="27" t="s">
        <v>470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312</v>
      </c>
      <c r="D55" s="24" t="s">
        <v>468</v>
      </c>
      <c r="E55" s="25" t="s">
        <v>469</v>
      </c>
      <c r="F55" s="26">
        <v>39</v>
      </c>
      <c r="G55" s="27" t="s">
        <v>470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 t="s">
        <v>312</v>
      </c>
      <c r="D57" s="24" t="s">
        <v>468</v>
      </c>
      <c r="E57" s="25" t="s">
        <v>469</v>
      </c>
      <c r="F57" s="26">
        <f>ROUND(67/2,0)</f>
        <v>34</v>
      </c>
      <c r="G57" s="27" t="s">
        <v>470</v>
      </c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471</v>
      </c>
      <c r="D59" s="24" t="s">
        <v>472</v>
      </c>
      <c r="E59" s="25"/>
      <c r="F59" s="26">
        <f>SUM(F52:F57)</f>
        <v>85</v>
      </c>
      <c r="G59" s="27" t="s">
        <v>424</v>
      </c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7" t="s">
        <v>28</v>
      </c>
      <c r="D63" s="24"/>
      <c r="E63" s="25"/>
      <c r="F63" s="26"/>
      <c r="G63" s="27"/>
      <c r="H63" s="127"/>
      <c r="I63" s="119"/>
      <c r="J63" s="153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14" t="s">
        <v>473</v>
      </c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313</v>
      </c>
      <c r="D67" s="24"/>
      <c r="E67" s="25"/>
      <c r="F67" s="36">
        <v>1</v>
      </c>
      <c r="G67" s="27" t="s">
        <v>23</v>
      </c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 t="s">
        <v>474</v>
      </c>
      <c r="E70" s="16" t="s">
        <v>475</v>
      </c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476</v>
      </c>
      <c r="D71" s="24"/>
      <c r="E71" s="25" t="s">
        <v>385</v>
      </c>
      <c r="F71" s="26">
        <v>30</v>
      </c>
      <c r="G71" s="27" t="s">
        <v>424</v>
      </c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 t="s">
        <v>474</v>
      </c>
      <c r="E72" s="16" t="s">
        <v>475</v>
      </c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 t="s">
        <v>476</v>
      </c>
      <c r="D73" s="24"/>
      <c r="E73" s="25" t="s">
        <v>381</v>
      </c>
      <c r="F73" s="26">
        <v>3</v>
      </c>
      <c r="G73" s="27" t="s">
        <v>424</v>
      </c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 t="s">
        <v>474</v>
      </c>
      <c r="E74" s="16" t="s">
        <v>477</v>
      </c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 t="s">
        <v>476</v>
      </c>
      <c r="D75" s="24"/>
      <c r="E75" s="25" t="s">
        <v>385</v>
      </c>
      <c r="F75" s="26">
        <v>9</v>
      </c>
      <c r="G75" s="27" t="s">
        <v>424</v>
      </c>
      <c r="H75" s="127"/>
      <c r="I75" s="119"/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 t="s">
        <v>471</v>
      </c>
      <c r="D77" s="24" t="s">
        <v>472</v>
      </c>
      <c r="E77" s="25"/>
      <c r="F77" s="26">
        <f>SUM(F70:F75)</f>
        <v>42</v>
      </c>
      <c r="G77" s="27" t="s">
        <v>424</v>
      </c>
      <c r="H77" s="127"/>
      <c r="I77" s="119"/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7" t="s">
        <v>28</v>
      </c>
      <c r="D81" s="24"/>
      <c r="E81" s="25"/>
      <c r="F81" s="26"/>
      <c r="G81" s="27"/>
      <c r="H81" s="127"/>
      <c r="I81" s="119"/>
      <c r="J81" s="153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/>
      <c r="J83" s="24"/>
      <c r="K83" s="25"/>
      <c r="L83" s="25"/>
      <c r="N83" s="120"/>
      <c r="O83" s="11"/>
    </row>
    <row r="84" spans="2:15" ht="12.95" customHeight="1">
      <c r="B84" s="13"/>
      <c r="C84" s="14" t="s">
        <v>478</v>
      </c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 t="s">
        <v>314</v>
      </c>
      <c r="D85" s="24"/>
      <c r="E85" s="25"/>
      <c r="F85" s="36">
        <v>1</v>
      </c>
      <c r="G85" s="27" t="s">
        <v>23</v>
      </c>
      <c r="H85" s="127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 t="s">
        <v>314</v>
      </c>
      <c r="D89" s="24"/>
      <c r="E89" s="25"/>
      <c r="F89" s="26">
        <v>8</v>
      </c>
      <c r="G89" s="27" t="s">
        <v>424</v>
      </c>
      <c r="H89" s="127"/>
      <c r="I89" s="119"/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7" t="s">
        <v>28</v>
      </c>
      <c r="D93" s="24"/>
      <c r="E93" s="25"/>
      <c r="F93" s="26"/>
      <c r="G93" s="27"/>
      <c r="H93" s="127"/>
      <c r="I93" s="119"/>
      <c r="J93" s="153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/>
      <c r="J95" s="24"/>
      <c r="K95" s="25"/>
      <c r="L95" s="25"/>
      <c r="N95" s="120"/>
      <c r="O95" s="11"/>
    </row>
    <row r="96" spans="2:15" ht="12.95" customHeight="1">
      <c r="B96" s="13"/>
      <c r="C96" s="14" t="s">
        <v>479</v>
      </c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 t="s">
        <v>315</v>
      </c>
      <c r="D97" s="24"/>
      <c r="E97" s="25"/>
      <c r="F97" s="36">
        <v>1</v>
      </c>
      <c r="G97" s="27" t="s">
        <v>23</v>
      </c>
      <c r="H97" s="127"/>
      <c r="I97" s="119"/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/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 t="s">
        <v>295</v>
      </c>
      <c r="E100" s="16" t="s">
        <v>296</v>
      </c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 t="s">
        <v>297</v>
      </c>
      <c r="D101" s="24" t="s">
        <v>298</v>
      </c>
      <c r="E101" s="25" t="s">
        <v>299</v>
      </c>
      <c r="F101" s="36">
        <v>33</v>
      </c>
      <c r="G101" s="27" t="s">
        <v>300</v>
      </c>
      <c r="H101" s="118"/>
      <c r="I101" s="119"/>
      <c r="J101" s="24"/>
      <c r="K101" s="25"/>
      <c r="L101" s="25"/>
      <c r="N101" s="120"/>
      <c r="O101" s="11"/>
    </row>
    <row r="102" spans="2:15" ht="12.95" customHeight="1">
      <c r="B102" s="150"/>
      <c r="C102" s="14"/>
      <c r="D102" s="15" t="s">
        <v>301</v>
      </c>
      <c r="E102" s="16" t="s">
        <v>302</v>
      </c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 t="s">
        <v>303</v>
      </c>
      <c r="D103" s="24" t="s">
        <v>298</v>
      </c>
      <c r="E103" s="25" t="s">
        <v>304</v>
      </c>
      <c r="F103" s="36">
        <v>55</v>
      </c>
      <c r="G103" s="27" t="s">
        <v>300</v>
      </c>
      <c r="H103" s="118"/>
      <c r="I103" s="119"/>
      <c r="J103" s="24"/>
      <c r="K103" s="25"/>
      <c r="L103" s="25"/>
      <c r="N103" s="120"/>
      <c r="O103" s="11"/>
    </row>
    <row r="104" spans="2:15" ht="12.95" customHeight="1">
      <c r="B104" s="150"/>
      <c r="C104" s="14"/>
      <c r="D104" s="15" t="s">
        <v>301</v>
      </c>
      <c r="E104" s="16" t="s">
        <v>302</v>
      </c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 t="s">
        <v>303</v>
      </c>
      <c r="D105" s="24" t="s">
        <v>298</v>
      </c>
      <c r="E105" s="25" t="s">
        <v>305</v>
      </c>
      <c r="F105" s="36">
        <v>39</v>
      </c>
      <c r="G105" s="27" t="s">
        <v>300</v>
      </c>
      <c r="H105" s="118"/>
      <c r="I105" s="119"/>
      <c r="J105" s="24"/>
      <c r="K105" s="25"/>
      <c r="L105" s="25"/>
      <c r="N105" s="120"/>
      <c r="O105" s="11"/>
    </row>
    <row r="106" spans="2:15" ht="12.95" customHeight="1">
      <c r="B106" s="150"/>
      <c r="C106" s="14"/>
      <c r="D106" s="15" t="s">
        <v>301</v>
      </c>
      <c r="E106" s="16" t="s">
        <v>302</v>
      </c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 t="s">
        <v>303</v>
      </c>
      <c r="D107" s="24" t="s">
        <v>306</v>
      </c>
      <c r="E107" s="25" t="s">
        <v>304</v>
      </c>
      <c r="F107" s="36">
        <v>8</v>
      </c>
      <c r="G107" s="27" t="s">
        <v>300</v>
      </c>
      <c r="H107" s="118"/>
      <c r="I107" s="119"/>
      <c r="J107" s="24"/>
      <c r="K107" s="25"/>
      <c r="L107" s="25"/>
      <c r="N107" s="120"/>
      <c r="O107" s="11"/>
    </row>
    <row r="108" spans="2:15" ht="12.95" customHeight="1">
      <c r="B108" s="150"/>
      <c r="C108" s="14"/>
      <c r="D108" s="15" t="s">
        <v>301</v>
      </c>
      <c r="E108" s="16" t="s">
        <v>302</v>
      </c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 t="s">
        <v>303</v>
      </c>
      <c r="D109" s="24" t="s">
        <v>306</v>
      </c>
      <c r="E109" s="25" t="s">
        <v>305</v>
      </c>
      <c r="F109" s="36">
        <v>8</v>
      </c>
      <c r="G109" s="27" t="s">
        <v>300</v>
      </c>
      <c r="H109" s="118"/>
      <c r="I109" s="119"/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 t="s">
        <v>448</v>
      </c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 t="s">
        <v>310</v>
      </c>
      <c r="D111" s="24" t="s">
        <v>449</v>
      </c>
      <c r="E111" s="25" t="s">
        <v>450</v>
      </c>
      <c r="F111" s="26">
        <v>40</v>
      </c>
      <c r="G111" s="27" t="s">
        <v>300</v>
      </c>
      <c r="H111" s="127"/>
      <c r="I111" s="119"/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 t="s">
        <v>448</v>
      </c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 t="s">
        <v>310</v>
      </c>
      <c r="D113" s="24" t="s">
        <v>449</v>
      </c>
      <c r="E113" s="25" t="s">
        <v>451</v>
      </c>
      <c r="F113" s="26">
        <v>50</v>
      </c>
      <c r="G113" s="27" t="s">
        <v>300</v>
      </c>
      <c r="H113" s="127"/>
      <c r="I113" s="119"/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 t="s">
        <v>448</v>
      </c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 t="s">
        <v>310</v>
      </c>
      <c r="D115" s="24" t="s">
        <v>452</v>
      </c>
      <c r="E115" s="25" t="s">
        <v>451</v>
      </c>
      <c r="F115" s="26">
        <v>40</v>
      </c>
      <c r="G115" s="27" t="s">
        <v>300</v>
      </c>
      <c r="H115" s="127"/>
      <c r="I115" s="119"/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 t="s">
        <v>448</v>
      </c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 t="s">
        <v>310</v>
      </c>
      <c r="D117" s="24" t="s">
        <v>452</v>
      </c>
      <c r="E117" s="25" t="s">
        <v>453</v>
      </c>
      <c r="F117" s="26">
        <v>50</v>
      </c>
      <c r="G117" s="27" t="s">
        <v>300</v>
      </c>
      <c r="H117" s="127"/>
      <c r="I117" s="119"/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7" t="s">
        <v>480</v>
      </c>
      <c r="D119" s="24"/>
      <c r="E119" s="25"/>
      <c r="F119" s="26"/>
      <c r="G119" s="27"/>
      <c r="H119" s="127"/>
      <c r="I119" s="119"/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7" t="s">
        <v>28</v>
      </c>
      <c r="D121" s="157">
        <v>9</v>
      </c>
      <c r="E121" s="25"/>
      <c r="F121" s="26"/>
      <c r="G121" s="27"/>
      <c r="H121" s="127"/>
      <c r="I121" s="119"/>
      <c r="J121" s="153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/>
      <c r="J123" s="24"/>
      <c r="K123" s="25"/>
      <c r="L123" s="25"/>
      <c r="N123" s="120"/>
      <c r="O123" s="11"/>
    </row>
    <row r="124" spans="2:15" ht="12.95" customHeight="1">
      <c r="B124" s="13"/>
      <c r="C124" s="14" t="s">
        <v>481</v>
      </c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 t="s">
        <v>316</v>
      </c>
      <c r="D125" s="24"/>
      <c r="E125" s="25"/>
      <c r="F125" s="36">
        <v>1</v>
      </c>
      <c r="G125" s="27" t="s">
        <v>23</v>
      </c>
      <c r="H125" s="127"/>
      <c r="I125" s="119"/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/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 t="s">
        <v>316</v>
      </c>
      <c r="D129" s="24"/>
      <c r="E129" s="25"/>
      <c r="F129" s="26">
        <v>1</v>
      </c>
      <c r="G129" s="27" t="s">
        <v>424</v>
      </c>
      <c r="H129" s="127"/>
      <c r="I129" s="119"/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/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7" t="s">
        <v>28</v>
      </c>
      <c r="D133" s="24"/>
      <c r="E133" s="25"/>
      <c r="F133" s="26"/>
      <c r="G133" s="27"/>
      <c r="H133" s="127"/>
      <c r="I133" s="119"/>
      <c r="J133" s="153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/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/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F216" s="28"/>
      <c r="H216" s="128"/>
      <c r="I216" s="120"/>
    </row>
    <row r="217" spans="2:15" ht="12.95" customHeight="1">
      <c r="F217" s="28"/>
      <c r="H217" s="128"/>
      <c r="I217" s="120">
        <f>ROUNDDOWN(F217*H217,0)</f>
        <v>0</v>
      </c>
    </row>
    <row r="218" spans="2:15" ht="12.95" customHeight="1">
      <c r="F218" s="28"/>
      <c r="H218" s="128"/>
      <c r="I218" s="120"/>
    </row>
    <row r="219" spans="2:15" ht="12.95" customHeight="1">
      <c r="F219" s="28"/>
      <c r="H219" s="128"/>
      <c r="I219" s="120">
        <f>ROUNDDOWN(F219*H219,0)</f>
        <v>0</v>
      </c>
    </row>
    <row r="220" spans="2:15" ht="12.95" customHeight="1">
      <c r="F220" s="28"/>
      <c r="H220" s="128"/>
      <c r="I220" s="120"/>
    </row>
    <row r="221" spans="2:15" ht="12.95" customHeight="1">
      <c r="F221" s="28"/>
      <c r="H221" s="128"/>
      <c r="I221" s="120">
        <f>ROUNDDOWN(F221*H221,0)</f>
        <v>0</v>
      </c>
    </row>
    <row r="222" spans="2:15" ht="12.95" customHeight="1">
      <c r="F222" s="28"/>
      <c r="H222" s="128"/>
      <c r="I222" s="120"/>
    </row>
    <row r="223" spans="2:15" ht="12.95" customHeight="1">
      <c r="F223" s="28"/>
      <c r="H223" s="128"/>
      <c r="I223" s="120">
        <f>ROUNDDOWN(F223*H223,0)</f>
        <v>0</v>
      </c>
    </row>
    <row r="224" spans="2:15" ht="12.95" customHeight="1">
      <c r="F224" s="28"/>
      <c r="H224" s="128"/>
      <c r="I224" s="120"/>
    </row>
    <row r="225" spans="2:9" ht="12.95" customHeight="1">
      <c r="F225" s="28"/>
      <c r="H225" s="128"/>
      <c r="I225" s="120">
        <f>ROUNDDOWN(F225*H225,0)</f>
        <v>0</v>
      </c>
    </row>
    <row r="226" spans="2:9" ht="12.95" customHeight="1">
      <c r="C226" s="31"/>
      <c r="F226" s="28"/>
      <c r="H226" s="128"/>
      <c r="I226" s="120"/>
    </row>
    <row r="227" spans="2:9" ht="12.95" customHeight="1">
      <c r="B227" s="32"/>
      <c r="F227" s="28"/>
      <c r="H227" s="128"/>
      <c r="I227" s="120">
        <f>ROUNDDOWN(F227*H227,0)</f>
        <v>0</v>
      </c>
    </row>
    <row r="228" spans="2:9" ht="12.95" customHeight="1">
      <c r="C228" s="31"/>
      <c r="F228" s="28"/>
      <c r="H228" s="128"/>
      <c r="I228" s="120"/>
    </row>
    <row r="229" spans="2:9" ht="12.95" customHeight="1">
      <c r="F229" s="28"/>
      <c r="H229" s="128"/>
      <c r="I229" s="120">
        <f>ROUNDDOWN(F229*H229,0)</f>
        <v>0</v>
      </c>
    </row>
    <row r="230" spans="2:9" ht="12.95" customHeight="1">
      <c r="C230" s="31"/>
      <c r="F230" s="28"/>
      <c r="H230" s="128"/>
      <c r="I230" s="120"/>
    </row>
    <row r="231" spans="2:9" ht="12.95" customHeight="1">
      <c r="F231" s="28"/>
      <c r="H231" s="128"/>
      <c r="I231" s="120">
        <f>ROUNDDOWN(F231*H231,0)</f>
        <v>0</v>
      </c>
    </row>
    <row r="232" spans="2:9" ht="12.95" customHeight="1">
      <c r="F232" s="28"/>
      <c r="H232" s="128"/>
      <c r="I232" s="120"/>
    </row>
    <row r="233" spans="2:9" ht="12.95" customHeight="1">
      <c r="F233" s="28"/>
      <c r="H233" s="128"/>
      <c r="I233" s="120">
        <f>ROUNDDOWN(F233*H233,0)</f>
        <v>0</v>
      </c>
    </row>
    <row r="234" spans="2:9" ht="12.95" customHeight="1">
      <c r="F234" s="28"/>
      <c r="H234" s="128"/>
      <c r="I234" s="120"/>
    </row>
    <row r="235" spans="2:9" ht="12.95" customHeight="1">
      <c r="F235" s="28"/>
      <c r="H235" s="128"/>
      <c r="I235" s="120">
        <f>ROUNDDOWN(F235*H235,0)</f>
        <v>0</v>
      </c>
    </row>
    <row r="236" spans="2:9" ht="12.95" customHeight="1">
      <c r="F236" s="28"/>
      <c r="H236" s="128"/>
      <c r="I236" s="120"/>
    </row>
    <row r="237" spans="2:9" ht="12.95" customHeight="1">
      <c r="B237" s="32"/>
      <c r="F237" s="28"/>
      <c r="H237" s="128"/>
      <c r="I237" s="120">
        <f>ROUNDDOWN(F237*H237,0)</f>
        <v>0</v>
      </c>
    </row>
    <row r="238" spans="2:9" ht="12.95" customHeight="1">
      <c r="F238" s="28"/>
      <c r="H238" s="128"/>
      <c r="I238" s="120"/>
    </row>
    <row r="239" spans="2:9" ht="12.95" customHeight="1">
      <c r="B239" s="32"/>
      <c r="F239" s="28"/>
      <c r="H239" s="128"/>
      <c r="I239" s="120">
        <f>ROUNDDOWN(F239*H239,0)</f>
        <v>0</v>
      </c>
    </row>
    <row r="240" spans="2:9" ht="12.95" customHeight="1">
      <c r="F240" s="28"/>
      <c r="H240" s="128"/>
      <c r="I240" s="120"/>
    </row>
    <row r="241" spans="2:9" ht="12.95" customHeight="1">
      <c r="B241" s="32"/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11" ht="12.95" customHeight="1">
      <c r="F257" s="28"/>
      <c r="H257" s="128"/>
      <c r="I257" s="120">
        <f>ROUNDDOWN(F257*H257,0)</f>
        <v>0</v>
      </c>
    </row>
    <row r="258" spans="2:11" ht="12.95" customHeight="1">
      <c r="F258" s="28"/>
      <c r="H258" s="128"/>
      <c r="I258" s="120"/>
      <c r="J258" s="33"/>
      <c r="K258" s="33"/>
    </row>
    <row r="259" spans="2:11" ht="12.95" customHeight="1">
      <c r="F259" s="28"/>
      <c r="H259" s="128"/>
      <c r="I259" s="120">
        <f>ROUNDDOWN(F259*H259,0)</f>
        <v>0</v>
      </c>
    </row>
    <row r="260" spans="2:11" ht="12.95" customHeight="1">
      <c r="C260" s="31"/>
      <c r="F260" s="28"/>
      <c r="H260" s="128"/>
      <c r="I260" s="120"/>
    </row>
    <row r="261" spans="2:11" ht="12.95" customHeight="1">
      <c r="F261" s="28"/>
      <c r="H261" s="128"/>
      <c r="I261" s="120">
        <f>ROUNDDOWN(F261*H261,0)</f>
        <v>0</v>
      </c>
    </row>
    <row r="262" spans="2:11" ht="12.95" customHeight="1">
      <c r="F262" s="28"/>
      <c r="H262" s="128"/>
      <c r="I262" s="120"/>
    </row>
    <row r="263" spans="2:11" ht="12.95" customHeight="1">
      <c r="F263" s="28"/>
      <c r="H263" s="128"/>
      <c r="I263" s="120">
        <f>ROUNDDOWN(F263*H263,0)</f>
        <v>0</v>
      </c>
    </row>
    <row r="264" spans="2:11" ht="12.95" customHeight="1">
      <c r="F264" s="28"/>
      <c r="H264" s="128"/>
      <c r="I264" s="120"/>
    </row>
    <row r="265" spans="2:11" ht="12.95" customHeight="1">
      <c r="F265" s="28"/>
      <c r="H265" s="128"/>
      <c r="I265" s="120">
        <f>ROUNDDOWN(F265*H265,0)</f>
        <v>0</v>
      </c>
    </row>
    <row r="266" spans="2:11" ht="12.95" customHeight="1">
      <c r="F266" s="28"/>
      <c r="H266" s="128"/>
      <c r="I266" s="120"/>
    </row>
    <row r="267" spans="2:11" ht="12.95" customHeight="1">
      <c r="B267" s="32"/>
      <c r="F267" s="28"/>
      <c r="H267" s="128"/>
      <c r="I267" s="120">
        <f>ROUNDDOWN(F267*H267,0)</f>
        <v>0</v>
      </c>
    </row>
    <row r="268" spans="2:11" ht="12.95" customHeight="1">
      <c r="F268" s="28"/>
      <c r="H268" s="128"/>
      <c r="I268" s="120"/>
    </row>
    <row r="269" spans="2:11" ht="12.95" customHeight="1">
      <c r="B269" s="32"/>
      <c r="F269" s="28"/>
      <c r="H269" s="128"/>
      <c r="I269" s="120">
        <f>ROUNDDOWN(F269*H269,0)</f>
        <v>0</v>
      </c>
    </row>
    <row r="270" spans="2:11" ht="12.95" customHeight="1">
      <c r="F270" s="28"/>
      <c r="H270" s="128"/>
      <c r="I270" s="120"/>
    </row>
    <row r="271" spans="2:11" ht="12.95" customHeight="1">
      <c r="B271" s="32"/>
      <c r="F271" s="28"/>
      <c r="H271" s="128"/>
      <c r="I271" s="120">
        <f>ROUNDDOWN(F271*H271,0)</f>
        <v>0</v>
      </c>
    </row>
    <row r="272" spans="2:11" ht="12.95" customHeight="1"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D299" s="6"/>
      <c r="E299" s="6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D301" s="6"/>
      <c r="E301" s="6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D303" s="6"/>
      <c r="E303" s="6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D305" s="6"/>
      <c r="E305" s="6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D307" s="6"/>
      <c r="E307" s="6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D309" s="6"/>
      <c r="E309" s="6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34"/>
      <c r="E319" s="34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11" ht="12.95" customHeight="1">
      <c r="B321" s="32"/>
      <c r="D321" s="34"/>
      <c r="E321" s="34"/>
      <c r="F321" s="28"/>
      <c r="H321" s="128"/>
      <c r="I321" s="120">
        <f>ROUNDDOWN(F321*H321,0)</f>
        <v>0</v>
      </c>
    </row>
    <row r="322" spans="2:11" ht="12.95" customHeight="1">
      <c r="F322" s="28"/>
      <c r="H322" s="128"/>
      <c r="I322" s="120"/>
    </row>
    <row r="323" spans="2:11" ht="12.95" customHeight="1">
      <c r="B323" s="32"/>
      <c r="D323" s="34"/>
      <c r="E323" s="34"/>
      <c r="F323" s="28"/>
      <c r="H323" s="128"/>
      <c r="I323" s="120">
        <f>ROUNDDOWN(F323*H323,0)</f>
        <v>0</v>
      </c>
    </row>
    <row r="324" spans="2:11" ht="12.95" customHeight="1">
      <c r="F324" s="28"/>
      <c r="H324" s="128"/>
      <c r="I324" s="120"/>
    </row>
    <row r="325" spans="2:11" ht="12.95" customHeight="1">
      <c r="B325" s="32"/>
      <c r="D325" s="34"/>
      <c r="E325" s="34"/>
      <c r="F325" s="28"/>
      <c r="H325" s="128"/>
      <c r="I325" s="120">
        <f>ROUNDDOWN(F325*H325,0)</f>
        <v>0</v>
      </c>
    </row>
    <row r="326" spans="2:11" ht="12.95" customHeight="1">
      <c r="F326" s="28"/>
      <c r="H326" s="128"/>
      <c r="I326" s="120"/>
    </row>
    <row r="327" spans="2:11" ht="12.95" customHeight="1">
      <c r="B327" s="32"/>
      <c r="D327" s="34"/>
      <c r="E327" s="34"/>
      <c r="F327" s="28"/>
      <c r="H327" s="128"/>
      <c r="I327" s="120">
        <f>ROUNDDOWN(F327*H327,0)</f>
        <v>0</v>
      </c>
    </row>
    <row r="328" spans="2:11" ht="12.95" customHeight="1">
      <c r="F328" s="28"/>
      <c r="H328" s="128"/>
      <c r="I328" s="120"/>
    </row>
    <row r="329" spans="2:11" ht="12.95" customHeight="1">
      <c r="F329" s="28"/>
      <c r="H329" s="128"/>
      <c r="I329" s="120">
        <f>ROUNDDOWN(F329*H329,0)</f>
        <v>0</v>
      </c>
    </row>
    <row r="330" spans="2:11" ht="12.95" customHeight="1">
      <c r="F330" s="28"/>
      <c r="H330" s="128"/>
      <c r="I330" s="120"/>
      <c r="J330" s="35"/>
      <c r="K330" s="35"/>
    </row>
    <row r="331" spans="2:11" ht="12.95" customHeight="1">
      <c r="F331" s="28"/>
      <c r="H331" s="128"/>
      <c r="I331" s="120">
        <f>ROUNDDOWN(F331*H331,0)</f>
        <v>0</v>
      </c>
    </row>
    <row r="332" spans="2:11" ht="12.95" customHeight="1">
      <c r="C332" s="31"/>
      <c r="F332" s="28"/>
      <c r="H332" s="128"/>
      <c r="I332" s="120"/>
    </row>
    <row r="333" spans="2:11" ht="12.95" customHeight="1">
      <c r="F333" s="28"/>
      <c r="H333" s="128"/>
      <c r="I333" s="120">
        <f>ROUNDDOWN(F333*H333,0)</f>
        <v>0</v>
      </c>
    </row>
    <row r="334" spans="2:11" ht="12.95" customHeight="1">
      <c r="F334" s="28"/>
      <c r="H334" s="128"/>
      <c r="I334" s="120"/>
    </row>
    <row r="335" spans="2:11" ht="12.95" customHeight="1">
      <c r="F335" s="28"/>
      <c r="H335" s="128"/>
      <c r="I335" s="120">
        <f>ROUNDDOWN(F335*H335,0)</f>
        <v>0</v>
      </c>
    </row>
    <row r="336" spans="2:11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  <c r="J366" s="35"/>
      <c r="K366" s="35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I368" s="120"/>
    </row>
  </sheetData>
  <mergeCells count="2">
    <mergeCell ref="D3:E3"/>
    <mergeCell ref="J3:L3"/>
  </mergeCells>
  <phoneticPr fontId="3"/>
  <conditionalFormatting sqref="H4:H215">
    <cfRule type="expression" dxfId="9" priority="1" stopIfTrue="1">
      <formula>AND(F4=1,G4="式")</formula>
    </cfRule>
  </conditionalFormatting>
  <conditionalFormatting sqref="J17">
    <cfRule type="expression" dxfId="8" priority="39" stopIfTrue="1">
      <formula>AND(H17=1,I17="式")</formula>
    </cfRule>
  </conditionalFormatting>
  <conditionalFormatting sqref="J19">
    <cfRule type="expression" dxfId="7" priority="36" stopIfTrue="1">
      <formula>AND(H19=1,I19="式")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  <pageSetUpPr fitToPage="1"/>
  </sheetPr>
  <dimension ref="B3:O384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482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27</v>
      </c>
      <c r="D5" s="24"/>
      <c r="E5" s="25"/>
      <c r="F5" s="36">
        <v>1</v>
      </c>
      <c r="G5" s="27" t="s">
        <v>23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295</v>
      </c>
      <c r="E8" s="16" t="s">
        <v>296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297</v>
      </c>
      <c r="D9" s="24" t="s">
        <v>298</v>
      </c>
      <c r="E9" s="25" t="s">
        <v>299</v>
      </c>
      <c r="F9" s="36">
        <v>33</v>
      </c>
      <c r="G9" s="27" t="s">
        <v>300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28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F232" s="28"/>
      <c r="H232" s="128"/>
      <c r="I232" s="120"/>
    </row>
    <row r="233" spans="2:15" ht="12.95" customHeight="1">
      <c r="F233" s="28"/>
      <c r="H233" s="128"/>
      <c r="I233" s="120">
        <f>ROUNDDOWN(F233*H233,0)</f>
        <v>0</v>
      </c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C242" s="31"/>
      <c r="F242" s="28"/>
      <c r="H242" s="128"/>
      <c r="I242" s="120"/>
    </row>
    <row r="243" spans="2:9" ht="12.95" customHeight="1">
      <c r="B243" s="32"/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B253" s="32"/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  <c r="J274" s="33"/>
      <c r="K274" s="33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C276" s="31"/>
      <c r="F276" s="28"/>
      <c r="H276" s="128"/>
      <c r="I276" s="120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B283" s="32"/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34"/>
      <c r="E335" s="34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  <c r="J346" s="35"/>
      <c r="K346" s="35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C348" s="31"/>
      <c r="F348" s="28"/>
      <c r="H348" s="128"/>
      <c r="I348" s="120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B375" s="32"/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  <c r="J382" s="35"/>
      <c r="K382" s="35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F384" s="28"/>
      <c r="I384" s="120"/>
    </row>
  </sheetData>
  <mergeCells count="2">
    <mergeCell ref="D3:E3"/>
    <mergeCell ref="J3:L3"/>
  </mergeCells>
  <phoneticPr fontId="3"/>
  <conditionalFormatting sqref="H4:H231">
    <cfRule type="expression" dxfId="6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483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294</v>
      </c>
      <c r="D5" s="24"/>
      <c r="E5" s="25"/>
      <c r="F5" s="36">
        <v>1</v>
      </c>
      <c r="G5" s="27" t="s">
        <v>23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439</v>
      </c>
      <c r="D9" s="24"/>
      <c r="E9" s="25"/>
      <c r="F9" s="26">
        <v>1.24</v>
      </c>
      <c r="G9" s="27" t="s">
        <v>440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441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442</v>
      </c>
      <c r="D11" s="24" t="s">
        <v>484</v>
      </c>
      <c r="E11" s="25"/>
      <c r="F11" s="26">
        <f>79.04*1.2</f>
        <v>94.847999999999999</v>
      </c>
      <c r="G11" s="27" t="s">
        <v>444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28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5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  <pageSetUpPr fitToPage="1"/>
  </sheetPr>
  <dimension ref="B3:O404"/>
  <sheetViews>
    <sheetView showZeros="0" view="pageBreakPreview" topLeftCell="A101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485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407</v>
      </c>
      <c r="D5" s="24"/>
      <c r="E5" s="25"/>
      <c r="F5" s="36">
        <v>1</v>
      </c>
      <c r="G5" s="27" t="s">
        <v>23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486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487</v>
      </c>
      <c r="D9" s="24" t="s">
        <v>380</v>
      </c>
      <c r="E9" s="25" t="s">
        <v>488</v>
      </c>
      <c r="F9" s="26">
        <v>9.7100000000000009</v>
      </c>
      <c r="G9" s="27" t="s">
        <v>489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486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487</v>
      </c>
      <c r="D11" s="24" t="s">
        <v>380</v>
      </c>
      <c r="E11" s="25" t="s">
        <v>488</v>
      </c>
      <c r="F11" s="26">
        <v>5.46</v>
      </c>
      <c r="G11" s="27" t="s">
        <v>489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490</v>
      </c>
      <c r="D13" s="24" t="s">
        <v>491</v>
      </c>
      <c r="E13" s="25"/>
      <c r="F13" s="26">
        <v>9.17</v>
      </c>
      <c r="G13" s="27" t="s">
        <v>489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490</v>
      </c>
      <c r="D15" s="24" t="s">
        <v>491</v>
      </c>
      <c r="E15" s="25"/>
      <c r="F15" s="26">
        <v>0.56000000000000005</v>
      </c>
      <c r="G15" s="27" t="s">
        <v>489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312</v>
      </c>
      <c r="D17" s="24" t="s">
        <v>468</v>
      </c>
      <c r="E17" s="25" t="s">
        <v>469</v>
      </c>
      <c r="F17" s="26">
        <v>54</v>
      </c>
      <c r="G17" s="27" t="s">
        <v>470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312</v>
      </c>
      <c r="D19" s="24" t="s">
        <v>468</v>
      </c>
      <c r="E19" s="25" t="s">
        <v>469</v>
      </c>
      <c r="F19" s="26">
        <v>45</v>
      </c>
      <c r="G19" s="27" t="s">
        <v>470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471</v>
      </c>
      <c r="D21" s="24" t="s">
        <v>472</v>
      </c>
      <c r="E21" s="25"/>
      <c r="F21" s="26">
        <f>SUM(F16:F19)</f>
        <v>99</v>
      </c>
      <c r="G21" s="27" t="s">
        <v>424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7" t="s">
        <v>28</v>
      </c>
      <c r="D25" s="24"/>
      <c r="E25" s="25"/>
      <c r="F25" s="26"/>
      <c r="G25" s="27"/>
      <c r="H25" s="127"/>
      <c r="I25" s="119"/>
      <c r="J25" s="153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14" t="s">
        <v>492</v>
      </c>
      <c r="D28" s="15"/>
      <c r="E28" s="16"/>
      <c r="F28" s="17"/>
      <c r="G28" s="18"/>
      <c r="H28" s="126"/>
      <c r="I28" s="117"/>
      <c r="J28" s="19"/>
      <c r="K28" s="20"/>
      <c r="L28" s="20"/>
    </row>
    <row r="29" spans="2:15" ht="12.95" customHeight="1">
      <c r="B29" s="22"/>
      <c r="C29" s="23" t="s">
        <v>311</v>
      </c>
      <c r="D29" s="24"/>
      <c r="E29" s="25"/>
      <c r="F29" s="36">
        <v>1</v>
      </c>
      <c r="G29" s="27" t="s">
        <v>23</v>
      </c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 t="s">
        <v>493</v>
      </c>
      <c r="E32" s="16" t="s">
        <v>494</v>
      </c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311</v>
      </c>
      <c r="D33" s="24" t="s">
        <v>495</v>
      </c>
      <c r="E33" s="25" t="s">
        <v>496</v>
      </c>
      <c r="F33" s="26">
        <v>8.86</v>
      </c>
      <c r="G33" s="27" t="s">
        <v>489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 t="s">
        <v>493</v>
      </c>
      <c r="E34" s="16" t="s">
        <v>494</v>
      </c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311</v>
      </c>
      <c r="D35" s="24" t="s">
        <v>495</v>
      </c>
      <c r="E35" s="25" t="s">
        <v>496</v>
      </c>
      <c r="F35" s="26">
        <v>21.74</v>
      </c>
      <c r="G35" s="27" t="s">
        <v>489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493</v>
      </c>
      <c r="E36" s="16" t="s">
        <v>494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311</v>
      </c>
      <c r="D37" s="24" t="s">
        <v>495</v>
      </c>
      <c r="E37" s="25" t="s">
        <v>496</v>
      </c>
      <c r="F37" s="26">
        <v>33.14</v>
      </c>
      <c r="G37" s="27" t="s">
        <v>489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458</v>
      </c>
      <c r="E38" s="16" t="s">
        <v>459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311</v>
      </c>
      <c r="D39" s="24" t="s">
        <v>495</v>
      </c>
      <c r="E39" s="25" t="s">
        <v>496</v>
      </c>
      <c r="F39" s="26">
        <v>0.56999999999999995</v>
      </c>
      <c r="G39" s="27" t="s">
        <v>489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 t="s">
        <v>493</v>
      </c>
      <c r="E40" s="16" t="s">
        <v>494</v>
      </c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311</v>
      </c>
      <c r="D41" s="24" t="s">
        <v>495</v>
      </c>
      <c r="E41" s="25" t="s">
        <v>496</v>
      </c>
      <c r="F41" s="26">
        <v>41.95</v>
      </c>
      <c r="G41" s="27" t="s">
        <v>489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 t="s">
        <v>458</v>
      </c>
      <c r="E42" s="16" t="s">
        <v>459</v>
      </c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311</v>
      </c>
      <c r="D43" s="24" t="s">
        <v>495</v>
      </c>
      <c r="E43" s="25" t="s">
        <v>496</v>
      </c>
      <c r="F43" s="26">
        <v>11.77</v>
      </c>
      <c r="G43" s="27" t="s">
        <v>489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 t="s">
        <v>493</v>
      </c>
      <c r="E44" s="16" t="s">
        <v>494</v>
      </c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311</v>
      </c>
      <c r="D45" s="24" t="s">
        <v>495</v>
      </c>
      <c r="E45" s="25" t="s">
        <v>496</v>
      </c>
      <c r="F45" s="26">
        <v>0.94</v>
      </c>
      <c r="G45" s="27" t="s">
        <v>489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7" t="s">
        <v>28</v>
      </c>
      <c r="D49" s="24"/>
      <c r="E49" s="25"/>
      <c r="F49" s="26"/>
      <c r="G49" s="27"/>
      <c r="H49" s="127"/>
      <c r="I49" s="119"/>
      <c r="J49" s="153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14" t="s">
        <v>497</v>
      </c>
      <c r="D52" s="15"/>
      <c r="E52" s="16"/>
      <c r="F52" s="17"/>
      <c r="G52" s="18"/>
      <c r="H52" s="126"/>
      <c r="I52" s="117"/>
      <c r="J52" s="19"/>
      <c r="K52" s="20"/>
      <c r="L52" s="20"/>
    </row>
    <row r="53" spans="2:15" ht="12.95" customHeight="1">
      <c r="B53" s="22"/>
      <c r="C53" s="23" t="s">
        <v>312</v>
      </c>
      <c r="D53" s="24"/>
      <c r="E53" s="25"/>
      <c r="F53" s="36">
        <v>1</v>
      </c>
      <c r="G53" s="27" t="s">
        <v>23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 t="s">
        <v>312</v>
      </c>
      <c r="D57" s="24" t="s">
        <v>468</v>
      </c>
      <c r="E57" s="25" t="s">
        <v>469</v>
      </c>
      <c r="F57" s="26">
        <v>6</v>
      </c>
      <c r="G57" s="27" t="s">
        <v>470</v>
      </c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312</v>
      </c>
      <c r="D59" s="24" t="s">
        <v>468</v>
      </c>
      <c r="E59" s="25" t="s">
        <v>469</v>
      </c>
      <c r="F59" s="26">
        <v>15</v>
      </c>
      <c r="G59" s="27" t="s">
        <v>470</v>
      </c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 t="s">
        <v>312</v>
      </c>
      <c r="D61" s="24" t="s">
        <v>468</v>
      </c>
      <c r="E61" s="25" t="s">
        <v>469</v>
      </c>
      <c r="F61" s="26">
        <v>26</v>
      </c>
      <c r="G61" s="27" t="s">
        <v>470</v>
      </c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 t="s">
        <v>312</v>
      </c>
      <c r="D63" s="24" t="s">
        <v>468</v>
      </c>
      <c r="E63" s="25" t="s">
        <v>469</v>
      </c>
      <c r="F63" s="26">
        <v>45</v>
      </c>
      <c r="G63" s="27" t="s">
        <v>470</v>
      </c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 t="s">
        <v>312</v>
      </c>
      <c r="D65" s="24" t="s">
        <v>468</v>
      </c>
      <c r="E65" s="25" t="s">
        <v>469</v>
      </c>
      <c r="F65" s="26">
        <v>1</v>
      </c>
      <c r="G65" s="27" t="s">
        <v>470</v>
      </c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471</v>
      </c>
      <c r="D67" s="24" t="s">
        <v>472</v>
      </c>
      <c r="E67" s="25"/>
      <c r="F67" s="26">
        <f>SUM(F56:F65)</f>
        <v>93</v>
      </c>
      <c r="G67" s="27" t="s">
        <v>424</v>
      </c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7" t="s">
        <v>28</v>
      </c>
      <c r="D71" s="24"/>
      <c r="E71" s="25"/>
      <c r="F71" s="26"/>
      <c r="G71" s="27"/>
      <c r="H71" s="127"/>
      <c r="I71" s="119"/>
      <c r="J71" s="153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14" t="s">
        <v>498</v>
      </c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 t="s">
        <v>315</v>
      </c>
      <c r="D75" s="24"/>
      <c r="E75" s="25"/>
      <c r="F75" s="36">
        <v>1</v>
      </c>
      <c r="G75" s="27" t="s">
        <v>23</v>
      </c>
      <c r="H75" s="127"/>
      <c r="I75" s="119"/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/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 t="s">
        <v>377</v>
      </c>
      <c r="D79" s="24"/>
      <c r="E79" s="25"/>
      <c r="F79" s="36"/>
      <c r="G79" s="27"/>
      <c r="H79" s="118"/>
      <c r="I79" s="119"/>
      <c r="J79" s="24"/>
      <c r="K79" s="25"/>
      <c r="L79" s="25"/>
      <c r="N79" s="120"/>
      <c r="O79" s="11"/>
    </row>
    <row r="80" spans="2:15" ht="12.95" customHeight="1">
      <c r="B80" s="150"/>
      <c r="C80" s="21"/>
      <c r="D80" s="15" t="s">
        <v>378</v>
      </c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 t="s">
        <v>379</v>
      </c>
      <c r="D81" s="24" t="s">
        <v>380</v>
      </c>
      <c r="E81" s="25" t="s">
        <v>381</v>
      </c>
      <c r="F81" s="36">
        <v>8</v>
      </c>
      <c r="G81" s="27" t="s">
        <v>300</v>
      </c>
      <c r="H81" s="118"/>
      <c r="I81" s="119"/>
      <c r="J81" s="24"/>
      <c r="K81" s="25"/>
      <c r="L81" s="25"/>
      <c r="N81" s="120"/>
      <c r="O81" s="11"/>
    </row>
    <row r="82" spans="2:15" ht="12.95" customHeight="1">
      <c r="B82" s="150"/>
      <c r="C82" s="21"/>
      <c r="D82" s="15" t="s">
        <v>378</v>
      </c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 t="s">
        <v>379</v>
      </c>
      <c r="D83" s="24" t="s">
        <v>380</v>
      </c>
      <c r="E83" s="25" t="s">
        <v>382</v>
      </c>
      <c r="F83" s="36">
        <v>8</v>
      </c>
      <c r="G83" s="27" t="s">
        <v>300</v>
      </c>
      <c r="H83" s="118"/>
      <c r="I83" s="119"/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 t="s">
        <v>383</v>
      </c>
      <c r="D85" s="24"/>
      <c r="E85" s="25"/>
      <c r="F85" s="36"/>
      <c r="G85" s="27"/>
      <c r="H85" s="118"/>
      <c r="I85" s="119"/>
      <c r="J85" s="24"/>
      <c r="K85" s="25"/>
      <c r="L85" s="25"/>
      <c r="N85" s="120"/>
      <c r="O85" s="11"/>
    </row>
    <row r="86" spans="2:15" ht="12.95" customHeight="1">
      <c r="B86" s="150"/>
      <c r="C86" s="21"/>
      <c r="D86" s="15" t="s">
        <v>378</v>
      </c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 t="s">
        <v>379</v>
      </c>
      <c r="D87" s="24" t="s">
        <v>380</v>
      </c>
      <c r="E87" s="25" t="s">
        <v>381</v>
      </c>
      <c r="F87" s="36">
        <v>22</v>
      </c>
      <c r="G87" s="27" t="s">
        <v>300</v>
      </c>
      <c r="H87" s="118"/>
      <c r="I87" s="119"/>
      <c r="J87" s="24"/>
      <c r="K87" s="25"/>
      <c r="L87" s="25"/>
      <c r="N87" s="120"/>
      <c r="O87" s="11"/>
    </row>
    <row r="88" spans="2:15" ht="12.95" customHeight="1">
      <c r="B88" s="150"/>
      <c r="C88" s="21"/>
      <c r="D88" s="15" t="s">
        <v>378</v>
      </c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 t="s">
        <v>379</v>
      </c>
      <c r="D89" s="24" t="s">
        <v>380</v>
      </c>
      <c r="E89" s="25" t="s">
        <v>382</v>
      </c>
      <c r="F89" s="36">
        <v>18</v>
      </c>
      <c r="G89" s="27" t="s">
        <v>300</v>
      </c>
      <c r="H89" s="118"/>
      <c r="I89" s="119"/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 t="s">
        <v>384</v>
      </c>
      <c r="D91" s="24"/>
      <c r="E91" s="25"/>
      <c r="F91" s="36"/>
      <c r="G91" s="27"/>
      <c r="H91" s="118"/>
      <c r="I91" s="119"/>
      <c r="J91" s="24"/>
      <c r="K91" s="25"/>
      <c r="L91" s="25"/>
      <c r="N91" s="120"/>
      <c r="O91" s="11"/>
    </row>
    <row r="92" spans="2:15" ht="12.95" customHeight="1">
      <c r="B92" s="150"/>
      <c r="C92" s="21"/>
      <c r="D92" s="15" t="s">
        <v>378</v>
      </c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 t="s">
        <v>379</v>
      </c>
      <c r="D93" s="24" t="s">
        <v>380</v>
      </c>
      <c r="E93" s="25" t="s">
        <v>385</v>
      </c>
      <c r="F93" s="36">
        <v>31</v>
      </c>
      <c r="G93" s="27" t="s">
        <v>300</v>
      </c>
      <c r="H93" s="118"/>
      <c r="I93" s="119"/>
      <c r="J93" s="24"/>
      <c r="K93" s="25"/>
      <c r="L93" s="25"/>
      <c r="N93" s="120"/>
      <c r="O93" s="11"/>
    </row>
    <row r="94" spans="2:15" ht="12.95" customHeight="1">
      <c r="B94" s="150"/>
      <c r="C94" s="21"/>
      <c r="D94" s="15" t="s">
        <v>378</v>
      </c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 t="s">
        <v>379</v>
      </c>
      <c r="D95" s="24" t="s">
        <v>380</v>
      </c>
      <c r="E95" s="25" t="s">
        <v>381</v>
      </c>
      <c r="F95" s="36">
        <v>13</v>
      </c>
      <c r="G95" s="27" t="s">
        <v>300</v>
      </c>
      <c r="H95" s="118"/>
      <c r="I95" s="119"/>
      <c r="J95" s="24"/>
      <c r="K95" s="25"/>
      <c r="L95" s="25"/>
      <c r="N95" s="120"/>
      <c r="O95" s="11"/>
    </row>
    <row r="96" spans="2:15" ht="12.95" customHeight="1">
      <c r="B96" s="150"/>
      <c r="C96" s="21"/>
      <c r="D96" s="15" t="s">
        <v>378</v>
      </c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 t="s">
        <v>379</v>
      </c>
      <c r="D97" s="24" t="s">
        <v>380</v>
      </c>
      <c r="E97" s="25" t="s">
        <v>386</v>
      </c>
      <c r="F97" s="36">
        <v>11</v>
      </c>
      <c r="G97" s="27" t="s">
        <v>300</v>
      </c>
      <c r="H97" s="118"/>
      <c r="I97" s="119"/>
      <c r="J97" s="24"/>
      <c r="K97" s="25"/>
      <c r="L97" s="25"/>
      <c r="N97" s="120"/>
      <c r="O97" s="11"/>
    </row>
    <row r="98" spans="2:15" ht="12.95" customHeight="1">
      <c r="B98" s="150"/>
      <c r="C98" s="21"/>
      <c r="D98" s="15" t="s">
        <v>378</v>
      </c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 t="s">
        <v>379</v>
      </c>
      <c r="D99" s="24" t="s">
        <v>380</v>
      </c>
      <c r="E99" s="25" t="s">
        <v>382</v>
      </c>
      <c r="F99" s="36">
        <v>19</v>
      </c>
      <c r="G99" s="27" t="s">
        <v>300</v>
      </c>
      <c r="H99" s="118"/>
      <c r="I99" s="119"/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 t="s">
        <v>387</v>
      </c>
      <c r="D101" s="24"/>
      <c r="E101" s="25"/>
      <c r="F101" s="36"/>
      <c r="G101" s="27"/>
      <c r="H101" s="118"/>
      <c r="I101" s="119"/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 t="s">
        <v>378</v>
      </c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 t="s">
        <v>379</v>
      </c>
      <c r="D103" s="24" t="s">
        <v>380</v>
      </c>
      <c r="E103" s="25" t="s">
        <v>385</v>
      </c>
      <c r="F103" s="36">
        <v>13</v>
      </c>
      <c r="G103" s="27" t="s">
        <v>300</v>
      </c>
      <c r="H103" s="118"/>
      <c r="I103" s="119"/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 t="s">
        <v>378</v>
      </c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 t="s">
        <v>379</v>
      </c>
      <c r="D105" s="24" t="s">
        <v>380</v>
      </c>
      <c r="E105" s="25" t="s">
        <v>388</v>
      </c>
      <c r="F105" s="36">
        <v>9</v>
      </c>
      <c r="G105" s="27" t="s">
        <v>300</v>
      </c>
      <c r="H105" s="118"/>
      <c r="I105" s="119"/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 t="s">
        <v>378</v>
      </c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 t="s">
        <v>379</v>
      </c>
      <c r="D107" s="24" t="s">
        <v>380</v>
      </c>
      <c r="E107" s="25" t="s">
        <v>381</v>
      </c>
      <c r="F107" s="36">
        <v>65</v>
      </c>
      <c r="G107" s="27" t="s">
        <v>300</v>
      </c>
      <c r="H107" s="118"/>
      <c r="I107" s="119"/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 t="s">
        <v>378</v>
      </c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 t="s">
        <v>379</v>
      </c>
      <c r="D109" s="24" t="s">
        <v>380</v>
      </c>
      <c r="E109" s="25" t="s">
        <v>386</v>
      </c>
      <c r="F109" s="36">
        <v>6</v>
      </c>
      <c r="G109" s="27" t="s">
        <v>300</v>
      </c>
      <c r="H109" s="118"/>
      <c r="I109" s="119"/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 t="s">
        <v>378</v>
      </c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 t="s">
        <v>379</v>
      </c>
      <c r="D111" s="24" t="s">
        <v>380</v>
      </c>
      <c r="E111" s="25" t="s">
        <v>382</v>
      </c>
      <c r="F111" s="36">
        <v>32</v>
      </c>
      <c r="G111" s="27" t="s">
        <v>300</v>
      </c>
      <c r="H111" s="118"/>
      <c r="I111" s="119"/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 t="s">
        <v>378</v>
      </c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 t="s">
        <v>379</v>
      </c>
      <c r="D113" s="24" t="s">
        <v>380</v>
      </c>
      <c r="E113" s="25" t="s">
        <v>389</v>
      </c>
      <c r="F113" s="36">
        <v>5</v>
      </c>
      <c r="G113" s="27" t="s">
        <v>300</v>
      </c>
      <c r="H113" s="118"/>
      <c r="I113" s="119"/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 t="s">
        <v>390</v>
      </c>
      <c r="D115" s="24"/>
      <c r="E115" s="25"/>
      <c r="F115" s="36"/>
      <c r="G115" s="27"/>
      <c r="H115" s="118"/>
      <c r="I115" s="119"/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 t="s">
        <v>378</v>
      </c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 t="s">
        <v>379</v>
      </c>
      <c r="D117" s="24" t="s">
        <v>380</v>
      </c>
      <c r="E117" s="25" t="s">
        <v>381</v>
      </c>
      <c r="F117" s="36">
        <v>2</v>
      </c>
      <c r="G117" s="27" t="s">
        <v>300</v>
      </c>
      <c r="H117" s="118"/>
      <c r="I117" s="119"/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7" t="s">
        <v>480</v>
      </c>
      <c r="D119" s="24"/>
      <c r="E119" s="25"/>
      <c r="F119" s="26"/>
      <c r="G119" s="27"/>
      <c r="H119" s="127"/>
      <c r="I119" s="119"/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7" t="s">
        <v>28</v>
      </c>
      <c r="D121" s="157">
        <v>9</v>
      </c>
      <c r="E121" s="25"/>
      <c r="F121" s="26"/>
      <c r="G121" s="27"/>
      <c r="H121" s="127"/>
      <c r="I121" s="119"/>
      <c r="J121" s="153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/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C262" s="31"/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C264" s="31"/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C266" s="31"/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11" ht="12.95" customHeight="1">
      <c r="F289" s="28"/>
      <c r="H289" s="128"/>
      <c r="I289" s="120">
        <f>ROUNDDOWN(F289*H289,0)</f>
        <v>0</v>
      </c>
    </row>
    <row r="290" spans="2:11" ht="12.95" customHeight="1">
      <c r="F290" s="28"/>
      <c r="H290" s="128"/>
      <c r="I290" s="120"/>
    </row>
    <row r="291" spans="2:11" ht="12.95" customHeight="1">
      <c r="F291" s="28"/>
      <c r="H291" s="128"/>
      <c r="I291" s="120">
        <f>ROUNDDOWN(F291*H291,0)</f>
        <v>0</v>
      </c>
    </row>
    <row r="292" spans="2:11" ht="12.95" customHeight="1">
      <c r="F292" s="28"/>
      <c r="H292" s="128"/>
      <c r="I292" s="120"/>
    </row>
    <row r="293" spans="2:11" ht="12.95" customHeight="1">
      <c r="F293" s="28"/>
      <c r="H293" s="128"/>
      <c r="I293" s="120">
        <f>ROUNDDOWN(F293*H293,0)</f>
        <v>0</v>
      </c>
    </row>
    <row r="294" spans="2:11" ht="12.95" customHeight="1">
      <c r="F294" s="28"/>
      <c r="H294" s="128"/>
      <c r="I294" s="120"/>
      <c r="J294" s="33"/>
      <c r="K294" s="33"/>
    </row>
    <row r="295" spans="2:11" ht="12.95" customHeight="1">
      <c r="F295" s="28"/>
      <c r="H295" s="128"/>
      <c r="I295" s="120">
        <f>ROUNDDOWN(F295*H295,0)</f>
        <v>0</v>
      </c>
    </row>
    <row r="296" spans="2:11" ht="12.95" customHeight="1">
      <c r="C296" s="31"/>
      <c r="F296" s="28"/>
      <c r="H296" s="128"/>
      <c r="I296" s="120"/>
    </row>
    <row r="297" spans="2:11" ht="12.95" customHeight="1">
      <c r="F297" s="28"/>
      <c r="H297" s="128"/>
      <c r="I297" s="120">
        <f>ROUNDDOWN(F297*H297,0)</f>
        <v>0</v>
      </c>
    </row>
    <row r="298" spans="2:11" ht="12.95" customHeight="1">
      <c r="F298" s="28"/>
      <c r="H298" s="128"/>
      <c r="I298" s="120"/>
    </row>
    <row r="299" spans="2:11" ht="12.95" customHeight="1">
      <c r="F299" s="28"/>
      <c r="H299" s="128"/>
      <c r="I299" s="120">
        <f>ROUNDDOWN(F299*H299,0)</f>
        <v>0</v>
      </c>
    </row>
    <row r="300" spans="2:11" ht="12.95" customHeight="1">
      <c r="F300" s="28"/>
      <c r="H300" s="128"/>
      <c r="I300" s="120"/>
    </row>
    <row r="301" spans="2:11" ht="12.95" customHeight="1">
      <c r="F301" s="28"/>
      <c r="H301" s="128"/>
      <c r="I301" s="120">
        <f>ROUNDDOWN(F301*H301,0)</f>
        <v>0</v>
      </c>
    </row>
    <row r="302" spans="2:11" ht="12.95" customHeight="1">
      <c r="F302" s="28"/>
      <c r="H302" s="128"/>
      <c r="I302" s="120"/>
    </row>
    <row r="303" spans="2:11" ht="12.95" customHeight="1">
      <c r="B303" s="32"/>
      <c r="F303" s="28"/>
      <c r="H303" s="128"/>
      <c r="I303" s="120">
        <f>ROUNDDOWN(F303*H303,0)</f>
        <v>0</v>
      </c>
    </row>
    <row r="304" spans="2:11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D359" s="34"/>
      <c r="E359" s="34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B361" s="32"/>
      <c r="D361" s="34"/>
      <c r="E361" s="34"/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B363" s="32"/>
      <c r="D363" s="34"/>
      <c r="E363" s="34"/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  <c r="J366" s="35"/>
      <c r="K366" s="35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C368" s="31"/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6:11" ht="12.95" customHeight="1">
      <c r="F401" s="28"/>
      <c r="H401" s="128"/>
      <c r="I401" s="120">
        <f>ROUNDDOWN(F401*H401,0)</f>
        <v>0</v>
      </c>
    </row>
    <row r="402" spans="6:11" ht="12.95" customHeight="1">
      <c r="F402" s="28"/>
      <c r="H402" s="128"/>
      <c r="I402" s="120"/>
      <c r="J402" s="35"/>
      <c r="K402" s="35"/>
    </row>
    <row r="403" spans="6:11" ht="12.95" customHeight="1">
      <c r="F403" s="28"/>
      <c r="H403" s="128"/>
      <c r="I403" s="120">
        <f>ROUNDDOWN(F403*H403,0)</f>
        <v>0</v>
      </c>
    </row>
    <row r="404" spans="6:11" ht="12.95" customHeight="1">
      <c r="F404" s="28"/>
      <c r="I404" s="120"/>
    </row>
  </sheetData>
  <mergeCells count="2">
    <mergeCell ref="D3:E3"/>
    <mergeCell ref="J3:L3"/>
  </mergeCells>
  <phoneticPr fontId="3"/>
  <conditionalFormatting sqref="H4:H251">
    <cfRule type="expression" dxfId="4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F0"/>
    <pageSetUpPr fitToPage="1"/>
  </sheetPr>
  <dimension ref="B3:O420"/>
  <sheetViews>
    <sheetView showZeros="0" view="pageBreakPreview" topLeftCell="A27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499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27</v>
      </c>
      <c r="D5" s="24"/>
      <c r="E5" s="25"/>
      <c r="F5" s="36">
        <v>1</v>
      </c>
      <c r="G5" s="27" t="s">
        <v>23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378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379</v>
      </c>
      <c r="D9" s="24" t="s">
        <v>380</v>
      </c>
      <c r="E9" s="25" t="s">
        <v>381</v>
      </c>
      <c r="F9" s="26">
        <v>8</v>
      </c>
      <c r="G9" s="27" t="s">
        <v>300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378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379</v>
      </c>
      <c r="D11" s="24" t="s">
        <v>380</v>
      </c>
      <c r="E11" s="25" t="s">
        <v>382</v>
      </c>
      <c r="F11" s="26">
        <v>8</v>
      </c>
      <c r="G11" s="27" t="s">
        <v>300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378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379</v>
      </c>
      <c r="D13" s="24" t="s">
        <v>380</v>
      </c>
      <c r="E13" s="25" t="s">
        <v>381</v>
      </c>
      <c r="F13" s="26">
        <v>22</v>
      </c>
      <c r="G13" s="27" t="s">
        <v>300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378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379</v>
      </c>
      <c r="D15" s="24" t="s">
        <v>380</v>
      </c>
      <c r="E15" s="25" t="s">
        <v>382</v>
      </c>
      <c r="F15" s="26">
        <v>18</v>
      </c>
      <c r="G15" s="27" t="s">
        <v>300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378</v>
      </c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379</v>
      </c>
      <c r="D17" s="24" t="s">
        <v>380</v>
      </c>
      <c r="E17" s="25" t="s">
        <v>385</v>
      </c>
      <c r="F17" s="26">
        <v>31</v>
      </c>
      <c r="G17" s="27" t="s">
        <v>300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378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379</v>
      </c>
      <c r="D19" s="24" t="s">
        <v>380</v>
      </c>
      <c r="E19" s="25" t="s">
        <v>381</v>
      </c>
      <c r="F19" s="26">
        <v>13</v>
      </c>
      <c r="G19" s="27" t="s">
        <v>300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 t="s">
        <v>378</v>
      </c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379</v>
      </c>
      <c r="D21" s="24" t="s">
        <v>380</v>
      </c>
      <c r="E21" s="25" t="s">
        <v>386</v>
      </c>
      <c r="F21" s="26">
        <v>11</v>
      </c>
      <c r="G21" s="27" t="s">
        <v>300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 t="s">
        <v>378</v>
      </c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379</v>
      </c>
      <c r="D23" s="24" t="s">
        <v>380</v>
      </c>
      <c r="E23" s="25" t="s">
        <v>382</v>
      </c>
      <c r="F23" s="26">
        <v>19</v>
      </c>
      <c r="G23" s="27" t="s">
        <v>300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378</v>
      </c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379</v>
      </c>
      <c r="D25" s="24" t="s">
        <v>380</v>
      </c>
      <c r="E25" s="25" t="s">
        <v>385</v>
      </c>
      <c r="F25" s="26">
        <v>13</v>
      </c>
      <c r="G25" s="27" t="s">
        <v>300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 t="s">
        <v>378</v>
      </c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379</v>
      </c>
      <c r="D27" s="24" t="s">
        <v>380</v>
      </c>
      <c r="E27" s="25" t="s">
        <v>388</v>
      </c>
      <c r="F27" s="26">
        <v>9</v>
      </c>
      <c r="G27" s="27" t="s">
        <v>300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 t="s">
        <v>378</v>
      </c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379</v>
      </c>
      <c r="D29" s="24" t="s">
        <v>380</v>
      </c>
      <c r="E29" s="25" t="s">
        <v>381</v>
      </c>
      <c r="F29" s="26">
        <v>65</v>
      </c>
      <c r="G29" s="27" t="s">
        <v>300</v>
      </c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378</v>
      </c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379</v>
      </c>
      <c r="D31" s="24" t="s">
        <v>380</v>
      </c>
      <c r="E31" s="25" t="s">
        <v>386</v>
      </c>
      <c r="F31" s="26">
        <v>6</v>
      </c>
      <c r="G31" s="27" t="s">
        <v>300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 t="s">
        <v>378</v>
      </c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379</v>
      </c>
      <c r="D33" s="24" t="s">
        <v>380</v>
      </c>
      <c r="E33" s="25" t="s">
        <v>382</v>
      </c>
      <c r="F33" s="26">
        <v>32</v>
      </c>
      <c r="G33" s="27" t="s">
        <v>300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 t="s">
        <v>378</v>
      </c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379</v>
      </c>
      <c r="D35" s="24" t="s">
        <v>380</v>
      </c>
      <c r="E35" s="25" t="s">
        <v>389</v>
      </c>
      <c r="F35" s="26">
        <v>5</v>
      </c>
      <c r="G35" s="27" t="s">
        <v>300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378</v>
      </c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379</v>
      </c>
      <c r="D37" s="24" t="s">
        <v>380</v>
      </c>
      <c r="E37" s="25" t="s">
        <v>381</v>
      </c>
      <c r="F37" s="26">
        <v>2</v>
      </c>
      <c r="G37" s="27" t="s">
        <v>300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7" t="s">
        <v>28</v>
      </c>
      <c r="D41" s="24"/>
      <c r="E41" s="25"/>
      <c r="F41" s="26"/>
      <c r="G41" s="27"/>
      <c r="H41" s="127"/>
      <c r="I41" s="119"/>
      <c r="J41" s="153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3"/>
      <c r="C260" s="21"/>
      <c r="D260" s="15"/>
      <c r="E260" s="16"/>
      <c r="F260" s="17"/>
      <c r="G260" s="18"/>
      <c r="H260" s="126"/>
      <c r="I260" s="117"/>
      <c r="J260" s="15"/>
      <c r="K260" s="16"/>
      <c r="L260" s="16"/>
      <c r="N260" s="30"/>
      <c r="O260" s="11"/>
    </row>
    <row r="261" spans="2:15" ht="12.95" customHeight="1">
      <c r="B261" s="22"/>
      <c r="C261" s="23"/>
      <c r="D261" s="24"/>
      <c r="E261" s="25"/>
      <c r="F261" s="26"/>
      <c r="G261" s="27"/>
      <c r="H261" s="127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3"/>
      <c r="C262" s="21"/>
      <c r="D262" s="15"/>
      <c r="E262" s="16"/>
      <c r="F262" s="17"/>
      <c r="G262" s="18"/>
      <c r="H262" s="126"/>
      <c r="I262" s="117"/>
      <c r="J262" s="15"/>
      <c r="K262" s="16"/>
      <c r="L262" s="16"/>
      <c r="N262" s="30"/>
      <c r="O262" s="11"/>
    </row>
    <row r="263" spans="2:15" ht="12.95" customHeight="1">
      <c r="B263" s="22"/>
      <c r="C263" s="23"/>
      <c r="D263" s="24"/>
      <c r="E263" s="25"/>
      <c r="F263" s="26"/>
      <c r="G263" s="27"/>
      <c r="H263" s="127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3"/>
      <c r="C264" s="21"/>
      <c r="D264" s="15"/>
      <c r="E264" s="16"/>
      <c r="F264" s="17"/>
      <c r="G264" s="18"/>
      <c r="H264" s="126"/>
      <c r="I264" s="117"/>
      <c r="J264" s="15"/>
      <c r="K264" s="16"/>
      <c r="L264" s="16"/>
      <c r="N264" s="30"/>
      <c r="O264" s="11"/>
    </row>
    <row r="265" spans="2:15" ht="12.95" customHeight="1">
      <c r="B265" s="22"/>
      <c r="C265" s="23"/>
      <c r="D265" s="24"/>
      <c r="E265" s="25"/>
      <c r="F265" s="26"/>
      <c r="G265" s="27"/>
      <c r="H265" s="127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3"/>
      <c r="C266" s="21"/>
      <c r="D266" s="15"/>
      <c r="E266" s="16"/>
      <c r="F266" s="17"/>
      <c r="G266" s="18"/>
      <c r="H266" s="126"/>
      <c r="I266" s="117"/>
      <c r="J266" s="15"/>
      <c r="K266" s="16"/>
      <c r="L266" s="16"/>
      <c r="N266" s="30"/>
      <c r="O266" s="11"/>
    </row>
    <row r="267" spans="2:15" ht="12.95" customHeight="1">
      <c r="B267" s="22"/>
      <c r="C267" s="23"/>
      <c r="D267" s="24"/>
      <c r="E267" s="25"/>
      <c r="F267" s="26"/>
      <c r="G267" s="27"/>
      <c r="H267" s="127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F268" s="28"/>
      <c r="H268" s="128"/>
      <c r="I268" s="120"/>
    </row>
    <row r="269" spans="2:15" ht="12.95" customHeight="1">
      <c r="F269" s="28"/>
      <c r="H269" s="128"/>
      <c r="I269" s="120">
        <f>ROUNDDOWN(F269*H269,0)</f>
        <v>0</v>
      </c>
    </row>
    <row r="270" spans="2:15" ht="12.95" customHeight="1">
      <c r="F270" s="28"/>
      <c r="H270" s="128"/>
      <c r="I270" s="120"/>
    </row>
    <row r="271" spans="2:15" ht="12.95" customHeight="1">
      <c r="F271" s="28"/>
      <c r="H271" s="128"/>
      <c r="I271" s="120">
        <f>ROUNDDOWN(F271*H271,0)</f>
        <v>0</v>
      </c>
    </row>
    <row r="272" spans="2:15" ht="12.95" customHeight="1"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C278" s="31"/>
      <c r="F278" s="28"/>
      <c r="H278" s="128"/>
      <c r="I278" s="120"/>
    </row>
    <row r="279" spans="2:9" ht="12.95" customHeight="1">
      <c r="B279" s="32"/>
      <c r="F279" s="28"/>
      <c r="H279" s="128"/>
      <c r="I279" s="120">
        <f>ROUNDDOWN(F279*H279,0)</f>
        <v>0</v>
      </c>
    </row>
    <row r="280" spans="2:9" ht="12.95" customHeight="1">
      <c r="C280" s="31"/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C282" s="31"/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B291" s="32"/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11" ht="12.95" customHeight="1">
      <c r="F305" s="28"/>
      <c r="H305" s="128"/>
      <c r="I305" s="120">
        <f>ROUNDDOWN(F305*H305,0)</f>
        <v>0</v>
      </c>
    </row>
    <row r="306" spans="2:11" ht="12.95" customHeight="1">
      <c r="F306" s="28"/>
      <c r="H306" s="128"/>
      <c r="I306" s="120"/>
    </row>
    <row r="307" spans="2:11" ht="12.95" customHeight="1">
      <c r="F307" s="28"/>
      <c r="H307" s="128"/>
      <c r="I307" s="120">
        <f>ROUNDDOWN(F307*H307,0)</f>
        <v>0</v>
      </c>
    </row>
    <row r="308" spans="2:11" ht="12.95" customHeight="1">
      <c r="F308" s="28"/>
      <c r="H308" s="128"/>
      <c r="I308" s="120"/>
    </row>
    <row r="309" spans="2:11" ht="12.95" customHeight="1">
      <c r="F309" s="28"/>
      <c r="H309" s="128"/>
      <c r="I309" s="120">
        <f>ROUNDDOWN(F309*H309,0)</f>
        <v>0</v>
      </c>
    </row>
    <row r="310" spans="2:11" ht="12.95" customHeight="1">
      <c r="F310" s="28"/>
      <c r="H310" s="128"/>
      <c r="I310" s="120"/>
      <c r="J310" s="33"/>
      <c r="K310" s="33"/>
    </row>
    <row r="311" spans="2:11" ht="12.95" customHeight="1">
      <c r="F311" s="28"/>
      <c r="H311" s="128"/>
      <c r="I311" s="120">
        <f>ROUNDDOWN(F311*H311,0)</f>
        <v>0</v>
      </c>
    </row>
    <row r="312" spans="2:11" ht="12.95" customHeight="1">
      <c r="C312" s="31"/>
      <c r="F312" s="28"/>
      <c r="H312" s="128"/>
      <c r="I312" s="120"/>
    </row>
    <row r="313" spans="2:11" ht="12.95" customHeight="1">
      <c r="F313" s="28"/>
      <c r="H313" s="128"/>
      <c r="I313" s="120">
        <f>ROUNDDOWN(F313*H313,0)</f>
        <v>0</v>
      </c>
    </row>
    <row r="314" spans="2:11" ht="12.95" customHeight="1">
      <c r="F314" s="28"/>
      <c r="H314" s="128"/>
      <c r="I314" s="120"/>
    </row>
    <row r="315" spans="2:11" ht="12.95" customHeight="1">
      <c r="F315" s="28"/>
      <c r="H315" s="128"/>
      <c r="I315" s="120">
        <f>ROUNDDOWN(F315*H315,0)</f>
        <v>0</v>
      </c>
    </row>
    <row r="316" spans="2:11" ht="12.95" customHeight="1">
      <c r="F316" s="28"/>
      <c r="H316" s="128"/>
      <c r="I316" s="120"/>
    </row>
    <row r="317" spans="2:11" ht="12.95" customHeight="1">
      <c r="F317" s="28"/>
      <c r="H317" s="128"/>
      <c r="I317" s="120">
        <f>ROUNDDOWN(F317*H317,0)</f>
        <v>0</v>
      </c>
    </row>
    <row r="318" spans="2:11" ht="12.95" customHeight="1">
      <c r="F318" s="28"/>
      <c r="H318" s="128"/>
      <c r="I318" s="120"/>
    </row>
    <row r="319" spans="2:11" ht="12.95" customHeight="1">
      <c r="B319" s="32"/>
      <c r="F319" s="28"/>
      <c r="H319" s="128"/>
      <c r="I319" s="120">
        <f>ROUNDDOWN(F319*H319,0)</f>
        <v>0</v>
      </c>
    </row>
    <row r="320" spans="2:11" ht="12.95" customHeight="1">
      <c r="F320" s="28"/>
      <c r="H320" s="128"/>
      <c r="I320" s="120"/>
    </row>
    <row r="321" spans="2:9" ht="12.95" customHeight="1">
      <c r="B321" s="32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9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B355" s="32"/>
      <c r="D355" s="6"/>
      <c r="E355" s="6"/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D357" s="6"/>
      <c r="E357" s="6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D359" s="6"/>
      <c r="E359" s="6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D361" s="6"/>
      <c r="E361" s="6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D363" s="6"/>
      <c r="E363" s="6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D365" s="6"/>
      <c r="E365" s="6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D367" s="6"/>
      <c r="E367" s="6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D369" s="6"/>
      <c r="E369" s="6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D371" s="34"/>
      <c r="E371" s="34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D373" s="34"/>
      <c r="E373" s="34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B375" s="32"/>
      <c r="D375" s="34"/>
      <c r="E375" s="34"/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D377" s="34"/>
      <c r="E377" s="34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B379" s="32"/>
      <c r="D379" s="34"/>
      <c r="E379" s="34"/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  <c r="J382" s="35"/>
      <c r="K382" s="35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C384" s="31"/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B399" s="32"/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2:9" ht="12.95" customHeight="1">
      <c r="F401" s="28"/>
      <c r="H401" s="128"/>
      <c r="I401" s="120">
        <f>ROUNDDOWN(F401*H401,0)</f>
        <v>0</v>
      </c>
    </row>
    <row r="402" spans="2:9" ht="12.95" customHeight="1">
      <c r="F402" s="28"/>
      <c r="H402" s="128"/>
      <c r="I402" s="120"/>
    </row>
    <row r="403" spans="2:9" ht="12.95" customHeight="1">
      <c r="B403" s="32"/>
      <c r="F403" s="28"/>
      <c r="H403" s="128"/>
      <c r="I403" s="120">
        <f>ROUNDDOWN(F403*H403,0)</f>
        <v>0</v>
      </c>
    </row>
    <row r="404" spans="2:9" ht="12.95" customHeight="1">
      <c r="F404" s="28"/>
      <c r="H404" s="128"/>
      <c r="I404" s="120"/>
    </row>
    <row r="405" spans="2:9" ht="12.95" customHeight="1">
      <c r="F405" s="28"/>
      <c r="H405" s="128"/>
      <c r="I405" s="120">
        <f>ROUNDDOWN(F405*H405,0)</f>
        <v>0</v>
      </c>
    </row>
    <row r="406" spans="2:9" ht="12.95" customHeight="1">
      <c r="F406" s="28"/>
      <c r="H406" s="128"/>
      <c r="I406" s="120"/>
    </row>
    <row r="407" spans="2:9" ht="12.95" customHeight="1">
      <c r="B407" s="32"/>
      <c r="F407" s="28"/>
      <c r="H407" s="128"/>
      <c r="I407" s="120">
        <f>ROUNDDOWN(F407*H407,0)</f>
        <v>0</v>
      </c>
    </row>
    <row r="408" spans="2:9" ht="12.95" customHeight="1">
      <c r="F408" s="28"/>
      <c r="H408" s="128"/>
      <c r="I408" s="120"/>
    </row>
    <row r="409" spans="2:9" ht="12.95" customHeight="1">
      <c r="F409" s="28"/>
      <c r="H409" s="128"/>
      <c r="I409" s="120">
        <f>ROUNDDOWN(F409*H409,0)</f>
        <v>0</v>
      </c>
    </row>
    <row r="410" spans="2:9" ht="12.95" customHeight="1">
      <c r="F410" s="28"/>
      <c r="H410" s="128"/>
      <c r="I410" s="120"/>
    </row>
    <row r="411" spans="2:9" ht="12.95" customHeight="1">
      <c r="B411" s="32"/>
      <c r="F411" s="28"/>
      <c r="H411" s="128"/>
      <c r="I411" s="120">
        <f>ROUNDDOWN(F411*H411,0)</f>
        <v>0</v>
      </c>
    </row>
    <row r="412" spans="2:9" ht="12.95" customHeight="1">
      <c r="F412" s="28"/>
      <c r="H412" s="128"/>
      <c r="I412" s="120"/>
    </row>
    <row r="413" spans="2:9" ht="12.95" customHeight="1">
      <c r="F413" s="28"/>
      <c r="H413" s="128"/>
      <c r="I413" s="120">
        <f>ROUNDDOWN(F413*H413,0)</f>
        <v>0</v>
      </c>
    </row>
    <row r="414" spans="2:9" ht="12.95" customHeight="1">
      <c r="F414" s="28"/>
      <c r="H414" s="128"/>
      <c r="I414" s="120"/>
    </row>
    <row r="415" spans="2:9" ht="12.95" customHeight="1">
      <c r="F415" s="28"/>
      <c r="H415" s="128"/>
      <c r="I415" s="120">
        <f>ROUNDDOWN(F415*H415,0)</f>
        <v>0</v>
      </c>
    </row>
    <row r="416" spans="2:9" ht="12.95" customHeight="1">
      <c r="F416" s="28"/>
      <c r="H416" s="128"/>
      <c r="I416" s="120"/>
    </row>
    <row r="417" spans="6:11" ht="12.95" customHeight="1">
      <c r="F417" s="28"/>
      <c r="H417" s="128"/>
      <c r="I417" s="120">
        <f>ROUNDDOWN(F417*H417,0)</f>
        <v>0</v>
      </c>
    </row>
    <row r="418" spans="6:11" ht="12.95" customHeight="1">
      <c r="F418" s="28"/>
      <c r="H418" s="128"/>
      <c r="I418" s="120"/>
      <c r="J418" s="35"/>
      <c r="K418" s="35"/>
    </row>
    <row r="419" spans="6:11" ht="12.95" customHeight="1">
      <c r="F419" s="28"/>
      <c r="H419" s="128"/>
      <c r="I419" s="120">
        <f>ROUNDDOWN(F419*H419,0)</f>
        <v>0</v>
      </c>
    </row>
    <row r="420" spans="6:11" ht="12.95" customHeight="1">
      <c r="F420" s="28"/>
      <c r="I420" s="120"/>
    </row>
  </sheetData>
  <mergeCells count="2">
    <mergeCell ref="D3:E3"/>
    <mergeCell ref="J3:L3"/>
  </mergeCells>
  <phoneticPr fontId="3"/>
  <conditionalFormatting sqref="H4:H267">
    <cfRule type="expression" dxfId="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B0F0"/>
    <pageSetUpPr fitToPage="1"/>
  </sheetPr>
  <dimension ref="B3:O584"/>
  <sheetViews>
    <sheetView showZeros="0" view="pageBreakPreview" topLeftCell="A233" zoomScale="115" zoomScaleNormal="100" zoomScaleSheetLayoutView="115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500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419</v>
      </c>
      <c r="D5" s="24"/>
      <c r="E5" s="25"/>
      <c r="F5" s="36">
        <v>1</v>
      </c>
      <c r="G5" s="27" t="s">
        <v>23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501</v>
      </c>
      <c r="D9" s="24"/>
      <c r="E9" s="25"/>
      <c r="F9" s="26">
        <v>6.38</v>
      </c>
      <c r="G9" s="27" t="s">
        <v>440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441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502</v>
      </c>
      <c r="D11" s="24" t="s">
        <v>503</v>
      </c>
      <c r="E11" s="25"/>
      <c r="F11" s="26">
        <f>52.6*0.3</f>
        <v>15.78</v>
      </c>
      <c r="G11" s="27" t="s">
        <v>444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441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504</v>
      </c>
      <c r="D13" s="24" t="s">
        <v>505</v>
      </c>
      <c r="E13" s="25"/>
      <c r="F13" s="26">
        <f>42.58*0.4</f>
        <v>17.032</v>
      </c>
      <c r="G13" s="27" t="s">
        <v>444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506</v>
      </c>
      <c r="D15" s="24"/>
      <c r="E15" s="25"/>
      <c r="F15" s="26">
        <v>83</v>
      </c>
      <c r="G15" s="27" t="s">
        <v>188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507</v>
      </c>
      <c r="D17" s="24"/>
      <c r="E17" s="25"/>
      <c r="F17" s="26">
        <v>2.66</v>
      </c>
      <c r="G17" s="27" t="s">
        <v>440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441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508</v>
      </c>
      <c r="D19" s="24" t="s">
        <v>509</v>
      </c>
      <c r="E19" s="25"/>
      <c r="F19" s="26">
        <f>59.4*0.3</f>
        <v>17.82</v>
      </c>
      <c r="G19" s="27" t="s">
        <v>444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510</v>
      </c>
      <c r="D21" s="24"/>
      <c r="E21" s="25"/>
      <c r="F21" s="26">
        <v>5.12</v>
      </c>
      <c r="G21" s="27" t="s">
        <v>440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 t="s">
        <v>441</v>
      </c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511</v>
      </c>
      <c r="D23" s="24" t="s">
        <v>512</v>
      </c>
      <c r="E23" s="25"/>
      <c r="F23" s="26">
        <f>14.18*0.3</f>
        <v>4.2539999999999996</v>
      </c>
      <c r="G23" s="27" t="s">
        <v>444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7" t="s">
        <v>28</v>
      </c>
      <c r="D27" s="24"/>
      <c r="E27" s="25"/>
      <c r="F27" s="26"/>
      <c r="G27" s="27"/>
      <c r="H27" s="127"/>
      <c r="I27" s="119"/>
      <c r="J27" s="153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14" t="s">
        <v>513</v>
      </c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420</v>
      </c>
      <c r="D31" s="24"/>
      <c r="E31" s="25"/>
      <c r="F31" s="36">
        <v>1</v>
      </c>
      <c r="G31" s="27" t="s">
        <v>23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514</v>
      </c>
      <c r="D35" s="24"/>
      <c r="E35" s="25" t="s">
        <v>515</v>
      </c>
      <c r="F35" s="26">
        <v>5</v>
      </c>
      <c r="G35" s="27" t="s">
        <v>489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514</v>
      </c>
      <c r="D37" s="24"/>
      <c r="E37" s="25" t="s">
        <v>515</v>
      </c>
      <c r="F37" s="26">
        <v>5</v>
      </c>
      <c r="G37" s="27" t="s">
        <v>489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516</v>
      </c>
      <c r="D39" s="24"/>
      <c r="E39" s="25" t="s">
        <v>386</v>
      </c>
      <c r="F39" s="26">
        <v>8</v>
      </c>
      <c r="G39" s="27" t="s">
        <v>300</v>
      </c>
      <c r="H39" s="118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516</v>
      </c>
      <c r="D41" s="24"/>
      <c r="E41" s="25" t="s">
        <v>385</v>
      </c>
      <c r="F41" s="26">
        <v>141</v>
      </c>
      <c r="G41" s="27" t="s">
        <v>300</v>
      </c>
      <c r="H41" s="118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516</v>
      </c>
      <c r="D43" s="24"/>
      <c r="E43" s="25" t="s">
        <v>388</v>
      </c>
      <c r="F43" s="26">
        <v>8</v>
      </c>
      <c r="G43" s="27" t="s">
        <v>300</v>
      </c>
      <c r="H43" s="118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516</v>
      </c>
      <c r="D45" s="24"/>
      <c r="E45" s="25" t="s">
        <v>381</v>
      </c>
      <c r="F45" s="26">
        <v>19</v>
      </c>
      <c r="G45" s="27" t="s">
        <v>300</v>
      </c>
      <c r="H45" s="118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516</v>
      </c>
      <c r="D47" s="24"/>
      <c r="E47" s="25" t="s">
        <v>386</v>
      </c>
      <c r="F47" s="26">
        <v>11</v>
      </c>
      <c r="G47" s="27" t="s">
        <v>300</v>
      </c>
      <c r="H47" s="118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516</v>
      </c>
      <c r="D49" s="24"/>
      <c r="E49" s="25" t="s">
        <v>517</v>
      </c>
      <c r="F49" s="26">
        <v>6</v>
      </c>
      <c r="G49" s="27" t="s">
        <v>300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 t="s">
        <v>391</v>
      </c>
      <c r="E50" s="16" t="s">
        <v>518</v>
      </c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519</v>
      </c>
      <c r="D51" s="24" t="s">
        <v>398</v>
      </c>
      <c r="E51" s="25" t="s">
        <v>394</v>
      </c>
      <c r="F51" s="26">
        <v>7</v>
      </c>
      <c r="G51" s="27" t="s">
        <v>309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 t="s">
        <v>391</v>
      </c>
      <c r="E52" s="16" t="s">
        <v>518</v>
      </c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519</v>
      </c>
      <c r="D53" s="24" t="s">
        <v>398</v>
      </c>
      <c r="E53" s="25" t="s">
        <v>520</v>
      </c>
      <c r="F53" s="26">
        <v>1</v>
      </c>
      <c r="G53" s="27" t="s">
        <v>309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 t="s">
        <v>391</v>
      </c>
      <c r="E54" s="16" t="s">
        <v>518</v>
      </c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519</v>
      </c>
      <c r="D55" s="24" t="s">
        <v>398</v>
      </c>
      <c r="E55" s="25" t="s">
        <v>395</v>
      </c>
      <c r="F55" s="26">
        <v>3</v>
      </c>
      <c r="G55" s="27" t="s">
        <v>309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 t="s">
        <v>405</v>
      </c>
      <c r="D57" s="24"/>
      <c r="E57" s="25" t="s">
        <v>385</v>
      </c>
      <c r="F57" s="26">
        <v>8</v>
      </c>
      <c r="G57" s="27" t="s">
        <v>309</v>
      </c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514</v>
      </c>
      <c r="D59" s="24"/>
      <c r="E59" s="25" t="s">
        <v>515</v>
      </c>
      <c r="F59" s="26">
        <v>29.53</v>
      </c>
      <c r="G59" s="27" t="s">
        <v>489</v>
      </c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 t="s">
        <v>514</v>
      </c>
      <c r="D61" s="24"/>
      <c r="E61" s="25" t="s">
        <v>521</v>
      </c>
      <c r="F61" s="26">
        <v>6.52</v>
      </c>
      <c r="G61" s="27" t="s">
        <v>489</v>
      </c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 t="s">
        <v>514</v>
      </c>
      <c r="D63" s="24"/>
      <c r="E63" s="25" t="s">
        <v>522</v>
      </c>
      <c r="F63" s="26">
        <v>10.54</v>
      </c>
      <c r="G63" s="27" t="s">
        <v>489</v>
      </c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 t="s">
        <v>523</v>
      </c>
      <c r="D65" s="24" t="s">
        <v>491</v>
      </c>
      <c r="E65" s="25" t="s">
        <v>524</v>
      </c>
      <c r="F65" s="26">
        <v>42.46</v>
      </c>
      <c r="G65" s="27" t="s">
        <v>489</v>
      </c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514</v>
      </c>
      <c r="D67" s="24"/>
      <c r="E67" s="25" t="s">
        <v>488</v>
      </c>
      <c r="F67" s="26">
        <v>1.68</v>
      </c>
      <c r="G67" s="27" t="s">
        <v>489</v>
      </c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 t="s">
        <v>525</v>
      </c>
      <c r="E68" s="16" t="s">
        <v>459</v>
      </c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 t="s">
        <v>526</v>
      </c>
      <c r="D69" s="24" t="s">
        <v>495</v>
      </c>
      <c r="E69" s="25" t="s">
        <v>527</v>
      </c>
      <c r="F69" s="26">
        <v>5</v>
      </c>
      <c r="G69" s="27" t="s">
        <v>489</v>
      </c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 t="s">
        <v>493</v>
      </c>
      <c r="E70" s="16" t="s">
        <v>494</v>
      </c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526</v>
      </c>
      <c r="D71" s="24" t="s">
        <v>495</v>
      </c>
      <c r="E71" s="25" t="s">
        <v>496</v>
      </c>
      <c r="F71" s="26">
        <v>4.4000000000000004</v>
      </c>
      <c r="G71" s="27" t="s">
        <v>489</v>
      </c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 t="s">
        <v>493</v>
      </c>
      <c r="E72" s="16" t="s">
        <v>494</v>
      </c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 t="s">
        <v>526</v>
      </c>
      <c r="D73" s="24" t="s">
        <v>495</v>
      </c>
      <c r="E73" s="25" t="s">
        <v>496</v>
      </c>
      <c r="F73" s="26">
        <v>10</v>
      </c>
      <c r="G73" s="27" t="s">
        <v>489</v>
      </c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 t="s">
        <v>458</v>
      </c>
      <c r="E74" s="16" t="s">
        <v>459</v>
      </c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 t="s">
        <v>526</v>
      </c>
      <c r="D75" s="24" t="s">
        <v>495</v>
      </c>
      <c r="E75" s="25" t="s">
        <v>496</v>
      </c>
      <c r="F75" s="26">
        <v>48.95</v>
      </c>
      <c r="G75" s="27" t="s">
        <v>489</v>
      </c>
      <c r="H75" s="127"/>
      <c r="I75" s="119"/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/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7" t="s">
        <v>28</v>
      </c>
      <c r="D79" s="24"/>
      <c r="E79" s="25"/>
      <c r="F79" s="26"/>
      <c r="G79" s="27"/>
      <c r="H79" s="127"/>
      <c r="I79" s="119"/>
      <c r="J79" s="153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/>
      <c r="J81" s="24"/>
      <c r="K81" s="25"/>
      <c r="L81" s="25"/>
      <c r="N81" s="120"/>
      <c r="O81" s="11"/>
    </row>
    <row r="82" spans="2:15" ht="12.95" customHeight="1">
      <c r="B82" s="13"/>
      <c r="C82" s="14" t="s">
        <v>528</v>
      </c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 t="s">
        <v>421</v>
      </c>
      <c r="D83" s="24"/>
      <c r="E83" s="25"/>
      <c r="F83" s="36">
        <v>1</v>
      </c>
      <c r="G83" s="27" t="s">
        <v>23</v>
      </c>
      <c r="H83" s="127"/>
      <c r="I83" s="119"/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 t="s">
        <v>529</v>
      </c>
      <c r="D87" s="24"/>
      <c r="E87" s="25"/>
      <c r="F87" s="26"/>
      <c r="G87" s="27"/>
      <c r="H87" s="127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 t="s">
        <v>530</v>
      </c>
      <c r="E88" s="16" t="s">
        <v>531</v>
      </c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 t="s">
        <v>532</v>
      </c>
      <c r="D89" s="24" t="s">
        <v>298</v>
      </c>
      <c r="E89" s="25" t="s">
        <v>304</v>
      </c>
      <c r="F89" s="26">
        <v>54</v>
      </c>
      <c r="G89" s="27" t="s">
        <v>300</v>
      </c>
      <c r="H89" s="118"/>
      <c r="I89" s="119"/>
      <c r="J89" s="24"/>
      <c r="K89" s="25"/>
      <c r="L89" s="25"/>
      <c r="N89" s="120"/>
      <c r="O89" s="11"/>
    </row>
    <row r="90" spans="2:15" ht="12.95" customHeight="1">
      <c r="B90" s="13"/>
      <c r="C90" s="21"/>
      <c r="D90" s="15" t="s">
        <v>530</v>
      </c>
      <c r="E90" s="16" t="s">
        <v>531</v>
      </c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 t="s">
        <v>532</v>
      </c>
      <c r="D91" s="24" t="s">
        <v>298</v>
      </c>
      <c r="E91" s="25" t="s">
        <v>533</v>
      </c>
      <c r="F91" s="26">
        <v>14</v>
      </c>
      <c r="G91" s="27" t="s">
        <v>300</v>
      </c>
      <c r="H91" s="118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 t="s">
        <v>530</v>
      </c>
      <c r="E92" s="16" t="s">
        <v>531</v>
      </c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 t="s">
        <v>532</v>
      </c>
      <c r="D93" s="24" t="s">
        <v>534</v>
      </c>
      <c r="E93" s="25" t="s">
        <v>533</v>
      </c>
      <c r="F93" s="26">
        <v>39</v>
      </c>
      <c r="G93" s="27" t="s">
        <v>300</v>
      </c>
      <c r="H93" s="118"/>
      <c r="I93" s="119"/>
      <c r="J93" s="24"/>
      <c r="K93" s="25"/>
      <c r="L93" s="25"/>
      <c r="N93" s="120"/>
      <c r="O93" s="11"/>
    </row>
    <row r="94" spans="2:15" ht="12.95" customHeight="1">
      <c r="B94" s="13"/>
      <c r="C94" s="21"/>
      <c r="D94" s="15" t="s">
        <v>530</v>
      </c>
      <c r="E94" s="16" t="s">
        <v>531</v>
      </c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 t="s">
        <v>535</v>
      </c>
      <c r="D95" s="24" t="s">
        <v>298</v>
      </c>
      <c r="E95" s="25" t="s">
        <v>304</v>
      </c>
      <c r="F95" s="26">
        <v>5</v>
      </c>
      <c r="G95" s="27" t="s">
        <v>300</v>
      </c>
      <c r="H95" s="118"/>
      <c r="I95" s="119"/>
      <c r="J95" s="24"/>
      <c r="K95" s="25"/>
      <c r="L95" s="25"/>
      <c r="N95" s="120"/>
      <c r="O95" s="11"/>
    </row>
    <row r="96" spans="2:15" ht="12.95" customHeight="1">
      <c r="B96" s="13"/>
      <c r="C96" s="21"/>
      <c r="D96" s="15" t="s">
        <v>530</v>
      </c>
      <c r="E96" s="16" t="s">
        <v>531</v>
      </c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 t="s">
        <v>535</v>
      </c>
      <c r="D97" s="24" t="s">
        <v>298</v>
      </c>
      <c r="E97" s="25" t="s">
        <v>308</v>
      </c>
      <c r="F97" s="26">
        <v>3</v>
      </c>
      <c r="G97" s="27" t="s">
        <v>300</v>
      </c>
      <c r="H97" s="118"/>
      <c r="I97" s="119"/>
      <c r="J97" s="24"/>
      <c r="K97" s="25"/>
      <c r="L97" s="25"/>
      <c r="N97" s="120"/>
      <c r="O97" s="11"/>
    </row>
    <row r="98" spans="2:15" ht="12.95" customHeight="1">
      <c r="B98" s="13"/>
      <c r="C98" s="21"/>
      <c r="D98" s="15" t="s">
        <v>530</v>
      </c>
      <c r="E98" s="16" t="s">
        <v>531</v>
      </c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 t="s">
        <v>535</v>
      </c>
      <c r="D99" s="24" t="s">
        <v>298</v>
      </c>
      <c r="E99" s="25" t="s">
        <v>536</v>
      </c>
      <c r="F99" s="26">
        <v>10</v>
      </c>
      <c r="G99" s="27" t="s">
        <v>300</v>
      </c>
      <c r="H99" s="118"/>
      <c r="I99" s="119"/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 t="s">
        <v>530</v>
      </c>
      <c r="E100" s="16" t="s">
        <v>531</v>
      </c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 t="s">
        <v>535</v>
      </c>
      <c r="D101" s="24" t="s">
        <v>298</v>
      </c>
      <c r="E101" s="25" t="s">
        <v>537</v>
      </c>
      <c r="F101" s="26">
        <v>26</v>
      </c>
      <c r="G101" s="27" t="s">
        <v>300</v>
      </c>
      <c r="H101" s="118"/>
      <c r="I101" s="119"/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 t="s">
        <v>530</v>
      </c>
      <c r="E102" s="16" t="s">
        <v>531</v>
      </c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 t="s">
        <v>535</v>
      </c>
      <c r="D103" s="24" t="s">
        <v>534</v>
      </c>
      <c r="E103" s="25" t="s">
        <v>304</v>
      </c>
      <c r="F103" s="26">
        <v>22</v>
      </c>
      <c r="G103" s="27" t="s">
        <v>300</v>
      </c>
      <c r="H103" s="118"/>
      <c r="I103" s="119"/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 t="s">
        <v>530</v>
      </c>
      <c r="E104" s="16" t="s">
        <v>531</v>
      </c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 t="s">
        <v>535</v>
      </c>
      <c r="D105" s="24" t="s">
        <v>534</v>
      </c>
      <c r="E105" s="25" t="s">
        <v>538</v>
      </c>
      <c r="F105" s="26">
        <v>5</v>
      </c>
      <c r="G105" s="27" t="s">
        <v>300</v>
      </c>
      <c r="H105" s="118"/>
      <c r="I105" s="119"/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 t="s">
        <v>530</v>
      </c>
      <c r="E106" s="16" t="s">
        <v>531</v>
      </c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 t="s">
        <v>535</v>
      </c>
      <c r="D107" s="24" t="s">
        <v>534</v>
      </c>
      <c r="E107" s="25" t="s">
        <v>308</v>
      </c>
      <c r="F107" s="26">
        <v>9</v>
      </c>
      <c r="G107" s="27" t="s">
        <v>300</v>
      </c>
      <c r="H107" s="118"/>
      <c r="I107" s="119"/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 t="s">
        <v>530</v>
      </c>
      <c r="E108" s="16" t="s">
        <v>531</v>
      </c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 t="s">
        <v>535</v>
      </c>
      <c r="D109" s="24" t="s">
        <v>534</v>
      </c>
      <c r="E109" s="25" t="s">
        <v>536</v>
      </c>
      <c r="F109" s="26">
        <v>22</v>
      </c>
      <c r="G109" s="27" t="s">
        <v>300</v>
      </c>
      <c r="H109" s="118"/>
      <c r="I109" s="119"/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 t="s">
        <v>530</v>
      </c>
      <c r="E110" s="16" t="s">
        <v>531</v>
      </c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 t="s">
        <v>535</v>
      </c>
      <c r="D111" s="24" t="s">
        <v>534</v>
      </c>
      <c r="E111" s="25" t="s">
        <v>537</v>
      </c>
      <c r="F111" s="26">
        <v>18</v>
      </c>
      <c r="G111" s="27" t="s">
        <v>300</v>
      </c>
      <c r="H111" s="118"/>
      <c r="I111" s="119"/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 t="s">
        <v>530</v>
      </c>
      <c r="E112" s="16" t="s">
        <v>531</v>
      </c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 t="s">
        <v>535</v>
      </c>
      <c r="D113" s="24" t="s">
        <v>534</v>
      </c>
      <c r="E113" s="25" t="s">
        <v>533</v>
      </c>
      <c r="F113" s="26">
        <v>29</v>
      </c>
      <c r="G113" s="27" t="s">
        <v>300</v>
      </c>
      <c r="H113" s="118"/>
      <c r="I113" s="119"/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 t="s">
        <v>530</v>
      </c>
      <c r="E114" s="16" t="s">
        <v>531</v>
      </c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 t="s">
        <v>539</v>
      </c>
      <c r="D115" s="24" t="s">
        <v>298</v>
      </c>
      <c r="E115" s="25" t="s">
        <v>537</v>
      </c>
      <c r="F115" s="26">
        <v>20</v>
      </c>
      <c r="G115" s="27" t="s">
        <v>300</v>
      </c>
      <c r="H115" s="118"/>
      <c r="I115" s="119"/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 t="s">
        <v>530</v>
      </c>
      <c r="E116" s="16" t="s">
        <v>531</v>
      </c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 t="s">
        <v>539</v>
      </c>
      <c r="D117" s="24" t="s">
        <v>534</v>
      </c>
      <c r="E117" s="25" t="s">
        <v>537</v>
      </c>
      <c r="F117" s="26">
        <v>49</v>
      </c>
      <c r="G117" s="27" t="s">
        <v>300</v>
      </c>
      <c r="H117" s="118"/>
      <c r="I117" s="119"/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 t="s">
        <v>530</v>
      </c>
      <c r="E118" s="16" t="s">
        <v>531</v>
      </c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 t="s">
        <v>540</v>
      </c>
      <c r="D119" s="24" t="s">
        <v>534</v>
      </c>
      <c r="E119" s="25" t="s">
        <v>533</v>
      </c>
      <c r="F119" s="26">
        <v>14</v>
      </c>
      <c r="G119" s="27" t="s">
        <v>300</v>
      </c>
      <c r="H119" s="118"/>
      <c r="I119" s="119"/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 t="s">
        <v>295</v>
      </c>
      <c r="E120" s="16" t="s">
        <v>541</v>
      </c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 t="s">
        <v>542</v>
      </c>
      <c r="D121" s="24" t="s">
        <v>534</v>
      </c>
      <c r="E121" s="25" t="s">
        <v>543</v>
      </c>
      <c r="F121" s="26">
        <v>23</v>
      </c>
      <c r="G121" s="27" t="s">
        <v>300</v>
      </c>
      <c r="H121" s="118"/>
      <c r="I121" s="119"/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 t="s">
        <v>530</v>
      </c>
      <c r="E122" s="16" t="s">
        <v>531</v>
      </c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 t="s">
        <v>544</v>
      </c>
      <c r="D123" s="24" t="s">
        <v>298</v>
      </c>
      <c r="E123" s="25" t="s">
        <v>304</v>
      </c>
      <c r="F123" s="26">
        <v>3</v>
      </c>
      <c r="G123" s="27" t="s">
        <v>300</v>
      </c>
      <c r="H123" s="127"/>
      <c r="I123" s="119"/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 t="s">
        <v>530</v>
      </c>
      <c r="E124" s="16" t="s">
        <v>531</v>
      </c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 t="s">
        <v>544</v>
      </c>
      <c r="D125" s="24" t="s">
        <v>298</v>
      </c>
      <c r="E125" s="25" t="s">
        <v>305</v>
      </c>
      <c r="F125" s="26">
        <v>10</v>
      </c>
      <c r="G125" s="27" t="s">
        <v>300</v>
      </c>
      <c r="H125" s="127"/>
      <c r="I125" s="119"/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 t="s">
        <v>530</v>
      </c>
      <c r="E126" s="16" t="s">
        <v>531</v>
      </c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 t="s">
        <v>544</v>
      </c>
      <c r="D127" s="24" t="s">
        <v>298</v>
      </c>
      <c r="E127" s="25" t="s">
        <v>545</v>
      </c>
      <c r="F127" s="26">
        <v>17</v>
      </c>
      <c r="G127" s="27" t="s">
        <v>300</v>
      </c>
      <c r="H127" s="127"/>
      <c r="I127" s="119"/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 t="s">
        <v>530</v>
      </c>
      <c r="E128" s="16" t="s">
        <v>531</v>
      </c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 t="s">
        <v>544</v>
      </c>
      <c r="D129" s="24" t="s">
        <v>298</v>
      </c>
      <c r="E129" s="25" t="s">
        <v>538</v>
      </c>
      <c r="F129" s="26">
        <v>24</v>
      </c>
      <c r="G129" s="27" t="s">
        <v>300</v>
      </c>
      <c r="H129" s="127"/>
      <c r="I129" s="119"/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 t="s">
        <v>530</v>
      </c>
      <c r="E130" s="16" t="s">
        <v>531</v>
      </c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 t="s">
        <v>544</v>
      </c>
      <c r="D131" s="24" t="s">
        <v>534</v>
      </c>
      <c r="E131" s="25" t="s">
        <v>308</v>
      </c>
      <c r="F131" s="26">
        <v>7</v>
      </c>
      <c r="G131" s="27" t="s">
        <v>300</v>
      </c>
      <c r="H131" s="127"/>
      <c r="I131" s="119"/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 t="s">
        <v>301</v>
      </c>
      <c r="E132" s="16" t="s">
        <v>302</v>
      </c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 t="s">
        <v>544</v>
      </c>
      <c r="D133" s="24" t="s">
        <v>298</v>
      </c>
      <c r="E133" s="25" t="s">
        <v>304</v>
      </c>
      <c r="F133" s="26">
        <v>11</v>
      </c>
      <c r="G133" s="27" t="s">
        <v>300</v>
      </c>
      <c r="H133" s="127"/>
      <c r="I133" s="119"/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 t="s">
        <v>301</v>
      </c>
      <c r="E134" s="16" t="s">
        <v>302</v>
      </c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 t="s">
        <v>544</v>
      </c>
      <c r="D135" s="24" t="s">
        <v>306</v>
      </c>
      <c r="E135" s="25" t="s">
        <v>304</v>
      </c>
      <c r="F135" s="26">
        <v>63</v>
      </c>
      <c r="G135" s="27" t="s">
        <v>300</v>
      </c>
      <c r="H135" s="127"/>
      <c r="I135" s="119"/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 t="s">
        <v>448</v>
      </c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 t="s">
        <v>546</v>
      </c>
      <c r="D137" s="24" t="s">
        <v>449</v>
      </c>
      <c r="E137" s="25" t="s">
        <v>450</v>
      </c>
      <c r="F137" s="26">
        <v>139</v>
      </c>
      <c r="G137" s="27" t="s">
        <v>300</v>
      </c>
      <c r="H137" s="127"/>
      <c r="I137" s="119"/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 t="s">
        <v>448</v>
      </c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 t="s">
        <v>546</v>
      </c>
      <c r="D139" s="24" t="s">
        <v>452</v>
      </c>
      <c r="E139" s="25" t="s">
        <v>451</v>
      </c>
      <c r="F139" s="26">
        <v>139</v>
      </c>
      <c r="G139" s="27" t="s">
        <v>300</v>
      </c>
      <c r="H139" s="127"/>
      <c r="I139" s="119"/>
      <c r="J139" s="24"/>
      <c r="K139" s="25"/>
      <c r="L139" s="25"/>
      <c r="N139" s="120"/>
      <c r="O139" s="11"/>
    </row>
    <row r="140" spans="2:15" ht="12.95" customHeight="1">
      <c r="B140" s="13"/>
      <c r="C140" s="14"/>
      <c r="D140" s="15" t="s">
        <v>547</v>
      </c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 t="s">
        <v>548</v>
      </c>
      <c r="D141" s="24" t="s">
        <v>456</v>
      </c>
      <c r="E141" s="25"/>
      <c r="F141" s="26">
        <v>139</v>
      </c>
      <c r="G141" s="27" t="s">
        <v>549</v>
      </c>
      <c r="H141" s="127"/>
      <c r="I141" s="119"/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 t="s">
        <v>550</v>
      </c>
      <c r="D143" s="24"/>
      <c r="E143" s="25" t="s">
        <v>533</v>
      </c>
      <c r="F143" s="26">
        <v>2</v>
      </c>
      <c r="G143" s="27" t="s">
        <v>309</v>
      </c>
      <c r="H143" s="118"/>
      <c r="I143" s="119"/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 t="s">
        <v>551</v>
      </c>
      <c r="D145" s="24"/>
      <c r="E145" s="25" t="s">
        <v>533</v>
      </c>
      <c r="F145" s="26">
        <v>2</v>
      </c>
      <c r="G145" s="27" t="s">
        <v>309</v>
      </c>
      <c r="H145" s="118"/>
      <c r="I145" s="119"/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 t="s">
        <v>552</v>
      </c>
      <c r="D147" s="24"/>
      <c r="E147" s="25" t="s">
        <v>533</v>
      </c>
      <c r="F147" s="26">
        <v>2</v>
      </c>
      <c r="G147" s="27" t="s">
        <v>309</v>
      </c>
      <c r="H147" s="127"/>
      <c r="I147" s="119"/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 t="s">
        <v>550</v>
      </c>
      <c r="D149" s="24"/>
      <c r="E149" s="25" t="s">
        <v>536</v>
      </c>
      <c r="F149" s="26">
        <v>3</v>
      </c>
      <c r="G149" s="27" t="s">
        <v>309</v>
      </c>
      <c r="H149" s="118"/>
      <c r="I149" s="119"/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 t="s">
        <v>550</v>
      </c>
      <c r="D151" s="24"/>
      <c r="E151" s="25" t="s">
        <v>533</v>
      </c>
      <c r="F151" s="26">
        <v>5</v>
      </c>
      <c r="G151" s="27" t="s">
        <v>309</v>
      </c>
      <c r="H151" s="118"/>
      <c r="I151" s="119"/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 t="s">
        <v>551</v>
      </c>
      <c r="D153" s="24"/>
      <c r="E153" s="25" t="s">
        <v>533</v>
      </c>
      <c r="F153" s="26">
        <v>2</v>
      </c>
      <c r="G153" s="27" t="s">
        <v>309</v>
      </c>
      <c r="H153" s="118"/>
      <c r="I153" s="119"/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 t="s">
        <v>553</v>
      </c>
      <c r="D155" s="24"/>
      <c r="E155" s="25" t="s">
        <v>536</v>
      </c>
      <c r="F155" s="26">
        <v>1</v>
      </c>
      <c r="G155" s="27" t="s">
        <v>309</v>
      </c>
      <c r="H155" s="118"/>
      <c r="I155" s="119"/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 t="s">
        <v>554</v>
      </c>
      <c r="D157" s="24"/>
      <c r="E157" s="25" t="s">
        <v>536</v>
      </c>
      <c r="F157" s="26">
        <v>1</v>
      </c>
      <c r="G157" s="27" t="s">
        <v>309</v>
      </c>
      <c r="H157" s="118"/>
      <c r="I157" s="119"/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 t="s">
        <v>550</v>
      </c>
      <c r="D159" s="24"/>
      <c r="E159" s="25" t="s">
        <v>537</v>
      </c>
      <c r="F159" s="26">
        <v>9</v>
      </c>
      <c r="G159" s="27" t="s">
        <v>309</v>
      </c>
      <c r="H159" s="118"/>
      <c r="I159" s="119"/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 t="s">
        <v>551</v>
      </c>
      <c r="D161" s="24"/>
      <c r="E161" s="25" t="s">
        <v>533</v>
      </c>
      <c r="F161" s="26">
        <v>1</v>
      </c>
      <c r="G161" s="27" t="s">
        <v>309</v>
      </c>
      <c r="H161" s="118"/>
      <c r="I161" s="119"/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 t="s">
        <v>553</v>
      </c>
      <c r="D163" s="24"/>
      <c r="E163" s="25" t="s">
        <v>537</v>
      </c>
      <c r="F163" s="26">
        <v>1</v>
      </c>
      <c r="G163" s="27" t="s">
        <v>309</v>
      </c>
      <c r="H163" s="118"/>
      <c r="I163" s="119"/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 t="s">
        <v>554</v>
      </c>
      <c r="D165" s="24"/>
      <c r="E165" s="25" t="s">
        <v>537</v>
      </c>
      <c r="F165" s="26">
        <v>1</v>
      </c>
      <c r="G165" s="27" t="s">
        <v>309</v>
      </c>
      <c r="H165" s="118"/>
      <c r="I165" s="119"/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 t="s">
        <v>552</v>
      </c>
      <c r="D167" s="24"/>
      <c r="E167" s="25" t="s">
        <v>537</v>
      </c>
      <c r="F167" s="26">
        <v>9</v>
      </c>
      <c r="G167" s="27" t="s">
        <v>309</v>
      </c>
      <c r="H167" s="127"/>
      <c r="I167" s="119"/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 t="s">
        <v>552</v>
      </c>
      <c r="D169" s="24"/>
      <c r="E169" s="25" t="s">
        <v>533</v>
      </c>
      <c r="F169" s="26">
        <v>3</v>
      </c>
      <c r="G169" s="27" t="s">
        <v>309</v>
      </c>
      <c r="H169" s="127"/>
      <c r="I169" s="119"/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 t="s">
        <v>555</v>
      </c>
      <c r="D171" s="24"/>
      <c r="E171" s="25" t="s">
        <v>533</v>
      </c>
      <c r="F171" s="26">
        <v>7</v>
      </c>
      <c r="G171" s="27" t="s">
        <v>309</v>
      </c>
      <c r="H171" s="118"/>
      <c r="I171" s="119"/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 t="s">
        <v>551</v>
      </c>
      <c r="D173" s="24"/>
      <c r="E173" s="25" t="s">
        <v>533</v>
      </c>
      <c r="F173" s="26">
        <v>6</v>
      </c>
      <c r="G173" s="27" t="s">
        <v>309</v>
      </c>
      <c r="H173" s="118"/>
      <c r="I173" s="119"/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 t="s">
        <v>552</v>
      </c>
      <c r="D175" s="24"/>
      <c r="E175" s="25" t="s">
        <v>533</v>
      </c>
      <c r="F175" s="26">
        <v>6</v>
      </c>
      <c r="G175" s="27" t="s">
        <v>309</v>
      </c>
      <c r="H175" s="127"/>
      <c r="I175" s="119"/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 t="s">
        <v>525</v>
      </c>
      <c r="E176" s="16" t="s">
        <v>459</v>
      </c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 t="s">
        <v>526</v>
      </c>
      <c r="D177" s="24" t="s">
        <v>556</v>
      </c>
      <c r="E177" s="25" t="s">
        <v>533</v>
      </c>
      <c r="F177" s="26">
        <v>39</v>
      </c>
      <c r="G177" s="27" t="s">
        <v>300</v>
      </c>
      <c r="H177" s="127"/>
      <c r="I177" s="119"/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 t="s">
        <v>458</v>
      </c>
      <c r="E178" s="16" t="s">
        <v>459</v>
      </c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 t="s">
        <v>526</v>
      </c>
      <c r="D179" s="24" t="s">
        <v>557</v>
      </c>
      <c r="E179" s="25" t="s">
        <v>304</v>
      </c>
      <c r="F179" s="26">
        <v>54</v>
      </c>
      <c r="G179" s="27" t="s">
        <v>300</v>
      </c>
      <c r="H179" s="127"/>
      <c r="I179" s="119"/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 t="s">
        <v>458</v>
      </c>
      <c r="E180" s="16" t="s">
        <v>459</v>
      </c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 t="s">
        <v>526</v>
      </c>
      <c r="D181" s="24" t="s">
        <v>557</v>
      </c>
      <c r="E181" s="25" t="s">
        <v>533</v>
      </c>
      <c r="F181" s="26">
        <v>14</v>
      </c>
      <c r="G181" s="27" t="s">
        <v>300</v>
      </c>
      <c r="H181" s="127"/>
      <c r="I181" s="119"/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 t="s">
        <v>525</v>
      </c>
      <c r="E182" s="16" t="s">
        <v>459</v>
      </c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 t="s">
        <v>526</v>
      </c>
      <c r="D183" s="24" t="s">
        <v>556</v>
      </c>
      <c r="E183" s="25" t="s">
        <v>304</v>
      </c>
      <c r="F183" s="26">
        <v>22</v>
      </c>
      <c r="G183" s="27" t="s">
        <v>300</v>
      </c>
      <c r="H183" s="127"/>
      <c r="I183" s="119"/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 t="s">
        <v>525</v>
      </c>
      <c r="E184" s="16" t="s">
        <v>459</v>
      </c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 t="s">
        <v>526</v>
      </c>
      <c r="D185" s="24" t="s">
        <v>556</v>
      </c>
      <c r="E185" s="25" t="s">
        <v>538</v>
      </c>
      <c r="F185" s="26">
        <v>5</v>
      </c>
      <c r="G185" s="27" t="s">
        <v>300</v>
      </c>
      <c r="H185" s="127"/>
      <c r="I185" s="119"/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 t="s">
        <v>525</v>
      </c>
      <c r="E186" s="16" t="s">
        <v>459</v>
      </c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 t="s">
        <v>526</v>
      </c>
      <c r="D187" s="24" t="s">
        <v>556</v>
      </c>
      <c r="E187" s="25" t="s">
        <v>308</v>
      </c>
      <c r="F187" s="26">
        <v>9</v>
      </c>
      <c r="G187" s="27" t="s">
        <v>300</v>
      </c>
      <c r="H187" s="127"/>
      <c r="I187" s="119"/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 t="s">
        <v>525</v>
      </c>
      <c r="E188" s="16" t="s">
        <v>459</v>
      </c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 t="s">
        <v>526</v>
      </c>
      <c r="D189" s="24" t="s">
        <v>556</v>
      </c>
      <c r="E189" s="25" t="s">
        <v>536</v>
      </c>
      <c r="F189" s="26">
        <v>22</v>
      </c>
      <c r="G189" s="27" t="s">
        <v>300</v>
      </c>
      <c r="H189" s="127"/>
      <c r="I189" s="119"/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 t="s">
        <v>525</v>
      </c>
      <c r="E190" s="16" t="s">
        <v>459</v>
      </c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 t="s">
        <v>526</v>
      </c>
      <c r="D191" s="24" t="s">
        <v>556</v>
      </c>
      <c r="E191" s="25" t="s">
        <v>537</v>
      </c>
      <c r="F191" s="26">
        <v>18</v>
      </c>
      <c r="G191" s="27" t="s">
        <v>300</v>
      </c>
      <c r="H191" s="127"/>
      <c r="I191" s="119"/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 t="s">
        <v>525</v>
      </c>
      <c r="E192" s="16" t="s">
        <v>459</v>
      </c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 t="s">
        <v>526</v>
      </c>
      <c r="D193" s="24" t="s">
        <v>556</v>
      </c>
      <c r="E193" s="25" t="s">
        <v>533</v>
      </c>
      <c r="F193" s="26">
        <v>29</v>
      </c>
      <c r="G193" s="27" t="s">
        <v>300</v>
      </c>
      <c r="H193" s="127"/>
      <c r="I193" s="119"/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 t="s">
        <v>458</v>
      </c>
      <c r="E194" s="16" t="s">
        <v>459</v>
      </c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 t="s">
        <v>526</v>
      </c>
      <c r="D195" s="24" t="s">
        <v>556</v>
      </c>
      <c r="E195" s="25" t="s">
        <v>304</v>
      </c>
      <c r="F195" s="26">
        <v>5</v>
      </c>
      <c r="G195" s="27" t="s">
        <v>300</v>
      </c>
      <c r="H195" s="127"/>
      <c r="I195" s="119"/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 t="s">
        <v>458</v>
      </c>
      <c r="E196" s="16" t="s">
        <v>459</v>
      </c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 t="s">
        <v>526</v>
      </c>
      <c r="D197" s="24" t="s">
        <v>556</v>
      </c>
      <c r="E197" s="25" t="s">
        <v>308</v>
      </c>
      <c r="F197" s="26">
        <v>3</v>
      </c>
      <c r="G197" s="27" t="s">
        <v>300</v>
      </c>
      <c r="H197" s="127"/>
      <c r="I197" s="119"/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 t="s">
        <v>458</v>
      </c>
      <c r="E198" s="16" t="s">
        <v>459</v>
      </c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 t="s">
        <v>526</v>
      </c>
      <c r="D199" s="24" t="s">
        <v>556</v>
      </c>
      <c r="E199" s="25" t="s">
        <v>536</v>
      </c>
      <c r="F199" s="26">
        <v>10</v>
      </c>
      <c r="G199" s="27" t="s">
        <v>300</v>
      </c>
      <c r="H199" s="127"/>
      <c r="I199" s="119"/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 t="s">
        <v>458</v>
      </c>
      <c r="E200" s="16" t="s">
        <v>459</v>
      </c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 t="s">
        <v>526</v>
      </c>
      <c r="D201" s="24" t="s">
        <v>556</v>
      </c>
      <c r="E201" s="25" t="s">
        <v>537</v>
      </c>
      <c r="F201" s="26">
        <v>26</v>
      </c>
      <c r="G201" s="27" t="s">
        <v>300</v>
      </c>
      <c r="H201" s="127"/>
      <c r="I201" s="119"/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 t="s">
        <v>525</v>
      </c>
      <c r="E202" s="16" t="s">
        <v>459</v>
      </c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 t="s">
        <v>526</v>
      </c>
      <c r="D203" s="24" t="s">
        <v>558</v>
      </c>
      <c r="E203" s="25" t="s">
        <v>537</v>
      </c>
      <c r="F203" s="26">
        <v>49</v>
      </c>
      <c r="G203" s="27" t="s">
        <v>300</v>
      </c>
      <c r="H203" s="127"/>
      <c r="I203" s="119"/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 t="s">
        <v>458</v>
      </c>
      <c r="E204" s="16" t="s">
        <v>459</v>
      </c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 t="s">
        <v>526</v>
      </c>
      <c r="D205" s="24" t="s">
        <v>558</v>
      </c>
      <c r="E205" s="25" t="s">
        <v>537</v>
      </c>
      <c r="F205" s="26">
        <v>20</v>
      </c>
      <c r="G205" s="27" t="s">
        <v>300</v>
      </c>
      <c r="H205" s="127"/>
      <c r="I205" s="119"/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 t="s">
        <v>525</v>
      </c>
      <c r="E206" s="16" t="s">
        <v>459</v>
      </c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 t="s">
        <v>526</v>
      </c>
      <c r="D207" s="24" t="s">
        <v>559</v>
      </c>
      <c r="E207" s="25" t="s">
        <v>533</v>
      </c>
      <c r="F207" s="26">
        <v>14</v>
      </c>
      <c r="G207" s="27" t="s">
        <v>300</v>
      </c>
      <c r="H207" s="127"/>
      <c r="I207" s="119"/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 t="s">
        <v>525</v>
      </c>
      <c r="E208" s="16" t="s">
        <v>459</v>
      </c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 t="s">
        <v>526</v>
      </c>
      <c r="D209" s="24" t="s">
        <v>460</v>
      </c>
      <c r="E209" s="25" t="s">
        <v>533</v>
      </c>
      <c r="F209" s="26">
        <v>23</v>
      </c>
      <c r="G209" s="27" t="s">
        <v>300</v>
      </c>
      <c r="H209" s="127"/>
      <c r="I209" s="119"/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 t="s">
        <v>525</v>
      </c>
      <c r="E210" s="16" t="s">
        <v>459</v>
      </c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 t="s">
        <v>526</v>
      </c>
      <c r="D211" s="24" t="s">
        <v>560</v>
      </c>
      <c r="E211" s="25" t="s">
        <v>308</v>
      </c>
      <c r="F211" s="26">
        <v>7</v>
      </c>
      <c r="G211" s="27" t="s">
        <v>300</v>
      </c>
      <c r="H211" s="127"/>
      <c r="I211" s="119"/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 t="s">
        <v>458</v>
      </c>
      <c r="E212" s="16" t="s">
        <v>459</v>
      </c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 t="s">
        <v>526</v>
      </c>
      <c r="D213" s="24" t="s">
        <v>560</v>
      </c>
      <c r="E213" s="25" t="s">
        <v>304</v>
      </c>
      <c r="F213" s="26">
        <v>3</v>
      </c>
      <c r="G213" s="27" t="s">
        <v>300</v>
      </c>
      <c r="H213" s="127"/>
      <c r="I213" s="119"/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 t="s">
        <v>458</v>
      </c>
      <c r="E214" s="16" t="s">
        <v>459</v>
      </c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 t="s">
        <v>526</v>
      </c>
      <c r="D215" s="24" t="s">
        <v>560</v>
      </c>
      <c r="E215" s="25" t="s">
        <v>305</v>
      </c>
      <c r="F215" s="26">
        <v>10</v>
      </c>
      <c r="G215" s="27" t="s">
        <v>300</v>
      </c>
      <c r="H215" s="127"/>
      <c r="I215" s="119"/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 t="s">
        <v>458</v>
      </c>
      <c r="E216" s="16" t="s">
        <v>459</v>
      </c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 t="s">
        <v>526</v>
      </c>
      <c r="D217" s="24" t="s">
        <v>560</v>
      </c>
      <c r="E217" s="25" t="s">
        <v>545</v>
      </c>
      <c r="F217" s="26">
        <v>17</v>
      </c>
      <c r="G217" s="27" t="s">
        <v>300</v>
      </c>
      <c r="H217" s="127"/>
      <c r="I217" s="119"/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 t="s">
        <v>458</v>
      </c>
      <c r="E218" s="16" t="s">
        <v>459</v>
      </c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 t="s">
        <v>526</v>
      </c>
      <c r="D219" s="24" t="s">
        <v>560</v>
      </c>
      <c r="E219" s="25" t="s">
        <v>538</v>
      </c>
      <c r="F219" s="26">
        <v>24</v>
      </c>
      <c r="G219" s="27" t="s">
        <v>300</v>
      </c>
      <c r="H219" s="127"/>
      <c r="I219" s="119"/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 t="s">
        <v>493</v>
      </c>
      <c r="E220" s="16" t="s">
        <v>495</v>
      </c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 t="s">
        <v>526</v>
      </c>
      <c r="D221" s="24" t="s">
        <v>561</v>
      </c>
      <c r="E221" s="25" t="s">
        <v>533</v>
      </c>
      <c r="F221" s="26">
        <v>2</v>
      </c>
      <c r="G221" s="27" t="s">
        <v>309</v>
      </c>
      <c r="H221" s="127"/>
      <c r="I221" s="119"/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 t="s">
        <v>493</v>
      </c>
      <c r="E222" s="16" t="s">
        <v>495</v>
      </c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 t="s">
        <v>526</v>
      </c>
      <c r="D223" s="24" t="s">
        <v>562</v>
      </c>
      <c r="E223" s="25" t="s">
        <v>533</v>
      </c>
      <c r="F223" s="26">
        <v>2</v>
      </c>
      <c r="G223" s="27" t="s">
        <v>309</v>
      </c>
      <c r="H223" s="127"/>
      <c r="I223" s="119"/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 t="s">
        <v>493</v>
      </c>
      <c r="E224" s="16" t="s">
        <v>495</v>
      </c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 t="s">
        <v>526</v>
      </c>
      <c r="D225" s="24" t="s">
        <v>561</v>
      </c>
      <c r="E225" s="25" t="s">
        <v>536</v>
      </c>
      <c r="F225" s="26">
        <v>3</v>
      </c>
      <c r="G225" s="27" t="s">
        <v>309</v>
      </c>
      <c r="H225" s="127"/>
      <c r="I225" s="119"/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 t="s">
        <v>493</v>
      </c>
      <c r="E226" s="16" t="s">
        <v>495</v>
      </c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 t="s">
        <v>526</v>
      </c>
      <c r="D227" s="24" t="s">
        <v>561</v>
      </c>
      <c r="E227" s="25" t="s">
        <v>533</v>
      </c>
      <c r="F227" s="26">
        <v>5</v>
      </c>
      <c r="G227" s="27" t="s">
        <v>309</v>
      </c>
      <c r="H227" s="127"/>
      <c r="I227" s="119"/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 t="s">
        <v>493</v>
      </c>
      <c r="E228" s="16" t="s">
        <v>495</v>
      </c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 t="s">
        <v>526</v>
      </c>
      <c r="D229" s="24" t="s">
        <v>562</v>
      </c>
      <c r="E229" s="25" t="s">
        <v>533</v>
      </c>
      <c r="F229" s="26">
        <v>2</v>
      </c>
      <c r="G229" s="27" t="s">
        <v>309</v>
      </c>
      <c r="H229" s="127"/>
      <c r="I229" s="119"/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 t="s">
        <v>493</v>
      </c>
      <c r="E230" s="16" t="s">
        <v>495</v>
      </c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 t="s">
        <v>526</v>
      </c>
      <c r="D231" s="24" t="s">
        <v>563</v>
      </c>
      <c r="E231" s="25" t="s">
        <v>536</v>
      </c>
      <c r="F231" s="26">
        <v>1</v>
      </c>
      <c r="G231" s="27" t="s">
        <v>309</v>
      </c>
      <c r="H231" s="127"/>
      <c r="I231" s="119"/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 t="s">
        <v>493</v>
      </c>
      <c r="E232" s="16" t="s">
        <v>495</v>
      </c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 t="s">
        <v>526</v>
      </c>
      <c r="D233" s="24" t="s">
        <v>564</v>
      </c>
      <c r="E233" s="25" t="s">
        <v>536</v>
      </c>
      <c r="F233" s="26">
        <v>1</v>
      </c>
      <c r="G233" s="27" t="s">
        <v>309</v>
      </c>
      <c r="H233" s="127"/>
      <c r="I233" s="119"/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 t="s">
        <v>493</v>
      </c>
      <c r="E234" s="16" t="s">
        <v>495</v>
      </c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 t="s">
        <v>526</v>
      </c>
      <c r="D235" s="24" t="s">
        <v>561</v>
      </c>
      <c r="E235" s="25" t="s">
        <v>537</v>
      </c>
      <c r="F235" s="26">
        <v>9</v>
      </c>
      <c r="G235" s="27" t="s">
        <v>309</v>
      </c>
      <c r="H235" s="127"/>
      <c r="I235" s="119"/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 t="s">
        <v>493</v>
      </c>
      <c r="E236" s="16" t="s">
        <v>495</v>
      </c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 t="s">
        <v>526</v>
      </c>
      <c r="D237" s="24" t="s">
        <v>562</v>
      </c>
      <c r="E237" s="25" t="s">
        <v>533</v>
      </c>
      <c r="F237" s="26">
        <v>1</v>
      </c>
      <c r="G237" s="27" t="s">
        <v>309</v>
      </c>
      <c r="H237" s="127"/>
      <c r="I237" s="119"/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 t="s">
        <v>493</v>
      </c>
      <c r="E238" s="16" t="s">
        <v>495</v>
      </c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 t="s">
        <v>526</v>
      </c>
      <c r="D239" s="24" t="s">
        <v>563</v>
      </c>
      <c r="E239" s="25" t="s">
        <v>537</v>
      </c>
      <c r="F239" s="26">
        <v>1</v>
      </c>
      <c r="G239" s="27" t="s">
        <v>309</v>
      </c>
      <c r="H239" s="127"/>
      <c r="I239" s="119"/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 t="s">
        <v>493</v>
      </c>
      <c r="E240" s="16" t="s">
        <v>495</v>
      </c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 t="s">
        <v>526</v>
      </c>
      <c r="D241" s="24" t="s">
        <v>564</v>
      </c>
      <c r="E241" s="25" t="s">
        <v>537</v>
      </c>
      <c r="F241" s="26">
        <v>1</v>
      </c>
      <c r="G241" s="27" t="s">
        <v>309</v>
      </c>
      <c r="H241" s="127"/>
      <c r="I241" s="119"/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 t="s">
        <v>493</v>
      </c>
      <c r="E242" s="16" t="s">
        <v>495</v>
      </c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 t="s">
        <v>526</v>
      </c>
      <c r="D243" s="24" t="s">
        <v>565</v>
      </c>
      <c r="E243" s="25" t="s">
        <v>533</v>
      </c>
      <c r="F243" s="26">
        <v>7</v>
      </c>
      <c r="G243" s="27" t="s">
        <v>309</v>
      </c>
      <c r="H243" s="127"/>
      <c r="I243" s="119"/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 t="s">
        <v>493</v>
      </c>
      <c r="E244" s="16" t="s">
        <v>495</v>
      </c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 t="s">
        <v>526</v>
      </c>
      <c r="D245" s="24" t="s">
        <v>562</v>
      </c>
      <c r="E245" s="25" t="s">
        <v>533</v>
      </c>
      <c r="F245" s="26">
        <v>6</v>
      </c>
      <c r="G245" s="27" t="s">
        <v>309</v>
      </c>
      <c r="H245" s="127"/>
      <c r="I245" s="119"/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/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7" t="s">
        <v>28</v>
      </c>
      <c r="D249" s="24"/>
      <c r="E249" s="25"/>
      <c r="F249" s="26"/>
      <c r="G249" s="27"/>
      <c r="H249" s="127"/>
      <c r="I249" s="119"/>
      <c r="J249" s="153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/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3"/>
      <c r="C260" s="21"/>
      <c r="D260" s="15"/>
      <c r="E260" s="16"/>
      <c r="F260" s="17"/>
      <c r="G260" s="18"/>
      <c r="H260" s="126"/>
      <c r="I260" s="117"/>
      <c r="J260" s="15"/>
      <c r="K260" s="16"/>
      <c r="L260" s="16"/>
      <c r="N260" s="30"/>
      <c r="O260" s="11"/>
    </row>
    <row r="261" spans="2:15" ht="12.95" customHeight="1">
      <c r="B261" s="22"/>
      <c r="C261" s="23"/>
      <c r="D261" s="24"/>
      <c r="E261" s="25"/>
      <c r="F261" s="26"/>
      <c r="G261" s="27"/>
      <c r="H261" s="127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3"/>
      <c r="C262" s="21"/>
      <c r="D262" s="15"/>
      <c r="E262" s="16"/>
      <c r="F262" s="17"/>
      <c r="G262" s="18"/>
      <c r="H262" s="126"/>
      <c r="I262" s="117"/>
      <c r="J262" s="15"/>
      <c r="K262" s="16"/>
      <c r="L262" s="16"/>
      <c r="N262" s="30"/>
      <c r="O262" s="11"/>
    </row>
    <row r="263" spans="2:15" ht="12.95" customHeight="1">
      <c r="B263" s="22"/>
      <c r="C263" s="23"/>
      <c r="D263" s="24"/>
      <c r="E263" s="25"/>
      <c r="F263" s="26"/>
      <c r="G263" s="27"/>
      <c r="H263" s="127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3"/>
      <c r="C264" s="21"/>
      <c r="D264" s="15"/>
      <c r="E264" s="16"/>
      <c r="F264" s="17"/>
      <c r="G264" s="18"/>
      <c r="H264" s="126"/>
      <c r="I264" s="117"/>
      <c r="J264" s="15"/>
      <c r="K264" s="16"/>
      <c r="L264" s="16"/>
      <c r="N264" s="30"/>
      <c r="O264" s="11"/>
    </row>
    <row r="265" spans="2:15" ht="12.95" customHeight="1">
      <c r="B265" s="22"/>
      <c r="C265" s="23"/>
      <c r="D265" s="24"/>
      <c r="E265" s="25"/>
      <c r="F265" s="26"/>
      <c r="G265" s="27"/>
      <c r="H265" s="127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3"/>
      <c r="C266" s="21"/>
      <c r="D266" s="15"/>
      <c r="E266" s="16"/>
      <c r="F266" s="17"/>
      <c r="G266" s="18"/>
      <c r="H266" s="126"/>
      <c r="I266" s="117"/>
      <c r="J266" s="15"/>
      <c r="K266" s="16"/>
      <c r="L266" s="16"/>
      <c r="N266" s="30"/>
      <c r="O266" s="11"/>
    </row>
    <row r="267" spans="2:15" ht="12.95" customHeight="1">
      <c r="B267" s="22"/>
      <c r="C267" s="23"/>
      <c r="D267" s="24"/>
      <c r="E267" s="25"/>
      <c r="F267" s="26"/>
      <c r="G267" s="27"/>
      <c r="H267" s="127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3"/>
      <c r="C268" s="21"/>
      <c r="D268" s="15"/>
      <c r="E268" s="16"/>
      <c r="F268" s="17"/>
      <c r="G268" s="18"/>
      <c r="H268" s="126"/>
      <c r="I268" s="117"/>
      <c r="J268" s="15"/>
      <c r="K268" s="16"/>
      <c r="L268" s="16"/>
      <c r="N268" s="30"/>
      <c r="O268" s="11"/>
    </row>
    <row r="269" spans="2:15" ht="12.95" customHeight="1">
      <c r="B269" s="22"/>
      <c r="C269" s="23"/>
      <c r="D269" s="24"/>
      <c r="E269" s="25"/>
      <c r="F269" s="26"/>
      <c r="G269" s="27"/>
      <c r="H269" s="127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3"/>
      <c r="C270" s="21"/>
      <c r="D270" s="15"/>
      <c r="E270" s="16"/>
      <c r="F270" s="17"/>
      <c r="G270" s="18"/>
      <c r="H270" s="126"/>
      <c r="I270" s="117"/>
      <c r="J270" s="15"/>
      <c r="K270" s="16"/>
      <c r="L270" s="16"/>
      <c r="N270" s="30"/>
      <c r="O270" s="11"/>
    </row>
    <row r="271" spans="2:15" ht="12.95" customHeight="1">
      <c r="B271" s="22"/>
      <c r="C271" s="23"/>
      <c r="D271" s="24"/>
      <c r="E271" s="25"/>
      <c r="F271" s="26"/>
      <c r="G271" s="27"/>
      <c r="H271" s="127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3"/>
      <c r="C272" s="21"/>
      <c r="D272" s="15"/>
      <c r="E272" s="16"/>
      <c r="F272" s="17"/>
      <c r="G272" s="18"/>
      <c r="H272" s="126"/>
      <c r="I272" s="117"/>
      <c r="J272" s="15"/>
      <c r="K272" s="16"/>
      <c r="L272" s="16"/>
      <c r="N272" s="30"/>
      <c r="O272" s="11"/>
    </row>
    <row r="273" spans="2:15" ht="12.95" customHeight="1">
      <c r="B273" s="22"/>
      <c r="C273" s="23"/>
      <c r="D273" s="24"/>
      <c r="E273" s="25"/>
      <c r="F273" s="26"/>
      <c r="G273" s="27"/>
      <c r="H273" s="127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3"/>
      <c r="C274" s="21"/>
      <c r="D274" s="15"/>
      <c r="E274" s="16"/>
      <c r="F274" s="17"/>
      <c r="G274" s="18"/>
      <c r="H274" s="126"/>
      <c r="I274" s="117"/>
      <c r="J274" s="15"/>
      <c r="K274" s="16"/>
      <c r="L274" s="16"/>
      <c r="N274" s="30"/>
      <c r="O274" s="11"/>
    </row>
    <row r="275" spans="2:15" ht="12.95" customHeight="1">
      <c r="B275" s="22"/>
      <c r="C275" s="23"/>
      <c r="D275" s="24"/>
      <c r="E275" s="25"/>
      <c r="F275" s="26"/>
      <c r="G275" s="27"/>
      <c r="H275" s="127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3"/>
      <c r="C276" s="21"/>
      <c r="D276" s="15"/>
      <c r="E276" s="16"/>
      <c r="F276" s="17"/>
      <c r="G276" s="18"/>
      <c r="H276" s="126"/>
      <c r="I276" s="117"/>
      <c r="J276" s="15"/>
      <c r="K276" s="16"/>
      <c r="L276" s="16"/>
      <c r="N276" s="30"/>
      <c r="O276" s="11"/>
    </row>
    <row r="277" spans="2:15" ht="12.95" customHeight="1">
      <c r="B277" s="22"/>
      <c r="C277" s="23"/>
      <c r="D277" s="24"/>
      <c r="E277" s="25"/>
      <c r="F277" s="26"/>
      <c r="G277" s="27"/>
      <c r="H277" s="127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3"/>
      <c r="C278" s="21"/>
      <c r="D278" s="15"/>
      <c r="E278" s="16"/>
      <c r="F278" s="17"/>
      <c r="G278" s="18"/>
      <c r="H278" s="126"/>
      <c r="I278" s="117"/>
      <c r="J278" s="15"/>
      <c r="K278" s="16"/>
      <c r="L278" s="16"/>
      <c r="N278" s="30"/>
      <c r="O278" s="11"/>
    </row>
    <row r="279" spans="2:15" ht="12.95" customHeight="1">
      <c r="B279" s="22"/>
      <c r="C279" s="23"/>
      <c r="D279" s="24"/>
      <c r="E279" s="25"/>
      <c r="F279" s="26"/>
      <c r="G279" s="27"/>
      <c r="H279" s="127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3"/>
      <c r="C280" s="21"/>
      <c r="D280" s="15"/>
      <c r="E280" s="16"/>
      <c r="F280" s="17"/>
      <c r="G280" s="18"/>
      <c r="H280" s="126"/>
      <c r="I280" s="117"/>
      <c r="J280" s="15"/>
      <c r="K280" s="16"/>
      <c r="L280" s="16"/>
      <c r="N280" s="30"/>
      <c r="O280" s="11"/>
    </row>
    <row r="281" spans="2:15" ht="12.95" customHeight="1">
      <c r="B281" s="22"/>
      <c r="C281" s="23"/>
      <c r="D281" s="24"/>
      <c r="E281" s="25"/>
      <c r="F281" s="26"/>
      <c r="G281" s="27"/>
      <c r="H281" s="127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3"/>
      <c r="C282" s="21"/>
      <c r="D282" s="15"/>
      <c r="E282" s="16"/>
      <c r="F282" s="17"/>
      <c r="G282" s="18"/>
      <c r="H282" s="126"/>
      <c r="I282" s="117"/>
      <c r="J282" s="15"/>
      <c r="K282" s="16"/>
      <c r="L282" s="16"/>
      <c r="N282" s="30"/>
      <c r="O282" s="11"/>
    </row>
    <row r="283" spans="2:15" ht="12.95" customHeight="1">
      <c r="B283" s="22"/>
      <c r="C283" s="23"/>
      <c r="D283" s="24"/>
      <c r="E283" s="25"/>
      <c r="F283" s="26"/>
      <c r="G283" s="27"/>
      <c r="H283" s="127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3"/>
      <c r="C284" s="21"/>
      <c r="D284" s="15"/>
      <c r="E284" s="16"/>
      <c r="F284" s="17"/>
      <c r="G284" s="18"/>
      <c r="H284" s="126"/>
      <c r="I284" s="117"/>
      <c r="J284" s="15"/>
      <c r="K284" s="16"/>
      <c r="L284" s="16"/>
      <c r="N284" s="30"/>
      <c r="O284" s="11"/>
    </row>
    <row r="285" spans="2:15" ht="12.95" customHeight="1">
      <c r="B285" s="22"/>
      <c r="C285" s="23"/>
      <c r="D285" s="24"/>
      <c r="E285" s="25"/>
      <c r="F285" s="26"/>
      <c r="G285" s="27"/>
      <c r="H285" s="127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3"/>
      <c r="C286" s="21"/>
      <c r="D286" s="15"/>
      <c r="E286" s="16"/>
      <c r="F286" s="17"/>
      <c r="G286" s="18"/>
      <c r="H286" s="126"/>
      <c r="I286" s="117"/>
      <c r="J286" s="15"/>
      <c r="K286" s="16"/>
      <c r="L286" s="16"/>
      <c r="N286" s="30"/>
      <c r="O286" s="11"/>
    </row>
    <row r="287" spans="2:15" ht="12.95" customHeight="1">
      <c r="B287" s="22"/>
      <c r="C287" s="23"/>
      <c r="D287" s="24"/>
      <c r="E287" s="25"/>
      <c r="F287" s="26"/>
      <c r="G287" s="27"/>
      <c r="H287" s="127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3"/>
      <c r="C288" s="21"/>
      <c r="D288" s="15"/>
      <c r="E288" s="16"/>
      <c r="F288" s="17"/>
      <c r="G288" s="18"/>
      <c r="H288" s="126"/>
      <c r="I288" s="117"/>
      <c r="J288" s="15"/>
      <c r="K288" s="16"/>
      <c r="L288" s="16"/>
      <c r="N288" s="30"/>
      <c r="O288" s="11"/>
    </row>
    <row r="289" spans="2:15" ht="12.95" customHeight="1">
      <c r="B289" s="22"/>
      <c r="C289" s="23"/>
      <c r="D289" s="24"/>
      <c r="E289" s="25"/>
      <c r="F289" s="26"/>
      <c r="G289" s="27"/>
      <c r="H289" s="127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3"/>
      <c r="C290" s="21"/>
      <c r="D290" s="15"/>
      <c r="E290" s="16"/>
      <c r="F290" s="17"/>
      <c r="G290" s="18"/>
      <c r="H290" s="126"/>
      <c r="I290" s="117"/>
      <c r="J290" s="15"/>
      <c r="K290" s="16"/>
      <c r="L290" s="16"/>
      <c r="N290" s="30"/>
      <c r="O290" s="11"/>
    </row>
    <row r="291" spans="2:15" ht="12.95" customHeight="1">
      <c r="B291" s="22"/>
      <c r="C291" s="23"/>
      <c r="D291" s="24"/>
      <c r="E291" s="25"/>
      <c r="F291" s="26"/>
      <c r="G291" s="27"/>
      <c r="H291" s="127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3"/>
      <c r="C292" s="21"/>
      <c r="D292" s="15"/>
      <c r="E292" s="16"/>
      <c r="F292" s="17"/>
      <c r="G292" s="18"/>
      <c r="H292" s="126"/>
      <c r="I292" s="117"/>
      <c r="J292" s="15"/>
      <c r="K292" s="16"/>
      <c r="L292" s="16"/>
      <c r="N292" s="30"/>
      <c r="O292" s="11"/>
    </row>
    <row r="293" spans="2:15" ht="12.95" customHeight="1">
      <c r="B293" s="22"/>
      <c r="C293" s="23"/>
      <c r="D293" s="24"/>
      <c r="E293" s="25"/>
      <c r="F293" s="26"/>
      <c r="G293" s="27"/>
      <c r="H293" s="127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3"/>
      <c r="C294" s="21"/>
      <c r="D294" s="15"/>
      <c r="E294" s="16"/>
      <c r="F294" s="17"/>
      <c r="G294" s="18"/>
      <c r="H294" s="126"/>
      <c r="I294" s="117"/>
      <c r="J294" s="15"/>
      <c r="K294" s="16"/>
      <c r="L294" s="16"/>
      <c r="N294" s="30"/>
      <c r="O294" s="11"/>
    </row>
    <row r="295" spans="2:15" ht="12.95" customHeight="1">
      <c r="B295" s="22"/>
      <c r="C295" s="23"/>
      <c r="D295" s="24"/>
      <c r="E295" s="25"/>
      <c r="F295" s="26"/>
      <c r="G295" s="27"/>
      <c r="H295" s="127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3"/>
      <c r="C296" s="21"/>
      <c r="D296" s="15"/>
      <c r="E296" s="16"/>
      <c r="F296" s="17"/>
      <c r="G296" s="18"/>
      <c r="H296" s="126"/>
      <c r="I296" s="117"/>
      <c r="J296" s="15"/>
      <c r="K296" s="16"/>
      <c r="L296" s="16"/>
      <c r="N296" s="30"/>
      <c r="O296" s="11"/>
    </row>
    <row r="297" spans="2:15" ht="12.95" customHeight="1">
      <c r="B297" s="22"/>
      <c r="C297" s="23"/>
      <c r="D297" s="24"/>
      <c r="E297" s="25"/>
      <c r="F297" s="26"/>
      <c r="G297" s="27"/>
      <c r="H297" s="127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3"/>
      <c r="C298" s="21"/>
      <c r="D298" s="15"/>
      <c r="E298" s="16"/>
      <c r="F298" s="17"/>
      <c r="G298" s="18"/>
      <c r="H298" s="126"/>
      <c r="I298" s="117"/>
      <c r="J298" s="15"/>
      <c r="K298" s="16"/>
      <c r="L298" s="16"/>
      <c r="N298" s="30"/>
      <c r="O298" s="11"/>
    </row>
    <row r="299" spans="2:15" ht="12.95" customHeight="1">
      <c r="B299" s="22"/>
      <c r="C299" s="23"/>
      <c r="D299" s="24"/>
      <c r="E299" s="25"/>
      <c r="F299" s="26"/>
      <c r="G299" s="27"/>
      <c r="H299" s="127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3"/>
      <c r="C300" s="21"/>
      <c r="D300" s="15"/>
      <c r="E300" s="16"/>
      <c r="F300" s="17"/>
      <c r="G300" s="18"/>
      <c r="H300" s="126"/>
      <c r="I300" s="117"/>
      <c r="J300" s="15"/>
      <c r="K300" s="16"/>
      <c r="L300" s="16"/>
      <c r="N300" s="30"/>
      <c r="O300" s="11"/>
    </row>
    <row r="301" spans="2:15" ht="12.95" customHeight="1">
      <c r="B301" s="22"/>
      <c r="C301" s="23"/>
      <c r="D301" s="24"/>
      <c r="E301" s="25"/>
      <c r="F301" s="26"/>
      <c r="G301" s="27"/>
      <c r="H301" s="127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3"/>
      <c r="C302" s="21"/>
      <c r="D302" s="15"/>
      <c r="E302" s="16"/>
      <c r="F302" s="17"/>
      <c r="G302" s="18"/>
      <c r="H302" s="126"/>
      <c r="I302" s="117"/>
      <c r="J302" s="15"/>
      <c r="K302" s="16"/>
      <c r="L302" s="16"/>
      <c r="N302" s="30"/>
      <c r="O302" s="11"/>
    </row>
    <row r="303" spans="2:15" ht="12.95" customHeight="1">
      <c r="B303" s="22"/>
      <c r="C303" s="23"/>
      <c r="D303" s="24"/>
      <c r="E303" s="25"/>
      <c r="F303" s="26"/>
      <c r="G303" s="27"/>
      <c r="H303" s="127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3"/>
      <c r="C304" s="21"/>
      <c r="D304" s="15"/>
      <c r="E304" s="16"/>
      <c r="F304" s="17"/>
      <c r="G304" s="18"/>
      <c r="H304" s="126"/>
      <c r="I304" s="117"/>
      <c r="J304" s="15"/>
      <c r="K304" s="16"/>
      <c r="L304" s="16"/>
      <c r="N304" s="30"/>
      <c r="O304" s="11"/>
    </row>
    <row r="305" spans="2:15" ht="12.95" customHeight="1">
      <c r="B305" s="22"/>
      <c r="C305" s="23"/>
      <c r="D305" s="24"/>
      <c r="E305" s="25"/>
      <c r="F305" s="26"/>
      <c r="G305" s="27"/>
      <c r="H305" s="127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3"/>
      <c r="C306" s="21"/>
      <c r="D306" s="15"/>
      <c r="E306" s="16"/>
      <c r="F306" s="17"/>
      <c r="G306" s="18"/>
      <c r="H306" s="126"/>
      <c r="I306" s="117"/>
      <c r="J306" s="15"/>
      <c r="K306" s="16"/>
      <c r="L306" s="16"/>
      <c r="N306" s="30"/>
      <c r="O306" s="11"/>
    </row>
    <row r="307" spans="2:15" ht="12.95" customHeight="1">
      <c r="B307" s="22"/>
      <c r="C307" s="23"/>
      <c r="D307" s="24"/>
      <c r="E307" s="25"/>
      <c r="F307" s="26"/>
      <c r="G307" s="27"/>
      <c r="H307" s="127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3"/>
      <c r="C308" s="21"/>
      <c r="D308" s="15"/>
      <c r="E308" s="16"/>
      <c r="F308" s="17"/>
      <c r="G308" s="18"/>
      <c r="H308" s="126"/>
      <c r="I308" s="117"/>
      <c r="J308" s="15"/>
      <c r="K308" s="16"/>
      <c r="L308" s="16"/>
      <c r="N308" s="30"/>
      <c r="O308" s="11"/>
    </row>
    <row r="309" spans="2:15" ht="12.95" customHeight="1">
      <c r="B309" s="22"/>
      <c r="C309" s="23"/>
      <c r="D309" s="24"/>
      <c r="E309" s="25"/>
      <c r="F309" s="26"/>
      <c r="G309" s="27"/>
      <c r="H309" s="127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3"/>
      <c r="C310" s="21"/>
      <c r="D310" s="15"/>
      <c r="E310" s="16"/>
      <c r="F310" s="17"/>
      <c r="G310" s="18"/>
      <c r="H310" s="126"/>
      <c r="I310" s="117"/>
      <c r="J310" s="15"/>
      <c r="K310" s="16"/>
      <c r="L310" s="16"/>
      <c r="N310" s="30"/>
      <c r="O310" s="11"/>
    </row>
    <row r="311" spans="2:15" ht="12.95" customHeight="1">
      <c r="B311" s="22"/>
      <c r="C311" s="23"/>
      <c r="D311" s="24"/>
      <c r="E311" s="25"/>
      <c r="F311" s="26"/>
      <c r="G311" s="27"/>
      <c r="H311" s="127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3"/>
      <c r="C312" s="21"/>
      <c r="D312" s="15"/>
      <c r="E312" s="16"/>
      <c r="F312" s="17"/>
      <c r="G312" s="18"/>
      <c r="H312" s="126"/>
      <c r="I312" s="117"/>
      <c r="J312" s="15"/>
      <c r="K312" s="16"/>
      <c r="L312" s="16"/>
      <c r="N312" s="30"/>
      <c r="O312" s="11"/>
    </row>
    <row r="313" spans="2:15" ht="12.95" customHeight="1">
      <c r="B313" s="22"/>
      <c r="C313" s="23"/>
      <c r="D313" s="24"/>
      <c r="E313" s="25"/>
      <c r="F313" s="26"/>
      <c r="G313" s="27"/>
      <c r="H313" s="127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3"/>
      <c r="C314" s="21"/>
      <c r="D314" s="15"/>
      <c r="E314" s="16"/>
      <c r="F314" s="17"/>
      <c r="G314" s="18"/>
      <c r="H314" s="126"/>
      <c r="I314" s="117"/>
      <c r="J314" s="15"/>
      <c r="K314" s="16"/>
      <c r="L314" s="16"/>
      <c r="N314" s="30"/>
      <c r="O314" s="11"/>
    </row>
    <row r="315" spans="2:15" ht="12.95" customHeight="1">
      <c r="B315" s="22"/>
      <c r="C315" s="23"/>
      <c r="D315" s="24"/>
      <c r="E315" s="25"/>
      <c r="F315" s="26"/>
      <c r="G315" s="27"/>
      <c r="H315" s="127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3"/>
      <c r="C316" s="21"/>
      <c r="D316" s="15"/>
      <c r="E316" s="16"/>
      <c r="F316" s="17"/>
      <c r="G316" s="18"/>
      <c r="H316" s="126"/>
      <c r="I316" s="117"/>
      <c r="J316" s="15"/>
      <c r="K316" s="16"/>
      <c r="L316" s="16"/>
      <c r="N316" s="30"/>
      <c r="O316" s="11"/>
    </row>
    <row r="317" spans="2:15" ht="12.95" customHeight="1">
      <c r="B317" s="22"/>
      <c r="C317" s="23"/>
      <c r="D317" s="24"/>
      <c r="E317" s="25"/>
      <c r="F317" s="26"/>
      <c r="G317" s="27"/>
      <c r="H317" s="127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3"/>
      <c r="C318" s="21"/>
      <c r="D318" s="15"/>
      <c r="E318" s="16"/>
      <c r="F318" s="17"/>
      <c r="G318" s="18"/>
      <c r="H318" s="126"/>
      <c r="I318" s="117"/>
      <c r="J318" s="15"/>
      <c r="K318" s="16"/>
      <c r="L318" s="16"/>
      <c r="N318" s="30"/>
      <c r="O318" s="11"/>
    </row>
    <row r="319" spans="2:15" ht="12.95" customHeight="1">
      <c r="B319" s="22"/>
      <c r="C319" s="23"/>
      <c r="D319" s="24"/>
      <c r="E319" s="25"/>
      <c r="F319" s="26"/>
      <c r="G319" s="27"/>
      <c r="H319" s="127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3"/>
      <c r="C320" s="21"/>
      <c r="D320" s="15"/>
      <c r="E320" s="16"/>
      <c r="F320" s="17"/>
      <c r="G320" s="18"/>
      <c r="H320" s="126"/>
      <c r="I320" s="117"/>
      <c r="J320" s="15"/>
      <c r="K320" s="16"/>
      <c r="L320" s="16"/>
      <c r="N320" s="30"/>
      <c r="O320" s="11"/>
    </row>
    <row r="321" spans="2:15" ht="12.95" customHeight="1">
      <c r="B321" s="22"/>
      <c r="C321" s="23"/>
      <c r="D321" s="24"/>
      <c r="E321" s="25"/>
      <c r="F321" s="26"/>
      <c r="G321" s="27"/>
      <c r="H321" s="127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3"/>
      <c r="C322" s="21"/>
      <c r="D322" s="15"/>
      <c r="E322" s="16"/>
      <c r="F322" s="17"/>
      <c r="G322" s="18"/>
      <c r="H322" s="126"/>
      <c r="I322" s="117"/>
      <c r="J322" s="15"/>
      <c r="K322" s="16"/>
      <c r="L322" s="16"/>
      <c r="N322" s="30"/>
      <c r="O322" s="11"/>
    </row>
    <row r="323" spans="2:15" ht="12.95" customHeight="1">
      <c r="B323" s="22"/>
      <c r="C323" s="23"/>
      <c r="D323" s="24"/>
      <c r="E323" s="25"/>
      <c r="F323" s="26"/>
      <c r="G323" s="27"/>
      <c r="H323" s="127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3"/>
      <c r="C324" s="21"/>
      <c r="D324" s="15"/>
      <c r="E324" s="16"/>
      <c r="F324" s="17"/>
      <c r="G324" s="18"/>
      <c r="H324" s="126"/>
      <c r="I324" s="117"/>
      <c r="J324" s="15"/>
      <c r="K324" s="16"/>
      <c r="L324" s="16"/>
      <c r="N324" s="30"/>
      <c r="O324" s="11"/>
    </row>
    <row r="325" spans="2:15" ht="12.95" customHeight="1">
      <c r="B325" s="22"/>
      <c r="C325" s="23"/>
      <c r="D325" s="24"/>
      <c r="E325" s="25"/>
      <c r="F325" s="26"/>
      <c r="G325" s="27"/>
      <c r="H325" s="127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3"/>
      <c r="C326" s="21"/>
      <c r="D326" s="15"/>
      <c r="E326" s="16"/>
      <c r="F326" s="17"/>
      <c r="G326" s="18"/>
      <c r="H326" s="126"/>
      <c r="I326" s="117"/>
      <c r="J326" s="15"/>
      <c r="K326" s="16"/>
      <c r="L326" s="16"/>
      <c r="N326" s="30"/>
      <c r="O326" s="11"/>
    </row>
    <row r="327" spans="2:15" ht="12.95" customHeight="1">
      <c r="B327" s="22"/>
      <c r="C327" s="23"/>
      <c r="D327" s="24"/>
      <c r="E327" s="25"/>
      <c r="F327" s="26"/>
      <c r="G327" s="27"/>
      <c r="H327" s="127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3"/>
      <c r="C328" s="21"/>
      <c r="D328" s="15"/>
      <c r="E328" s="16"/>
      <c r="F328" s="17"/>
      <c r="G328" s="18"/>
      <c r="H328" s="126"/>
      <c r="I328" s="117"/>
      <c r="J328" s="15"/>
      <c r="K328" s="16"/>
      <c r="L328" s="16"/>
      <c r="N328" s="30"/>
      <c r="O328" s="11"/>
    </row>
    <row r="329" spans="2:15" ht="12.95" customHeight="1">
      <c r="B329" s="22"/>
      <c r="C329" s="23"/>
      <c r="D329" s="24"/>
      <c r="E329" s="25"/>
      <c r="F329" s="26"/>
      <c r="G329" s="27"/>
      <c r="H329" s="127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3"/>
      <c r="C330" s="21"/>
      <c r="D330" s="15"/>
      <c r="E330" s="16"/>
      <c r="F330" s="17"/>
      <c r="G330" s="18"/>
      <c r="H330" s="126"/>
      <c r="I330" s="117"/>
      <c r="J330" s="15"/>
      <c r="K330" s="16"/>
      <c r="L330" s="16"/>
      <c r="N330" s="30"/>
      <c r="O330" s="11"/>
    </row>
    <row r="331" spans="2:15" ht="12.95" customHeight="1">
      <c r="B331" s="22"/>
      <c r="C331" s="23"/>
      <c r="D331" s="24"/>
      <c r="E331" s="25"/>
      <c r="F331" s="26"/>
      <c r="G331" s="27"/>
      <c r="H331" s="127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3"/>
      <c r="C332" s="21"/>
      <c r="D332" s="15"/>
      <c r="E332" s="16"/>
      <c r="F332" s="17"/>
      <c r="G332" s="18"/>
      <c r="H332" s="126"/>
      <c r="I332" s="117"/>
      <c r="J332" s="15"/>
      <c r="K332" s="16"/>
      <c r="L332" s="16"/>
      <c r="N332" s="30"/>
      <c r="O332" s="11"/>
    </row>
    <row r="333" spans="2:15" ht="12.95" customHeight="1">
      <c r="B333" s="22"/>
      <c r="C333" s="23"/>
      <c r="D333" s="24"/>
      <c r="E333" s="25"/>
      <c r="F333" s="26"/>
      <c r="G333" s="27"/>
      <c r="H333" s="127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3"/>
      <c r="C334" s="21"/>
      <c r="D334" s="15"/>
      <c r="E334" s="16"/>
      <c r="F334" s="17"/>
      <c r="G334" s="18"/>
      <c r="H334" s="126"/>
      <c r="I334" s="117"/>
      <c r="J334" s="15"/>
      <c r="K334" s="16"/>
      <c r="L334" s="16"/>
      <c r="N334" s="30"/>
      <c r="O334" s="11"/>
    </row>
    <row r="335" spans="2:15" ht="12.95" customHeight="1">
      <c r="B335" s="22"/>
      <c r="C335" s="23"/>
      <c r="D335" s="24"/>
      <c r="E335" s="25"/>
      <c r="F335" s="26"/>
      <c r="G335" s="27"/>
      <c r="H335" s="127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3"/>
      <c r="C336" s="21"/>
      <c r="D336" s="15"/>
      <c r="E336" s="16"/>
      <c r="F336" s="17"/>
      <c r="G336" s="18"/>
      <c r="H336" s="126"/>
      <c r="I336" s="117"/>
      <c r="J336" s="15"/>
      <c r="K336" s="16"/>
      <c r="L336" s="16"/>
      <c r="N336" s="30"/>
      <c r="O336" s="11"/>
    </row>
    <row r="337" spans="2:15" ht="12.95" customHeight="1">
      <c r="B337" s="22"/>
      <c r="C337" s="23"/>
      <c r="D337" s="24"/>
      <c r="E337" s="25"/>
      <c r="F337" s="26"/>
      <c r="G337" s="27"/>
      <c r="H337" s="127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3"/>
      <c r="C338" s="21"/>
      <c r="D338" s="15"/>
      <c r="E338" s="16"/>
      <c r="F338" s="17"/>
      <c r="G338" s="18"/>
      <c r="H338" s="126"/>
      <c r="I338" s="117"/>
      <c r="J338" s="15"/>
      <c r="K338" s="16"/>
      <c r="L338" s="16"/>
      <c r="N338" s="30"/>
      <c r="O338" s="11"/>
    </row>
    <row r="339" spans="2:15" ht="12.95" customHeight="1">
      <c r="B339" s="22"/>
      <c r="C339" s="23"/>
      <c r="D339" s="24"/>
      <c r="E339" s="25"/>
      <c r="F339" s="26"/>
      <c r="G339" s="27"/>
      <c r="H339" s="127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3"/>
      <c r="C340" s="21"/>
      <c r="D340" s="15"/>
      <c r="E340" s="16"/>
      <c r="F340" s="17"/>
      <c r="G340" s="18"/>
      <c r="H340" s="126"/>
      <c r="I340" s="117"/>
      <c r="J340" s="15"/>
      <c r="K340" s="16"/>
      <c r="L340" s="16"/>
      <c r="N340" s="30"/>
      <c r="O340" s="11"/>
    </row>
    <row r="341" spans="2:15" ht="12.95" customHeight="1">
      <c r="B341" s="22"/>
      <c r="C341" s="23"/>
      <c r="D341" s="24"/>
      <c r="E341" s="25"/>
      <c r="F341" s="26"/>
      <c r="G341" s="27"/>
      <c r="H341" s="127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3"/>
      <c r="C342" s="21"/>
      <c r="D342" s="15"/>
      <c r="E342" s="16"/>
      <c r="F342" s="17"/>
      <c r="G342" s="18"/>
      <c r="H342" s="126"/>
      <c r="I342" s="117"/>
      <c r="J342" s="15"/>
      <c r="K342" s="16"/>
      <c r="L342" s="16"/>
      <c r="N342" s="30"/>
      <c r="O342" s="11"/>
    </row>
    <row r="343" spans="2:15" ht="12.95" customHeight="1">
      <c r="B343" s="22"/>
      <c r="C343" s="23"/>
      <c r="D343" s="24"/>
      <c r="E343" s="25"/>
      <c r="F343" s="26"/>
      <c r="G343" s="27"/>
      <c r="H343" s="127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3"/>
      <c r="C344" s="21"/>
      <c r="D344" s="15"/>
      <c r="E344" s="16"/>
      <c r="F344" s="17"/>
      <c r="G344" s="18"/>
      <c r="H344" s="126"/>
      <c r="I344" s="117"/>
      <c r="J344" s="15"/>
      <c r="K344" s="16"/>
      <c r="L344" s="16"/>
      <c r="N344" s="30"/>
      <c r="O344" s="11"/>
    </row>
    <row r="345" spans="2:15" ht="12.95" customHeight="1">
      <c r="B345" s="22"/>
      <c r="C345" s="23"/>
      <c r="D345" s="24"/>
      <c r="E345" s="25"/>
      <c r="F345" s="26"/>
      <c r="G345" s="27"/>
      <c r="H345" s="127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3"/>
      <c r="C346" s="21"/>
      <c r="D346" s="15"/>
      <c r="E346" s="16"/>
      <c r="F346" s="17"/>
      <c r="G346" s="18"/>
      <c r="H346" s="126"/>
      <c r="I346" s="117"/>
      <c r="J346" s="15"/>
      <c r="K346" s="16"/>
      <c r="L346" s="16"/>
      <c r="N346" s="30"/>
      <c r="O346" s="11"/>
    </row>
    <row r="347" spans="2:15" ht="12.95" customHeight="1">
      <c r="B347" s="22"/>
      <c r="C347" s="23"/>
      <c r="D347" s="24"/>
      <c r="E347" s="25"/>
      <c r="F347" s="26"/>
      <c r="G347" s="27"/>
      <c r="H347" s="127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3"/>
      <c r="C348" s="21"/>
      <c r="D348" s="15"/>
      <c r="E348" s="16"/>
      <c r="F348" s="17"/>
      <c r="G348" s="18"/>
      <c r="H348" s="126"/>
      <c r="I348" s="117"/>
      <c r="J348" s="15"/>
      <c r="K348" s="16"/>
      <c r="L348" s="16"/>
      <c r="N348" s="30"/>
      <c r="O348" s="11"/>
    </row>
    <row r="349" spans="2:15" ht="12.95" customHeight="1">
      <c r="B349" s="22"/>
      <c r="C349" s="23"/>
      <c r="D349" s="24"/>
      <c r="E349" s="25"/>
      <c r="F349" s="26"/>
      <c r="G349" s="27"/>
      <c r="H349" s="127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3"/>
      <c r="C350" s="21"/>
      <c r="D350" s="15"/>
      <c r="E350" s="16"/>
      <c r="F350" s="17"/>
      <c r="G350" s="18"/>
      <c r="H350" s="126"/>
      <c r="I350" s="117"/>
      <c r="J350" s="15"/>
      <c r="K350" s="16"/>
      <c r="L350" s="16"/>
      <c r="N350" s="30"/>
      <c r="O350" s="11"/>
    </row>
    <row r="351" spans="2:15" ht="12.95" customHeight="1">
      <c r="B351" s="22"/>
      <c r="C351" s="23"/>
      <c r="D351" s="24"/>
      <c r="E351" s="25"/>
      <c r="F351" s="26"/>
      <c r="G351" s="27"/>
      <c r="H351" s="127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3"/>
      <c r="C352" s="21"/>
      <c r="D352" s="15"/>
      <c r="E352" s="16"/>
      <c r="F352" s="17"/>
      <c r="G352" s="18"/>
      <c r="H352" s="126"/>
      <c r="I352" s="117"/>
      <c r="J352" s="15"/>
      <c r="K352" s="16"/>
      <c r="L352" s="16"/>
      <c r="N352" s="30"/>
      <c r="O352" s="11"/>
    </row>
    <row r="353" spans="2:15" ht="12.95" customHeight="1">
      <c r="B353" s="22"/>
      <c r="C353" s="23"/>
      <c r="D353" s="24"/>
      <c r="E353" s="25"/>
      <c r="F353" s="26"/>
      <c r="G353" s="27"/>
      <c r="H353" s="127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3"/>
      <c r="C354" s="21"/>
      <c r="D354" s="15"/>
      <c r="E354" s="16"/>
      <c r="F354" s="17"/>
      <c r="G354" s="18"/>
      <c r="H354" s="126"/>
      <c r="I354" s="117"/>
      <c r="J354" s="15"/>
      <c r="K354" s="16"/>
      <c r="L354" s="16"/>
      <c r="N354" s="30"/>
      <c r="O354" s="11"/>
    </row>
    <row r="355" spans="2:15" ht="12.95" customHeight="1">
      <c r="B355" s="22"/>
      <c r="C355" s="23"/>
      <c r="D355" s="24"/>
      <c r="E355" s="25"/>
      <c r="F355" s="26"/>
      <c r="G355" s="27"/>
      <c r="H355" s="127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3"/>
      <c r="C356" s="21"/>
      <c r="D356" s="15"/>
      <c r="E356" s="16"/>
      <c r="F356" s="17"/>
      <c r="G356" s="18"/>
      <c r="H356" s="126"/>
      <c r="I356" s="117"/>
      <c r="J356" s="15"/>
      <c r="K356" s="16"/>
      <c r="L356" s="16"/>
      <c r="N356" s="30"/>
      <c r="O356" s="11"/>
    </row>
    <row r="357" spans="2:15" ht="12.95" customHeight="1">
      <c r="B357" s="22"/>
      <c r="C357" s="23"/>
      <c r="D357" s="24"/>
      <c r="E357" s="25"/>
      <c r="F357" s="26"/>
      <c r="G357" s="27"/>
      <c r="H357" s="127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3"/>
      <c r="C358" s="21"/>
      <c r="D358" s="15"/>
      <c r="E358" s="16"/>
      <c r="F358" s="17"/>
      <c r="G358" s="18"/>
      <c r="H358" s="126"/>
      <c r="I358" s="117"/>
      <c r="J358" s="15"/>
      <c r="K358" s="16"/>
      <c r="L358" s="16"/>
      <c r="N358" s="30"/>
      <c r="O358" s="11"/>
    </row>
    <row r="359" spans="2:15" ht="12.95" customHeight="1">
      <c r="B359" s="22"/>
      <c r="C359" s="23"/>
      <c r="D359" s="24"/>
      <c r="E359" s="25"/>
      <c r="F359" s="26"/>
      <c r="G359" s="27"/>
      <c r="H359" s="127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3"/>
      <c r="C360" s="21"/>
      <c r="D360" s="15"/>
      <c r="E360" s="16"/>
      <c r="F360" s="17"/>
      <c r="G360" s="18"/>
      <c r="H360" s="126"/>
      <c r="I360" s="117"/>
      <c r="J360" s="15"/>
      <c r="K360" s="16"/>
      <c r="L360" s="16"/>
      <c r="N360" s="30"/>
      <c r="O360" s="11"/>
    </row>
    <row r="361" spans="2:15" ht="12.95" customHeight="1">
      <c r="B361" s="22"/>
      <c r="C361" s="23"/>
      <c r="D361" s="24"/>
      <c r="E361" s="25"/>
      <c r="F361" s="26"/>
      <c r="G361" s="27"/>
      <c r="H361" s="127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3"/>
      <c r="C362" s="21"/>
      <c r="D362" s="15"/>
      <c r="E362" s="16"/>
      <c r="F362" s="17"/>
      <c r="G362" s="18"/>
      <c r="H362" s="126"/>
      <c r="I362" s="117"/>
      <c r="J362" s="15"/>
      <c r="K362" s="16"/>
      <c r="L362" s="16"/>
      <c r="N362" s="30"/>
      <c r="O362" s="11"/>
    </row>
    <row r="363" spans="2:15" ht="12.95" customHeight="1">
      <c r="B363" s="22"/>
      <c r="C363" s="23"/>
      <c r="D363" s="24"/>
      <c r="E363" s="25"/>
      <c r="F363" s="26"/>
      <c r="G363" s="27"/>
      <c r="H363" s="127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3"/>
      <c r="C364" s="21"/>
      <c r="D364" s="15"/>
      <c r="E364" s="16"/>
      <c r="F364" s="17"/>
      <c r="G364" s="18"/>
      <c r="H364" s="126"/>
      <c r="I364" s="117"/>
      <c r="J364" s="15"/>
      <c r="K364" s="16"/>
      <c r="L364" s="16"/>
      <c r="N364" s="30"/>
      <c r="O364" s="11"/>
    </row>
    <row r="365" spans="2:15" ht="12.95" customHeight="1">
      <c r="B365" s="22"/>
      <c r="C365" s="23"/>
      <c r="D365" s="24"/>
      <c r="E365" s="25"/>
      <c r="F365" s="26"/>
      <c r="G365" s="27"/>
      <c r="H365" s="127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3"/>
      <c r="C366" s="21"/>
      <c r="D366" s="15"/>
      <c r="E366" s="16"/>
      <c r="F366" s="17"/>
      <c r="G366" s="18"/>
      <c r="H366" s="126"/>
      <c r="I366" s="117"/>
      <c r="J366" s="15"/>
      <c r="K366" s="16"/>
      <c r="L366" s="16"/>
      <c r="N366" s="30"/>
      <c r="O366" s="11"/>
    </row>
    <row r="367" spans="2:15" ht="12.95" customHeight="1">
      <c r="B367" s="22"/>
      <c r="C367" s="23"/>
      <c r="D367" s="24"/>
      <c r="E367" s="25"/>
      <c r="F367" s="26"/>
      <c r="G367" s="27"/>
      <c r="H367" s="127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3"/>
      <c r="C368" s="21"/>
      <c r="D368" s="15"/>
      <c r="E368" s="16"/>
      <c r="F368" s="17"/>
      <c r="G368" s="18"/>
      <c r="H368" s="126"/>
      <c r="I368" s="117"/>
      <c r="J368" s="15"/>
      <c r="K368" s="16"/>
      <c r="L368" s="16"/>
      <c r="N368" s="30"/>
      <c r="O368" s="11"/>
    </row>
    <row r="369" spans="2:15" ht="12.95" customHeight="1">
      <c r="B369" s="22"/>
      <c r="C369" s="23"/>
      <c r="D369" s="24"/>
      <c r="E369" s="25"/>
      <c r="F369" s="26"/>
      <c r="G369" s="27"/>
      <c r="H369" s="127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3"/>
      <c r="C370" s="21"/>
      <c r="D370" s="15"/>
      <c r="E370" s="16"/>
      <c r="F370" s="17"/>
      <c r="G370" s="18"/>
      <c r="H370" s="126"/>
      <c r="I370" s="117"/>
      <c r="J370" s="15"/>
      <c r="K370" s="16"/>
      <c r="L370" s="16"/>
      <c r="N370" s="30"/>
      <c r="O370" s="11"/>
    </row>
    <row r="371" spans="2:15" ht="12.95" customHeight="1">
      <c r="B371" s="22"/>
      <c r="C371" s="23"/>
      <c r="D371" s="24"/>
      <c r="E371" s="25"/>
      <c r="F371" s="26"/>
      <c r="G371" s="27"/>
      <c r="H371" s="127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3"/>
      <c r="C372" s="21"/>
      <c r="D372" s="15"/>
      <c r="E372" s="16"/>
      <c r="F372" s="17"/>
      <c r="G372" s="18"/>
      <c r="H372" s="126"/>
      <c r="I372" s="117"/>
      <c r="J372" s="15"/>
      <c r="K372" s="16"/>
      <c r="L372" s="16"/>
      <c r="N372" s="30"/>
      <c r="O372" s="11"/>
    </row>
    <row r="373" spans="2:15" ht="12.95" customHeight="1">
      <c r="B373" s="22"/>
      <c r="C373" s="23"/>
      <c r="D373" s="24"/>
      <c r="E373" s="25"/>
      <c r="F373" s="26"/>
      <c r="G373" s="27"/>
      <c r="H373" s="127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3"/>
      <c r="C374" s="21"/>
      <c r="D374" s="15"/>
      <c r="E374" s="16"/>
      <c r="F374" s="17"/>
      <c r="G374" s="18"/>
      <c r="H374" s="126"/>
      <c r="I374" s="117"/>
      <c r="J374" s="15"/>
      <c r="K374" s="16"/>
      <c r="L374" s="16"/>
      <c r="N374" s="30"/>
      <c r="O374" s="11"/>
    </row>
    <row r="375" spans="2:15" ht="12.95" customHeight="1">
      <c r="B375" s="22"/>
      <c r="C375" s="23"/>
      <c r="D375" s="24"/>
      <c r="E375" s="25"/>
      <c r="F375" s="26"/>
      <c r="G375" s="27"/>
      <c r="H375" s="127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3"/>
      <c r="C376" s="21"/>
      <c r="D376" s="15"/>
      <c r="E376" s="16"/>
      <c r="F376" s="17"/>
      <c r="G376" s="18"/>
      <c r="H376" s="126"/>
      <c r="I376" s="117"/>
      <c r="J376" s="15"/>
      <c r="K376" s="16"/>
      <c r="L376" s="16"/>
      <c r="N376" s="30"/>
      <c r="O376" s="11"/>
    </row>
    <row r="377" spans="2:15" ht="12.95" customHeight="1">
      <c r="B377" s="22"/>
      <c r="C377" s="23"/>
      <c r="D377" s="24"/>
      <c r="E377" s="25"/>
      <c r="F377" s="26"/>
      <c r="G377" s="27"/>
      <c r="H377" s="127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3"/>
      <c r="C378" s="21"/>
      <c r="D378" s="15"/>
      <c r="E378" s="16"/>
      <c r="F378" s="17"/>
      <c r="G378" s="18"/>
      <c r="H378" s="126"/>
      <c r="I378" s="117"/>
      <c r="J378" s="15"/>
      <c r="K378" s="16"/>
      <c r="L378" s="16"/>
      <c r="N378" s="30"/>
      <c r="O378" s="11"/>
    </row>
    <row r="379" spans="2:15" ht="12.95" customHeight="1">
      <c r="B379" s="22"/>
      <c r="C379" s="23"/>
      <c r="D379" s="24"/>
      <c r="E379" s="25"/>
      <c r="F379" s="26"/>
      <c r="G379" s="27"/>
      <c r="H379" s="127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3"/>
      <c r="C380" s="21"/>
      <c r="D380" s="15"/>
      <c r="E380" s="16"/>
      <c r="F380" s="17"/>
      <c r="G380" s="18"/>
      <c r="H380" s="126"/>
      <c r="I380" s="117"/>
      <c r="J380" s="15"/>
      <c r="K380" s="16"/>
      <c r="L380" s="16"/>
      <c r="N380" s="30"/>
      <c r="O380" s="11"/>
    </row>
    <row r="381" spans="2:15" ht="12.95" customHeight="1">
      <c r="B381" s="22"/>
      <c r="C381" s="23"/>
      <c r="D381" s="24"/>
      <c r="E381" s="25"/>
      <c r="F381" s="26"/>
      <c r="G381" s="27"/>
      <c r="H381" s="127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3"/>
      <c r="C382" s="21"/>
      <c r="D382" s="15"/>
      <c r="E382" s="16"/>
      <c r="F382" s="17"/>
      <c r="G382" s="18"/>
      <c r="H382" s="126"/>
      <c r="I382" s="117"/>
      <c r="J382" s="15"/>
      <c r="K382" s="16"/>
      <c r="L382" s="16"/>
      <c r="N382" s="30"/>
      <c r="O382" s="11"/>
    </row>
    <row r="383" spans="2:15" ht="12.95" customHeight="1">
      <c r="B383" s="22"/>
      <c r="C383" s="23"/>
      <c r="D383" s="24"/>
      <c r="E383" s="25"/>
      <c r="F383" s="26"/>
      <c r="G383" s="27"/>
      <c r="H383" s="127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3"/>
      <c r="C384" s="21"/>
      <c r="D384" s="15"/>
      <c r="E384" s="16"/>
      <c r="F384" s="17"/>
      <c r="G384" s="18"/>
      <c r="H384" s="126"/>
      <c r="I384" s="117"/>
      <c r="J384" s="15"/>
      <c r="K384" s="16"/>
      <c r="L384" s="16"/>
      <c r="N384" s="30"/>
      <c r="O384" s="11"/>
    </row>
    <row r="385" spans="2:15" ht="12.95" customHeight="1">
      <c r="B385" s="22"/>
      <c r="C385" s="23"/>
      <c r="D385" s="24"/>
      <c r="E385" s="25"/>
      <c r="F385" s="26"/>
      <c r="G385" s="27"/>
      <c r="H385" s="127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3"/>
      <c r="C386" s="21"/>
      <c r="D386" s="15"/>
      <c r="E386" s="16"/>
      <c r="F386" s="17"/>
      <c r="G386" s="18"/>
      <c r="H386" s="126"/>
      <c r="I386" s="117"/>
      <c r="J386" s="15"/>
      <c r="K386" s="16"/>
      <c r="L386" s="16"/>
      <c r="N386" s="30"/>
      <c r="O386" s="11"/>
    </row>
    <row r="387" spans="2:15" ht="12.95" customHeight="1">
      <c r="B387" s="22"/>
      <c r="C387" s="23"/>
      <c r="D387" s="24"/>
      <c r="E387" s="25"/>
      <c r="F387" s="26"/>
      <c r="G387" s="27"/>
      <c r="H387" s="127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3"/>
      <c r="C388" s="21"/>
      <c r="D388" s="15"/>
      <c r="E388" s="16"/>
      <c r="F388" s="17"/>
      <c r="G388" s="18"/>
      <c r="H388" s="126"/>
      <c r="I388" s="117"/>
      <c r="J388" s="15"/>
      <c r="K388" s="16"/>
      <c r="L388" s="16"/>
      <c r="N388" s="30"/>
      <c r="O388" s="11"/>
    </row>
    <row r="389" spans="2:15" ht="12.95" customHeight="1">
      <c r="B389" s="22"/>
      <c r="C389" s="23"/>
      <c r="D389" s="24"/>
      <c r="E389" s="25"/>
      <c r="F389" s="26"/>
      <c r="G389" s="27"/>
      <c r="H389" s="127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3"/>
      <c r="C390" s="21"/>
      <c r="D390" s="15"/>
      <c r="E390" s="16"/>
      <c r="F390" s="17"/>
      <c r="G390" s="18"/>
      <c r="H390" s="126"/>
      <c r="I390" s="117"/>
      <c r="J390" s="15"/>
      <c r="K390" s="16"/>
      <c r="L390" s="16"/>
      <c r="N390" s="30"/>
      <c r="O390" s="11"/>
    </row>
    <row r="391" spans="2:15" ht="12.95" customHeight="1">
      <c r="B391" s="22"/>
      <c r="C391" s="23"/>
      <c r="D391" s="24"/>
      <c r="E391" s="25"/>
      <c r="F391" s="26"/>
      <c r="G391" s="27"/>
      <c r="H391" s="127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3"/>
      <c r="C392" s="21"/>
      <c r="D392" s="15"/>
      <c r="E392" s="16"/>
      <c r="F392" s="17"/>
      <c r="G392" s="18"/>
      <c r="H392" s="126"/>
      <c r="I392" s="117"/>
      <c r="J392" s="15"/>
      <c r="K392" s="16"/>
      <c r="L392" s="16"/>
      <c r="N392" s="30"/>
      <c r="O392" s="11"/>
    </row>
    <row r="393" spans="2:15" ht="12.95" customHeight="1">
      <c r="B393" s="22"/>
      <c r="C393" s="23"/>
      <c r="D393" s="24"/>
      <c r="E393" s="25"/>
      <c r="F393" s="26"/>
      <c r="G393" s="27"/>
      <c r="H393" s="127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3"/>
      <c r="C394" s="21"/>
      <c r="D394" s="15"/>
      <c r="E394" s="16"/>
      <c r="F394" s="17"/>
      <c r="G394" s="18"/>
      <c r="H394" s="126"/>
      <c r="I394" s="117"/>
      <c r="J394" s="15"/>
      <c r="K394" s="16"/>
      <c r="L394" s="16"/>
      <c r="N394" s="30"/>
      <c r="O394" s="11"/>
    </row>
    <row r="395" spans="2:15" ht="12.95" customHeight="1">
      <c r="B395" s="22"/>
      <c r="C395" s="23"/>
      <c r="D395" s="24"/>
      <c r="E395" s="25"/>
      <c r="F395" s="26"/>
      <c r="G395" s="27"/>
      <c r="H395" s="127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3"/>
      <c r="C396" s="21"/>
      <c r="D396" s="15"/>
      <c r="E396" s="16"/>
      <c r="F396" s="17"/>
      <c r="G396" s="18"/>
      <c r="H396" s="126"/>
      <c r="I396" s="117"/>
      <c r="J396" s="15"/>
      <c r="K396" s="16"/>
      <c r="L396" s="16"/>
      <c r="N396" s="30"/>
      <c r="O396" s="11"/>
    </row>
    <row r="397" spans="2:15" ht="12.95" customHeight="1">
      <c r="B397" s="22"/>
      <c r="C397" s="23"/>
      <c r="D397" s="24"/>
      <c r="E397" s="25"/>
      <c r="F397" s="26"/>
      <c r="G397" s="27"/>
      <c r="H397" s="127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3"/>
      <c r="C398" s="21"/>
      <c r="D398" s="15"/>
      <c r="E398" s="16"/>
      <c r="F398" s="17"/>
      <c r="G398" s="18"/>
      <c r="H398" s="126"/>
      <c r="I398" s="117"/>
      <c r="J398" s="15"/>
      <c r="K398" s="16"/>
      <c r="L398" s="16"/>
      <c r="N398" s="30"/>
      <c r="O398" s="11"/>
    </row>
    <row r="399" spans="2:15" ht="12.95" customHeight="1">
      <c r="B399" s="22"/>
      <c r="C399" s="23"/>
      <c r="D399" s="24"/>
      <c r="E399" s="25"/>
      <c r="F399" s="26"/>
      <c r="G399" s="27"/>
      <c r="H399" s="127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3"/>
      <c r="C400" s="21"/>
      <c r="D400" s="15"/>
      <c r="E400" s="16"/>
      <c r="F400" s="17"/>
      <c r="G400" s="18"/>
      <c r="H400" s="126"/>
      <c r="I400" s="117"/>
      <c r="J400" s="15"/>
      <c r="K400" s="16"/>
      <c r="L400" s="16"/>
      <c r="N400" s="30"/>
      <c r="O400" s="11"/>
    </row>
    <row r="401" spans="2:15" ht="12.95" customHeight="1">
      <c r="B401" s="22"/>
      <c r="C401" s="23"/>
      <c r="D401" s="24"/>
      <c r="E401" s="25"/>
      <c r="F401" s="26"/>
      <c r="G401" s="27"/>
      <c r="H401" s="127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3"/>
      <c r="C402" s="21"/>
      <c r="D402" s="15"/>
      <c r="E402" s="16"/>
      <c r="F402" s="17"/>
      <c r="G402" s="18"/>
      <c r="H402" s="126"/>
      <c r="I402" s="117"/>
      <c r="J402" s="15"/>
      <c r="K402" s="16"/>
      <c r="L402" s="16"/>
      <c r="N402" s="30"/>
      <c r="O402" s="11"/>
    </row>
    <row r="403" spans="2:15" ht="12.95" customHeight="1">
      <c r="B403" s="22"/>
      <c r="C403" s="23"/>
      <c r="D403" s="24"/>
      <c r="E403" s="25"/>
      <c r="F403" s="26"/>
      <c r="G403" s="27"/>
      <c r="H403" s="127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3"/>
      <c r="C404" s="21"/>
      <c r="D404" s="15"/>
      <c r="E404" s="16"/>
      <c r="F404" s="17"/>
      <c r="G404" s="18"/>
      <c r="H404" s="126"/>
      <c r="I404" s="117"/>
      <c r="J404" s="15"/>
      <c r="K404" s="16"/>
      <c r="L404" s="16"/>
      <c r="N404" s="30"/>
      <c r="O404" s="11"/>
    </row>
    <row r="405" spans="2:15" ht="12.95" customHeight="1">
      <c r="B405" s="22"/>
      <c r="C405" s="23"/>
      <c r="D405" s="24"/>
      <c r="E405" s="25"/>
      <c r="F405" s="26"/>
      <c r="G405" s="27"/>
      <c r="H405" s="127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3"/>
      <c r="C406" s="21"/>
      <c r="D406" s="15"/>
      <c r="E406" s="16"/>
      <c r="F406" s="17"/>
      <c r="G406" s="18"/>
      <c r="H406" s="126"/>
      <c r="I406" s="117"/>
      <c r="J406" s="15"/>
      <c r="K406" s="16"/>
      <c r="L406" s="16"/>
      <c r="N406" s="30"/>
      <c r="O406" s="11"/>
    </row>
    <row r="407" spans="2:15" ht="12.95" customHeight="1">
      <c r="B407" s="22"/>
      <c r="C407" s="23"/>
      <c r="D407" s="24"/>
      <c r="E407" s="25"/>
      <c r="F407" s="26"/>
      <c r="G407" s="27"/>
      <c r="H407" s="127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3"/>
      <c r="C408" s="21"/>
      <c r="D408" s="15"/>
      <c r="E408" s="16"/>
      <c r="F408" s="17"/>
      <c r="G408" s="18"/>
      <c r="H408" s="126"/>
      <c r="I408" s="117"/>
      <c r="J408" s="15"/>
      <c r="K408" s="16"/>
      <c r="L408" s="16"/>
      <c r="N408" s="30"/>
      <c r="O408" s="11"/>
    </row>
    <row r="409" spans="2:15" ht="12.95" customHeight="1">
      <c r="B409" s="22"/>
      <c r="C409" s="23"/>
      <c r="D409" s="24"/>
      <c r="E409" s="25"/>
      <c r="F409" s="26"/>
      <c r="G409" s="27"/>
      <c r="H409" s="127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3"/>
      <c r="C410" s="21"/>
      <c r="D410" s="15"/>
      <c r="E410" s="16"/>
      <c r="F410" s="17"/>
      <c r="G410" s="18"/>
      <c r="H410" s="126"/>
      <c r="I410" s="117"/>
      <c r="J410" s="15"/>
      <c r="K410" s="16"/>
      <c r="L410" s="16"/>
      <c r="N410" s="30"/>
      <c r="O410" s="11"/>
    </row>
    <row r="411" spans="2:15" ht="12.95" customHeight="1">
      <c r="B411" s="22"/>
      <c r="C411" s="23"/>
      <c r="D411" s="24"/>
      <c r="E411" s="25"/>
      <c r="F411" s="26"/>
      <c r="G411" s="27"/>
      <c r="H411" s="127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3"/>
      <c r="C412" s="21"/>
      <c r="D412" s="15"/>
      <c r="E412" s="16"/>
      <c r="F412" s="17"/>
      <c r="G412" s="18"/>
      <c r="H412" s="126"/>
      <c r="I412" s="117"/>
      <c r="J412" s="15"/>
      <c r="K412" s="16"/>
      <c r="L412" s="16"/>
      <c r="N412" s="30"/>
      <c r="O412" s="11"/>
    </row>
    <row r="413" spans="2:15" ht="12.95" customHeight="1">
      <c r="B413" s="22"/>
      <c r="C413" s="23"/>
      <c r="D413" s="24"/>
      <c r="E413" s="25"/>
      <c r="F413" s="26"/>
      <c r="G413" s="27"/>
      <c r="H413" s="127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3"/>
      <c r="C414" s="21"/>
      <c r="D414" s="15"/>
      <c r="E414" s="16"/>
      <c r="F414" s="17"/>
      <c r="G414" s="18"/>
      <c r="H414" s="126"/>
      <c r="I414" s="117"/>
      <c r="J414" s="15"/>
      <c r="K414" s="16"/>
      <c r="L414" s="16"/>
      <c r="N414" s="30"/>
      <c r="O414" s="11"/>
    </row>
    <row r="415" spans="2:15" ht="12.95" customHeight="1">
      <c r="B415" s="22"/>
      <c r="C415" s="23"/>
      <c r="D415" s="24"/>
      <c r="E415" s="25"/>
      <c r="F415" s="26"/>
      <c r="G415" s="27"/>
      <c r="H415" s="127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3"/>
      <c r="C416" s="21"/>
      <c r="D416" s="15"/>
      <c r="E416" s="16"/>
      <c r="F416" s="17"/>
      <c r="G416" s="18"/>
      <c r="H416" s="126"/>
      <c r="I416" s="117"/>
      <c r="J416" s="15"/>
      <c r="K416" s="16"/>
      <c r="L416" s="16"/>
      <c r="N416" s="30"/>
      <c r="O416" s="11"/>
    </row>
    <row r="417" spans="2:15" ht="12.95" customHeight="1">
      <c r="B417" s="22"/>
      <c r="C417" s="23"/>
      <c r="D417" s="24"/>
      <c r="E417" s="25"/>
      <c r="F417" s="26"/>
      <c r="G417" s="27"/>
      <c r="H417" s="127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3"/>
      <c r="C418" s="21"/>
      <c r="D418" s="15"/>
      <c r="E418" s="16"/>
      <c r="F418" s="17"/>
      <c r="G418" s="18"/>
      <c r="H418" s="126"/>
      <c r="I418" s="117"/>
      <c r="J418" s="15"/>
      <c r="K418" s="16"/>
      <c r="L418" s="16"/>
      <c r="N418" s="30"/>
      <c r="O418" s="11"/>
    </row>
    <row r="419" spans="2:15" ht="12.95" customHeight="1">
      <c r="B419" s="22"/>
      <c r="C419" s="23"/>
      <c r="D419" s="24"/>
      <c r="E419" s="25"/>
      <c r="F419" s="26"/>
      <c r="G419" s="27"/>
      <c r="H419" s="127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3"/>
      <c r="C420" s="21"/>
      <c r="D420" s="15"/>
      <c r="E420" s="16"/>
      <c r="F420" s="17"/>
      <c r="G420" s="18"/>
      <c r="H420" s="126"/>
      <c r="I420" s="117"/>
      <c r="J420" s="15"/>
      <c r="K420" s="16"/>
      <c r="L420" s="16"/>
      <c r="N420" s="30"/>
      <c r="O420" s="11"/>
    </row>
    <row r="421" spans="2:15" ht="12.95" customHeight="1">
      <c r="B421" s="22"/>
      <c r="C421" s="23"/>
      <c r="D421" s="24"/>
      <c r="E421" s="25"/>
      <c r="F421" s="26"/>
      <c r="G421" s="27"/>
      <c r="H421" s="127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3"/>
      <c r="C422" s="21"/>
      <c r="D422" s="15"/>
      <c r="E422" s="16"/>
      <c r="F422" s="17"/>
      <c r="G422" s="18"/>
      <c r="H422" s="126"/>
      <c r="I422" s="117"/>
      <c r="J422" s="15"/>
      <c r="K422" s="16"/>
      <c r="L422" s="16"/>
      <c r="N422" s="30"/>
      <c r="O422" s="11"/>
    </row>
    <row r="423" spans="2:15" ht="12.95" customHeight="1">
      <c r="B423" s="22"/>
      <c r="C423" s="23"/>
      <c r="D423" s="24"/>
      <c r="E423" s="25"/>
      <c r="F423" s="26"/>
      <c r="G423" s="27"/>
      <c r="H423" s="127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3"/>
      <c r="C424" s="21"/>
      <c r="D424" s="15"/>
      <c r="E424" s="16"/>
      <c r="F424" s="17"/>
      <c r="G424" s="18"/>
      <c r="H424" s="126"/>
      <c r="I424" s="117"/>
      <c r="J424" s="15"/>
      <c r="K424" s="16"/>
      <c r="L424" s="16"/>
      <c r="N424" s="30"/>
      <c r="O424" s="11"/>
    </row>
    <row r="425" spans="2:15" ht="12.95" customHeight="1">
      <c r="B425" s="22"/>
      <c r="C425" s="23"/>
      <c r="D425" s="24"/>
      <c r="E425" s="25"/>
      <c r="F425" s="26"/>
      <c r="G425" s="27"/>
      <c r="H425" s="127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3"/>
      <c r="C426" s="21"/>
      <c r="D426" s="15"/>
      <c r="E426" s="16"/>
      <c r="F426" s="17"/>
      <c r="G426" s="18"/>
      <c r="H426" s="126"/>
      <c r="I426" s="117"/>
      <c r="J426" s="15"/>
      <c r="K426" s="16"/>
      <c r="L426" s="16"/>
      <c r="N426" s="30"/>
      <c r="O426" s="11"/>
    </row>
    <row r="427" spans="2:15" ht="12.95" customHeight="1">
      <c r="B427" s="22"/>
      <c r="C427" s="23"/>
      <c r="D427" s="24"/>
      <c r="E427" s="25"/>
      <c r="F427" s="26"/>
      <c r="G427" s="27"/>
      <c r="H427" s="127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3"/>
      <c r="C428" s="21"/>
      <c r="D428" s="15"/>
      <c r="E428" s="16"/>
      <c r="F428" s="17"/>
      <c r="G428" s="18"/>
      <c r="H428" s="126"/>
      <c r="I428" s="117"/>
      <c r="J428" s="15"/>
      <c r="K428" s="16"/>
      <c r="L428" s="16"/>
      <c r="N428" s="30"/>
      <c r="O428" s="11"/>
    </row>
    <row r="429" spans="2:15" ht="12.95" customHeight="1">
      <c r="B429" s="22"/>
      <c r="C429" s="23"/>
      <c r="D429" s="24"/>
      <c r="E429" s="25"/>
      <c r="F429" s="26"/>
      <c r="G429" s="27"/>
      <c r="H429" s="127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3"/>
      <c r="C430" s="21"/>
      <c r="D430" s="15"/>
      <c r="E430" s="16"/>
      <c r="F430" s="17"/>
      <c r="G430" s="18"/>
      <c r="H430" s="126"/>
      <c r="I430" s="117"/>
      <c r="J430" s="15"/>
      <c r="K430" s="16"/>
      <c r="L430" s="16"/>
      <c r="N430" s="30"/>
      <c r="O430" s="11"/>
    </row>
    <row r="431" spans="2:15" ht="12.95" customHeight="1">
      <c r="B431" s="22"/>
      <c r="C431" s="23"/>
      <c r="D431" s="24"/>
      <c r="E431" s="25"/>
      <c r="F431" s="26"/>
      <c r="G431" s="27"/>
      <c r="H431" s="127"/>
      <c r="I431" s="119">
        <f>IF(C431&lt;&gt;"計",ROUNDDOWN(F431*H431,0),SUM(I$3:I430))</f>
        <v>0</v>
      </c>
      <c r="J431" s="24"/>
      <c r="K431" s="25"/>
      <c r="L431" s="25"/>
      <c r="N431" s="120"/>
      <c r="O431" s="11"/>
    </row>
    <row r="432" spans="2:15" ht="12.95" customHeight="1">
      <c r="F432" s="28"/>
      <c r="H432" s="128"/>
      <c r="I432" s="120"/>
    </row>
    <row r="433" spans="2:9" ht="12.95" customHeight="1">
      <c r="F433" s="28"/>
      <c r="H433" s="128"/>
      <c r="I433" s="120">
        <f>ROUNDDOWN(F433*H433,0)</f>
        <v>0</v>
      </c>
    </row>
    <row r="434" spans="2:9" ht="12.95" customHeight="1">
      <c r="F434" s="28"/>
      <c r="H434" s="128"/>
      <c r="I434" s="120"/>
    </row>
    <row r="435" spans="2:9" ht="12.95" customHeight="1">
      <c r="F435" s="28"/>
      <c r="H435" s="128"/>
      <c r="I435" s="120">
        <f>ROUNDDOWN(F435*H435,0)</f>
        <v>0</v>
      </c>
    </row>
    <row r="436" spans="2:9" ht="12.95" customHeight="1">
      <c r="F436" s="28"/>
      <c r="H436" s="128"/>
      <c r="I436" s="120"/>
    </row>
    <row r="437" spans="2:9" ht="12.95" customHeight="1">
      <c r="F437" s="28"/>
      <c r="H437" s="128"/>
      <c r="I437" s="120">
        <f>ROUNDDOWN(F437*H437,0)</f>
        <v>0</v>
      </c>
    </row>
    <row r="438" spans="2:9" ht="12.95" customHeight="1">
      <c r="F438" s="28"/>
      <c r="H438" s="128"/>
      <c r="I438" s="120"/>
    </row>
    <row r="439" spans="2:9" ht="12.95" customHeight="1">
      <c r="F439" s="28"/>
      <c r="H439" s="128"/>
      <c r="I439" s="120">
        <f>ROUNDDOWN(F439*H439,0)</f>
        <v>0</v>
      </c>
    </row>
    <row r="440" spans="2:9" ht="12.95" customHeight="1">
      <c r="F440" s="28"/>
      <c r="H440" s="128"/>
      <c r="I440" s="120"/>
    </row>
    <row r="441" spans="2:9" ht="12.95" customHeight="1">
      <c r="F441" s="28"/>
      <c r="H441" s="128"/>
      <c r="I441" s="120">
        <f>ROUNDDOWN(F441*H441,0)</f>
        <v>0</v>
      </c>
    </row>
    <row r="442" spans="2:9" ht="12.95" customHeight="1">
      <c r="C442" s="31"/>
      <c r="F442" s="28"/>
      <c r="H442" s="128"/>
      <c r="I442" s="120"/>
    </row>
    <row r="443" spans="2:9" ht="12.95" customHeight="1">
      <c r="B443" s="32"/>
      <c r="F443" s="28"/>
      <c r="H443" s="128"/>
      <c r="I443" s="120">
        <f>ROUNDDOWN(F443*H443,0)</f>
        <v>0</v>
      </c>
    </row>
    <row r="444" spans="2:9" ht="12.95" customHeight="1">
      <c r="C444" s="31"/>
      <c r="F444" s="28"/>
      <c r="H444" s="128"/>
      <c r="I444" s="120"/>
    </row>
    <row r="445" spans="2:9" ht="12.95" customHeight="1">
      <c r="F445" s="28"/>
      <c r="H445" s="128"/>
      <c r="I445" s="120">
        <f>ROUNDDOWN(F445*H445,0)</f>
        <v>0</v>
      </c>
    </row>
    <row r="446" spans="2:9" ht="12.95" customHeight="1">
      <c r="C446" s="31"/>
      <c r="F446" s="28"/>
      <c r="H446" s="128"/>
      <c r="I446" s="120"/>
    </row>
    <row r="447" spans="2:9" ht="12.95" customHeight="1">
      <c r="F447" s="28"/>
      <c r="H447" s="128"/>
      <c r="I447" s="120">
        <f>ROUNDDOWN(F447*H447,0)</f>
        <v>0</v>
      </c>
    </row>
    <row r="448" spans="2:9" ht="12.95" customHeight="1">
      <c r="F448" s="28"/>
      <c r="H448" s="128"/>
      <c r="I448" s="120"/>
    </row>
    <row r="449" spans="2:9" ht="12.95" customHeight="1">
      <c r="F449" s="28"/>
      <c r="H449" s="128"/>
      <c r="I449" s="120">
        <f>ROUNDDOWN(F449*H449,0)</f>
        <v>0</v>
      </c>
    </row>
    <row r="450" spans="2:9" ht="12.95" customHeight="1">
      <c r="F450" s="28"/>
      <c r="H450" s="128"/>
      <c r="I450" s="120"/>
    </row>
    <row r="451" spans="2:9" ht="12.95" customHeight="1">
      <c r="F451" s="28"/>
      <c r="H451" s="128"/>
      <c r="I451" s="120">
        <f>ROUNDDOWN(F451*H451,0)</f>
        <v>0</v>
      </c>
    </row>
    <row r="452" spans="2:9" ht="12.95" customHeight="1">
      <c r="F452" s="28"/>
      <c r="H452" s="128"/>
      <c r="I452" s="120"/>
    </row>
    <row r="453" spans="2:9" ht="12.95" customHeight="1">
      <c r="B453" s="32"/>
      <c r="F453" s="28"/>
      <c r="H453" s="128"/>
      <c r="I453" s="120">
        <f>ROUNDDOWN(F453*H453,0)</f>
        <v>0</v>
      </c>
    </row>
    <row r="454" spans="2:9" ht="12.95" customHeight="1">
      <c r="F454" s="28"/>
      <c r="H454" s="128"/>
      <c r="I454" s="120"/>
    </row>
    <row r="455" spans="2:9" ht="12.95" customHeight="1">
      <c r="B455" s="32"/>
      <c r="F455" s="28"/>
      <c r="H455" s="128"/>
      <c r="I455" s="120">
        <f>ROUNDDOWN(F455*H455,0)</f>
        <v>0</v>
      </c>
    </row>
    <row r="456" spans="2:9" ht="12.95" customHeight="1">
      <c r="F456" s="28"/>
      <c r="H456" s="128"/>
      <c r="I456" s="120"/>
    </row>
    <row r="457" spans="2:9" ht="12.95" customHeight="1">
      <c r="B457" s="32"/>
      <c r="F457" s="28"/>
      <c r="H457" s="128"/>
      <c r="I457" s="120">
        <f>ROUNDDOWN(F457*H457,0)</f>
        <v>0</v>
      </c>
    </row>
    <row r="458" spans="2:9" ht="12.95" customHeight="1">
      <c r="F458" s="28"/>
      <c r="H458" s="128"/>
      <c r="I458" s="120"/>
    </row>
    <row r="459" spans="2:9" ht="12.95" customHeight="1">
      <c r="F459" s="28"/>
      <c r="H459" s="128"/>
      <c r="I459" s="120">
        <f>ROUNDDOWN(F459*H459,0)</f>
        <v>0</v>
      </c>
    </row>
    <row r="460" spans="2:9" ht="12.95" customHeight="1">
      <c r="F460" s="28"/>
      <c r="H460" s="128"/>
      <c r="I460" s="120"/>
    </row>
    <row r="461" spans="2:9" ht="12.95" customHeight="1">
      <c r="F461" s="28"/>
      <c r="H461" s="128"/>
      <c r="I461" s="120">
        <f>ROUNDDOWN(F461*H461,0)</f>
        <v>0</v>
      </c>
    </row>
    <row r="462" spans="2:9" ht="12.95" customHeight="1">
      <c r="F462" s="28"/>
      <c r="H462" s="128"/>
      <c r="I462" s="120"/>
    </row>
    <row r="463" spans="2:9" ht="12.95" customHeight="1">
      <c r="F463" s="28"/>
      <c r="H463" s="128"/>
      <c r="I463" s="120">
        <f>ROUNDDOWN(F463*H463,0)</f>
        <v>0</v>
      </c>
    </row>
    <row r="464" spans="2:9" ht="12.95" customHeight="1">
      <c r="F464" s="28"/>
      <c r="H464" s="128"/>
      <c r="I464" s="120"/>
    </row>
    <row r="465" spans="3:11" ht="12.95" customHeight="1">
      <c r="F465" s="28"/>
      <c r="H465" s="128"/>
      <c r="I465" s="120">
        <f>ROUNDDOWN(F465*H465,0)</f>
        <v>0</v>
      </c>
    </row>
    <row r="466" spans="3:11" ht="12.95" customHeight="1">
      <c r="F466" s="28"/>
      <c r="H466" s="128"/>
      <c r="I466" s="120"/>
    </row>
    <row r="467" spans="3:11" ht="12.95" customHeight="1">
      <c r="F467" s="28"/>
      <c r="H467" s="128"/>
      <c r="I467" s="120">
        <f>ROUNDDOWN(F467*H467,0)</f>
        <v>0</v>
      </c>
    </row>
    <row r="468" spans="3:11" ht="12.95" customHeight="1">
      <c r="F468" s="28"/>
      <c r="H468" s="128"/>
      <c r="I468" s="120"/>
    </row>
    <row r="469" spans="3:11" ht="12.95" customHeight="1">
      <c r="F469" s="28"/>
      <c r="H469" s="128"/>
      <c r="I469" s="120">
        <f>ROUNDDOWN(F469*H469,0)</f>
        <v>0</v>
      </c>
    </row>
    <row r="470" spans="3:11" ht="12.95" customHeight="1">
      <c r="F470" s="28"/>
      <c r="H470" s="128"/>
      <c r="I470" s="120"/>
    </row>
    <row r="471" spans="3:11" ht="12.95" customHeight="1">
      <c r="F471" s="28"/>
      <c r="H471" s="128"/>
      <c r="I471" s="120">
        <f>ROUNDDOWN(F471*H471,0)</f>
        <v>0</v>
      </c>
    </row>
    <row r="472" spans="3:11" ht="12.95" customHeight="1">
      <c r="F472" s="28"/>
      <c r="H472" s="128"/>
      <c r="I472" s="120"/>
    </row>
    <row r="473" spans="3:11" ht="12.95" customHeight="1">
      <c r="F473" s="28"/>
      <c r="H473" s="128"/>
      <c r="I473" s="120">
        <f>ROUNDDOWN(F473*H473,0)</f>
        <v>0</v>
      </c>
    </row>
    <row r="474" spans="3:11" ht="12.95" customHeight="1">
      <c r="F474" s="28"/>
      <c r="H474" s="128"/>
      <c r="I474" s="120"/>
      <c r="J474" s="33"/>
      <c r="K474" s="33"/>
    </row>
    <row r="475" spans="3:11" ht="12.95" customHeight="1">
      <c r="F475" s="28"/>
      <c r="H475" s="128"/>
      <c r="I475" s="120">
        <f>ROUNDDOWN(F475*H475,0)</f>
        <v>0</v>
      </c>
    </row>
    <row r="476" spans="3:11" ht="12.95" customHeight="1">
      <c r="C476" s="31"/>
      <c r="F476" s="28"/>
      <c r="H476" s="128"/>
      <c r="I476" s="120"/>
    </row>
    <row r="477" spans="3:11" ht="12.95" customHeight="1">
      <c r="F477" s="28"/>
      <c r="H477" s="128"/>
      <c r="I477" s="120">
        <f>ROUNDDOWN(F477*H477,0)</f>
        <v>0</v>
      </c>
    </row>
    <row r="478" spans="3:11" ht="12.95" customHeight="1">
      <c r="F478" s="28"/>
      <c r="H478" s="128"/>
      <c r="I478" s="120"/>
    </row>
    <row r="479" spans="3:11" ht="12.95" customHeight="1">
      <c r="F479" s="28"/>
      <c r="H479" s="128"/>
      <c r="I479" s="120">
        <f>ROUNDDOWN(F479*H479,0)</f>
        <v>0</v>
      </c>
    </row>
    <row r="480" spans="3:11" ht="12.95" customHeight="1">
      <c r="F480" s="28"/>
      <c r="H480" s="128"/>
      <c r="I480" s="120"/>
    </row>
    <row r="481" spans="2:9" ht="12.95" customHeight="1">
      <c r="F481" s="28"/>
      <c r="H481" s="128"/>
      <c r="I481" s="120">
        <f>ROUNDDOWN(F481*H481,0)</f>
        <v>0</v>
      </c>
    </row>
    <row r="482" spans="2:9" ht="12.95" customHeight="1">
      <c r="F482" s="28"/>
      <c r="H482" s="128"/>
      <c r="I482" s="120"/>
    </row>
    <row r="483" spans="2:9" ht="12.95" customHeight="1">
      <c r="B483" s="32"/>
      <c r="F483" s="28"/>
      <c r="H483" s="128"/>
      <c r="I483" s="120">
        <f>ROUNDDOWN(F483*H483,0)</f>
        <v>0</v>
      </c>
    </row>
    <row r="484" spans="2:9" ht="12.95" customHeight="1">
      <c r="F484" s="28"/>
      <c r="H484" s="128"/>
      <c r="I484" s="120"/>
    </row>
    <row r="485" spans="2:9" ht="12.95" customHeight="1">
      <c r="B485" s="32"/>
      <c r="F485" s="28"/>
      <c r="H485" s="128"/>
      <c r="I485" s="120">
        <f>ROUNDDOWN(F485*H485,0)</f>
        <v>0</v>
      </c>
    </row>
    <row r="486" spans="2:9" ht="12.95" customHeight="1">
      <c r="F486" s="28"/>
      <c r="H486" s="128"/>
      <c r="I486" s="120"/>
    </row>
    <row r="487" spans="2:9" ht="12.95" customHeight="1">
      <c r="B487" s="32"/>
      <c r="F487" s="28"/>
      <c r="H487" s="128"/>
      <c r="I487" s="120">
        <f>ROUNDDOWN(F487*H487,0)</f>
        <v>0</v>
      </c>
    </row>
    <row r="488" spans="2:9" ht="12.95" customHeight="1">
      <c r="F488" s="28"/>
      <c r="H488" s="128"/>
      <c r="I488" s="120"/>
    </row>
    <row r="489" spans="2:9" ht="12.95" customHeight="1">
      <c r="F489" s="28"/>
      <c r="H489" s="128"/>
      <c r="I489" s="120">
        <f>ROUNDDOWN(F489*H489,0)</f>
        <v>0</v>
      </c>
    </row>
    <row r="490" spans="2:9" ht="12.95" customHeight="1">
      <c r="F490" s="28"/>
      <c r="H490" s="128"/>
      <c r="I490" s="120"/>
    </row>
    <row r="491" spans="2:9" ht="12.95" customHeight="1">
      <c r="F491" s="28"/>
      <c r="H491" s="128"/>
      <c r="I491" s="120">
        <f>ROUNDDOWN(F491*H491,0)</f>
        <v>0</v>
      </c>
    </row>
    <row r="492" spans="2:9" ht="12.95" customHeight="1">
      <c r="F492" s="28"/>
      <c r="H492" s="128"/>
      <c r="I492" s="120"/>
    </row>
    <row r="493" spans="2:9" ht="12.95" customHeight="1">
      <c r="B493" s="32"/>
      <c r="F493" s="28"/>
      <c r="H493" s="128"/>
      <c r="I493" s="120">
        <f>ROUNDDOWN(F493*H493,0)</f>
        <v>0</v>
      </c>
    </row>
    <row r="494" spans="2:9" ht="12.95" customHeight="1">
      <c r="F494" s="28"/>
      <c r="H494" s="128"/>
      <c r="I494" s="120"/>
    </row>
    <row r="495" spans="2:9" ht="12.95" customHeight="1">
      <c r="F495" s="28"/>
      <c r="H495" s="128"/>
      <c r="I495" s="120">
        <f>ROUNDDOWN(F495*H495,0)</f>
        <v>0</v>
      </c>
    </row>
    <row r="496" spans="2:9" ht="12.95" customHeight="1">
      <c r="F496" s="28"/>
      <c r="H496" s="128"/>
      <c r="I496" s="120"/>
    </row>
    <row r="497" spans="6:9" ht="12.95" customHeight="1">
      <c r="F497" s="28"/>
      <c r="H497" s="128"/>
      <c r="I497" s="120">
        <f>ROUNDDOWN(F497*H497,0)</f>
        <v>0</v>
      </c>
    </row>
    <row r="498" spans="6:9" ht="12.95" customHeight="1">
      <c r="F498" s="28"/>
      <c r="H498" s="128"/>
      <c r="I498" s="120"/>
    </row>
    <row r="499" spans="6:9" ht="12.95" customHeight="1">
      <c r="F499" s="28"/>
      <c r="H499" s="128"/>
      <c r="I499" s="120">
        <f>ROUNDDOWN(F499*H499,0)</f>
        <v>0</v>
      </c>
    </row>
    <row r="500" spans="6:9" ht="12.95" customHeight="1">
      <c r="F500" s="28"/>
      <c r="H500" s="128"/>
      <c r="I500" s="120"/>
    </row>
    <row r="501" spans="6:9" ht="12.95" customHeight="1">
      <c r="F501" s="28"/>
      <c r="H501" s="128"/>
      <c r="I501" s="120">
        <f>ROUNDDOWN(F501*H501,0)</f>
        <v>0</v>
      </c>
    </row>
    <row r="502" spans="6:9" ht="12.95" customHeight="1">
      <c r="F502" s="28"/>
      <c r="H502" s="128"/>
      <c r="I502" s="120"/>
    </row>
    <row r="503" spans="6:9" ht="12.95" customHeight="1">
      <c r="F503" s="28"/>
      <c r="H503" s="128"/>
      <c r="I503" s="120">
        <f>ROUNDDOWN(F503*H503,0)</f>
        <v>0</v>
      </c>
    </row>
    <row r="504" spans="6:9" ht="12.95" customHeight="1">
      <c r="F504" s="28"/>
      <c r="H504" s="128"/>
      <c r="I504" s="120"/>
    </row>
    <row r="505" spans="6:9" ht="12.95" customHeight="1">
      <c r="F505" s="28"/>
      <c r="H505" s="128"/>
      <c r="I505" s="120">
        <f>ROUNDDOWN(F505*H505,0)</f>
        <v>0</v>
      </c>
    </row>
    <row r="506" spans="6:9" ht="12.95" customHeight="1">
      <c r="F506" s="28"/>
      <c r="H506" s="128"/>
      <c r="I506" s="120"/>
    </row>
    <row r="507" spans="6:9" ht="12.95" customHeight="1">
      <c r="F507" s="28"/>
      <c r="H507" s="128"/>
      <c r="I507" s="120">
        <f>ROUNDDOWN(F507*H507,0)</f>
        <v>0</v>
      </c>
    </row>
    <row r="508" spans="6:9" ht="12.95" customHeight="1">
      <c r="F508" s="28"/>
      <c r="H508" s="128"/>
      <c r="I508" s="120"/>
    </row>
    <row r="509" spans="6:9" ht="12.95" customHeight="1">
      <c r="F509" s="28"/>
      <c r="H509" s="128"/>
      <c r="I509" s="120">
        <f>ROUNDDOWN(F509*H509,0)</f>
        <v>0</v>
      </c>
    </row>
    <row r="510" spans="6:9" ht="12.95" customHeight="1">
      <c r="F510" s="28"/>
      <c r="H510" s="128"/>
      <c r="I510" s="120"/>
    </row>
    <row r="511" spans="6:9" ht="12.95" customHeight="1">
      <c r="F511" s="28"/>
      <c r="H511" s="128"/>
      <c r="I511" s="120">
        <f>ROUNDDOWN(F511*H511,0)</f>
        <v>0</v>
      </c>
    </row>
    <row r="512" spans="6:9" ht="12.95" customHeight="1">
      <c r="F512" s="28"/>
      <c r="H512" s="128"/>
      <c r="I512" s="120"/>
    </row>
    <row r="513" spans="2:9" ht="12.95" customHeight="1">
      <c r="F513" s="28"/>
      <c r="H513" s="128"/>
      <c r="I513" s="120">
        <f>ROUNDDOWN(F513*H513,0)</f>
        <v>0</v>
      </c>
    </row>
    <row r="514" spans="2:9" ht="12.95" customHeight="1">
      <c r="F514" s="28"/>
      <c r="H514" s="128"/>
      <c r="I514" s="120"/>
    </row>
    <row r="515" spans="2:9" ht="12.95" customHeight="1">
      <c r="B515" s="32"/>
      <c r="D515" s="6"/>
      <c r="E515" s="6"/>
      <c r="F515" s="28"/>
      <c r="H515" s="128"/>
      <c r="I515" s="120">
        <f>ROUNDDOWN(F515*H515,0)</f>
        <v>0</v>
      </c>
    </row>
    <row r="516" spans="2:9" ht="12.95" customHeight="1">
      <c r="F516" s="28"/>
      <c r="H516" s="128"/>
      <c r="I516" s="120"/>
    </row>
    <row r="517" spans="2:9" ht="12.95" customHeight="1">
      <c r="B517" s="32"/>
      <c r="D517" s="6"/>
      <c r="E517" s="6"/>
      <c r="F517" s="28"/>
      <c r="H517" s="128"/>
      <c r="I517" s="120">
        <f>ROUNDDOWN(F517*H517,0)</f>
        <v>0</v>
      </c>
    </row>
    <row r="518" spans="2:9" ht="12.95" customHeight="1">
      <c r="F518" s="28"/>
      <c r="H518" s="128"/>
      <c r="I518" s="120"/>
    </row>
    <row r="519" spans="2:9" ht="12.95" customHeight="1">
      <c r="B519" s="32"/>
      <c r="D519" s="6"/>
      <c r="E519" s="6"/>
      <c r="F519" s="28"/>
      <c r="H519" s="128"/>
      <c r="I519" s="120">
        <f>ROUNDDOWN(F519*H519,0)</f>
        <v>0</v>
      </c>
    </row>
    <row r="520" spans="2:9" ht="12.95" customHeight="1">
      <c r="F520" s="28"/>
      <c r="H520" s="128"/>
      <c r="I520" s="120"/>
    </row>
    <row r="521" spans="2:9" ht="12.95" customHeight="1">
      <c r="B521" s="32"/>
      <c r="D521" s="6"/>
      <c r="E521" s="6"/>
      <c r="F521" s="28"/>
      <c r="H521" s="128"/>
      <c r="I521" s="120">
        <f>ROUNDDOWN(F521*H521,0)</f>
        <v>0</v>
      </c>
    </row>
    <row r="522" spans="2:9" ht="12.95" customHeight="1">
      <c r="F522" s="28"/>
      <c r="H522" s="128"/>
      <c r="I522" s="120"/>
    </row>
    <row r="523" spans="2:9" ht="12.95" customHeight="1">
      <c r="B523" s="32"/>
      <c r="D523" s="6"/>
      <c r="E523" s="6"/>
      <c r="F523" s="28"/>
      <c r="H523" s="128"/>
      <c r="I523" s="120">
        <f>ROUNDDOWN(F523*H523,0)</f>
        <v>0</v>
      </c>
    </row>
    <row r="524" spans="2:9" ht="12.95" customHeight="1">
      <c r="F524" s="28"/>
      <c r="H524" s="128"/>
      <c r="I524" s="120"/>
    </row>
    <row r="525" spans="2:9" ht="12.95" customHeight="1">
      <c r="B525" s="32"/>
      <c r="D525" s="6"/>
      <c r="E525" s="6"/>
      <c r="F525" s="28"/>
      <c r="H525" s="128"/>
      <c r="I525" s="120">
        <f>ROUNDDOWN(F525*H525,0)</f>
        <v>0</v>
      </c>
    </row>
    <row r="526" spans="2:9" ht="12.95" customHeight="1">
      <c r="F526" s="28"/>
      <c r="H526" s="128"/>
      <c r="I526" s="120"/>
    </row>
    <row r="527" spans="2:9" ht="12.95" customHeight="1">
      <c r="B527" s="32"/>
      <c r="D527" s="6"/>
      <c r="E527" s="6"/>
      <c r="F527" s="28"/>
      <c r="H527" s="128"/>
      <c r="I527" s="120">
        <f>ROUNDDOWN(F527*H527,0)</f>
        <v>0</v>
      </c>
    </row>
    <row r="528" spans="2:9" ht="12.95" customHeight="1">
      <c r="F528" s="28"/>
      <c r="H528" s="128"/>
      <c r="I528" s="120"/>
    </row>
    <row r="529" spans="2:9" ht="12.95" customHeight="1">
      <c r="B529" s="32"/>
      <c r="D529" s="6"/>
      <c r="E529" s="6"/>
      <c r="F529" s="28"/>
      <c r="H529" s="128"/>
      <c r="I529" s="120">
        <f>ROUNDDOWN(F529*H529,0)</f>
        <v>0</v>
      </c>
    </row>
    <row r="530" spans="2:9" ht="12.95" customHeight="1">
      <c r="F530" s="28"/>
      <c r="H530" s="128"/>
      <c r="I530" s="120"/>
    </row>
    <row r="531" spans="2:9" ht="12.95" customHeight="1">
      <c r="B531" s="32"/>
      <c r="D531" s="6"/>
      <c r="E531" s="6"/>
      <c r="F531" s="28"/>
      <c r="H531" s="128"/>
      <c r="I531" s="120">
        <f>ROUNDDOWN(F531*H531,0)</f>
        <v>0</v>
      </c>
    </row>
    <row r="532" spans="2:9" ht="12.95" customHeight="1">
      <c r="F532" s="28"/>
      <c r="H532" s="128"/>
      <c r="I532" s="120"/>
    </row>
    <row r="533" spans="2:9" ht="12.95" customHeight="1">
      <c r="B533" s="32"/>
      <c r="D533" s="6"/>
      <c r="E533" s="6"/>
      <c r="F533" s="28"/>
      <c r="H533" s="128"/>
      <c r="I533" s="120">
        <f>ROUNDDOWN(F533*H533,0)</f>
        <v>0</v>
      </c>
    </row>
    <row r="534" spans="2:9" ht="12.95" customHeight="1">
      <c r="F534" s="28"/>
      <c r="H534" s="128"/>
      <c r="I534" s="120"/>
    </row>
    <row r="535" spans="2:9" ht="12.95" customHeight="1">
      <c r="B535" s="32"/>
      <c r="D535" s="34"/>
      <c r="E535" s="34"/>
      <c r="F535" s="28"/>
      <c r="H535" s="128"/>
      <c r="I535" s="120">
        <f>ROUNDDOWN(F535*H535,0)</f>
        <v>0</v>
      </c>
    </row>
    <row r="536" spans="2:9" ht="12.95" customHeight="1">
      <c r="F536" s="28"/>
      <c r="H536" s="128"/>
      <c r="I536" s="120"/>
    </row>
    <row r="537" spans="2:9" ht="12.95" customHeight="1">
      <c r="B537" s="32"/>
      <c r="D537" s="34"/>
      <c r="E537" s="34"/>
      <c r="F537" s="28"/>
      <c r="H537" s="128"/>
      <c r="I537" s="120">
        <f>ROUNDDOWN(F537*H537,0)</f>
        <v>0</v>
      </c>
    </row>
    <row r="538" spans="2:9" ht="12.95" customHeight="1">
      <c r="F538" s="28"/>
      <c r="H538" s="128"/>
      <c r="I538" s="120"/>
    </row>
    <row r="539" spans="2:9" ht="12.95" customHeight="1">
      <c r="B539" s="32"/>
      <c r="D539" s="34"/>
      <c r="E539" s="34"/>
      <c r="F539" s="28"/>
      <c r="H539" s="128"/>
      <c r="I539" s="120">
        <f>ROUNDDOWN(F539*H539,0)</f>
        <v>0</v>
      </c>
    </row>
    <row r="540" spans="2:9" ht="12.95" customHeight="1">
      <c r="F540" s="28"/>
      <c r="H540" s="128"/>
      <c r="I540" s="120"/>
    </row>
    <row r="541" spans="2:9" ht="12.95" customHeight="1">
      <c r="B541" s="32"/>
      <c r="D541" s="34"/>
      <c r="E541" s="34"/>
      <c r="F541" s="28"/>
      <c r="H541" s="128"/>
      <c r="I541" s="120">
        <f>ROUNDDOWN(F541*H541,0)</f>
        <v>0</v>
      </c>
    </row>
    <row r="542" spans="2:9" ht="12.95" customHeight="1">
      <c r="F542" s="28"/>
      <c r="H542" s="128"/>
      <c r="I542" s="120"/>
    </row>
    <row r="543" spans="2:9" ht="12.95" customHeight="1">
      <c r="B543" s="32"/>
      <c r="D543" s="34"/>
      <c r="E543" s="34"/>
      <c r="F543" s="28"/>
      <c r="H543" s="128"/>
      <c r="I543" s="120">
        <f>ROUNDDOWN(F543*H543,0)</f>
        <v>0</v>
      </c>
    </row>
    <row r="544" spans="2:9" ht="12.95" customHeight="1">
      <c r="F544" s="28"/>
      <c r="H544" s="128"/>
      <c r="I544" s="120"/>
    </row>
    <row r="545" spans="2:11" ht="12.95" customHeight="1">
      <c r="F545" s="28"/>
      <c r="H545" s="128"/>
      <c r="I545" s="120">
        <f>ROUNDDOWN(F545*H545,0)</f>
        <v>0</v>
      </c>
    </row>
    <row r="546" spans="2:11" ht="12.95" customHeight="1">
      <c r="F546" s="28"/>
      <c r="H546" s="128"/>
      <c r="I546" s="120"/>
      <c r="J546" s="35"/>
      <c r="K546" s="35"/>
    </row>
    <row r="547" spans="2:11" ht="12.95" customHeight="1">
      <c r="F547" s="28"/>
      <c r="H547" s="128"/>
      <c r="I547" s="120">
        <f>ROUNDDOWN(F547*H547,0)</f>
        <v>0</v>
      </c>
    </row>
    <row r="548" spans="2:11" ht="12.95" customHeight="1">
      <c r="C548" s="31"/>
      <c r="F548" s="28"/>
      <c r="H548" s="128"/>
      <c r="I548" s="120"/>
    </row>
    <row r="549" spans="2:11" ht="12.95" customHeight="1">
      <c r="F549" s="28"/>
      <c r="H549" s="128"/>
      <c r="I549" s="120">
        <f>ROUNDDOWN(F549*H549,0)</f>
        <v>0</v>
      </c>
    </row>
    <row r="550" spans="2:11" ht="12.95" customHeight="1">
      <c r="F550" s="28"/>
      <c r="H550" s="128"/>
      <c r="I550" s="120"/>
    </row>
    <row r="551" spans="2:11" ht="12.95" customHeight="1">
      <c r="F551" s="28"/>
      <c r="H551" s="128"/>
      <c r="I551" s="120">
        <f>ROUNDDOWN(F551*H551,0)</f>
        <v>0</v>
      </c>
    </row>
    <row r="552" spans="2:11" ht="12.95" customHeight="1">
      <c r="F552" s="28"/>
      <c r="H552" s="128"/>
      <c r="I552" s="120"/>
    </row>
    <row r="553" spans="2:11" ht="12.95" customHeight="1">
      <c r="F553" s="28"/>
      <c r="H553" s="128"/>
      <c r="I553" s="120">
        <f>ROUNDDOWN(F553*H553,0)</f>
        <v>0</v>
      </c>
    </row>
    <row r="554" spans="2:11" ht="12.95" customHeight="1">
      <c r="F554" s="28"/>
      <c r="H554" s="128"/>
      <c r="I554" s="120"/>
    </row>
    <row r="555" spans="2:11" ht="12.95" customHeight="1">
      <c r="F555" s="28"/>
      <c r="H555" s="128"/>
      <c r="I555" s="120">
        <f>ROUNDDOWN(F555*H555,0)</f>
        <v>0</v>
      </c>
    </row>
    <row r="556" spans="2:11" ht="12.95" customHeight="1">
      <c r="F556" s="28"/>
      <c r="H556" s="128"/>
      <c r="I556" s="120"/>
    </row>
    <row r="557" spans="2:11" ht="12.95" customHeight="1">
      <c r="F557" s="28"/>
      <c r="H557" s="128"/>
      <c r="I557" s="120">
        <f>ROUNDDOWN(F557*H557,0)</f>
        <v>0</v>
      </c>
    </row>
    <row r="558" spans="2:11" ht="12.95" customHeight="1">
      <c r="F558" s="28"/>
      <c r="H558" s="128"/>
      <c r="I558" s="120"/>
    </row>
    <row r="559" spans="2:11" ht="12.95" customHeight="1">
      <c r="B559" s="32"/>
      <c r="F559" s="28"/>
      <c r="H559" s="128"/>
      <c r="I559" s="120">
        <f>ROUNDDOWN(F559*H559,0)</f>
        <v>0</v>
      </c>
    </row>
    <row r="560" spans="2:11" ht="12.95" customHeight="1">
      <c r="F560" s="28"/>
      <c r="H560" s="128"/>
      <c r="I560" s="120"/>
    </row>
    <row r="561" spans="2:9" ht="12.95" customHeight="1">
      <c r="F561" s="28"/>
      <c r="H561" s="128"/>
      <c r="I561" s="120">
        <f>ROUNDDOWN(F561*H561,0)</f>
        <v>0</v>
      </c>
    </row>
    <row r="562" spans="2:9" ht="12.95" customHeight="1">
      <c r="F562" s="28"/>
      <c r="H562" s="128"/>
      <c r="I562" s="120"/>
    </row>
    <row r="563" spans="2:9" ht="12.95" customHeight="1">
      <c r="B563" s="32"/>
      <c r="F563" s="28"/>
      <c r="H563" s="128"/>
      <c r="I563" s="120">
        <f>ROUNDDOWN(F563*H563,0)</f>
        <v>0</v>
      </c>
    </row>
    <row r="564" spans="2:9" ht="12.95" customHeight="1">
      <c r="F564" s="28"/>
      <c r="H564" s="128"/>
      <c r="I564" s="120"/>
    </row>
    <row r="565" spans="2:9" ht="12.95" customHeight="1">
      <c r="F565" s="28"/>
      <c r="H565" s="128"/>
      <c r="I565" s="120">
        <f>ROUNDDOWN(F565*H565,0)</f>
        <v>0</v>
      </c>
    </row>
    <row r="566" spans="2:9" ht="12.95" customHeight="1">
      <c r="F566" s="28"/>
      <c r="H566" s="128"/>
      <c r="I566" s="120"/>
    </row>
    <row r="567" spans="2:9" ht="12.95" customHeight="1">
      <c r="B567" s="32"/>
      <c r="F567" s="28"/>
      <c r="H567" s="128"/>
      <c r="I567" s="120">
        <f>ROUNDDOWN(F567*H567,0)</f>
        <v>0</v>
      </c>
    </row>
    <row r="568" spans="2:9" ht="12.95" customHeight="1">
      <c r="F568" s="28"/>
      <c r="H568" s="128"/>
      <c r="I568" s="120"/>
    </row>
    <row r="569" spans="2:9" ht="12.95" customHeight="1">
      <c r="F569" s="28"/>
      <c r="H569" s="128"/>
      <c r="I569" s="120">
        <f>ROUNDDOWN(F569*H569,0)</f>
        <v>0</v>
      </c>
    </row>
    <row r="570" spans="2:9" ht="12.95" customHeight="1">
      <c r="F570" s="28"/>
      <c r="H570" s="128"/>
      <c r="I570" s="120"/>
    </row>
    <row r="571" spans="2:9" ht="12.95" customHeight="1">
      <c r="B571" s="32"/>
      <c r="F571" s="28"/>
      <c r="H571" s="128"/>
      <c r="I571" s="120">
        <f>ROUNDDOWN(F571*H571,0)</f>
        <v>0</v>
      </c>
    </row>
    <row r="572" spans="2:9" ht="12.95" customHeight="1">
      <c r="F572" s="28"/>
      <c r="H572" s="128"/>
      <c r="I572" s="120"/>
    </row>
    <row r="573" spans="2:9" ht="12.95" customHeight="1">
      <c r="F573" s="28"/>
      <c r="H573" s="128"/>
      <c r="I573" s="120">
        <f>ROUNDDOWN(F573*H573,0)</f>
        <v>0</v>
      </c>
    </row>
    <row r="574" spans="2:9" ht="12.95" customHeight="1">
      <c r="F574" s="28"/>
      <c r="H574" s="128"/>
      <c r="I574" s="120"/>
    </row>
    <row r="575" spans="2:9" ht="12.95" customHeight="1">
      <c r="B575" s="32"/>
      <c r="F575" s="28"/>
      <c r="H575" s="128"/>
      <c r="I575" s="120">
        <f>ROUNDDOWN(F575*H575,0)</f>
        <v>0</v>
      </c>
    </row>
    <row r="576" spans="2:9" ht="12.95" customHeight="1">
      <c r="F576" s="28"/>
      <c r="H576" s="128"/>
      <c r="I576" s="120"/>
    </row>
    <row r="577" spans="6:11" ht="12.95" customHeight="1">
      <c r="F577" s="28"/>
      <c r="H577" s="128"/>
      <c r="I577" s="120">
        <f>ROUNDDOWN(F577*H577,0)</f>
        <v>0</v>
      </c>
    </row>
    <row r="578" spans="6:11" ht="12.95" customHeight="1">
      <c r="F578" s="28"/>
      <c r="H578" s="128"/>
      <c r="I578" s="120"/>
    </row>
    <row r="579" spans="6:11" ht="12.95" customHeight="1">
      <c r="F579" s="28"/>
      <c r="H579" s="128"/>
      <c r="I579" s="120">
        <f>ROUNDDOWN(F579*H579,0)</f>
        <v>0</v>
      </c>
    </row>
    <row r="580" spans="6:11" ht="12.95" customHeight="1">
      <c r="F580" s="28"/>
      <c r="H580" s="128"/>
      <c r="I580" s="120"/>
    </row>
    <row r="581" spans="6:11" ht="12.95" customHeight="1">
      <c r="F581" s="28"/>
      <c r="H581" s="128"/>
      <c r="I581" s="120">
        <f>ROUNDDOWN(F581*H581,0)</f>
        <v>0</v>
      </c>
    </row>
    <row r="582" spans="6:11" ht="12.95" customHeight="1">
      <c r="F582" s="28"/>
      <c r="H582" s="128"/>
      <c r="I582" s="120"/>
      <c r="J582" s="35"/>
      <c r="K582" s="35"/>
    </row>
    <row r="583" spans="6:11" ht="12.95" customHeight="1">
      <c r="F583" s="28"/>
      <c r="H583" s="128"/>
      <c r="I583" s="120">
        <f>ROUNDDOWN(F583*H583,0)</f>
        <v>0</v>
      </c>
    </row>
    <row r="584" spans="6:11" ht="12.95" customHeight="1">
      <c r="F584" s="28"/>
      <c r="I584" s="120"/>
    </row>
  </sheetData>
  <mergeCells count="2">
    <mergeCell ref="D3:E3"/>
    <mergeCell ref="J3:L3"/>
  </mergeCells>
  <phoneticPr fontId="3"/>
  <conditionalFormatting sqref="H4:H431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566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41</v>
      </c>
      <c r="D5" s="24"/>
      <c r="E5" s="25"/>
      <c r="F5" s="36">
        <v>1</v>
      </c>
      <c r="G5" s="27" t="s">
        <v>23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567</v>
      </c>
      <c r="D9" s="24"/>
      <c r="E9" s="25"/>
      <c r="F9" s="26">
        <v>1</v>
      </c>
      <c r="G9" s="27" t="s">
        <v>23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28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437</v>
      </c>
      <c r="D3" s="161" t="s">
        <v>7</v>
      </c>
      <c r="E3" s="162"/>
      <c r="F3" s="3" t="s">
        <v>8</v>
      </c>
      <c r="G3" s="4" t="s">
        <v>9</v>
      </c>
      <c r="H3" s="114" t="s">
        <v>10</v>
      </c>
      <c r="I3" s="115" t="s">
        <v>11</v>
      </c>
      <c r="J3" s="163" t="s">
        <v>12</v>
      </c>
      <c r="K3" s="164"/>
      <c r="L3" s="164"/>
    </row>
    <row r="4" spans="2:15" ht="12.95" customHeight="1">
      <c r="B4" s="13"/>
      <c r="C4" s="14" t="s">
        <v>568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43</v>
      </c>
      <c r="D5" s="24"/>
      <c r="E5" s="25"/>
      <c r="F5" s="36">
        <v>1</v>
      </c>
      <c r="G5" s="27" t="s">
        <v>23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569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43</v>
      </c>
      <c r="D9" s="24" t="s">
        <v>570</v>
      </c>
      <c r="E9" s="25" t="s">
        <v>571</v>
      </c>
      <c r="F9" s="26">
        <v>9.3800000000000008</v>
      </c>
      <c r="G9" s="27" t="s">
        <v>440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43</v>
      </c>
      <c r="D11" s="24" t="s">
        <v>572</v>
      </c>
      <c r="E11" s="25"/>
      <c r="F11" s="26">
        <v>62.64</v>
      </c>
      <c r="G11" s="27" t="s">
        <v>573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28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08C5F6-7EEC-4392-88DC-A28A83179EA1}"/>
</file>

<file path=customXml/itemProps2.xml><?xml version="1.0" encoding="utf-8"?>
<ds:datastoreItem xmlns:ds="http://schemas.openxmlformats.org/officeDocument/2006/customXml" ds:itemID="{7655CF58-66F4-4AD1-9ECC-FCE39F990EBC}"/>
</file>

<file path=customXml/itemProps3.xml><?xml version="1.0" encoding="utf-8"?>
<ds:datastoreItem xmlns:ds="http://schemas.openxmlformats.org/officeDocument/2006/customXml" ds:itemID="{C990EDDD-A029-48FD-8F56-09F84A14A4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