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mc:AlternateContent xmlns:mc="http://schemas.openxmlformats.org/markup-compatibility/2006">
    <mc:Choice Requires="x15">
      <x15ac:absPath xmlns:x15ac="http://schemas.microsoft.com/office/spreadsheetml/2010/11/ac" url="C:\Users\21425\Desktop\ウッドデッキ改修（R7-8）\"/>
    </mc:Choice>
  </mc:AlternateContent>
  <xr:revisionPtr revIDLastSave="0" documentId="8_{65C2CC7E-FC02-42F0-86F6-B1A3BDDEF713}" xr6:coauthVersionLast="47" xr6:coauthVersionMax="47" xr10:uidLastSave="{00000000-0000-0000-0000-000000000000}"/>
  <bookViews>
    <workbookView xWindow="-110" yWindow="-110" windowWidth="19420" windowHeight="10300" tabRatio="322" xr2:uid="{00000000-000D-0000-FFFF-FFFF00000000}"/>
  </bookViews>
  <sheets>
    <sheet name="手続・締切り日時一覧" sheetId="28" r:id="rId1"/>
    <sheet name="【編集不可】リスト" sheetId="27" r:id="rId2"/>
    <sheet name="日程表" sheetId="24" r:id="rId3"/>
    <sheet name="Sheet1" sheetId="29" r:id="rId4"/>
  </sheets>
  <definedNames>
    <definedName name="_xlnm.Print_Area" localSheetId="0">手続・締切り日時一覧!$A$1:$I$18</definedName>
    <definedName name="_xlnm.Print_Area" localSheetId="2">日程表!$B$1:$N$80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0" i="24" l="1"/>
  <c r="A79" i="24"/>
  <c r="A59" i="24" l="1"/>
  <c r="A72" i="24"/>
  <c r="A73" i="24"/>
  <c r="A74" i="24"/>
  <c r="A75" i="24"/>
  <c r="A76" i="24"/>
  <c r="A77" i="24"/>
  <c r="A78" i="24"/>
  <c r="A71" i="24"/>
  <c r="A3" i="24"/>
  <c r="A47" i="24"/>
  <c r="A5" i="24" l="1"/>
  <c r="A58" i="24" l="1"/>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8" i="24"/>
  <c r="A49" i="24"/>
  <c r="A50" i="24"/>
  <c r="A51" i="24"/>
  <c r="A52" i="24"/>
  <c r="A53" i="24"/>
  <c r="A54" i="24"/>
  <c r="A55" i="24"/>
  <c r="A56" i="24"/>
  <c r="A57" i="24"/>
  <c r="A60" i="24"/>
  <c r="A61" i="24"/>
  <c r="A62" i="24"/>
  <c r="A63" i="24"/>
  <c r="A64" i="24"/>
  <c r="A65" i="24"/>
  <c r="A66" i="24"/>
  <c r="A67" i="24"/>
  <c r="A68" i="24"/>
  <c r="A69" i="24"/>
  <c r="A70" i="24"/>
  <c r="A4" i="24"/>
  <c r="A6" i="24"/>
  <c r="A7" i="24"/>
  <c r="A8" i="24"/>
  <c r="A9" i="24"/>
  <c r="A10" i="24"/>
  <c r="A11" i="24"/>
  <c r="A12" i="24"/>
  <c r="A13" i="24"/>
  <c r="A14" i="24"/>
  <c r="A15" i="24"/>
  <c r="A16" i="24"/>
  <c r="A17" i="24"/>
  <c r="E16" i="28" l="1"/>
  <c r="F16" i="28" s="1"/>
  <c r="E9" i="28"/>
  <c r="E18" i="28"/>
  <c r="C3" i="24"/>
  <c r="B4" i="24"/>
  <c r="C4" i="24" s="1"/>
  <c r="B5" i="24" l="1"/>
  <c r="E8" i="28" l="1"/>
  <c r="E7" i="28"/>
  <c r="E2" i="28"/>
  <c r="C5" i="24"/>
  <c r="B6" i="24"/>
  <c r="I2" i="28" l="1"/>
  <c r="B7" i="24"/>
  <c r="C6" i="24"/>
  <c r="B8" i="24" l="1"/>
  <c r="B9" i="24" s="1"/>
  <c r="C7" i="24"/>
  <c r="C8" i="24" l="1"/>
  <c r="B10" i="24" l="1"/>
  <c r="C9" i="24"/>
  <c r="B11" i="24" l="1"/>
  <c r="D9" i="28" s="1"/>
  <c r="G9" i="28" s="1"/>
  <c r="C10" i="24"/>
  <c r="B12" i="24" l="1"/>
  <c r="C11" i="24"/>
  <c r="B13" i="24" l="1"/>
  <c r="C12" i="24"/>
  <c r="B14" i="24" l="1"/>
  <c r="C13" i="24"/>
  <c r="B15" i="24" l="1"/>
  <c r="C14" i="24"/>
  <c r="B16" i="24" l="1"/>
  <c r="C15" i="24"/>
  <c r="B17" i="24" l="1"/>
  <c r="C16" i="24"/>
  <c r="B18" i="24" l="1"/>
  <c r="C17" i="24"/>
  <c r="B19" i="24" l="1"/>
  <c r="D10" i="28" s="1"/>
  <c r="C18" i="24"/>
  <c r="B20" i="24" l="1"/>
  <c r="C19" i="24"/>
  <c r="B21" i="24" l="1"/>
  <c r="C20" i="24"/>
  <c r="B22" i="24" l="1"/>
  <c r="C21" i="24"/>
  <c r="B23" i="24" l="1"/>
  <c r="C22" i="24"/>
  <c r="B24" i="24" l="1"/>
  <c r="C23" i="24"/>
  <c r="B25" i="24" l="1"/>
  <c r="C24" i="24"/>
  <c r="B26" i="24" l="1"/>
  <c r="C25" i="24"/>
  <c r="B27" i="24" l="1"/>
  <c r="C26" i="24"/>
  <c r="B28" i="24" l="1"/>
  <c r="C27" i="24"/>
  <c r="B29" i="24" l="1"/>
  <c r="C28" i="24"/>
  <c r="B30" i="24" l="1"/>
  <c r="C29" i="24"/>
  <c r="B31" i="24" l="1"/>
  <c r="C30" i="24"/>
  <c r="D12" i="28" l="1"/>
  <c r="G11" i="28" s="1"/>
  <c r="D11" i="28"/>
  <c r="B32" i="24"/>
  <c r="C31" i="24"/>
  <c r="G12" i="28" l="1"/>
  <c r="B33" i="24"/>
  <c r="C32" i="24"/>
  <c r="B34" i="24" l="1"/>
  <c r="C33" i="24"/>
  <c r="B35" i="24" l="1"/>
  <c r="C34" i="24"/>
  <c r="B36" i="24" l="1"/>
  <c r="C35" i="24"/>
  <c r="B37" i="24" l="1"/>
  <c r="C36" i="24"/>
  <c r="B38" i="24" l="1"/>
  <c r="C37" i="24"/>
  <c r="B39" i="24" l="1"/>
  <c r="C38" i="24"/>
  <c r="B40" i="24" l="1"/>
  <c r="C39" i="24"/>
  <c r="B41" i="24" l="1"/>
  <c r="C40" i="24"/>
  <c r="B42" i="24" l="1"/>
  <c r="C41" i="24"/>
  <c r="B43" i="24" l="1"/>
  <c r="C42" i="24"/>
  <c r="B44" i="24" l="1"/>
  <c r="C43" i="24"/>
  <c r="B45" i="24" l="1"/>
  <c r="C44" i="24"/>
  <c r="B46" i="24" l="1"/>
  <c r="C45" i="24"/>
  <c r="B47" i="24" l="1"/>
  <c r="C46" i="24"/>
  <c r="D8" i="28" l="1"/>
  <c r="D7" i="28"/>
  <c r="B48" i="24"/>
  <c r="C47" i="24"/>
  <c r="B49" i="24" l="1"/>
  <c r="C48" i="24"/>
  <c r="B50" i="24" l="1"/>
  <c r="C49" i="24"/>
  <c r="B51" i="24" l="1"/>
  <c r="C50" i="24"/>
  <c r="B52" i="24" l="1"/>
  <c r="C51" i="24"/>
  <c r="B53" i="24" l="1"/>
  <c r="C52" i="24"/>
  <c r="B54" i="24" l="1"/>
  <c r="C53" i="24"/>
  <c r="B55" i="24" l="1"/>
  <c r="C54" i="24"/>
  <c r="D14" i="28" l="1"/>
  <c r="D15" i="28"/>
  <c r="B56" i="24"/>
  <c r="C55" i="24"/>
  <c r="B57" i="24" l="1"/>
  <c r="C56" i="24"/>
  <c r="B58" i="24" l="1"/>
  <c r="C57" i="24"/>
  <c r="B59" i="24" l="1"/>
  <c r="D16" i="28" s="1"/>
  <c r="G16" i="28" s="1"/>
  <c r="C58" i="24"/>
  <c r="B60" i="24" l="1"/>
  <c r="C59" i="24"/>
  <c r="B61" i="24" l="1"/>
  <c r="C60" i="24"/>
  <c r="B62" i="24" l="1"/>
  <c r="C61" i="24"/>
  <c r="B63" i="24" l="1"/>
  <c r="C62" i="24"/>
  <c r="B64" i="24" l="1"/>
  <c r="C63" i="24"/>
  <c r="B65" i="24" l="1"/>
  <c r="C64" i="24"/>
  <c r="B66" i="24" l="1"/>
  <c r="D17" i="28" s="1"/>
  <c r="G17" i="28" s="1"/>
  <c r="C65" i="24"/>
  <c r="B67" i="24" l="1"/>
  <c r="C66" i="24"/>
  <c r="B68" i="24" l="1"/>
  <c r="C67" i="24"/>
  <c r="B69" i="24" l="1"/>
  <c r="C68" i="24"/>
  <c r="B70" i="24" l="1"/>
  <c r="B71" i="24" s="1"/>
  <c r="C69" i="24"/>
  <c r="C71" i="24" l="1"/>
  <c r="B72" i="24"/>
  <c r="C70" i="24"/>
  <c r="C72" i="24" l="1"/>
  <c r="B73" i="24"/>
  <c r="B74" i="24" l="1"/>
  <c r="C73" i="24"/>
  <c r="C74" i="24" l="1"/>
  <c r="B75" i="24"/>
  <c r="B76" i="24" l="1"/>
  <c r="C75" i="24"/>
  <c r="D18" i="28" l="1"/>
  <c r="G18" i="28" s="1"/>
  <c r="C76" i="24"/>
  <c r="B77" i="24"/>
  <c r="C77" i="24" l="1"/>
  <c r="B78" i="24"/>
  <c r="C78" i="24" l="1"/>
  <c r="B79" i="24"/>
  <c r="C79" i="24" l="1"/>
  <c r="B80" i="24"/>
  <c r="C80" i="24" s="1"/>
</calcChain>
</file>

<file path=xl/sharedStrings.xml><?xml version="1.0" encoding="utf-8"?>
<sst xmlns="http://schemas.openxmlformats.org/spreadsheetml/2006/main" count="114" uniqueCount="89">
  <si>
    <t>別紙</t>
    <rPh sb="0" eb="2">
      <t>ベッシ</t>
    </rPh>
    <phoneticPr fontId="2"/>
  </si>
  <si>
    <t>メール送付先</t>
    <rPh sb="3" eb="6">
      <t>ソウフサキ</t>
    </rPh>
    <phoneticPr fontId="2"/>
  </si>
  <si>
    <t>No.</t>
    <phoneticPr fontId="2"/>
  </si>
  <si>
    <t>入札説明書該当箇所</t>
    <rPh sb="0" eb="2">
      <t>ニュウサツ</t>
    </rPh>
    <rPh sb="2" eb="4">
      <t>セツメイ</t>
    </rPh>
    <rPh sb="4" eb="5">
      <t>ショ</t>
    </rPh>
    <rPh sb="5" eb="7">
      <t>ガイトウ</t>
    </rPh>
    <rPh sb="7" eb="9">
      <t>カショ</t>
    </rPh>
    <phoneticPr fontId="2"/>
  </si>
  <si>
    <t>授受方法</t>
    <rPh sb="0" eb="2">
      <t>ジュジュ</t>
    </rPh>
    <rPh sb="2" eb="4">
      <t>ホウホウ</t>
    </rPh>
    <phoneticPr fontId="2"/>
  </si>
  <si>
    <t>非表示列</t>
    <phoneticPr fontId="2"/>
  </si>
  <si>
    <t>提出期限、該当期間</t>
    <rPh sb="0" eb="2">
      <t>テイシュツ</t>
    </rPh>
    <rPh sb="2" eb="4">
      <t>キゲン</t>
    </rPh>
    <rPh sb="5" eb="7">
      <t>ガイトウ</t>
    </rPh>
    <rPh sb="7" eb="9">
      <t>キカン</t>
    </rPh>
    <phoneticPr fontId="2"/>
  </si>
  <si>
    <t>メール件名</t>
    <phoneticPr fontId="2"/>
  </si>
  <si>
    <t>備　考</t>
    <rPh sb="0" eb="1">
      <t>ビ</t>
    </rPh>
    <rPh sb="2" eb="3">
      <t>コウ</t>
    </rPh>
    <phoneticPr fontId="2"/>
  </si>
  <si>
    <t>資料交付の申請</t>
    <rPh sb="0" eb="2">
      <t>シリョウ</t>
    </rPh>
    <rPh sb="2" eb="4">
      <t>コウフ</t>
    </rPh>
    <rPh sb="5" eb="7">
      <t>シンセイ</t>
    </rPh>
    <phoneticPr fontId="2"/>
  </si>
  <si>
    <t>メール</t>
    <phoneticPr fontId="2"/>
  </si>
  <si>
    <t>【配布依頼】（調達管理番号）_（法人名）</t>
    <phoneticPr fontId="2"/>
  </si>
  <si>
    <t>資料交付の申請（入札説明書第２、第３、第４及び配布資料）</t>
    <rPh sb="0" eb="2">
      <t>シリョウ</t>
    </rPh>
    <rPh sb="2" eb="4">
      <t>コウフ</t>
    </rPh>
    <rPh sb="5" eb="6">
      <t>サル</t>
    </rPh>
    <rPh sb="8" eb="10">
      <t>ニュウサツ</t>
    </rPh>
    <rPh sb="10" eb="13">
      <t>セツメイショ</t>
    </rPh>
    <rPh sb="13" eb="14">
      <t>ダイ</t>
    </rPh>
    <rPh sb="16" eb="17">
      <t>ダイ</t>
    </rPh>
    <rPh sb="19" eb="20">
      <t>ダイ</t>
    </rPh>
    <rPh sb="21" eb="22">
      <t>オヨ</t>
    </rPh>
    <rPh sb="23" eb="27">
      <t>ハイフシリョウ</t>
    </rPh>
    <phoneticPr fontId="2"/>
  </si>
  <si>
    <t>【配布依頼】（調達管理番号）_（法人名）</t>
  </si>
  <si>
    <t>※情報保全の場合、第2～4をメール配布することから競争参加資格申請締切まで資料を交付することが一般的です。案件毎に期限を入力してください。</t>
    <rPh sb="1" eb="5">
      <t>ジョウホウホゼン</t>
    </rPh>
    <rPh sb="6" eb="8">
      <t>バアイ</t>
    </rPh>
    <rPh sb="9" eb="10">
      <t>ダイ</t>
    </rPh>
    <rPh sb="17" eb="19">
      <t>ハイフ</t>
    </rPh>
    <rPh sb="25" eb="27">
      <t>キョウソウ</t>
    </rPh>
    <rPh sb="27" eb="29">
      <t>サンカ</t>
    </rPh>
    <rPh sb="29" eb="31">
      <t>シカク</t>
    </rPh>
    <rPh sb="31" eb="33">
      <t>シンセイ</t>
    </rPh>
    <rPh sb="33" eb="35">
      <t>シメキリ</t>
    </rPh>
    <rPh sb="37" eb="39">
      <t>シリョウ</t>
    </rPh>
    <rPh sb="40" eb="42">
      <t>コウフ</t>
    </rPh>
    <rPh sb="47" eb="50">
      <t>イッパンテキ</t>
    </rPh>
    <rPh sb="53" eb="55">
      <t>アンケン</t>
    </rPh>
    <rPh sb="55" eb="56">
      <t>ゴト</t>
    </rPh>
    <rPh sb="57" eb="59">
      <t>キゲン</t>
    </rPh>
    <rPh sb="60" eb="62">
      <t>ニュウリョク</t>
    </rPh>
    <phoneticPr fontId="2"/>
  </si>
  <si>
    <t>業務内容説明会の参加申請</t>
    <phoneticPr fontId="2"/>
  </si>
  <si>
    <t>-</t>
    <phoneticPr fontId="2"/>
  </si>
  <si>
    <t>入札説明書に対する質問の提出</t>
    <rPh sb="12" eb="14">
      <t>テイシュツ</t>
    </rPh>
    <phoneticPr fontId="2"/>
  </si>
  <si>
    <t>【質問】（調達管理番号）_（法人名）_入札説明書</t>
    <phoneticPr fontId="2"/>
  </si>
  <si>
    <t>質問に対する機構からの回答掲載</t>
    <rPh sb="0" eb="2">
      <t>シツモン</t>
    </rPh>
    <rPh sb="3" eb="4">
      <t>タイ</t>
    </rPh>
    <rPh sb="6" eb="8">
      <t>キコウ</t>
    </rPh>
    <rPh sb="11" eb="13">
      <t>カイトウ</t>
    </rPh>
    <rPh sb="13" eb="15">
      <t>ケイサイ</t>
    </rPh>
    <phoneticPr fontId="2"/>
  </si>
  <si>
    <t>-</t>
  </si>
  <si>
    <t>機構がHPに掲載。但し、質問がない場合は、掲載はありません。</t>
  </si>
  <si>
    <t>質問に対する機構からの回答送付</t>
    <rPh sb="0" eb="2">
      <t>シツモン</t>
    </rPh>
    <rPh sb="3" eb="4">
      <t>タイ</t>
    </rPh>
    <rPh sb="6" eb="8">
      <t>キコウ</t>
    </rPh>
    <rPh sb="11" eb="13">
      <t>カイトウ</t>
    </rPh>
    <rPh sb="13" eb="15">
      <t>ソウフ</t>
    </rPh>
    <phoneticPr fontId="2"/>
  </si>
  <si>
    <t>機密保持誓約書を提出し、資料を受領した全ての者に対して、機構よりメールにて送付します。</t>
    <rPh sb="0" eb="2">
      <t>キミツ</t>
    </rPh>
    <rPh sb="2" eb="4">
      <t>ホジ</t>
    </rPh>
    <rPh sb="4" eb="7">
      <t>セイヤクショ</t>
    </rPh>
    <rPh sb="8" eb="10">
      <t>テイシュツ</t>
    </rPh>
    <rPh sb="12" eb="14">
      <t>シリョウ</t>
    </rPh>
    <rPh sb="15" eb="17">
      <t>ジュリョウ</t>
    </rPh>
    <rPh sb="19" eb="20">
      <t>スベ</t>
    </rPh>
    <rPh sb="22" eb="23">
      <t>モノ</t>
    </rPh>
    <rPh sb="24" eb="25">
      <t>タイ</t>
    </rPh>
    <rPh sb="28" eb="30">
      <t>キコウ</t>
    </rPh>
    <rPh sb="37" eb="39">
      <t>ソウフ</t>
    </rPh>
    <phoneticPr fontId="2"/>
  </si>
  <si>
    <t>資料閲覧の申請</t>
    <rPh sb="0" eb="2">
      <t>シリョウ</t>
    </rPh>
    <rPh sb="2" eb="4">
      <t>エツラン</t>
    </rPh>
    <rPh sb="5" eb="7">
      <t>シンセイ</t>
    </rPh>
    <phoneticPr fontId="2"/>
  </si>
  <si>
    <t>【閲覧依頼】（調達管理番号）_（法人名）
_機密資料</t>
    <rPh sb="1" eb="3">
      <t>エツラン</t>
    </rPh>
    <rPh sb="3" eb="5">
      <t>イライ</t>
    </rPh>
    <rPh sb="22" eb="24">
      <t>キミツ</t>
    </rPh>
    <rPh sb="24" eb="26">
      <t>シリョウ</t>
    </rPh>
    <phoneticPr fontId="2"/>
  </si>
  <si>
    <t>入札書の提出</t>
    <phoneticPr fontId="2"/>
  </si>
  <si>
    <t>技術提案書のプレゼンテーション</t>
    <rPh sb="0" eb="2">
      <t>ギジュツ</t>
    </rPh>
    <rPh sb="2" eb="5">
      <t>テイアンショ</t>
    </rPh>
    <phoneticPr fontId="2"/>
  </si>
  <si>
    <t>技術提案書の評価結果の通知</t>
    <rPh sb="6" eb="8">
      <t>ヒョウカ</t>
    </rPh>
    <phoneticPr fontId="2"/>
  </si>
  <si>
    <t>入札執行（入札会）の日時及び場所等</t>
    <phoneticPr fontId="2"/>
  </si>
  <si>
    <t>非表示列</t>
    <rPh sb="0" eb="3">
      <t>ヒヒョウジ</t>
    </rPh>
    <rPh sb="3" eb="4">
      <t>レツ</t>
    </rPh>
    <phoneticPr fontId="2"/>
  </si>
  <si>
    <t>（XXa●●●●）</t>
    <phoneticPr fontId="2"/>
  </si>
  <si>
    <t>作業</t>
    <rPh sb="0" eb="2">
      <t>サギョウ</t>
    </rPh>
    <phoneticPr fontId="11"/>
  </si>
  <si>
    <t>曜</t>
  </si>
  <si>
    <t>入札スケジュール項目</t>
  </si>
  <si>
    <t>調達／主管部</t>
  </si>
  <si>
    <t>時間</t>
    <rPh sb="0" eb="2">
      <t>ジカン</t>
    </rPh>
    <phoneticPr fontId="2"/>
  </si>
  <si>
    <t>会議室(対面の場合）
or オンライン</t>
    <rPh sb="0" eb="3">
      <t>カイギシツ</t>
    </rPh>
    <rPh sb="4" eb="6">
      <t>タイメン</t>
    </rPh>
    <rPh sb="7" eb="9">
      <t>バアイ</t>
    </rPh>
    <phoneticPr fontId="2"/>
  </si>
  <si>
    <t>備考</t>
    <rPh sb="0" eb="2">
      <t>ビコウ</t>
    </rPh>
    <phoneticPr fontId="2"/>
  </si>
  <si>
    <t>　</t>
  </si>
  <si>
    <t>公告開始</t>
    <rPh sb="0" eb="2">
      <t>コウコク</t>
    </rPh>
    <rPh sb="2" eb="4">
      <t>カイシ</t>
    </rPh>
    <phoneticPr fontId="2"/>
  </si>
  <si>
    <t>業務内容説明会</t>
    <rPh sb="0" eb="2">
      <t>ギョウム</t>
    </rPh>
    <rPh sb="2" eb="4">
      <t>ナイヨウ</t>
    </rPh>
    <rPh sb="4" eb="7">
      <t>セツメイカイ</t>
    </rPh>
    <phoneticPr fontId="2"/>
  </si>
  <si>
    <t>質問受付終了</t>
    <rPh sb="0" eb="2">
      <t>シツモン</t>
    </rPh>
    <rPh sb="2" eb="4">
      <t>ウケツケ</t>
    </rPh>
    <rPh sb="4" eb="6">
      <t>シュウリョウ</t>
    </rPh>
    <phoneticPr fontId="2"/>
  </si>
  <si>
    <t>質問への回答</t>
    <rPh sb="0" eb="2">
      <t>シツモン</t>
    </rPh>
    <rPh sb="4" eb="6">
      <t>カイトウ</t>
    </rPh>
    <phoneticPr fontId="2"/>
  </si>
  <si>
    <t>資料閲覧受付開始</t>
    <rPh sb="0" eb="2">
      <t>シリョウ</t>
    </rPh>
    <rPh sb="2" eb="4">
      <t>エツラン</t>
    </rPh>
    <rPh sb="4" eb="6">
      <t>ウケツケ</t>
    </rPh>
    <rPh sb="6" eb="8">
      <t>カイシ</t>
    </rPh>
    <phoneticPr fontId="2"/>
  </si>
  <si>
    <t>資料閲覧受付終了</t>
    <rPh sb="0" eb="2">
      <t>シリョウ</t>
    </rPh>
    <rPh sb="2" eb="4">
      <t>エツラン</t>
    </rPh>
    <rPh sb="4" eb="6">
      <t>ウケツケ</t>
    </rPh>
    <rPh sb="6" eb="8">
      <t>シュウリョウ</t>
    </rPh>
    <phoneticPr fontId="2"/>
  </si>
  <si>
    <t>技術評価結果通知書発出</t>
    <rPh sb="0" eb="2">
      <t>ギジュツ</t>
    </rPh>
    <rPh sb="2" eb="4">
      <t>ヒョウカ</t>
    </rPh>
    <rPh sb="4" eb="6">
      <t>ケッカ</t>
    </rPh>
    <rPh sb="6" eb="9">
      <t>ツウチショ</t>
    </rPh>
    <rPh sb="9" eb="11">
      <t>ハッシュツ</t>
    </rPh>
    <phoneticPr fontId="2"/>
  </si>
  <si>
    <t>入札会</t>
    <rPh sb="0" eb="2">
      <t>ニュウサツ</t>
    </rPh>
    <rPh sb="2" eb="3">
      <t>カイ</t>
    </rPh>
    <phoneticPr fontId="2"/>
  </si>
  <si>
    <t>実施計画作成</t>
    <rPh sb="0" eb="2">
      <t>ジッシ</t>
    </rPh>
    <rPh sb="2" eb="4">
      <t>ケイカク</t>
    </rPh>
    <rPh sb="4" eb="6">
      <t>サクセイ</t>
    </rPh>
    <phoneticPr fontId="2"/>
  </si>
  <si>
    <t>業務依頼受領</t>
    <rPh sb="0" eb="2">
      <t>ギョウム</t>
    </rPh>
    <rPh sb="2" eb="4">
      <t>イライ</t>
    </rPh>
    <rPh sb="4" eb="6">
      <t>ジュリョウ</t>
    </rPh>
    <phoneticPr fontId="2"/>
  </si>
  <si>
    <t>資料交付開始</t>
    <rPh sb="2" eb="4">
      <t>コウフ</t>
    </rPh>
    <phoneticPr fontId="2"/>
  </si>
  <si>
    <t>資料交付終了</t>
    <rPh sb="2" eb="4">
      <t>コウフ</t>
    </rPh>
    <rPh sb="4" eb="6">
      <t>シュウリョウ</t>
    </rPh>
    <phoneticPr fontId="2"/>
  </si>
  <si>
    <t>技術提案書・競争参加資格確認申請書の提出</t>
    <rPh sb="6" eb="12">
      <t>キョウソウサンカシカク</t>
    </rPh>
    <rPh sb="12" eb="14">
      <t>カクニン</t>
    </rPh>
    <rPh sb="14" eb="17">
      <t>シンセイショ</t>
    </rPh>
    <phoneticPr fontId="2"/>
  </si>
  <si>
    <t>競争参加資格確認の結果、資格無しの場合もこの日までに通知します。</t>
    <phoneticPr fontId="2"/>
  </si>
  <si>
    <t>資格申請・技術提案書・入札書提出締切日</t>
    <rPh sb="0" eb="2">
      <t>シカク</t>
    </rPh>
    <rPh sb="2" eb="4">
      <t>シンセイ</t>
    </rPh>
    <rPh sb="5" eb="7">
      <t>ギジュツ</t>
    </rPh>
    <rPh sb="7" eb="10">
      <t>テイアンショ</t>
    </rPh>
    <rPh sb="11" eb="13">
      <t>ニュウサツ</t>
    </rPh>
    <rPh sb="13" eb="14">
      <t>ショ</t>
    </rPh>
    <rPh sb="14" eb="16">
      <t>テイシュツ</t>
    </rPh>
    <rPh sb="16" eb="18">
      <t>シメキリ</t>
    </rPh>
    <rPh sb="18" eb="19">
      <t>ヒ</t>
    </rPh>
    <phoneticPr fontId="2"/>
  </si>
  <si>
    <t>情報保全の場合</t>
    <rPh sb="0" eb="2">
      <t>ジョウホウ</t>
    </rPh>
    <rPh sb="2" eb="4">
      <t>ホゼン</t>
    </rPh>
    <rPh sb="5" eb="7">
      <t>バアイ</t>
    </rPh>
    <phoneticPr fontId="2"/>
  </si>
  <si>
    <t>業務内容説明会がある場合は含めてください。</t>
    <rPh sb="0" eb="2">
      <t>ギョウム</t>
    </rPh>
    <rPh sb="2" eb="4">
      <t>ナイヨウ</t>
    </rPh>
    <rPh sb="4" eb="7">
      <t>セツメイカイ</t>
    </rPh>
    <rPh sb="10" eb="12">
      <t>バアイ</t>
    </rPh>
    <rPh sb="13" eb="14">
      <t>フク</t>
    </rPh>
    <phoneticPr fontId="2"/>
  </si>
  <si>
    <t>プレゼンテーションがある場合は含めてください。</t>
    <rPh sb="12" eb="14">
      <t>バアイ</t>
    </rPh>
    <rPh sb="15" eb="16">
      <t>フク</t>
    </rPh>
    <phoneticPr fontId="2"/>
  </si>
  <si>
    <t>技術提案書は、可能な限り1つのPDFファイルにまとめてください。</t>
    <rPh sb="0" eb="5">
      <t>ギジュツテイアンショ</t>
    </rPh>
    <phoneticPr fontId="2"/>
  </si>
  <si>
    <t>資料はメールまたはGIGAPOD経由で配布します。
申請メールに「機密保持誓約書」を添付して提出ください。</t>
    <rPh sb="0" eb="2">
      <t>シリョウ</t>
    </rPh>
    <rPh sb="16" eb="18">
      <t>ケイユ</t>
    </rPh>
    <rPh sb="19" eb="21">
      <t>ハイフ</t>
    </rPh>
    <rPh sb="26" eb="28">
      <t>シンセイ</t>
    </rPh>
    <rPh sb="33" eb="35">
      <t>キミツ</t>
    </rPh>
    <rPh sb="35" eb="37">
      <t>ホジ</t>
    </rPh>
    <rPh sb="37" eb="40">
      <t>セイヤクショ</t>
    </rPh>
    <rPh sb="42" eb="44">
      <t>テンプ</t>
    </rPh>
    <rPh sb="46" eb="48">
      <t>テイシュツ</t>
    </rPh>
    <phoneticPr fontId="2"/>
  </si>
  <si>
    <t>資料はメールまたはGIGAPOD経由で配布します。
申請メールに「機密保持誓約書」を添付して提出ください。</t>
    <rPh sb="0" eb="2">
      <t>シリョウ</t>
    </rPh>
    <rPh sb="25" eb="27">
      <t>シンセイ</t>
    </rPh>
    <rPh sb="32" eb="34">
      <t>キミツ</t>
    </rPh>
    <rPh sb="34" eb="36">
      <t>ホジ</t>
    </rPh>
    <rPh sb="36" eb="39">
      <t>セイヤクショ</t>
    </rPh>
    <rPh sb="41" eb="43">
      <t>テンプ</t>
    </rPh>
    <rPh sb="45" eb="47">
      <t>テイシュツ</t>
    </rPh>
    <phoneticPr fontId="2"/>
  </si>
  <si>
    <t>【提出】（調達管理番号）_（法人名）_技術提案書・競争参加資格確認申請書</t>
    <rPh sb="19" eb="24">
      <t>ギジュツテイアンショ</t>
    </rPh>
    <phoneticPr fontId="2"/>
  </si>
  <si>
    <t>この列を非表示にして
掲載ください♪</t>
    <rPh sb="2" eb="3">
      <t>レツ</t>
    </rPh>
    <rPh sb="4" eb="7">
      <t>ヒヒョウジ</t>
    </rPh>
    <rPh sb="11" eb="13">
      <t>ケイサイ</t>
    </rPh>
    <phoneticPr fontId="2"/>
  </si>
  <si>
    <t>資料閲覧がある場合。主管部で対応</t>
    <rPh sb="0" eb="2">
      <t>シリョウ</t>
    </rPh>
    <rPh sb="2" eb="4">
      <t>エツラン</t>
    </rPh>
    <rPh sb="7" eb="9">
      <t>バアイ</t>
    </rPh>
    <rPh sb="10" eb="13">
      <t>シュカンブ</t>
    </rPh>
    <rPh sb="14" eb="16">
      <t>タイオウ</t>
    </rPh>
    <phoneticPr fontId="2"/>
  </si>
  <si>
    <r>
      <rPr>
        <b/>
        <sz val="12"/>
        <rFont val="ＭＳ ゴシック"/>
        <family val="3"/>
        <charset val="128"/>
      </rPr>
      <t>配布資料がある場合。</t>
    </r>
    <r>
      <rPr>
        <sz val="12"/>
        <rFont val="ＭＳ ゴシック"/>
        <family val="3"/>
        <charset val="128"/>
      </rPr>
      <t xml:space="preserve">
競争参加資格確認申請書の提出締切までは資料を交付することが可能です。</t>
    </r>
    <rPh sb="0" eb="4">
      <t>ハイフシリョウ</t>
    </rPh>
    <rPh sb="7" eb="9">
      <t>バアイ</t>
    </rPh>
    <rPh sb="11" eb="17">
      <t>キョウソウサンカシカク</t>
    </rPh>
    <rPh sb="17" eb="22">
      <t>カクニンシンセイショ</t>
    </rPh>
    <rPh sb="23" eb="25">
      <t>テイシュツ</t>
    </rPh>
    <rPh sb="25" eb="27">
      <t>シメキリ</t>
    </rPh>
    <rPh sb="30" eb="32">
      <t>シリョウ</t>
    </rPh>
    <rPh sb="33" eb="35">
      <t>コウフ</t>
    </rPh>
    <rPh sb="40" eb="42">
      <t>カノウ</t>
    </rPh>
    <phoneticPr fontId="2"/>
  </si>
  <si>
    <t>件名：　　独立行政法人国際協力機構北海道センター（帯広）の食堂前屋外テラスウッドデッキ改修工事に係る設計・監理業務の調達</t>
    <rPh sb="0" eb="2">
      <t>ケンメイ</t>
    </rPh>
    <phoneticPr fontId="11"/>
  </si>
  <si>
    <t>競争参加資格申請締切日</t>
    <rPh sb="0" eb="2">
      <t>キョウソウ</t>
    </rPh>
    <rPh sb="2" eb="4">
      <t>サンカ</t>
    </rPh>
    <rPh sb="4" eb="6">
      <t>シカク</t>
    </rPh>
    <rPh sb="6" eb="8">
      <t>シンセイ</t>
    </rPh>
    <rPh sb="8" eb="11">
      <t>シメキリヒ</t>
    </rPh>
    <phoneticPr fontId="2"/>
  </si>
  <si>
    <t>競争参加資格確認結果通知日</t>
    <rPh sb="0" eb="2">
      <t>キョウソウ</t>
    </rPh>
    <rPh sb="2" eb="4">
      <t>サンカ</t>
    </rPh>
    <rPh sb="4" eb="6">
      <t>シカク</t>
    </rPh>
    <rPh sb="6" eb="8">
      <t>カクニン</t>
    </rPh>
    <rPh sb="8" eb="10">
      <t>ケッカ</t>
    </rPh>
    <rPh sb="10" eb="13">
      <t>ツウチビ</t>
    </rPh>
    <phoneticPr fontId="2"/>
  </si>
  <si>
    <t>技術提案書提出締切日</t>
    <rPh sb="0" eb="2">
      <t>ギジュツ</t>
    </rPh>
    <rPh sb="2" eb="5">
      <t>テイアンショ</t>
    </rPh>
    <rPh sb="5" eb="7">
      <t>テイシュツ</t>
    </rPh>
    <rPh sb="7" eb="8">
      <t>シ</t>
    </rPh>
    <rPh sb="8" eb="9">
      <t>キ</t>
    </rPh>
    <rPh sb="9" eb="10">
      <t>ビ</t>
    </rPh>
    <phoneticPr fontId="2"/>
  </si>
  <si>
    <t>契約締結（目安）</t>
    <rPh sb="0" eb="2">
      <t>ケイヤク</t>
    </rPh>
    <rPh sb="2" eb="4">
      <t>テイケツ</t>
    </rPh>
    <rPh sb="5" eb="7">
      <t>メヤス</t>
    </rPh>
    <phoneticPr fontId="2"/>
  </si>
  <si>
    <t>質問への回答準備</t>
    <rPh sb="0" eb="2">
      <t>シツモン</t>
    </rPh>
    <rPh sb="4" eb="6">
      <t>カイトウ</t>
    </rPh>
    <rPh sb="6" eb="8">
      <t>ジュンビ</t>
    </rPh>
    <phoneticPr fontId="2"/>
  </si>
  <si>
    <t>資格審査実施</t>
    <rPh sb="0" eb="4">
      <t>シカクシンサ</t>
    </rPh>
    <rPh sb="4" eb="6">
      <t>ジッシ</t>
    </rPh>
    <phoneticPr fontId="2"/>
  </si>
  <si>
    <t>通知準備</t>
    <rPh sb="0" eb="2">
      <t>ツウチ</t>
    </rPh>
    <rPh sb="2" eb="4">
      <t>ジュンビ</t>
    </rPh>
    <phoneticPr fontId="2"/>
  </si>
  <si>
    <t>回答書のHP公表準備</t>
    <rPh sb="0" eb="3">
      <t>カイトウショ</t>
    </rPh>
    <rPh sb="6" eb="8">
      <t>コウヒョウ</t>
    </rPh>
    <rPh sb="8" eb="10">
      <t>ジュンビ</t>
    </rPh>
    <phoneticPr fontId="2"/>
  </si>
  <si>
    <t>提案書内容確認及び評価</t>
    <rPh sb="0" eb="3">
      <t>テイアンショ</t>
    </rPh>
    <rPh sb="3" eb="5">
      <t>ナイヨウ</t>
    </rPh>
    <rPh sb="5" eb="7">
      <t>カクニン</t>
    </rPh>
    <rPh sb="7" eb="8">
      <t>オヨ</t>
    </rPh>
    <rPh sb="9" eb="11">
      <t>ヒョウカ</t>
    </rPh>
    <phoneticPr fontId="2"/>
  </si>
  <si>
    <t>入札会準備</t>
    <rPh sb="0" eb="3">
      <t>ニュウサツカイ</t>
    </rPh>
    <rPh sb="3" eb="5">
      <t>ジュンビ</t>
    </rPh>
    <phoneticPr fontId="2"/>
  </si>
  <si>
    <t>入札結果のHP上での公開</t>
    <rPh sb="0" eb="4">
      <t>ニュウサツケッカ</t>
    </rPh>
    <rPh sb="7" eb="8">
      <t>ジョウ</t>
    </rPh>
    <rPh sb="10" eb="12">
      <t>コウカイ</t>
    </rPh>
    <phoneticPr fontId="2"/>
  </si>
  <si>
    <t>jicaobic@jica.go.jp</t>
    <phoneticPr fontId="2"/>
  </si>
  <si>
    <t>手続・締切日時一覧(25c00069000000）</t>
    <rPh sb="0" eb="2">
      <t>テツヅキ</t>
    </rPh>
    <rPh sb="3" eb="5">
      <t>シメキリ</t>
    </rPh>
    <rPh sb="5" eb="7">
      <t>ニチジ</t>
    </rPh>
    <rPh sb="7" eb="9">
      <t>イチラン</t>
    </rPh>
    <phoneticPr fontId="2"/>
  </si>
  <si>
    <t>2025/5/12(月）～2025/6/6(金）</t>
    <rPh sb="10" eb="11">
      <t>ゲツ</t>
    </rPh>
    <rPh sb="22" eb="23">
      <t>キン</t>
    </rPh>
    <phoneticPr fontId="2"/>
  </si>
  <si>
    <t>実施予定なし</t>
    <rPh sb="0" eb="2">
      <t>ジッシ</t>
    </rPh>
    <rPh sb="2" eb="4">
      <t>ヨテイ</t>
    </rPh>
    <phoneticPr fontId="2"/>
  </si>
  <si>
    <t>公告日から2025/5/21(水）正午まで</t>
    <rPh sb="0" eb="3">
      <t>コウコクビ</t>
    </rPh>
    <rPh sb="15" eb="16">
      <t>スイ</t>
    </rPh>
    <rPh sb="17" eb="19">
      <t>ショウゴ</t>
    </rPh>
    <phoneticPr fontId="2"/>
  </si>
  <si>
    <t>jicaobic@jica.go.jp宛てに申込みください。資料閲覧時に「機密保持誓約書」を持参し、提出ください。</t>
    <rPh sb="19" eb="20">
      <t>ア</t>
    </rPh>
    <rPh sb="22" eb="24">
      <t>モウシコミ</t>
    </rPh>
    <phoneticPr fontId="2"/>
  </si>
  <si>
    <t>2025/5/12（月）～2025/6/6（金）まで閲覧可能、前営業日の正午までに申請)</t>
    <rPh sb="10" eb="11">
      <t>ゲツ</t>
    </rPh>
    <rPh sb="22" eb="23">
      <t>キン</t>
    </rPh>
    <phoneticPr fontId="2"/>
  </si>
  <si>
    <t>2025/6/20（金）正午まで</t>
    <rPh sb="10" eb="11">
      <t>キン</t>
    </rPh>
    <rPh sb="12" eb="14">
      <t>ショウゴ</t>
    </rPh>
    <phoneticPr fontId="2"/>
  </si>
  <si>
    <t>【提出】（調達管理番号）_（法人名）_入札書</t>
    <rPh sb="19" eb="22">
      <t>ニュウサツショ</t>
    </rPh>
    <phoneticPr fontId="2"/>
  </si>
  <si>
    <t>入札会</t>
    <rPh sb="0" eb="3">
      <t>ニュウサツカイ</t>
    </rPh>
    <phoneticPr fontId="2"/>
  </si>
  <si>
    <t>14:00</t>
    <phoneticPr fontId="2"/>
  </si>
  <si>
    <t>（開催場所）　　　　　　　　　　　　　　　　　　　帯広市西２０条南６丁目１番地２　　　　　　国際協力機構北海道センター（帯広）　　　　セミナールーム４ </t>
    <rPh sb="1" eb="3">
      <t>カイサイ</t>
    </rPh>
    <rPh sb="3" eb="5">
      <t>バショ</t>
    </rPh>
    <rPh sb="25" eb="27">
      <t>オビヒロ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</si>
</sst>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aaa"/>
    <numFmt numFmtId="177" formatCode="[$-F400]h:mm:ss\ AM/PM"/>
  </numFmts>
  <fonts count="22">
    <font>
      <sz val="12"/>
      <color theme="1"/>
      <name val="ＭＳ ゴシック"/>
      <family val="2"/>
      <charset val="128"/>
    </font>
    <font>
      <sz val="12"/>
      <color theme="1"/>
      <name val="ＭＳ ゴシック"/>
      <family val="3"/>
      <charset val="128"/>
    </font>
    <font>
      <sz val="6"/>
      <name val="ＭＳ ゴシック"/>
      <family val="2"/>
      <charset val="128"/>
    </font>
    <font>
      <sz val="18"/>
      <color theme="1"/>
      <name val="ＭＳ ゴシック"/>
      <family val="3"/>
      <charset val="128"/>
    </font>
    <font>
      <sz val="12"/>
      <name val="ＭＳ ゴシック"/>
      <family val="3"/>
      <charset val="128"/>
    </font>
    <font>
      <sz val="12"/>
      <color rgb="FFFF0000"/>
      <name val="BIZ UDゴシック"/>
      <family val="3"/>
      <charset val="128"/>
    </font>
    <font>
      <u/>
      <sz val="12"/>
      <color theme="10"/>
      <name val="ＭＳ ゴシック"/>
      <family val="2"/>
      <charset val="128"/>
    </font>
    <font>
      <sz val="14"/>
      <name val="ＭＳ ゴシック"/>
      <family val="3"/>
      <charset val="128"/>
    </font>
    <font>
      <b/>
      <sz val="20"/>
      <name val="ＭＳ ゴシック"/>
      <family val="3"/>
      <charset val="128"/>
    </font>
    <font>
      <sz val="12"/>
      <color theme="0"/>
      <name val="ＭＳ ゴシック"/>
      <family val="3"/>
      <charset val="128"/>
    </font>
    <font>
      <b/>
      <sz val="9"/>
      <name val="ＭＳ ゴシック"/>
      <family val="3"/>
      <charset val="128"/>
    </font>
    <font>
      <sz val="6"/>
      <name val="Osaka"/>
      <family val="3"/>
      <charset val="128"/>
    </font>
    <font>
      <sz val="9"/>
      <name val="ＭＳ ゴシック"/>
      <family val="3"/>
      <charset val="128"/>
    </font>
    <font>
      <sz val="9"/>
      <name val="ＭＳ Ｐゴシック"/>
      <family val="3"/>
      <charset val="128"/>
    </font>
    <font>
      <b/>
      <sz val="9"/>
      <color rgb="FFFF0000"/>
      <name val="ＭＳ ゴシック"/>
      <family val="3"/>
      <charset val="128"/>
    </font>
    <font>
      <b/>
      <sz val="12"/>
      <name val="ＭＳ ゴシック"/>
      <family val="3"/>
      <charset val="128"/>
    </font>
    <font>
      <b/>
      <sz val="16"/>
      <name val="ＭＳ ゴシック"/>
      <family val="3"/>
      <charset val="128"/>
    </font>
    <font>
      <b/>
      <sz val="12"/>
      <color rgb="FFFF0000"/>
      <name val="ＭＳ ゴシック"/>
      <family val="3"/>
      <charset val="128"/>
    </font>
    <font>
      <sz val="9"/>
      <color rgb="FFFF0000"/>
      <name val="ＭＳ Ｐゴシック"/>
      <family val="3"/>
      <charset val="128"/>
    </font>
    <font>
      <b/>
      <sz val="9"/>
      <color rgb="FFFF0000"/>
      <name val="ＭＳ Ｐゴシック"/>
      <family val="3"/>
      <charset val="128"/>
    </font>
    <font>
      <b/>
      <sz val="9"/>
      <color rgb="FF0070C0"/>
      <name val="ＭＳ Ｐゴシック"/>
      <family val="3"/>
      <charset val="128"/>
    </font>
    <font>
      <sz val="12"/>
      <color rgb="FF00000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10">
    <xf numFmtId="0" fontId="0" fillId="0" borderId="0" xfId="0">
      <alignment vertical="center"/>
    </xf>
    <xf numFmtId="0" fontId="7" fillId="0" borderId="0" xfId="0" applyFont="1" applyProtection="1">
      <alignment vertical="center"/>
      <protection locked="0"/>
    </xf>
    <xf numFmtId="0" fontId="7" fillId="0" borderId="0" xfId="0" applyFont="1">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horizontal="right" vertical="center" wrapText="1"/>
    </xf>
    <xf numFmtId="0" fontId="4" fillId="0" borderId="0" xfId="0" applyFont="1" applyAlignment="1">
      <alignment horizontal="center" vertical="center"/>
    </xf>
    <xf numFmtId="0" fontId="7" fillId="2" borderId="0" xfId="0" applyFont="1" applyFill="1">
      <alignment vertical="center"/>
    </xf>
    <xf numFmtId="0" fontId="5" fillId="0" borderId="0" xfId="0" applyFont="1">
      <alignment vertical="center"/>
    </xf>
    <xf numFmtId="0" fontId="4" fillId="0" borderId="1" xfId="1" applyFont="1" applyBorder="1" applyAlignment="1" applyProtection="1">
      <alignment horizontal="center"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13" fillId="0" borderId="0" xfId="0" applyFont="1" applyAlignment="1"/>
    <xf numFmtId="49" fontId="12" fillId="0" borderId="1" xfId="0" applyNumberFormat="1" applyFont="1" applyBorder="1" applyAlignment="1">
      <alignment horizontal="left" vertical="center"/>
    </xf>
    <xf numFmtId="49" fontId="12" fillId="0" borderId="1" xfId="0" applyNumberFormat="1" applyFont="1" applyBorder="1">
      <alignment vertical="center"/>
    </xf>
    <xf numFmtId="49" fontId="13" fillId="0" borderId="1" xfId="0" applyNumberFormat="1" applyFont="1" applyBorder="1" applyAlignment="1"/>
    <xf numFmtId="0" fontId="13" fillId="0" borderId="1" xfId="0" applyFont="1" applyBorder="1" applyAlignment="1"/>
    <xf numFmtId="176" fontId="12" fillId="0" borderId="1" xfId="0" applyNumberFormat="1" applyFont="1" applyBorder="1" applyAlignment="1">
      <alignment horizontal="center" vertical="center"/>
    </xf>
    <xf numFmtId="0" fontId="12" fillId="0" borderId="0" xfId="0" applyFont="1">
      <alignment vertical="center"/>
    </xf>
    <xf numFmtId="0" fontId="12" fillId="0" borderId="1" xfId="0" applyFont="1" applyBorder="1" applyAlignment="1">
      <alignment horizontal="center" vertical="center"/>
    </xf>
    <xf numFmtId="14" fontId="13" fillId="0" borderId="1" xfId="0" applyNumberFormat="1" applyFont="1" applyBorder="1" applyAlignment="1"/>
    <xf numFmtId="14" fontId="1" fillId="0" borderId="0" xfId="0" applyNumberFormat="1" applyFont="1">
      <alignment vertical="center"/>
    </xf>
    <xf numFmtId="14" fontId="7" fillId="0" borderId="0" xfId="0" applyNumberFormat="1" applyFont="1" applyProtection="1">
      <alignment vertical="center"/>
      <protection locked="0"/>
    </xf>
    <xf numFmtId="49" fontId="13" fillId="0" borderId="0" xfId="0" applyNumberFormat="1" applyFont="1" applyAlignment="1"/>
    <xf numFmtId="14" fontId="13" fillId="0" borderId="0" xfId="0" applyNumberFormat="1" applyFont="1" applyAlignment="1"/>
    <xf numFmtId="0" fontId="12" fillId="0" borderId="1" xfId="0" applyFont="1" applyBorder="1" applyAlignment="1">
      <alignment horizontal="left" vertical="center"/>
    </xf>
    <xf numFmtId="0" fontId="14" fillId="0" borderId="1" xfId="0" applyFont="1" applyBorder="1" applyAlignment="1">
      <alignment horizontal="left" vertical="center"/>
    </xf>
    <xf numFmtId="0" fontId="10" fillId="4" borderId="0" xfId="0" applyFont="1" applyFill="1" applyAlignment="1">
      <alignment horizontal="center" vertical="center" wrapText="1"/>
    </xf>
    <xf numFmtId="0" fontId="12" fillId="4" borderId="1" xfId="0" applyFont="1" applyFill="1" applyBorder="1" applyAlignment="1">
      <alignment horizontal="center" vertical="center"/>
    </xf>
    <xf numFmtId="0" fontId="12" fillId="4" borderId="1" xfId="0" applyFont="1" applyFill="1" applyBorder="1" applyAlignment="1">
      <alignment horizontal="left" vertical="center"/>
    </xf>
    <xf numFmtId="49" fontId="13" fillId="0" borderId="1" xfId="0" applyNumberFormat="1" applyFont="1" applyBorder="1" applyAlignment="1">
      <alignment horizontal="center"/>
    </xf>
    <xf numFmtId="0" fontId="13" fillId="0" borderId="1" xfId="0" applyFont="1" applyBorder="1" applyAlignment="1">
      <alignment horizontal="center"/>
    </xf>
    <xf numFmtId="14" fontId="1" fillId="0" borderId="0" xfId="0" applyNumberFormat="1" applyFont="1" applyAlignment="1">
      <alignment horizontal="center" vertical="center"/>
    </xf>
    <xf numFmtId="177" fontId="1" fillId="0" borderId="0" xfId="0" applyNumberFormat="1" applyFont="1" applyAlignment="1">
      <alignment horizontal="center" vertical="center"/>
    </xf>
    <xf numFmtId="14" fontId="15" fillId="4" borderId="2" xfId="0" applyNumberFormat="1" applyFont="1" applyFill="1" applyBorder="1" applyAlignment="1">
      <alignment horizontal="center" vertical="center" wrapText="1"/>
    </xf>
    <xf numFmtId="14" fontId="15" fillId="4" borderId="3" xfId="0" applyNumberFormat="1" applyFont="1" applyFill="1" applyBorder="1" applyAlignment="1">
      <alignment horizontal="center" vertical="center" wrapText="1"/>
    </xf>
    <xf numFmtId="14" fontId="15" fillId="4" borderId="4" xfId="0" applyNumberFormat="1" applyFont="1" applyFill="1" applyBorder="1" applyAlignment="1">
      <alignment horizontal="center" vertical="center" wrapText="1"/>
    </xf>
    <xf numFmtId="176" fontId="12" fillId="0" borderId="1" xfId="0" applyNumberFormat="1" applyFont="1" applyBorder="1" applyAlignment="1">
      <alignment horizontal="left" vertical="center"/>
    </xf>
    <xf numFmtId="49" fontId="16" fillId="0" borderId="0" xfId="0" applyNumberFormat="1" applyFont="1" applyProtection="1">
      <alignment vertical="center"/>
      <protection locked="0"/>
    </xf>
    <xf numFmtId="0" fontId="8" fillId="0" borderId="0" xfId="0" applyFont="1">
      <alignment vertical="center"/>
    </xf>
    <xf numFmtId="0" fontId="8" fillId="0" borderId="0" xfId="0" applyFont="1" applyAlignment="1">
      <alignment horizontal="right" vertical="center"/>
    </xf>
    <xf numFmtId="0" fontId="13" fillId="0" borderId="0" xfId="0" applyFont="1">
      <alignment vertical="center"/>
    </xf>
    <xf numFmtId="14" fontId="8" fillId="0" borderId="0" xfId="0" applyNumberFormat="1" applyFont="1">
      <alignment vertical="center"/>
    </xf>
    <xf numFmtId="0" fontId="4" fillId="0" borderId="1" xfId="0" applyFont="1" applyBorder="1" applyAlignment="1">
      <alignment horizontal="center" vertical="center"/>
    </xf>
    <xf numFmtId="0" fontId="4" fillId="0" borderId="1" xfId="0" applyFont="1" applyBorder="1">
      <alignment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pplyProtection="1">
      <alignment horizontal="justify" vertical="center" wrapText="1"/>
      <protection locked="0"/>
    </xf>
    <xf numFmtId="0" fontId="4" fillId="0" borderId="1" xfId="0" applyFont="1" applyBorder="1" applyAlignment="1">
      <alignment vertical="center" wrapText="1"/>
    </xf>
    <xf numFmtId="14" fontId="4" fillId="0" borderId="1" xfId="0" applyNumberFormat="1" applyFont="1" applyBorder="1" applyAlignment="1" applyProtection="1">
      <alignment horizontal="justify" vertical="center" wrapText="1"/>
      <protection locked="0"/>
    </xf>
    <xf numFmtId="0" fontId="4" fillId="0" borderId="0" xfId="0" applyFont="1">
      <alignment vertical="center"/>
    </xf>
    <xf numFmtId="14" fontId="1" fillId="0" borderId="1" xfId="0" applyNumberFormat="1" applyFont="1" applyBorder="1" applyAlignment="1">
      <alignment horizontal="center" vertical="center"/>
    </xf>
    <xf numFmtId="14" fontId="4" fillId="4" borderId="1" xfId="0" applyNumberFormat="1" applyFont="1" applyFill="1" applyBorder="1" applyAlignment="1">
      <alignment horizontal="center" vertical="center"/>
    </xf>
    <xf numFmtId="14" fontId="17" fillId="4" borderId="1" xfId="0" applyNumberFormat="1" applyFont="1" applyFill="1" applyBorder="1" applyAlignment="1">
      <alignment horizontal="center" vertical="center"/>
    </xf>
    <xf numFmtId="49" fontId="18" fillId="0" borderId="1" xfId="0" applyNumberFormat="1" applyFont="1" applyBorder="1" applyAlignment="1"/>
    <xf numFmtId="0" fontId="13" fillId="0" borderId="5" xfId="0" applyFont="1" applyBorder="1" applyAlignment="1">
      <alignment vertical="top"/>
    </xf>
    <xf numFmtId="0" fontId="13" fillId="0" borderId="1" xfId="0" applyFont="1" applyBorder="1" applyAlignment="1">
      <alignment vertical="top"/>
    </xf>
    <xf numFmtId="0" fontId="13" fillId="0" borderId="1" xfId="0" applyFont="1" applyBorder="1">
      <alignment vertical="center"/>
    </xf>
    <xf numFmtId="0" fontId="13" fillId="0" borderId="1" xfId="0" applyFont="1" applyBorder="1" applyAlignment="1">
      <alignment horizontal="center" wrapText="1"/>
    </xf>
    <xf numFmtId="0" fontId="12" fillId="0" borderId="1" xfId="0" applyNumberFormat="1" applyFont="1" applyBorder="1" applyAlignment="1" applyProtection="1">
      <alignment horizontal="center" vertical="center"/>
      <protection locked="0"/>
    </xf>
    <xf numFmtId="0" fontId="4" fillId="0" borderId="1" xfId="0" applyFont="1" applyFill="1" applyBorder="1" applyAlignment="1">
      <alignment horizontal="center"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justify" vertical="center"/>
    </xf>
    <xf numFmtId="0" fontId="1" fillId="0" borderId="1" xfId="0" applyFont="1" applyBorder="1">
      <alignment vertical="center"/>
    </xf>
    <xf numFmtId="0" fontId="1" fillId="0" borderId="1" xfId="0" applyFont="1" applyBorder="1" applyAlignment="1">
      <alignment horizontal="center" vertical="center"/>
    </xf>
    <xf numFmtId="0" fontId="1" fillId="0" borderId="1" xfId="0" applyFont="1" applyBorder="1" applyAlignment="1">
      <alignment horizontal="justify"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Protection="1">
      <alignment vertical="center"/>
      <protection locked="0"/>
    </xf>
    <xf numFmtId="0" fontId="1" fillId="0" borderId="1" xfId="0" applyFont="1" applyBorder="1" applyAlignment="1">
      <alignment horizontal="left" vertical="center" wrapText="1"/>
    </xf>
    <xf numFmtId="14" fontId="1" fillId="0" borderId="1" xfId="0" applyNumberFormat="1" applyFont="1" applyBorder="1" applyAlignment="1" applyProtection="1">
      <alignment vertical="center" wrapText="1"/>
      <protection locked="0"/>
    </xf>
    <xf numFmtId="0" fontId="4" fillId="6" borderId="1" xfId="0" applyFont="1" applyFill="1" applyBorder="1" applyAlignment="1">
      <alignment horizontal="center" vertical="center"/>
    </xf>
    <xf numFmtId="0" fontId="4" fillId="6" borderId="1" xfId="0" applyFont="1" applyFill="1" applyBorder="1" applyAlignment="1">
      <alignment vertical="center" wrapText="1"/>
    </xf>
    <xf numFmtId="14" fontId="4" fillId="6" borderId="1" xfId="0" applyNumberFormat="1" applyFont="1" applyFill="1" applyBorder="1" applyAlignment="1">
      <alignment horizontal="center" vertical="center"/>
    </xf>
    <xf numFmtId="0" fontId="4" fillId="6" borderId="1" xfId="0" applyFont="1" applyFill="1" applyBorder="1" applyAlignment="1">
      <alignment horizontal="justify" vertical="center" wrapText="1"/>
    </xf>
    <xf numFmtId="0" fontId="4" fillId="6" borderId="1" xfId="0" applyFont="1" applyFill="1" applyBorder="1">
      <alignment vertical="center"/>
    </xf>
    <xf numFmtId="14" fontId="15" fillId="6" borderId="1" xfId="0" applyNumberFormat="1" applyFont="1" applyFill="1" applyBorder="1" applyAlignment="1">
      <alignment horizontal="center" vertical="center"/>
    </xf>
    <xf numFmtId="14" fontId="4" fillId="6" borderId="1" xfId="0" applyNumberFormat="1" applyFont="1" applyFill="1" applyBorder="1" applyAlignment="1" applyProtection="1">
      <alignment horizontal="justify" vertical="center" wrapText="1"/>
      <protection locked="0"/>
    </xf>
    <xf numFmtId="0" fontId="4" fillId="6" borderId="1" xfId="0" applyFont="1" applyFill="1" applyBorder="1" applyAlignment="1">
      <alignment horizontal="center" vertical="center" wrapText="1"/>
    </xf>
    <xf numFmtId="0" fontId="4" fillId="6" borderId="0" xfId="0" applyFont="1" applyFill="1">
      <alignment vertical="center"/>
    </xf>
    <xf numFmtId="0" fontId="4" fillId="4" borderId="1" xfId="0" applyFont="1" applyFill="1" applyBorder="1" applyAlignment="1">
      <alignment horizontal="center" vertical="center"/>
    </xf>
    <xf numFmtId="0" fontId="4" fillId="4" borderId="0" xfId="0" applyFont="1" applyFill="1">
      <alignment vertical="center"/>
    </xf>
    <xf numFmtId="0" fontId="4" fillId="4" borderId="1" xfId="0" applyFont="1" applyFill="1" applyBorder="1" applyAlignment="1" applyProtection="1">
      <alignment vertical="center" wrapText="1"/>
      <protection locked="0"/>
    </xf>
    <xf numFmtId="0" fontId="4" fillId="4" borderId="1" xfId="0" applyFont="1" applyFill="1" applyBorder="1" applyAlignment="1">
      <alignment horizontal="justify" vertical="center" wrapText="1"/>
    </xf>
    <xf numFmtId="0" fontId="4" fillId="4" borderId="1" xfId="0" applyFont="1" applyFill="1" applyBorder="1" applyAlignment="1">
      <alignment horizontal="center" vertical="center" wrapText="1"/>
    </xf>
    <xf numFmtId="0" fontId="4" fillId="4" borderId="0" xfId="0" applyFont="1" applyFill="1" applyAlignment="1">
      <alignment vertical="center" wrapText="1"/>
    </xf>
    <xf numFmtId="14" fontId="4" fillId="6" borderId="1" xfId="0" applyNumberFormat="1" applyFont="1" applyFill="1" applyBorder="1" applyAlignment="1" applyProtection="1">
      <alignment horizontal="justify" vertical="center"/>
      <protection locked="0"/>
    </xf>
    <xf numFmtId="0" fontId="1" fillId="4" borderId="1" xfId="0" applyFont="1" applyFill="1" applyBorder="1" applyAlignment="1">
      <alignment vertical="center" wrapText="1"/>
    </xf>
    <xf numFmtId="0" fontId="1" fillId="4"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xf>
    <xf numFmtId="177" fontId="1" fillId="4" borderId="1" xfId="0" applyNumberFormat="1" applyFont="1" applyFill="1" applyBorder="1" applyAlignment="1">
      <alignment horizontal="center" vertical="center"/>
    </xf>
    <xf numFmtId="18" fontId="1" fillId="4" borderId="1" xfId="0" applyNumberFormat="1" applyFont="1" applyFill="1" applyBorder="1" applyAlignment="1">
      <alignment horizontal="center" vertical="center"/>
    </xf>
    <xf numFmtId="0" fontId="1" fillId="4" borderId="1" xfId="0" applyFont="1" applyFill="1" applyBorder="1" applyProtection="1">
      <alignment vertical="center"/>
      <protection locked="0"/>
    </xf>
    <xf numFmtId="0" fontId="1" fillId="4" borderId="1" xfId="0" applyFont="1" applyFill="1" applyBorder="1" applyAlignment="1">
      <alignment horizontal="justify" vertical="center"/>
    </xf>
    <xf numFmtId="14" fontId="1" fillId="6" borderId="1" xfId="0" applyNumberFormat="1" applyFont="1" applyFill="1" applyBorder="1" applyAlignment="1">
      <alignment horizontal="center" vertical="center"/>
    </xf>
    <xf numFmtId="0" fontId="4" fillId="6" borderId="0" xfId="0" applyFont="1" applyFill="1" applyAlignment="1">
      <alignment vertical="center" wrapText="1"/>
    </xf>
    <xf numFmtId="49" fontId="14" fillId="0" borderId="1" xfId="0" applyNumberFormat="1" applyFont="1" applyBorder="1">
      <alignment vertical="center"/>
    </xf>
    <xf numFmtId="49" fontId="19" fillId="0" borderId="1" xfId="0" applyNumberFormat="1" applyFont="1" applyBorder="1" applyAlignment="1"/>
    <xf numFmtId="49" fontId="20" fillId="0" borderId="1" xfId="0" applyNumberFormat="1" applyFont="1" applyBorder="1" applyAlignment="1"/>
    <xf numFmtId="0" fontId="7" fillId="2" borderId="0" xfId="0" applyFont="1" applyFill="1" applyAlignment="1">
      <alignment horizontal="left" vertical="center"/>
    </xf>
    <xf numFmtId="0" fontId="1" fillId="5" borderId="0" xfId="0" applyFont="1" applyFill="1" applyAlignment="1">
      <alignment horizontal="center" vertical="center" wrapText="1"/>
    </xf>
    <xf numFmtId="0" fontId="10" fillId="0" borderId="6" xfId="0" applyFont="1" applyBorder="1" applyAlignment="1">
      <alignment horizontal="center" vertical="center"/>
    </xf>
    <xf numFmtId="0" fontId="6" fillId="6" borderId="1" xfId="1" applyFill="1" applyBorder="1" applyAlignment="1">
      <alignment horizontal="justify" vertical="center" wrapText="1"/>
    </xf>
    <xf numFmtId="14" fontId="4" fillId="2" borderId="1" xfId="0" applyNumberFormat="1" applyFont="1" applyFill="1" applyBorder="1" applyAlignment="1" applyProtection="1">
      <alignment horizontal="justify" vertical="center" wrapText="1"/>
      <protection locked="0"/>
    </xf>
    <xf numFmtId="0" fontId="21" fillId="0" borderId="0" xfId="0" applyFont="1" applyAlignment="1">
      <alignment horizontal="justify" vertical="center"/>
    </xf>
    <xf numFmtId="0" fontId="1" fillId="0" borderId="0" xfId="0" applyFont="1" applyAlignment="1">
      <alignment vertical="top" wrapText="1"/>
    </xf>
  </cellXfs>
  <cellStyles count="2">
    <cellStyle name="ハイパーリンク" xfId="1" builtinId="8"/>
    <cellStyle name="標準" xfId="0" builtinId="0"/>
  </cellStyles>
  <dxfs count="59">
    <dxf>
      <font>
        <condense val="0"/>
        <extend val="0"/>
        <color indexed="10"/>
      </font>
    </dxf>
    <dxf>
      <font>
        <condense val="0"/>
        <extend val="0"/>
        <color indexed="12"/>
      </font>
    </dxf>
    <dxf>
      <fill>
        <patternFill>
          <bgColor theme="4" tint="0.79998168889431442"/>
        </patternFill>
      </fill>
    </dxf>
    <dxf>
      <fill>
        <patternFill>
          <bgColor theme="5" tint="0.79998168889431442"/>
        </patternFill>
      </fill>
    </dxf>
    <dxf>
      <font>
        <condense val="0"/>
        <extend val="0"/>
        <color indexed="10"/>
      </font>
    </dxf>
    <dxf>
      <font>
        <condense val="0"/>
        <extend val="0"/>
        <color indexed="12"/>
      </font>
    </dxf>
    <dxf>
      <fill>
        <patternFill>
          <bgColor theme="4" tint="0.79998168889431442"/>
        </patternFill>
      </fill>
    </dxf>
    <dxf>
      <fill>
        <patternFill>
          <bgColor theme="5" tint="0.79998168889431442"/>
        </patternFill>
      </fill>
    </dxf>
    <dxf>
      <font>
        <condense val="0"/>
        <extend val="0"/>
        <color indexed="10"/>
      </font>
    </dxf>
    <dxf>
      <font>
        <condense val="0"/>
        <extend val="0"/>
        <color indexed="12"/>
      </font>
    </dxf>
    <dxf>
      <fill>
        <patternFill>
          <bgColor theme="4" tint="0.79998168889431442"/>
        </patternFill>
      </fill>
    </dxf>
    <dxf>
      <fill>
        <patternFill>
          <bgColor theme="5" tint="0.79998168889431442"/>
        </patternFill>
      </fill>
    </dxf>
    <dxf>
      <font>
        <condense val="0"/>
        <extend val="0"/>
        <color indexed="10"/>
      </font>
    </dxf>
    <dxf>
      <font>
        <condense val="0"/>
        <extend val="0"/>
        <color indexed="12"/>
      </font>
    </dxf>
    <dxf>
      <fill>
        <patternFill>
          <bgColor theme="4" tint="0.79998168889431442"/>
        </patternFill>
      </fill>
    </dxf>
    <dxf>
      <fill>
        <patternFill>
          <bgColor theme="5" tint="0.79998168889431442"/>
        </patternFill>
      </fill>
    </dxf>
    <dxf>
      <font>
        <condense val="0"/>
        <extend val="0"/>
        <color indexed="10"/>
      </font>
    </dxf>
    <dxf>
      <font>
        <condense val="0"/>
        <extend val="0"/>
        <color indexed="12"/>
      </font>
    </dxf>
    <dxf>
      <fill>
        <patternFill>
          <bgColor theme="4" tint="0.79998168889431442"/>
        </patternFill>
      </fill>
    </dxf>
    <dxf>
      <fill>
        <patternFill>
          <bgColor theme="5" tint="0.79998168889431442"/>
        </patternFill>
      </fill>
    </dxf>
    <dxf>
      <font>
        <condense val="0"/>
        <extend val="0"/>
        <color indexed="10"/>
      </font>
    </dxf>
    <dxf>
      <font>
        <condense val="0"/>
        <extend val="0"/>
        <color indexed="12"/>
      </font>
    </dxf>
    <dxf>
      <fill>
        <patternFill>
          <bgColor theme="4" tint="0.79998168889431442"/>
        </patternFill>
      </fill>
    </dxf>
    <dxf>
      <fill>
        <patternFill>
          <bgColor theme="5" tint="0.79998168889431442"/>
        </patternFill>
      </fill>
    </dxf>
    <dxf>
      <font>
        <condense val="0"/>
        <extend val="0"/>
        <color indexed="10"/>
      </font>
    </dxf>
    <dxf>
      <font>
        <condense val="0"/>
        <extend val="0"/>
        <color indexed="12"/>
      </font>
    </dxf>
    <dxf>
      <fill>
        <patternFill>
          <bgColor theme="4" tint="0.79998168889431442"/>
        </patternFill>
      </fill>
    </dxf>
    <dxf>
      <fill>
        <patternFill>
          <bgColor theme="5" tint="0.79998168889431442"/>
        </patternFill>
      </fill>
    </dxf>
    <dxf>
      <font>
        <condense val="0"/>
        <extend val="0"/>
        <color indexed="10"/>
      </font>
    </dxf>
    <dxf>
      <font>
        <condense val="0"/>
        <extend val="0"/>
        <color indexed="12"/>
      </font>
    </dxf>
    <dxf>
      <fill>
        <patternFill>
          <bgColor theme="4" tint="0.79998168889431442"/>
        </patternFill>
      </fill>
    </dxf>
    <dxf>
      <fill>
        <patternFill>
          <bgColor theme="5" tint="0.79998168889431442"/>
        </patternFill>
      </fill>
    </dxf>
    <dxf>
      <font>
        <condense val="0"/>
        <extend val="0"/>
        <color indexed="10"/>
      </font>
    </dxf>
    <dxf>
      <font>
        <condense val="0"/>
        <extend val="0"/>
        <color indexed="12"/>
      </font>
    </dxf>
    <dxf>
      <fill>
        <patternFill>
          <bgColor theme="4" tint="0.79998168889431442"/>
        </patternFill>
      </fill>
    </dxf>
    <dxf>
      <fill>
        <patternFill>
          <bgColor theme="5" tint="0.79998168889431442"/>
        </patternFill>
      </fill>
    </dxf>
    <dxf>
      <font>
        <condense val="0"/>
        <extend val="0"/>
        <color indexed="10"/>
      </font>
    </dxf>
    <dxf>
      <font>
        <condense val="0"/>
        <extend val="0"/>
        <color indexed="12"/>
      </font>
    </dxf>
    <dxf>
      <fill>
        <patternFill>
          <bgColor theme="4" tint="0.79998168889431442"/>
        </patternFill>
      </fill>
    </dxf>
    <dxf>
      <fill>
        <patternFill>
          <bgColor theme="5" tint="0.79998168889431442"/>
        </patternFill>
      </fill>
    </dxf>
    <dxf>
      <font>
        <condense val="0"/>
        <extend val="0"/>
        <color indexed="10"/>
      </font>
    </dxf>
    <dxf>
      <font>
        <condense val="0"/>
        <extend val="0"/>
        <color indexed="12"/>
      </font>
    </dxf>
    <dxf>
      <fill>
        <patternFill>
          <bgColor theme="4" tint="0.79998168889431442"/>
        </patternFill>
      </fill>
    </dxf>
    <dxf>
      <fill>
        <patternFill>
          <bgColor theme="5" tint="0.79998168889431442"/>
        </patternFill>
      </fill>
    </dxf>
    <dxf>
      <font>
        <condense val="0"/>
        <extend val="0"/>
        <color indexed="10"/>
      </font>
    </dxf>
    <dxf>
      <font>
        <condense val="0"/>
        <extend val="0"/>
        <color indexed="12"/>
      </font>
    </dxf>
    <dxf>
      <fill>
        <patternFill>
          <bgColor theme="4" tint="0.79998168889431442"/>
        </patternFill>
      </fill>
    </dxf>
    <dxf>
      <fill>
        <patternFill>
          <bgColor theme="5" tint="0.79998168889431442"/>
        </patternFill>
      </fill>
    </dxf>
    <dxf>
      <font>
        <condense val="0"/>
        <extend val="0"/>
        <color indexed="10"/>
      </font>
    </dxf>
    <dxf>
      <font>
        <condense val="0"/>
        <extend val="0"/>
        <color indexed="12"/>
      </font>
    </dxf>
    <dxf>
      <fill>
        <patternFill>
          <bgColor theme="4" tint="0.79998168889431442"/>
        </patternFill>
      </fill>
    </dxf>
    <dxf>
      <fill>
        <patternFill>
          <bgColor theme="5" tint="0.79998168889431442"/>
        </patternFill>
      </fill>
    </dxf>
    <dxf>
      <font>
        <condense val="0"/>
        <extend val="0"/>
        <color indexed="10"/>
      </font>
    </dxf>
    <dxf>
      <font>
        <condense val="0"/>
        <extend val="0"/>
        <color indexed="12"/>
      </font>
    </dxf>
    <dxf>
      <fill>
        <patternFill>
          <bgColor theme="4" tint="0.79998168889431442"/>
        </patternFill>
      </fill>
    </dxf>
    <dxf>
      <fill>
        <patternFill>
          <bgColor theme="5" tint="0.79998168889431442"/>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CCFF"/>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114300</xdr:colOff>
      <xdr:row>4</xdr:row>
      <xdr:rowOff>65616</xdr:rowOff>
    </xdr:from>
    <xdr:to>
      <xdr:col>10</xdr:col>
      <xdr:colOff>210847</xdr:colOff>
      <xdr:row>29</xdr:row>
      <xdr:rowOff>123825</xdr:rowOff>
    </xdr:to>
    <xdr:sp macro="" textlink="">
      <xdr:nvSpPr>
        <xdr:cNvPr id="2" name="AutoShape 348">
          <a:extLst>
            <a:ext uri="{FF2B5EF4-FFF2-40B4-BE49-F238E27FC236}">
              <a16:creationId xmlns:a16="http://schemas.microsoft.com/office/drawing/2014/main" id="{FA9737F2-C0CB-4750-B672-908ED1DD1044}"/>
            </a:ext>
          </a:extLst>
        </xdr:cNvPr>
        <xdr:cNvSpPr>
          <a:spLocks/>
        </xdr:cNvSpPr>
      </xdr:nvSpPr>
      <xdr:spPr bwMode="auto">
        <a:xfrm>
          <a:off x="12773025" y="894291"/>
          <a:ext cx="96547" cy="3639609"/>
        </a:xfrm>
        <a:prstGeom prst="rightBrace">
          <a:avLst>
            <a:gd name="adj1" fmla="val 13449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240584</xdr:colOff>
      <xdr:row>15</xdr:row>
      <xdr:rowOff>845</xdr:rowOff>
    </xdr:from>
    <xdr:to>
      <xdr:col>12</xdr:col>
      <xdr:colOff>18698</xdr:colOff>
      <xdr:row>19</xdr:row>
      <xdr:rowOff>38100</xdr:rowOff>
    </xdr:to>
    <xdr:sp macro="" textlink="">
      <xdr:nvSpPr>
        <xdr:cNvPr id="3" name="テキスト ボックス 2">
          <a:extLst>
            <a:ext uri="{FF2B5EF4-FFF2-40B4-BE49-F238E27FC236}">
              <a16:creationId xmlns:a16="http://schemas.microsoft.com/office/drawing/2014/main" id="{1818CE82-01B6-465A-BDDD-716CB69E8EB2}"/>
            </a:ext>
          </a:extLst>
        </xdr:cNvPr>
        <xdr:cNvSpPr txBox="1"/>
      </xdr:nvSpPr>
      <xdr:spPr>
        <a:xfrm>
          <a:off x="12899309" y="2401145"/>
          <a:ext cx="1035414" cy="608755"/>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ゴシック" panose="020B0609070205080204" pitchFamily="49" charset="-128"/>
              <a:ea typeface="ＭＳ ゴシック" panose="020B0609070205080204" pitchFamily="49" charset="-128"/>
            </a:rPr>
            <a:t>資格確認申請の〆切日前日から</a:t>
          </a:r>
          <a:r>
            <a:rPr kumimoji="1" lang="en-US" altLang="ja-JP" sz="1050">
              <a:latin typeface="ＭＳ ゴシック" panose="020B0609070205080204" pitchFamily="49" charset="-128"/>
              <a:ea typeface="ＭＳ ゴシック" panose="020B0609070205080204" pitchFamily="49" charset="-128"/>
            </a:rPr>
            <a:t>25</a:t>
          </a:r>
          <a:r>
            <a:rPr kumimoji="1" lang="ja-JP" altLang="en-US" sz="1050">
              <a:latin typeface="ＭＳ ゴシック" panose="020B0609070205080204" pitchFamily="49" charset="-128"/>
              <a:ea typeface="ＭＳ ゴシック" panose="020B0609070205080204" pitchFamily="49" charset="-128"/>
            </a:rPr>
            <a:t>日前</a:t>
          </a:r>
        </a:p>
      </xdr:txBody>
    </xdr:sp>
    <xdr:clientData/>
  </xdr:twoCellAnchor>
  <xdr:twoCellAnchor>
    <xdr:from>
      <xdr:col>11</xdr:col>
      <xdr:colOff>600076</xdr:colOff>
      <xdr:row>4</xdr:row>
      <xdr:rowOff>91016</xdr:rowOff>
    </xdr:from>
    <xdr:to>
      <xdr:col>12</xdr:col>
      <xdr:colOff>206760</xdr:colOff>
      <xdr:row>75</xdr:row>
      <xdr:rowOff>104774</xdr:rowOff>
    </xdr:to>
    <xdr:sp macro="" textlink="">
      <xdr:nvSpPr>
        <xdr:cNvPr id="4" name="AutoShape 354">
          <a:extLst>
            <a:ext uri="{FF2B5EF4-FFF2-40B4-BE49-F238E27FC236}">
              <a16:creationId xmlns:a16="http://schemas.microsoft.com/office/drawing/2014/main" id="{1819CBA2-F34B-4419-BF97-493C90D8CD5C}"/>
            </a:ext>
          </a:extLst>
        </xdr:cNvPr>
        <xdr:cNvSpPr>
          <a:spLocks/>
        </xdr:cNvSpPr>
      </xdr:nvSpPr>
      <xdr:spPr bwMode="auto">
        <a:xfrm>
          <a:off x="11534776" y="919691"/>
          <a:ext cx="235334" cy="10195983"/>
        </a:xfrm>
        <a:prstGeom prst="rightBrace">
          <a:avLst>
            <a:gd name="adj1" fmla="val 360755"/>
            <a:gd name="adj2" fmla="val 4949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302432</xdr:colOff>
      <xdr:row>38</xdr:row>
      <xdr:rowOff>47199</xdr:rowOff>
    </xdr:from>
    <xdr:to>
      <xdr:col>13</xdr:col>
      <xdr:colOff>504119</xdr:colOff>
      <xdr:row>41</xdr:row>
      <xdr:rowOff>95250</xdr:rowOff>
    </xdr:to>
    <xdr:sp macro="" textlink="">
      <xdr:nvSpPr>
        <xdr:cNvPr id="5" name="Text Box 355">
          <a:extLst>
            <a:ext uri="{FF2B5EF4-FFF2-40B4-BE49-F238E27FC236}">
              <a16:creationId xmlns:a16="http://schemas.microsoft.com/office/drawing/2014/main" id="{54317EBC-DD78-4335-B6E2-F423C1492EBB}"/>
            </a:ext>
          </a:extLst>
        </xdr:cNvPr>
        <xdr:cNvSpPr txBox="1">
          <a:spLocks noChangeArrowheads="1"/>
        </xdr:cNvSpPr>
      </xdr:nvSpPr>
      <xdr:spPr bwMode="auto">
        <a:xfrm>
          <a:off x="11865782" y="5743149"/>
          <a:ext cx="830337" cy="476676"/>
        </a:xfrm>
        <a:prstGeom prst="rect">
          <a:avLst/>
        </a:prstGeom>
        <a:solidFill>
          <a:schemeClr val="accent5">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入札会までに</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50</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日を確保</a:t>
          </a:r>
        </a:p>
      </xdr:txBody>
    </xdr:sp>
    <xdr:clientData/>
  </xdr:twoCellAnchor>
  <xdr:twoCellAnchor>
    <xdr:from>
      <xdr:col>10</xdr:col>
      <xdr:colOff>200025</xdr:colOff>
      <xdr:row>0</xdr:row>
      <xdr:rowOff>114300</xdr:rowOff>
    </xdr:from>
    <xdr:to>
      <xdr:col>13</xdr:col>
      <xdr:colOff>382836</xdr:colOff>
      <xdr:row>3</xdr:row>
      <xdr:rowOff>2237</xdr:rowOff>
    </xdr:to>
    <xdr:sp macro="" textlink="">
      <xdr:nvSpPr>
        <xdr:cNvPr id="6" name="テキスト ボックス 5">
          <a:extLst>
            <a:ext uri="{FF2B5EF4-FFF2-40B4-BE49-F238E27FC236}">
              <a16:creationId xmlns:a16="http://schemas.microsoft.com/office/drawing/2014/main" id="{9A3889F2-C375-48B4-A837-C945B4D133C2}"/>
            </a:ext>
          </a:extLst>
        </xdr:cNvPr>
        <xdr:cNvSpPr txBox="1"/>
      </xdr:nvSpPr>
      <xdr:spPr>
        <a:xfrm>
          <a:off x="12858750" y="114300"/>
          <a:ext cx="2068761" cy="573737"/>
        </a:xfrm>
        <a:prstGeom prst="rect">
          <a:avLst/>
        </a:prstGeom>
        <a:solidFill>
          <a:schemeClr val="accent1">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latin typeface="ＭＳ ゴシック" panose="020B0609070205080204" pitchFamily="49" charset="-128"/>
              <a:ea typeface="ＭＳ ゴシック" panose="020B0609070205080204" pitchFamily="49" charset="-128"/>
            </a:rPr>
            <a:t>政府調達対象案件では政府調達の細則で定められた、提出期限までの日数を確保すること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5">
            <a:lumMod val="20000"/>
            <a:lumOff val="80000"/>
          </a:schemeClr>
        </a:solidFill>
      </a:spPr>
      <a:bodyPr vertOverflow="overflow" horzOverflow="overflow" rtlCol="0" anchor="t"/>
      <a:lstStyle>
        <a:defPPr algn="l">
          <a:defRPr kumimoji="1" sz="1100" b="1">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icaobic@jica.go.jp&#23451;&#12390;&#12395;&#30003;&#36796;&#12415;&#12367;&#12384;&#12373;&#12356;&#12290;&#36039;&#26009;&#38322;&#35239;&#26178;&#12395;&#12300;&#27231;&#23494;&#20445;&#25345;&#35475;&#32004;&#26360;&#12301;&#12434;&#25345;&#21442;&#12375;&#12289;&#25552;&#20986;&#12367;&#12384;&#12373;&#12356;&#12290;" TargetMode="External"/><Relationship Id="rId1" Type="http://schemas.openxmlformats.org/officeDocument/2006/relationships/hyperlink" Target="mailto:e_sanka@jica.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2"/>
  <sheetViews>
    <sheetView showGridLines="0" tabSelected="1" view="pageBreakPreview" topLeftCell="A13" zoomScale="70" zoomScaleNormal="55" zoomScaleSheetLayoutView="70" workbookViewId="0">
      <selection activeCell="G20" sqref="G20"/>
    </sheetView>
  </sheetViews>
  <sheetFormatPr defaultColWidth="17.08203125" defaultRowHeight="14" outlineLevelCol="1"/>
  <cols>
    <col min="1" max="1" width="4.58203125" style="4" customWidth="1"/>
    <col min="2" max="2" width="37.6640625" style="3" customWidth="1"/>
    <col min="3" max="3" width="20.58203125" style="3" customWidth="1"/>
    <col min="4" max="4" width="13.4140625" style="22" hidden="1" customWidth="1" outlineLevel="1"/>
    <col min="5" max="5" width="20.5" style="22" hidden="1" customWidth="1" outlineLevel="1"/>
    <col min="6" max="6" width="30.9140625" style="22" hidden="1" customWidth="1" outlineLevel="1"/>
    <col min="7" max="7" width="45.6640625" style="3" customWidth="1" collapsed="1"/>
    <col min="8" max="8" width="45.1640625" style="5" customWidth="1"/>
    <col min="9" max="9" width="46.58203125" style="3" customWidth="1"/>
    <col min="10" max="10" width="40.6640625" style="3" customWidth="1"/>
    <col min="11" max="11" width="19" style="3" customWidth="1"/>
    <col min="12" max="16384" width="17.08203125" style="3"/>
  </cols>
  <sheetData>
    <row r="1" spans="1:10" ht="33.65" customHeight="1">
      <c r="I1" s="6" t="s">
        <v>0</v>
      </c>
      <c r="J1" s="104" t="s">
        <v>62</v>
      </c>
    </row>
    <row r="2" spans="1:10" ht="33.65" customHeight="1">
      <c r="B2" s="40"/>
      <c r="C2" s="40"/>
      <c r="D2" s="40"/>
      <c r="E2" s="43">
        <f>VLOOKUP(【編集不可】リスト!B6,日程表!$A$3:$B$70,2,FALSE)</f>
        <v>45789</v>
      </c>
      <c r="F2" s="40"/>
      <c r="G2" s="41" t="s">
        <v>78</v>
      </c>
      <c r="H2" s="40"/>
      <c r="I2" s="41" t="str">
        <f>TEXT(E2,"公告日　YYYY/MM/DD")</f>
        <v>公告日 2025/05/12</v>
      </c>
      <c r="J2" s="104"/>
    </row>
    <row r="3" spans="1:10" ht="28.5" customHeight="1">
      <c r="A3" s="7"/>
      <c r="B3" s="2"/>
      <c r="C3" s="1"/>
      <c r="D3" s="23"/>
      <c r="E3" s="23"/>
      <c r="F3" s="23"/>
      <c r="G3" s="39"/>
      <c r="J3" s="104"/>
    </row>
    <row r="4" spans="1:10" ht="28.5" customHeight="1">
      <c r="A4" s="7"/>
      <c r="B4" s="2"/>
      <c r="C4" s="1"/>
      <c r="D4" s="23"/>
      <c r="E4" s="23"/>
      <c r="F4" s="23"/>
      <c r="G4" s="39"/>
      <c r="H4" s="12" t="s">
        <v>1</v>
      </c>
      <c r="I4" s="10" t="s">
        <v>77</v>
      </c>
      <c r="J4" s="104"/>
    </row>
    <row r="5" spans="1:10" ht="28.5" customHeight="1">
      <c r="A5" s="7"/>
      <c r="B5" s="8"/>
      <c r="C5" s="103"/>
      <c r="D5" s="103"/>
      <c r="E5" s="103"/>
      <c r="F5" s="103"/>
      <c r="G5" s="103"/>
      <c r="J5" s="104"/>
    </row>
    <row r="6" spans="1:10" ht="51.65" customHeight="1">
      <c r="A6" s="11" t="s">
        <v>2</v>
      </c>
      <c r="B6" s="11" t="s">
        <v>3</v>
      </c>
      <c r="C6" s="12" t="s">
        <v>4</v>
      </c>
      <c r="D6" s="35"/>
      <c r="E6" s="36" t="s">
        <v>5</v>
      </c>
      <c r="F6" s="37"/>
      <c r="G6" s="11" t="s">
        <v>6</v>
      </c>
      <c r="H6" s="12" t="s">
        <v>7</v>
      </c>
      <c r="I6" s="12" t="s">
        <v>8</v>
      </c>
      <c r="J6" s="104"/>
    </row>
    <row r="7" spans="1:10" ht="65.150000000000006" customHeight="1">
      <c r="A7" s="75">
        <v>1</v>
      </c>
      <c r="B7" s="79" t="s">
        <v>9</v>
      </c>
      <c r="C7" s="75" t="s">
        <v>10</v>
      </c>
      <c r="D7" s="98" t="e">
        <f>VLOOKUP(【編集不可】リスト!B14,日程表!$A$3:$B$70,2,FALSE)</f>
        <v>#N/A</v>
      </c>
      <c r="E7" s="98">
        <f>VLOOKUP(【編集不可】リスト!B6,日程表!$A$3:$B$70,2,FALSE)</f>
        <v>45789</v>
      </c>
      <c r="F7" s="98"/>
      <c r="G7" s="90" t="s">
        <v>79</v>
      </c>
      <c r="H7" s="78" t="s">
        <v>11</v>
      </c>
      <c r="I7" s="78" t="s">
        <v>59</v>
      </c>
      <c r="J7" s="99" t="s">
        <v>64</v>
      </c>
    </row>
    <row r="8" spans="1:10" s="51" customFormat="1" ht="50.25" customHeight="1">
      <c r="A8" s="75">
        <v>1</v>
      </c>
      <c r="B8" s="76" t="s">
        <v>12</v>
      </c>
      <c r="C8" s="75" t="s">
        <v>10</v>
      </c>
      <c r="D8" s="77" t="e">
        <f>VLOOKUP(【編集不可】リスト!B14,日程表!$A$3:$B$70,2,FALSE)</f>
        <v>#N/A</v>
      </c>
      <c r="E8" s="77">
        <f>VLOOKUP(【編集不可】リスト!B6,日程表!$A$3:$B$70,2,FALSE)</f>
        <v>45789</v>
      </c>
      <c r="F8" s="77"/>
      <c r="G8" s="90" t="s">
        <v>79</v>
      </c>
      <c r="H8" s="78" t="s">
        <v>13</v>
      </c>
      <c r="I8" s="78" t="s">
        <v>60</v>
      </c>
      <c r="J8" s="99" t="s">
        <v>14</v>
      </c>
    </row>
    <row r="9" spans="1:10" s="51" customFormat="1" ht="51.65" customHeight="1">
      <c r="A9" s="84">
        <v>2</v>
      </c>
      <c r="B9" s="85" t="s">
        <v>15</v>
      </c>
      <c r="C9" s="84" t="s">
        <v>10</v>
      </c>
      <c r="D9" s="53" t="e">
        <f>VLOOKUP(【編集不可】リスト!B9,日程表!$A$3:$B$70,2,FALSE)</f>
        <v>#N/A</v>
      </c>
      <c r="E9" s="84" t="e">
        <f>VLOOKUP(【編集不可】リスト!B9,日程表!$A$3:$H$70,6,FALSE)</f>
        <v>#N/A</v>
      </c>
      <c r="F9" s="53"/>
      <c r="G9" s="86" t="e">
        <f>TEXT(D9,"yyyy/mm/dd(aaa)")&amp;TEXT(E18,"　H:MM")&amp;" に開催、１営業日前の正午までに申請"</f>
        <v>#N/A</v>
      </c>
      <c r="H9" s="87"/>
      <c r="I9" s="88" t="s">
        <v>80</v>
      </c>
      <c r="J9" s="89" t="s">
        <v>56</v>
      </c>
    </row>
    <row r="10" spans="1:10" s="51" customFormat="1" ht="57.65" customHeight="1">
      <c r="A10" s="44">
        <v>3</v>
      </c>
      <c r="B10" s="45" t="s">
        <v>17</v>
      </c>
      <c r="C10" s="44" t="s">
        <v>10</v>
      </c>
      <c r="D10" s="46">
        <f>VLOOKUP(【編集不可】リスト!B10,日程表!$A$3:$B$70,2,FALSE)</f>
        <v>45798</v>
      </c>
      <c r="E10" s="46"/>
      <c r="F10" s="46"/>
      <c r="G10" s="48" t="s">
        <v>81</v>
      </c>
      <c r="H10" s="49" t="s">
        <v>18</v>
      </c>
      <c r="I10" s="47" t="s">
        <v>16</v>
      </c>
    </row>
    <row r="11" spans="1:10" ht="51.65" customHeight="1">
      <c r="A11" s="44">
        <v>4</v>
      </c>
      <c r="B11" s="45" t="s">
        <v>19</v>
      </c>
      <c r="C11" s="44" t="s">
        <v>20</v>
      </c>
      <c r="D11" s="53">
        <f>VLOOKUP(【編集不可】リスト!B11,日程表!$A$3:$B$70,2,FALSE)</f>
        <v>45805</v>
      </c>
      <c r="E11" s="54"/>
      <c r="F11" s="54"/>
      <c r="G11" s="50" t="str">
        <f>TEXT(D12,"yyyy/mm/dd(aaa)")&amp;"16時以降"</f>
        <v>2025/05/28(水)16時以降</v>
      </c>
      <c r="H11" s="47" t="s">
        <v>16</v>
      </c>
      <c r="I11" s="49" t="s">
        <v>21</v>
      </c>
    </row>
    <row r="12" spans="1:10" s="51" customFormat="1" ht="51.65" customHeight="1">
      <c r="A12" s="75">
        <v>4</v>
      </c>
      <c r="B12" s="79" t="s">
        <v>22</v>
      </c>
      <c r="C12" s="75" t="s">
        <v>10</v>
      </c>
      <c r="D12" s="77">
        <f>VLOOKUP(【編集不可】リスト!B11,日程表!$A$3:$B$70,2,FALSE)</f>
        <v>45805</v>
      </c>
      <c r="E12" s="80"/>
      <c r="F12" s="80"/>
      <c r="G12" s="81" t="str">
        <f>TEXT(D12,"yyyy/mm/dd(aaa)")&amp;"16時以降"</f>
        <v>2025/05/28(水)16時以降</v>
      </c>
      <c r="H12" s="82" t="s">
        <v>16</v>
      </c>
      <c r="I12" s="76" t="s">
        <v>23</v>
      </c>
      <c r="J12" s="83" t="s">
        <v>55</v>
      </c>
    </row>
    <row r="13" spans="1:10" s="51" customFormat="1" ht="51.65" customHeight="1">
      <c r="A13" s="75">
        <v>7</v>
      </c>
      <c r="B13" s="79" t="s">
        <v>24</v>
      </c>
      <c r="C13" s="75" t="s">
        <v>10</v>
      </c>
      <c r="D13" s="77">
        <v>45527</v>
      </c>
      <c r="E13" s="77">
        <v>45485</v>
      </c>
      <c r="F13" s="77"/>
      <c r="G13" s="90" t="s">
        <v>83</v>
      </c>
      <c r="H13" s="78" t="s">
        <v>25</v>
      </c>
      <c r="I13" s="106" t="s">
        <v>82</v>
      </c>
      <c r="J13" s="83" t="s">
        <v>63</v>
      </c>
    </row>
    <row r="14" spans="1:10" s="51" customFormat="1" ht="51.5" customHeight="1">
      <c r="A14" s="61">
        <v>8</v>
      </c>
      <c r="B14" s="62" t="s">
        <v>52</v>
      </c>
      <c r="C14" s="63" t="s">
        <v>10</v>
      </c>
      <c r="D14" s="64" t="e">
        <f>VLOOKUP(【編集不可】リスト!B14,日程表!$A$3:$B$70,2,FALSE)</f>
        <v>#N/A</v>
      </c>
      <c r="E14" s="64"/>
      <c r="F14" s="64"/>
      <c r="G14" s="107" t="s">
        <v>84</v>
      </c>
      <c r="H14" s="65" t="s">
        <v>61</v>
      </c>
      <c r="I14" s="66" t="s">
        <v>58</v>
      </c>
    </row>
    <row r="15" spans="1:10" s="51" customFormat="1" ht="51" customHeight="1">
      <c r="A15" s="44">
        <v>9</v>
      </c>
      <c r="B15" s="67" t="s">
        <v>26</v>
      </c>
      <c r="C15" s="68" t="s">
        <v>10</v>
      </c>
      <c r="D15" s="52" t="e">
        <f>VLOOKUP(【編集不可】リスト!B14,日程表!$A$3:$B$70,2,FALSE)</f>
        <v>#N/A</v>
      </c>
      <c r="E15" s="52"/>
      <c r="F15" s="52"/>
      <c r="G15" s="107" t="s">
        <v>84</v>
      </c>
      <c r="H15" s="65" t="s">
        <v>85</v>
      </c>
      <c r="I15" s="69"/>
    </row>
    <row r="16" spans="1:10" s="51" customFormat="1" ht="51.65" customHeight="1">
      <c r="A16" s="84">
        <v>10</v>
      </c>
      <c r="B16" s="91" t="s">
        <v>27</v>
      </c>
      <c r="C16" s="92" t="s">
        <v>10</v>
      </c>
      <c r="D16" s="93" t="e">
        <f>VLOOKUP(【編集不可】リスト!B15,日程表!$A$3:$B$70,2,FALSE)</f>
        <v>#N/A</v>
      </c>
      <c r="E16" s="94" t="e">
        <f>VLOOKUP(【編集不可】リスト!B15,日程表!$A$6:$H$78,6,FALSE)</f>
        <v>#N/A</v>
      </c>
      <c r="F16" s="95" t="e">
        <f>TIME(HOUR(E16),MINUTE(E16),SECOND(E16))</f>
        <v>#N/A</v>
      </c>
      <c r="G16" s="96" t="e">
        <f>TEXT(D16,"yyyy/mm/dd(aaa)")&amp;TEXT(E16,"　H:MM")</f>
        <v>#N/A</v>
      </c>
      <c r="H16" s="92" t="s">
        <v>16</v>
      </c>
      <c r="I16" s="97" t="s">
        <v>80</v>
      </c>
      <c r="J16" s="89" t="s">
        <v>57</v>
      </c>
    </row>
    <row r="17" spans="1:9" s="51" customFormat="1" ht="51.65" customHeight="1">
      <c r="A17" s="44">
        <v>11</v>
      </c>
      <c r="B17" s="69" t="s">
        <v>28</v>
      </c>
      <c r="C17" s="70" t="s">
        <v>10</v>
      </c>
      <c r="D17" s="52">
        <f>VLOOKUP(【編集不可】リスト!B16,日程表!$A$3:$B$70,2,FALSE)</f>
        <v>45835</v>
      </c>
      <c r="E17" s="52"/>
      <c r="F17" s="52"/>
      <c r="G17" s="72" t="str">
        <f>TEXT(D17,"yyyy/mm/dd(aaa)まで")</f>
        <v>2025/06/27(金)まで</v>
      </c>
      <c r="H17" s="70" t="s">
        <v>16</v>
      </c>
      <c r="I17" s="73" t="s">
        <v>53</v>
      </c>
    </row>
    <row r="18" spans="1:9" s="51" customFormat="1" ht="72" customHeight="1">
      <c r="A18" s="44">
        <v>12</v>
      </c>
      <c r="B18" s="71" t="s">
        <v>29</v>
      </c>
      <c r="C18" s="68" t="s">
        <v>86</v>
      </c>
      <c r="D18" s="52">
        <f>VLOOKUP(【編集不可】リスト!B17,日程表!$A$3:$B$78,2,FALSE)</f>
        <v>45842</v>
      </c>
      <c r="E18" s="52" t="str">
        <f>VLOOKUP(【編集不可】リスト!B17,日程表!$A$3:$H$78,6,FALSE)</f>
        <v>14:00</v>
      </c>
      <c r="F18" s="52"/>
      <c r="G18" s="74" t="str">
        <f>TEXT(D18,"yyyy/mm/dd(aaa)")&amp;TEXT(E18,"　H:MM")</f>
        <v>2025/07/04(金) 14:00</v>
      </c>
      <c r="H18" s="70" t="s">
        <v>16</v>
      </c>
      <c r="I18" s="109" t="s">
        <v>88</v>
      </c>
    </row>
    <row r="19" spans="1:9" ht="51.65" customHeight="1">
      <c r="B19" s="9"/>
      <c r="D19" s="33"/>
      <c r="E19" s="33"/>
      <c r="F19" s="34"/>
      <c r="I19" s="108"/>
    </row>
    <row r="20" spans="1:9" ht="51.65" customHeight="1">
      <c r="B20" s="9"/>
    </row>
    <row r="21" spans="1:9" ht="51.65" customHeight="1">
      <c r="B21" s="9"/>
    </row>
    <row r="22" spans="1:9" ht="51.65" customHeight="1"/>
  </sheetData>
  <mergeCells count="2">
    <mergeCell ref="C5:G5"/>
    <mergeCell ref="J1:J6"/>
  </mergeCells>
  <phoneticPr fontId="2"/>
  <conditionalFormatting sqref="G7:G10 G12:G18">
    <cfRule type="containsErrors" dxfId="58" priority="6">
      <formula>ISERROR(G7)</formula>
    </cfRule>
  </conditionalFormatting>
  <conditionalFormatting sqref="G11">
    <cfRule type="containsErrors" dxfId="56" priority="2">
      <formula>ISERROR(G11)</formula>
    </cfRule>
  </conditionalFormatting>
  <hyperlinks>
    <hyperlink ref="I4" r:id="rId1" display="e_sanka@jica.go.jp" xr:uid="{00000000-0004-0000-0000-000000000000}"/>
    <hyperlink ref="I13" r:id="rId2" xr:uid="{66E6B9C5-B360-400F-A785-318621A7156A}"/>
  </hyperlinks>
  <printOptions horizontalCentered="1" verticalCentered="1"/>
  <pageMargins left="0.70866141732283472" right="0.70866141732283472" top="0.74803149606299213" bottom="0.74803149606299213" header="0.31496062992125984" footer="0.31496062992125984"/>
  <pageSetup paperSize="9" scale="57" orientation="landscape"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B17"/>
  <sheetViews>
    <sheetView workbookViewId="0">
      <selection activeCell="B14" sqref="B14"/>
    </sheetView>
  </sheetViews>
  <sheetFormatPr defaultRowHeight="14"/>
  <cols>
    <col min="2" max="2" width="39" customWidth="1"/>
  </cols>
  <sheetData>
    <row r="3" spans="2:2">
      <c r="B3" t="s">
        <v>34</v>
      </c>
    </row>
    <row r="4" spans="2:2">
      <c r="B4" t="s">
        <v>48</v>
      </c>
    </row>
    <row r="5" spans="2:2">
      <c r="B5" t="s">
        <v>49</v>
      </c>
    </row>
    <row r="6" spans="2:2">
      <c r="B6" t="s">
        <v>40</v>
      </c>
    </row>
    <row r="7" spans="2:2">
      <c r="B7" t="s">
        <v>50</v>
      </c>
    </row>
    <row r="8" spans="2:2">
      <c r="B8" t="s">
        <v>51</v>
      </c>
    </row>
    <row r="9" spans="2:2">
      <c r="B9" t="s">
        <v>41</v>
      </c>
    </row>
    <row r="10" spans="2:2">
      <c r="B10" t="s">
        <v>42</v>
      </c>
    </row>
    <row r="11" spans="2:2">
      <c r="B11" t="s">
        <v>43</v>
      </c>
    </row>
    <row r="12" spans="2:2">
      <c r="B12" t="s">
        <v>44</v>
      </c>
    </row>
    <row r="13" spans="2:2">
      <c r="B13" t="s">
        <v>45</v>
      </c>
    </row>
    <row r="14" spans="2:2">
      <c r="B14" t="s">
        <v>54</v>
      </c>
    </row>
    <row r="15" spans="2:2">
      <c r="B15" t="s">
        <v>27</v>
      </c>
    </row>
    <row r="16" spans="2:2">
      <c r="B16" t="s">
        <v>46</v>
      </c>
    </row>
    <row r="17" spans="2:2">
      <c r="B17" t="s">
        <v>47</v>
      </c>
    </row>
  </sheetData>
  <phoneticPr fontId="2"/>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80"/>
  <sheetViews>
    <sheetView showGridLines="0" topLeftCell="B51" zoomScale="85" zoomScaleNormal="85" zoomScaleSheetLayoutView="75" workbookViewId="0">
      <selection activeCell="G58" sqref="G58"/>
    </sheetView>
  </sheetViews>
  <sheetFormatPr defaultColWidth="8.1640625" defaultRowHeight="11" outlineLevelCol="1"/>
  <cols>
    <col min="1" max="1" width="30.6640625" style="13" hidden="1" customWidth="1" outlineLevel="1"/>
    <col min="2" max="2" width="9.58203125" style="13" bestFit="1" customWidth="1" collapsed="1"/>
    <col min="3" max="3" width="7.1640625" style="13" customWidth="1"/>
    <col min="4" max="4" width="31.6640625" style="13" customWidth="1"/>
    <col min="5" max="5" width="37.6640625" style="24" customWidth="1"/>
    <col min="6" max="6" width="8.6640625" style="24" customWidth="1"/>
    <col min="7" max="7" width="15.1640625" style="13" customWidth="1"/>
    <col min="8" max="8" width="16.6640625" style="13" customWidth="1"/>
    <col min="9" max="9" width="3" style="13" bestFit="1" customWidth="1"/>
    <col min="10" max="10" width="2.1640625" style="13" customWidth="1"/>
    <col min="11" max="255" width="8.1640625" style="13"/>
    <col min="256" max="256" width="5.6640625" style="13" customWidth="1"/>
    <col min="257" max="257" width="3.58203125" style="13" customWidth="1"/>
    <col min="258" max="258" width="4" style="13" customWidth="1"/>
    <col min="259" max="259" width="3.6640625" style="13" customWidth="1"/>
    <col min="260" max="260" width="49.58203125" style="13" customWidth="1"/>
    <col min="261" max="261" width="11.58203125" style="13" customWidth="1"/>
    <col min="262" max="511" width="8.1640625" style="13"/>
    <col min="512" max="512" width="5.6640625" style="13" customWidth="1"/>
    <col min="513" max="513" width="3.58203125" style="13" customWidth="1"/>
    <col min="514" max="514" width="4" style="13" customWidth="1"/>
    <col min="515" max="515" width="3.6640625" style="13" customWidth="1"/>
    <col min="516" max="516" width="49.58203125" style="13" customWidth="1"/>
    <col min="517" max="517" width="11.58203125" style="13" customWidth="1"/>
    <col min="518" max="767" width="8.1640625" style="13"/>
    <col min="768" max="768" width="5.6640625" style="13" customWidth="1"/>
    <col min="769" max="769" width="3.58203125" style="13" customWidth="1"/>
    <col min="770" max="770" width="4" style="13" customWidth="1"/>
    <col min="771" max="771" width="3.6640625" style="13" customWidth="1"/>
    <col min="772" max="772" width="49.58203125" style="13" customWidth="1"/>
    <col min="773" max="773" width="11.58203125" style="13" customWidth="1"/>
    <col min="774" max="1023" width="8.1640625" style="13"/>
    <col min="1024" max="1024" width="5.6640625" style="13" customWidth="1"/>
    <col min="1025" max="1025" width="3.58203125" style="13" customWidth="1"/>
    <col min="1026" max="1026" width="4" style="13" customWidth="1"/>
    <col min="1027" max="1027" width="3.6640625" style="13" customWidth="1"/>
    <col min="1028" max="1028" width="49.58203125" style="13" customWidth="1"/>
    <col min="1029" max="1029" width="11.58203125" style="13" customWidth="1"/>
    <col min="1030" max="1279" width="8.1640625" style="13"/>
    <col min="1280" max="1280" width="5.6640625" style="13" customWidth="1"/>
    <col min="1281" max="1281" width="3.58203125" style="13" customWidth="1"/>
    <col min="1282" max="1282" width="4" style="13" customWidth="1"/>
    <col min="1283" max="1283" width="3.6640625" style="13" customWidth="1"/>
    <col min="1284" max="1284" width="49.58203125" style="13" customWidth="1"/>
    <col min="1285" max="1285" width="11.58203125" style="13" customWidth="1"/>
    <col min="1286" max="1535" width="8.1640625" style="13"/>
    <col min="1536" max="1536" width="5.6640625" style="13" customWidth="1"/>
    <col min="1537" max="1537" width="3.58203125" style="13" customWidth="1"/>
    <col min="1538" max="1538" width="4" style="13" customWidth="1"/>
    <col min="1539" max="1539" width="3.6640625" style="13" customWidth="1"/>
    <col min="1540" max="1540" width="49.58203125" style="13" customWidth="1"/>
    <col min="1541" max="1541" width="11.58203125" style="13" customWidth="1"/>
    <col min="1542" max="1791" width="8.1640625" style="13"/>
    <col min="1792" max="1792" width="5.6640625" style="13" customWidth="1"/>
    <col min="1793" max="1793" width="3.58203125" style="13" customWidth="1"/>
    <col min="1794" max="1794" width="4" style="13" customWidth="1"/>
    <col min="1795" max="1795" width="3.6640625" style="13" customWidth="1"/>
    <col min="1796" max="1796" width="49.58203125" style="13" customWidth="1"/>
    <col min="1797" max="1797" width="11.58203125" style="13" customWidth="1"/>
    <col min="1798" max="2047" width="8.1640625" style="13"/>
    <col min="2048" max="2048" width="5.6640625" style="13" customWidth="1"/>
    <col min="2049" max="2049" width="3.58203125" style="13" customWidth="1"/>
    <col min="2050" max="2050" width="4" style="13" customWidth="1"/>
    <col min="2051" max="2051" width="3.6640625" style="13" customWidth="1"/>
    <col min="2052" max="2052" width="49.58203125" style="13" customWidth="1"/>
    <col min="2053" max="2053" width="11.58203125" style="13" customWidth="1"/>
    <col min="2054" max="2303" width="8.1640625" style="13"/>
    <col min="2304" max="2304" width="5.6640625" style="13" customWidth="1"/>
    <col min="2305" max="2305" width="3.58203125" style="13" customWidth="1"/>
    <col min="2306" max="2306" width="4" style="13" customWidth="1"/>
    <col min="2307" max="2307" width="3.6640625" style="13" customWidth="1"/>
    <col min="2308" max="2308" width="49.58203125" style="13" customWidth="1"/>
    <col min="2309" max="2309" width="11.58203125" style="13" customWidth="1"/>
    <col min="2310" max="2559" width="8.1640625" style="13"/>
    <col min="2560" max="2560" width="5.6640625" style="13" customWidth="1"/>
    <col min="2561" max="2561" width="3.58203125" style="13" customWidth="1"/>
    <col min="2562" max="2562" width="4" style="13" customWidth="1"/>
    <col min="2563" max="2563" width="3.6640625" style="13" customWidth="1"/>
    <col min="2564" max="2564" width="49.58203125" style="13" customWidth="1"/>
    <col min="2565" max="2565" width="11.58203125" style="13" customWidth="1"/>
    <col min="2566" max="2815" width="8.1640625" style="13"/>
    <col min="2816" max="2816" width="5.6640625" style="13" customWidth="1"/>
    <col min="2817" max="2817" width="3.58203125" style="13" customWidth="1"/>
    <col min="2818" max="2818" width="4" style="13" customWidth="1"/>
    <col min="2819" max="2819" width="3.6640625" style="13" customWidth="1"/>
    <col min="2820" max="2820" width="49.58203125" style="13" customWidth="1"/>
    <col min="2821" max="2821" width="11.58203125" style="13" customWidth="1"/>
    <col min="2822" max="3071" width="8.1640625" style="13"/>
    <col min="3072" max="3072" width="5.6640625" style="13" customWidth="1"/>
    <col min="3073" max="3073" width="3.58203125" style="13" customWidth="1"/>
    <col min="3074" max="3074" width="4" style="13" customWidth="1"/>
    <col min="3075" max="3075" width="3.6640625" style="13" customWidth="1"/>
    <col min="3076" max="3076" width="49.58203125" style="13" customWidth="1"/>
    <col min="3077" max="3077" width="11.58203125" style="13" customWidth="1"/>
    <col min="3078" max="3327" width="8.1640625" style="13"/>
    <col min="3328" max="3328" width="5.6640625" style="13" customWidth="1"/>
    <col min="3329" max="3329" width="3.58203125" style="13" customWidth="1"/>
    <col min="3330" max="3330" width="4" style="13" customWidth="1"/>
    <col min="3331" max="3331" width="3.6640625" style="13" customWidth="1"/>
    <col min="3332" max="3332" width="49.58203125" style="13" customWidth="1"/>
    <col min="3333" max="3333" width="11.58203125" style="13" customWidth="1"/>
    <col min="3334" max="3583" width="8.1640625" style="13"/>
    <col min="3584" max="3584" width="5.6640625" style="13" customWidth="1"/>
    <col min="3585" max="3585" width="3.58203125" style="13" customWidth="1"/>
    <col min="3586" max="3586" width="4" style="13" customWidth="1"/>
    <col min="3587" max="3587" width="3.6640625" style="13" customWidth="1"/>
    <col min="3588" max="3588" width="49.58203125" style="13" customWidth="1"/>
    <col min="3589" max="3589" width="11.58203125" style="13" customWidth="1"/>
    <col min="3590" max="3839" width="8.1640625" style="13"/>
    <col min="3840" max="3840" width="5.6640625" style="13" customWidth="1"/>
    <col min="3841" max="3841" width="3.58203125" style="13" customWidth="1"/>
    <col min="3842" max="3842" width="4" style="13" customWidth="1"/>
    <col min="3843" max="3843" width="3.6640625" style="13" customWidth="1"/>
    <col min="3844" max="3844" width="49.58203125" style="13" customWidth="1"/>
    <col min="3845" max="3845" width="11.58203125" style="13" customWidth="1"/>
    <col min="3846" max="4095" width="8.1640625" style="13"/>
    <col min="4096" max="4096" width="5.6640625" style="13" customWidth="1"/>
    <col min="4097" max="4097" width="3.58203125" style="13" customWidth="1"/>
    <col min="4098" max="4098" width="4" style="13" customWidth="1"/>
    <col min="4099" max="4099" width="3.6640625" style="13" customWidth="1"/>
    <col min="4100" max="4100" width="49.58203125" style="13" customWidth="1"/>
    <col min="4101" max="4101" width="11.58203125" style="13" customWidth="1"/>
    <col min="4102" max="4351" width="8.1640625" style="13"/>
    <col min="4352" max="4352" width="5.6640625" style="13" customWidth="1"/>
    <col min="4353" max="4353" width="3.58203125" style="13" customWidth="1"/>
    <col min="4354" max="4354" width="4" style="13" customWidth="1"/>
    <col min="4355" max="4355" width="3.6640625" style="13" customWidth="1"/>
    <col min="4356" max="4356" width="49.58203125" style="13" customWidth="1"/>
    <col min="4357" max="4357" width="11.58203125" style="13" customWidth="1"/>
    <col min="4358" max="4607" width="8.1640625" style="13"/>
    <col min="4608" max="4608" width="5.6640625" style="13" customWidth="1"/>
    <col min="4609" max="4609" width="3.58203125" style="13" customWidth="1"/>
    <col min="4610" max="4610" width="4" style="13" customWidth="1"/>
    <col min="4611" max="4611" width="3.6640625" style="13" customWidth="1"/>
    <col min="4612" max="4612" width="49.58203125" style="13" customWidth="1"/>
    <col min="4613" max="4613" width="11.58203125" style="13" customWidth="1"/>
    <col min="4614" max="4863" width="8.1640625" style="13"/>
    <col min="4864" max="4864" width="5.6640625" style="13" customWidth="1"/>
    <col min="4865" max="4865" width="3.58203125" style="13" customWidth="1"/>
    <col min="4866" max="4866" width="4" style="13" customWidth="1"/>
    <col min="4867" max="4867" width="3.6640625" style="13" customWidth="1"/>
    <col min="4868" max="4868" width="49.58203125" style="13" customWidth="1"/>
    <col min="4869" max="4869" width="11.58203125" style="13" customWidth="1"/>
    <col min="4870" max="5119" width="8.1640625" style="13"/>
    <col min="5120" max="5120" width="5.6640625" style="13" customWidth="1"/>
    <col min="5121" max="5121" width="3.58203125" style="13" customWidth="1"/>
    <col min="5122" max="5122" width="4" style="13" customWidth="1"/>
    <col min="5123" max="5123" width="3.6640625" style="13" customWidth="1"/>
    <col min="5124" max="5124" width="49.58203125" style="13" customWidth="1"/>
    <col min="5125" max="5125" width="11.58203125" style="13" customWidth="1"/>
    <col min="5126" max="5375" width="8.1640625" style="13"/>
    <col min="5376" max="5376" width="5.6640625" style="13" customWidth="1"/>
    <col min="5377" max="5377" width="3.58203125" style="13" customWidth="1"/>
    <col min="5378" max="5378" width="4" style="13" customWidth="1"/>
    <col min="5379" max="5379" width="3.6640625" style="13" customWidth="1"/>
    <col min="5380" max="5380" width="49.58203125" style="13" customWidth="1"/>
    <col min="5381" max="5381" width="11.58203125" style="13" customWidth="1"/>
    <col min="5382" max="5631" width="8.1640625" style="13"/>
    <col min="5632" max="5632" width="5.6640625" style="13" customWidth="1"/>
    <col min="5633" max="5633" width="3.58203125" style="13" customWidth="1"/>
    <col min="5634" max="5634" width="4" style="13" customWidth="1"/>
    <col min="5635" max="5635" width="3.6640625" style="13" customWidth="1"/>
    <col min="5636" max="5636" width="49.58203125" style="13" customWidth="1"/>
    <col min="5637" max="5637" width="11.58203125" style="13" customWidth="1"/>
    <col min="5638" max="5887" width="8.1640625" style="13"/>
    <col min="5888" max="5888" width="5.6640625" style="13" customWidth="1"/>
    <col min="5889" max="5889" width="3.58203125" style="13" customWidth="1"/>
    <col min="5890" max="5890" width="4" style="13" customWidth="1"/>
    <col min="5891" max="5891" width="3.6640625" style="13" customWidth="1"/>
    <col min="5892" max="5892" width="49.58203125" style="13" customWidth="1"/>
    <col min="5893" max="5893" width="11.58203125" style="13" customWidth="1"/>
    <col min="5894" max="6143" width="8.1640625" style="13"/>
    <col min="6144" max="6144" width="5.6640625" style="13" customWidth="1"/>
    <col min="6145" max="6145" width="3.58203125" style="13" customWidth="1"/>
    <col min="6146" max="6146" width="4" style="13" customWidth="1"/>
    <col min="6147" max="6147" width="3.6640625" style="13" customWidth="1"/>
    <col min="6148" max="6148" width="49.58203125" style="13" customWidth="1"/>
    <col min="6149" max="6149" width="11.58203125" style="13" customWidth="1"/>
    <col min="6150" max="6399" width="8.1640625" style="13"/>
    <col min="6400" max="6400" width="5.6640625" style="13" customWidth="1"/>
    <col min="6401" max="6401" width="3.58203125" style="13" customWidth="1"/>
    <col min="6402" max="6402" width="4" style="13" customWidth="1"/>
    <col min="6403" max="6403" width="3.6640625" style="13" customWidth="1"/>
    <col min="6404" max="6404" width="49.58203125" style="13" customWidth="1"/>
    <col min="6405" max="6405" width="11.58203125" style="13" customWidth="1"/>
    <col min="6406" max="6655" width="8.1640625" style="13"/>
    <col min="6656" max="6656" width="5.6640625" style="13" customWidth="1"/>
    <col min="6657" max="6657" width="3.58203125" style="13" customWidth="1"/>
    <col min="6658" max="6658" width="4" style="13" customWidth="1"/>
    <col min="6659" max="6659" width="3.6640625" style="13" customWidth="1"/>
    <col min="6660" max="6660" width="49.58203125" style="13" customWidth="1"/>
    <col min="6661" max="6661" width="11.58203125" style="13" customWidth="1"/>
    <col min="6662" max="6911" width="8.1640625" style="13"/>
    <col min="6912" max="6912" width="5.6640625" style="13" customWidth="1"/>
    <col min="6913" max="6913" width="3.58203125" style="13" customWidth="1"/>
    <col min="6914" max="6914" width="4" style="13" customWidth="1"/>
    <col min="6915" max="6915" width="3.6640625" style="13" customWidth="1"/>
    <col min="6916" max="6916" width="49.58203125" style="13" customWidth="1"/>
    <col min="6917" max="6917" width="11.58203125" style="13" customWidth="1"/>
    <col min="6918" max="7167" width="8.1640625" style="13"/>
    <col min="7168" max="7168" width="5.6640625" style="13" customWidth="1"/>
    <col min="7169" max="7169" width="3.58203125" style="13" customWidth="1"/>
    <col min="7170" max="7170" width="4" style="13" customWidth="1"/>
    <col min="7171" max="7171" width="3.6640625" style="13" customWidth="1"/>
    <col min="7172" max="7172" width="49.58203125" style="13" customWidth="1"/>
    <col min="7173" max="7173" width="11.58203125" style="13" customWidth="1"/>
    <col min="7174" max="7423" width="8.1640625" style="13"/>
    <col min="7424" max="7424" width="5.6640625" style="13" customWidth="1"/>
    <col min="7425" max="7425" width="3.58203125" style="13" customWidth="1"/>
    <col min="7426" max="7426" width="4" style="13" customWidth="1"/>
    <col min="7427" max="7427" width="3.6640625" style="13" customWidth="1"/>
    <col min="7428" max="7428" width="49.58203125" style="13" customWidth="1"/>
    <col min="7429" max="7429" width="11.58203125" style="13" customWidth="1"/>
    <col min="7430" max="7679" width="8.1640625" style="13"/>
    <col min="7680" max="7680" width="5.6640625" style="13" customWidth="1"/>
    <col min="7681" max="7681" width="3.58203125" style="13" customWidth="1"/>
    <col min="7682" max="7682" width="4" style="13" customWidth="1"/>
    <col min="7683" max="7683" width="3.6640625" style="13" customWidth="1"/>
    <col min="7684" max="7684" width="49.58203125" style="13" customWidth="1"/>
    <col min="7685" max="7685" width="11.58203125" style="13" customWidth="1"/>
    <col min="7686" max="7935" width="8.1640625" style="13"/>
    <col min="7936" max="7936" width="5.6640625" style="13" customWidth="1"/>
    <col min="7937" max="7937" width="3.58203125" style="13" customWidth="1"/>
    <col min="7938" max="7938" width="4" style="13" customWidth="1"/>
    <col min="7939" max="7939" width="3.6640625" style="13" customWidth="1"/>
    <col min="7940" max="7940" width="49.58203125" style="13" customWidth="1"/>
    <col min="7941" max="7941" width="11.58203125" style="13" customWidth="1"/>
    <col min="7942" max="8191" width="8.1640625" style="13"/>
    <col min="8192" max="8192" width="5.6640625" style="13" customWidth="1"/>
    <col min="8193" max="8193" width="3.58203125" style="13" customWidth="1"/>
    <col min="8194" max="8194" width="4" style="13" customWidth="1"/>
    <col min="8195" max="8195" width="3.6640625" style="13" customWidth="1"/>
    <col min="8196" max="8196" width="49.58203125" style="13" customWidth="1"/>
    <col min="8197" max="8197" width="11.58203125" style="13" customWidth="1"/>
    <col min="8198" max="8447" width="8.1640625" style="13"/>
    <col min="8448" max="8448" width="5.6640625" style="13" customWidth="1"/>
    <col min="8449" max="8449" width="3.58203125" style="13" customWidth="1"/>
    <col min="8450" max="8450" width="4" style="13" customWidth="1"/>
    <col min="8451" max="8451" width="3.6640625" style="13" customWidth="1"/>
    <col min="8452" max="8452" width="49.58203125" style="13" customWidth="1"/>
    <col min="8453" max="8453" width="11.58203125" style="13" customWidth="1"/>
    <col min="8454" max="8703" width="8.1640625" style="13"/>
    <col min="8704" max="8704" width="5.6640625" style="13" customWidth="1"/>
    <col min="8705" max="8705" width="3.58203125" style="13" customWidth="1"/>
    <col min="8706" max="8706" width="4" style="13" customWidth="1"/>
    <col min="8707" max="8707" width="3.6640625" style="13" customWidth="1"/>
    <col min="8708" max="8708" width="49.58203125" style="13" customWidth="1"/>
    <col min="8709" max="8709" width="11.58203125" style="13" customWidth="1"/>
    <col min="8710" max="8959" width="8.1640625" style="13"/>
    <col min="8960" max="8960" width="5.6640625" style="13" customWidth="1"/>
    <col min="8961" max="8961" width="3.58203125" style="13" customWidth="1"/>
    <col min="8962" max="8962" width="4" style="13" customWidth="1"/>
    <col min="8963" max="8963" width="3.6640625" style="13" customWidth="1"/>
    <col min="8964" max="8964" width="49.58203125" style="13" customWidth="1"/>
    <col min="8965" max="8965" width="11.58203125" style="13" customWidth="1"/>
    <col min="8966" max="9215" width="8.1640625" style="13"/>
    <col min="9216" max="9216" width="5.6640625" style="13" customWidth="1"/>
    <col min="9217" max="9217" width="3.58203125" style="13" customWidth="1"/>
    <col min="9218" max="9218" width="4" style="13" customWidth="1"/>
    <col min="9219" max="9219" width="3.6640625" style="13" customWidth="1"/>
    <col min="9220" max="9220" width="49.58203125" style="13" customWidth="1"/>
    <col min="9221" max="9221" width="11.58203125" style="13" customWidth="1"/>
    <col min="9222" max="9471" width="8.1640625" style="13"/>
    <col min="9472" max="9472" width="5.6640625" style="13" customWidth="1"/>
    <col min="9473" max="9473" width="3.58203125" style="13" customWidth="1"/>
    <col min="9474" max="9474" width="4" style="13" customWidth="1"/>
    <col min="9475" max="9475" width="3.6640625" style="13" customWidth="1"/>
    <col min="9476" max="9476" width="49.58203125" style="13" customWidth="1"/>
    <col min="9477" max="9477" width="11.58203125" style="13" customWidth="1"/>
    <col min="9478" max="9727" width="8.1640625" style="13"/>
    <col min="9728" max="9728" width="5.6640625" style="13" customWidth="1"/>
    <col min="9729" max="9729" width="3.58203125" style="13" customWidth="1"/>
    <col min="9730" max="9730" width="4" style="13" customWidth="1"/>
    <col min="9731" max="9731" width="3.6640625" style="13" customWidth="1"/>
    <col min="9732" max="9732" width="49.58203125" style="13" customWidth="1"/>
    <col min="9733" max="9733" width="11.58203125" style="13" customWidth="1"/>
    <col min="9734" max="9983" width="8.1640625" style="13"/>
    <col min="9984" max="9984" width="5.6640625" style="13" customWidth="1"/>
    <col min="9985" max="9985" width="3.58203125" style="13" customWidth="1"/>
    <col min="9986" max="9986" width="4" style="13" customWidth="1"/>
    <col min="9987" max="9987" width="3.6640625" style="13" customWidth="1"/>
    <col min="9988" max="9988" width="49.58203125" style="13" customWidth="1"/>
    <col min="9989" max="9989" width="11.58203125" style="13" customWidth="1"/>
    <col min="9990" max="10239" width="8.1640625" style="13"/>
    <col min="10240" max="10240" width="5.6640625" style="13" customWidth="1"/>
    <col min="10241" max="10241" width="3.58203125" style="13" customWidth="1"/>
    <col min="10242" max="10242" width="4" style="13" customWidth="1"/>
    <col min="10243" max="10243" width="3.6640625" style="13" customWidth="1"/>
    <col min="10244" max="10244" width="49.58203125" style="13" customWidth="1"/>
    <col min="10245" max="10245" width="11.58203125" style="13" customWidth="1"/>
    <col min="10246" max="10495" width="8.1640625" style="13"/>
    <col min="10496" max="10496" width="5.6640625" style="13" customWidth="1"/>
    <col min="10497" max="10497" width="3.58203125" style="13" customWidth="1"/>
    <col min="10498" max="10498" width="4" style="13" customWidth="1"/>
    <col min="10499" max="10499" width="3.6640625" style="13" customWidth="1"/>
    <col min="10500" max="10500" width="49.58203125" style="13" customWidth="1"/>
    <col min="10501" max="10501" width="11.58203125" style="13" customWidth="1"/>
    <col min="10502" max="10751" width="8.1640625" style="13"/>
    <col min="10752" max="10752" width="5.6640625" style="13" customWidth="1"/>
    <col min="10753" max="10753" width="3.58203125" style="13" customWidth="1"/>
    <col min="10754" max="10754" width="4" style="13" customWidth="1"/>
    <col min="10755" max="10755" width="3.6640625" style="13" customWidth="1"/>
    <col min="10756" max="10756" width="49.58203125" style="13" customWidth="1"/>
    <col min="10757" max="10757" width="11.58203125" style="13" customWidth="1"/>
    <col min="10758" max="11007" width="8.1640625" style="13"/>
    <col min="11008" max="11008" width="5.6640625" style="13" customWidth="1"/>
    <col min="11009" max="11009" width="3.58203125" style="13" customWidth="1"/>
    <col min="11010" max="11010" width="4" style="13" customWidth="1"/>
    <col min="11011" max="11011" width="3.6640625" style="13" customWidth="1"/>
    <col min="11012" max="11012" width="49.58203125" style="13" customWidth="1"/>
    <col min="11013" max="11013" width="11.58203125" style="13" customWidth="1"/>
    <col min="11014" max="11263" width="8.1640625" style="13"/>
    <col min="11264" max="11264" width="5.6640625" style="13" customWidth="1"/>
    <col min="11265" max="11265" width="3.58203125" style="13" customWidth="1"/>
    <col min="11266" max="11266" width="4" style="13" customWidth="1"/>
    <col min="11267" max="11267" width="3.6640625" style="13" customWidth="1"/>
    <col min="11268" max="11268" width="49.58203125" style="13" customWidth="1"/>
    <col min="11269" max="11269" width="11.58203125" style="13" customWidth="1"/>
    <col min="11270" max="11519" width="8.1640625" style="13"/>
    <col min="11520" max="11520" width="5.6640625" style="13" customWidth="1"/>
    <col min="11521" max="11521" width="3.58203125" style="13" customWidth="1"/>
    <col min="11522" max="11522" width="4" style="13" customWidth="1"/>
    <col min="11523" max="11523" width="3.6640625" style="13" customWidth="1"/>
    <col min="11524" max="11524" width="49.58203125" style="13" customWidth="1"/>
    <col min="11525" max="11525" width="11.58203125" style="13" customWidth="1"/>
    <col min="11526" max="11775" width="8.1640625" style="13"/>
    <col min="11776" max="11776" width="5.6640625" style="13" customWidth="1"/>
    <col min="11777" max="11777" width="3.58203125" style="13" customWidth="1"/>
    <col min="11778" max="11778" width="4" style="13" customWidth="1"/>
    <col min="11779" max="11779" width="3.6640625" style="13" customWidth="1"/>
    <col min="11780" max="11780" width="49.58203125" style="13" customWidth="1"/>
    <col min="11781" max="11781" width="11.58203125" style="13" customWidth="1"/>
    <col min="11782" max="12031" width="8.1640625" style="13"/>
    <col min="12032" max="12032" width="5.6640625" style="13" customWidth="1"/>
    <col min="12033" max="12033" width="3.58203125" style="13" customWidth="1"/>
    <col min="12034" max="12034" width="4" style="13" customWidth="1"/>
    <col min="12035" max="12035" width="3.6640625" style="13" customWidth="1"/>
    <col min="12036" max="12036" width="49.58203125" style="13" customWidth="1"/>
    <col min="12037" max="12037" width="11.58203125" style="13" customWidth="1"/>
    <col min="12038" max="12287" width="8.1640625" style="13"/>
    <col min="12288" max="12288" width="5.6640625" style="13" customWidth="1"/>
    <col min="12289" max="12289" width="3.58203125" style="13" customWidth="1"/>
    <col min="12290" max="12290" width="4" style="13" customWidth="1"/>
    <col min="12291" max="12291" width="3.6640625" style="13" customWidth="1"/>
    <col min="12292" max="12292" width="49.58203125" style="13" customWidth="1"/>
    <col min="12293" max="12293" width="11.58203125" style="13" customWidth="1"/>
    <col min="12294" max="12543" width="8.1640625" style="13"/>
    <col min="12544" max="12544" width="5.6640625" style="13" customWidth="1"/>
    <col min="12545" max="12545" width="3.58203125" style="13" customWidth="1"/>
    <col min="12546" max="12546" width="4" style="13" customWidth="1"/>
    <col min="12547" max="12547" width="3.6640625" style="13" customWidth="1"/>
    <col min="12548" max="12548" width="49.58203125" style="13" customWidth="1"/>
    <col min="12549" max="12549" width="11.58203125" style="13" customWidth="1"/>
    <col min="12550" max="12799" width="8.1640625" style="13"/>
    <col min="12800" max="12800" width="5.6640625" style="13" customWidth="1"/>
    <col min="12801" max="12801" width="3.58203125" style="13" customWidth="1"/>
    <col min="12802" max="12802" width="4" style="13" customWidth="1"/>
    <col min="12803" max="12803" width="3.6640625" style="13" customWidth="1"/>
    <col min="12804" max="12804" width="49.58203125" style="13" customWidth="1"/>
    <col min="12805" max="12805" width="11.58203125" style="13" customWidth="1"/>
    <col min="12806" max="13055" width="8.1640625" style="13"/>
    <col min="13056" max="13056" width="5.6640625" style="13" customWidth="1"/>
    <col min="13057" max="13057" width="3.58203125" style="13" customWidth="1"/>
    <col min="13058" max="13058" width="4" style="13" customWidth="1"/>
    <col min="13059" max="13059" width="3.6640625" style="13" customWidth="1"/>
    <col min="13060" max="13060" width="49.58203125" style="13" customWidth="1"/>
    <col min="13061" max="13061" width="11.58203125" style="13" customWidth="1"/>
    <col min="13062" max="13311" width="8.1640625" style="13"/>
    <col min="13312" max="13312" width="5.6640625" style="13" customWidth="1"/>
    <col min="13313" max="13313" width="3.58203125" style="13" customWidth="1"/>
    <col min="13314" max="13314" width="4" style="13" customWidth="1"/>
    <col min="13315" max="13315" width="3.6640625" style="13" customWidth="1"/>
    <col min="13316" max="13316" width="49.58203125" style="13" customWidth="1"/>
    <col min="13317" max="13317" width="11.58203125" style="13" customWidth="1"/>
    <col min="13318" max="13567" width="8.1640625" style="13"/>
    <col min="13568" max="13568" width="5.6640625" style="13" customWidth="1"/>
    <col min="13569" max="13569" width="3.58203125" style="13" customWidth="1"/>
    <col min="13570" max="13570" width="4" style="13" customWidth="1"/>
    <col min="13571" max="13571" width="3.6640625" style="13" customWidth="1"/>
    <col min="13572" max="13572" width="49.58203125" style="13" customWidth="1"/>
    <col min="13573" max="13573" width="11.58203125" style="13" customWidth="1"/>
    <col min="13574" max="13823" width="8.1640625" style="13"/>
    <col min="13824" max="13824" width="5.6640625" style="13" customWidth="1"/>
    <col min="13825" max="13825" width="3.58203125" style="13" customWidth="1"/>
    <col min="13826" max="13826" width="4" style="13" customWidth="1"/>
    <col min="13827" max="13827" width="3.6640625" style="13" customWidth="1"/>
    <col min="13828" max="13828" width="49.58203125" style="13" customWidth="1"/>
    <col min="13829" max="13829" width="11.58203125" style="13" customWidth="1"/>
    <col min="13830" max="14079" width="8.1640625" style="13"/>
    <col min="14080" max="14080" width="5.6640625" style="13" customWidth="1"/>
    <col min="14081" max="14081" width="3.58203125" style="13" customWidth="1"/>
    <col min="14082" max="14082" width="4" style="13" customWidth="1"/>
    <col min="14083" max="14083" width="3.6640625" style="13" customWidth="1"/>
    <col min="14084" max="14084" width="49.58203125" style="13" customWidth="1"/>
    <col min="14085" max="14085" width="11.58203125" style="13" customWidth="1"/>
    <col min="14086" max="14335" width="8.1640625" style="13"/>
    <col min="14336" max="14336" width="5.6640625" style="13" customWidth="1"/>
    <col min="14337" max="14337" width="3.58203125" style="13" customWidth="1"/>
    <col min="14338" max="14338" width="4" style="13" customWidth="1"/>
    <col min="14339" max="14339" width="3.6640625" style="13" customWidth="1"/>
    <col min="14340" max="14340" width="49.58203125" style="13" customWidth="1"/>
    <col min="14341" max="14341" width="11.58203125" style="13" customWidth="1"/>
    <col min="14342" max="14591" width="8.1640625" style="13"/>
    <col min="14592" max="14592" width="5.6640625" style="13" customWidth="1"/>
    <col min="14593" max="14593" width="3.58203125" style="13" customWidth="1"/>
    <col min="14594" max="14594" width="4" style="13" customWidth="1"/>
    <col min="14595" max="14595" width="3.6640625" style="13" customWidth="1"/>
    <col min="14596" max="14596" width="49.58203125" style="13" customWidth="1"/>
    <col min="14597" max="14597" width="11.58203125" style="13" customWidth="1"/>
    <col min="14598" max="14847" width="8.1640625" style="13"/>
    <col min="14848" max="14848" width="5.6640625" style="13" customWidth="1"/>
    <col min="14849" max="14849" width="3.58203125" style="13" customWidth="1"/>
    <col min="14850" max="14850" width="4" style="13" customWidth="1"/>
    <col min="14851" max="14851" width="3.6640625" style="13" customWidth="1"/>
    <col min="14852" max="14852" width="49.58203125" style="13" customWidth="1"/>
    <col min="14853" max="14853" width="11.58203125" style="13" customWidth="1"/>
    <col min="14854" max="15103" width="8.1640625" style="13"/>
    <col min="15104" max="15104" width="5.6640625" style="13" customWidth="1"/>
    <col min="15105" max="15105" width="3.58203125" style="13" customWidth="1"/>
    <col min="15106" max="15106" width="4" style="13" customWidth="1"/>
    <col min="15107" max="15107" width="3.6640625" style="13" customWidth="1"/>
    <col min="15108" max="15108" width="49.58203125" style="13" customWidth="1"/>
    <col min="15109" max="15109" width="11.58203125" style="13" customWidth="1"/>
    <col min="15110" max="15359" width="8.1640625" style="13"/>
    <col min="15360" max="15360" width="5.6640625" style="13" customWidth="1"/>
    <col min="15361" max="15361" width="3.58203125" style="13" customWidth="1"/>
    <col min="15362" max="15362" width="4" style="13" customWidth="1"/>
    <col min="15363" max="15363" width="3.6640625" style="13" customWidth="1"/>
    <col min="15364" max="15364" width="49.58203125" style="13" customWidth="1"/>
    <col min="15365" max="15365" width="11.58203125" style="13" customWidth="1"/>
    <col min="15366" max="15615" width="8.1640625" style="13"/>
    <col min="15616" max="15616" width="5.6640625" style="13" customWidth="1"/>
    <col min="15617" max="15617" width="3.58203125" style="13" customWidth="1"/>
    <col min="15618" max="15618" width="4" style="13" customWidth="1"/>
    <col min="15619" max="15619" width="3.6640625" style="13" customWidth="1"/>
    <col min="15620" max="15620" width="49.58203125" style="13" customWidth="1"/>
    <col min="15621" max="15621" width="11.58203125" style="13" customWidth="1"/>
    <col min="15622" max="15871" width="8.1640625" style="13"/>
    <col min="15872" max="15872" width="5.6640625" style="13" customWidth="1"/>
    <col min="15873" max="15873" width="3.58203125" style="13" customWidth="1"/>
    <col min="15874" max="15874" width="4" style="13" customWidth="1"/>
    <col min="15875" max="15875" width="3.6640625" style="13" customWidth="1"/>
    <col min="15876" max="15876" width="49.58203125" style="13" customWidth="1"/>
    <col min="15877" max="15877" width="11.58203125" style="13" customWidth="1"/>
    <col min="15878" max="16127" width="8.1640625" style="13"/>
    <col min="16128" max="16128" width="5.6640625" style="13" customWidth="1"/>
    <col min="16129" max="16129" width="3.58203125" style="13" customWidth="1"/>
    <col min="16130" max="16130" width="4" style="13" customWidth="1"/>
    <col min="16131" max="16131" width="3.6640625" style="13" customWidth="1"/>
    <col min="16132" max="16132" width="49.58203125" style="13" customWidth="1"/>
    <col min="16133" max="16133" width="11.58203125" style="13" customWidth="1"/>
    <col min="16134" max="16384" width="8.1640625" style="13"/>
  </cols>
  <sheetData>
    <row r="1" spans="1:12" ht="31.5" customHeight="1">
      <c r="A1" s="28" t="s">
        <v>30</v>
      </c>
      <c r="B1" s="105" t="s">
        <v>65</v>
      </c>
      <c r="C1" s="105"/>
      <c r="D1" s="105"/>
      <c r="E1" s="105"/>
      <c r="F1" s="105"/>
      <c r="G1" s="19"/>
      <c r="H1" s="42" t="s">
        <v>31</v>
      </c>
    </row>
    <row r="2" spans="1:12" ht="22.5" customHeight="1">
      <c r="A2" s="29" t="s">
        <v>32</v>
      </c>
      <c r="B2" s="17"/>
      <c r="C2" s="20" t="s">
        <v>33</v>
      </c>
      <c r="D2" s="60" t="s">
        <v>34</v>
      </c>
      <c r="E2" s="20" t="s">
        <v>35</v>
      </c>
      <c r="F2" s="31" t="s">
        <v>36</v>
      </c>
      <c r="G2" s="59" t="s">
        <v>37</v>
      </c>
      <c r="H2" s="32" t="s">
        <v>38</v>
      </c>
    </row>
    <row r="3" spans="1:12">
      <c r="A3" s="30">
        <f>INDEX($D$3:$H$78,I3,$J$3)</f>
        <v>0</v>
      </c>
      <c r="B3" s="21">
        <v>45787</v>
      </c>
      <c r="C3" s="18">
        <f>B3</f>
        <v>45787</v>
      </c>
      <c r="D3" s="27"/>
      <c r="E3" s="26"/>
      <c r="F3" s="16"/>
      <c r="G3" s="17"/>
      <c r="H3" s="17"/>
      <c r="I3" s="13">
        <v>1</v>
      </c>
      <c r="J3" s="13">
        <v>1</v>
      </c>
    </row>
    <row r="4" spans="1:12">
      <c r="A4" s="30" t="str">
        <f t="shared" ref="A4:A67" si="0">INDEX($D$3:$H$70,I4,$J$3)</f>
        <v>　</v>
      </c>
      <c r="B4" s="21">
        <f>B3+1</f>
        <v>45788</v>
      </c>
      <c r="C4" s="18">
        <f t="shared" ref="C4:C67" si="1">B4</f>
        <v>45788</v>
      </c>
      <c r="D4" s="27" t="s">
        <v>39</v>
      </c>
      <c r="E4" s="14"/>
      <c r="F4" s="16"/>
      <c r="G4" s="17"/>
      <c r="H4" s="17"/>
      <c r="I4" s="13">
        <v>2</v>
      </c>
    </row>
    <row r="5" spans="1:12">
      <c r="A5" s="30" t="str">
        <f>INDEX($D$3:$H$70,I5,$J$3)</f>
        <v>公告開始</v>
      </c>
      <c r="B5" s="21">
        <f t="shared" ref="B5:B68" si="2">B4+1</f>
        <v>45789</v>
      </c>
      <c r="C5" s="18">
        <f t="shared" si="1"/>
        <v>45789</v>
      </c>
      <c r="D5" s="27" t="s">
        <v>40</v>
      </c>
      <c r="E5" s="14"/>
      <c r="F5" s="16"/>
      <c r="G5" s="17"/>
      <c r="H5" s="17"/>
      <c r="I5" s="13">
        <v>3</v>
      </c>
      <c r="J5" s="13">
        <v>1</v>
      </c>
    </row>
    <row r="6" spans="1:12">
      <c r="A6" s="30">
        <f t="shared" si="0"/>
        <v>0</v>
      </c>
      <c r="B6" s="21">
        <f t="shared" si="2"/>
        <v>45790</v>
      </c>
      <c r="C6" s="18">
        <f t="shared" si="1"/>
        <v>45790</v>
      </c>
      <c r="D6" s="27"/>
      <c r="E6" s="14"/>
      <c r="F6" s="16"/>
      <c r="G6" s="17"/>
      <c r="H6" s="17"/>
      <c r="I6" s="13">
        <v>4</v>
      </c>
      <c r="J6" s="13">
        <v>2</v>
      </c>
    </row>
    <row r="7" spans="1:12">
      <c r="A7" s="30">
        <f t="shared" si="0"/>
        <v>0</v>
      </c>
      <c r="B7" s="21">
        <f t="shared" si="2"/>
        <v>45791</v>
      </c>
      <c r="C7" s="18">
        <f t="shared" si="1"/>
        <v>45791</v>
      </c>
      <c r="D7" s="27"/>
      <c r="E7" s="14"/>
      <c r="F7" s="16"/>
      <c r="G7" s="17"/>
      <c r="H7" s="17"/>
      <c r="I7" s="13">
        <v>5</v>
      </c>
      <c r="J7" s="13">
        <v>3</v>
      </c>
    </row>
    <row r="8" spans="1:12">
      <c r="A8" s="30">
        <f t="shared" si="0"/>
        <v>0</v>
      </c>
      <c r="B8" s="21">
        <f t="shared" si="2"/>
        <v>45792</v>
      </c>
      <c r="C8" s="18">
        <f t="shared" si="1"/>
        <v>45792</v>
      </c>
      <c r="D8" s="27"/>
      <c r="E8" s="38"/>
      <c r="F8" s="38"/>
      <c r="G8" s="17"/>
      <c r="H8" s="17"/>
      <c r="I8" s="13">
        <v>6</v>
      </c>
      <c r="J8" s="13">
        <v>4</v>
      </c>
    </row>
    <row r="9" spans="1:12">
      <c r="A9" s="30">
        <f t="shared" si="0"/>
        <v>0</v>
      </c>
      <c r="B9" s="21">
        <f>B8+1</f>
        <v>45793</v>
      </c>
      <c r="C9" s="18">
        <f t="shared" si="1"/>
        <v>45793</v>
      </c>
      <c r="D9" s="27"/>
      <c r="E9" s="38"/>
      <c r="F9" s="38"/>
      <c r="G9" s="17"/>
      <c r="H9" s="17"/>
      <c r="I9" s="13">
        <v>7</v>
      </c>
      <c r="J9" s="13">
        <v>5</v>
      </c>
    </row>
    <row r="10" spans="1:12">
      <c r="A10" s="30">
        <f t="shared" si="0"/>
        <v>0</v>
      </c>
      <c r="B10" s="21">
        <f t="shared" si="2"/>
        <v>45794</v>
      </c>
      <c r="C10" s="18">
        <f t="shared" si="1"/>
        <v>45794</v>
      </c>
      <c r="D10" s="27"/>
      <c r="E10" s="14"/>
      <c r="F10" s="16"/>
      <c r="G10" s="17"/>
      <c r="H10" s="17"/>
      <c r="I10" s="13">
        <v>8</v>
      </c>
      <c r="J10" s="13">
        <v>6</v>
      </c>
    </row>
    <row r="11" spans="1:12">
      <c r="A11" s="30">
        <f t="shared" si="0"/>
        <v>0</v>
      </c>
      <c r="B11" s="21">
        <f t="shared" si="2"/>
        <v>45795</v>
      </c>
      <c r="C11" s="18">
        <f t="shared" si="1"/>
        <v>45795</v>
      </c>
      <c r="D11" s="27"/>
      <c r="E11" s="14"/>
      <c r="F11" s="16"/>
      <c r="G11" s="17"/>
      <c r="H11" s="17"/>
      <c r="I11" s="13">
        <v>9</v>
      </c>
      <c r="J11" s="13">
        <v>7</v>
      </c>
      <c r="L11" s="25"/>
    </row>
    <row r="12" spans="1:12">
      <c r="A12" s="30">
        <f t="shared" si="0"/>
        <v>0</v>
      </c>
      <c r="B12" s="21">
        <f t="shared" si="2"/>
        <v>45796</v>
      </c>
      <c r="C12" s="18">
        <f t="shared" si="1"/>
        <v>45796</v>
      </c>
      <c r="D12" s="27"/>
      <c r="E12" s="14"/>
      <c r="F12" s="14"/>
      <c r="G12" s="26"/>
      <c r="H12" s="17"/>
      <c r="I12" s="13">
        <v>10</v>
      </c>
      <c r="J12" s="13">
        <v>8</v>
      </c>
    </row>
    <row r="13" spans="1:12">
      <c r="A13" s="30">
        <f t="shared" si="0"/>
        <v>0</v>
      </c>
      <c r="B13" s="21">
        <f t="shared" si="2"/>
        <v>45797</v>
      </c>
      <c r="C13" s="18">
        <f t="shared" si="1"/>
        <v>45797</v>
      </c>
      <c r="D13" s="27"/>
      <c r="E13" s="14"/>
      <c r="F13" s="16"/>
      <c r="G13" s="17"/>
      <c r="H13" s="17"/>
      <c r="I13" s="13">
        <v>11</v>
      </c>
      <c r="J13" s="13">
        <v>9</v>
      </c>
    </row>
    <row r="14" spans="1:12">
      <c r="A14" s="30" t="str">
        <f t="shared" si="0"/>
        <v>質問受付終了</v>
      </c>
      <c r="B14" s="21">
        <f t="shared" si="2"/>
        <v>45798</v>
      </c>
      <c r="C14" s="18">
        <f t="shared" si="1"/>
        <v>45798</v>
      </c>
      <c r="D14" s="27" t="s">
        <v>42</v>
      </c>
      <c r="E14" s="16" t="s">
        <v>70</v>
      </c>
      <c r="F14" s="16"/>
      <c r="G14" s="17"/>
      <c r="H14" s="17"/>
      <c r="I14" s="13">
        <v>12</v>
      </c>
      <c r="J14" s="13">
        <v>10</v>
      </c>
    </row>
    <row r="15" spans="1:12">
      <c r="A15" s="30">
        <f t="shared" si="0"/>
        <v>0</v>
      </c>
      <c r="B15" s="21">
        <f t="shared" si="2"/>
        <v>45799</v>
      </c>
      <c r="C15" s="18">
        <f t="shared" si="1"/>
        <v>45799</v>
      </c>
      <c r="D15" s="27"/>
      <c r="E15" s="14"/>
      <c r="F15" s="16"/>
      <c r="G15" s="17"/>
      <c r="H15" s="17"/>
      <c r="I15" s="13">
        <v>13</v>
      </c>
      <c r="J15" s="13">
        <v>11</v>
      </c>
    </row>
    <row r="16" spans="1:12">
      <c r="A16" s="30">
        <f t="shared" si="0"/>
        <v>0</v>
      </c>
      <c r="B16" s="21">
        <f t="shared" si="2"/>
        <v>45800</v>
      </c>
      <c r="C16" s="18">
        <f t="shared" si="1"/>
        <v>45800</v>
      </c>
      <c r="D16" s="27"/>
      <c r="E16" s="14"/>
      <c r="F16" s="16"/>
      <c r="G16" s="17"/>
      <c r="H16" s="17"/>
      <c r="I16" s="13">
        <v>14</v>
      </c>
      <c r="J16" s="13">
        <v>12</v>
      </c>
    </row>
    <row r="17" spans="1:10">
      <c r="A17" s="30">
        <f t="shared" si="0"/>
        <v>0</v>
      </c>
      <c r="B17" s="21">
        <f t="shared" si="2"/>
        <v>45801</v>
      </c>
      <c r="C17" s="18">
        <f t="shared" si="1"/>
        <v>45801</v>
      </c>
      <c r="D17" s="27"/>
      <c r="E17" s="16"/>
      <c r="F17" s="14"/>
      <c r="G17" s="17"/>
      <c r="H17" s="17"/>
      <c r="I17" s="13">
        <v>15</v>
      </c>
      <c r="J17" s="13">
        <v>13</v>
      </c>
    </row>
    <row r="18" spans="1:10">
      <c r="A18" s="30">
        <f t="shared" si="0"/>
        <v>0</v>
      </c>
      <c r="B18" s="21">
        <f t="shared" si="2"/>
        <v>45802</v>
      </c>
      <c r="C18" s="18">
        <f t="shared" si="1"/>
        <v>45802</v>
      </c>
      <c r="D18" s="27"/>
      <c r="E18" s="14"/>
      <c r="F18" s="16"/>
      <c r="G18" s="17"/>
      <c r="H18" s="17"/>
      <c r="I18" s="13">
        <v>16</v>
      </c>
      <c r="J18" s="13">
        <v>14</v>
      </c>
    </row>
    <row r="19" spans="1:10">
      <c r="A19" s="30">
        <f t="shared" si="0"/>
        <v>0</v>
      </c>
      <c r="B19" s="21">
        <f t="shared" si="2"/>
        <v>45803</v>
      </c>
      <c r="C19" s="18">
        <f t="shared" si="1"/>
        <v>45803</v>
      </c>
      <c r="D19" s="27"/>
      <c r="E19" s="14"/>
      <c r="F19" s="16"/>
      <c r="G19" s="17"/>
      <c r="H19" s="17"/>
      <c r="I19" s="13">
        <v>17</v>
      </c>
      <c r="J19" s="13">
        <v>15</v>
      </c>
    </row>
    <row r="20" spans="1:10">
      <c r="A20" s="30">
        <f t="shared" si="0"/>
        <v>0</v>
      </c>
      <c r="B20" s="21">
        <f t="shared" si="2"/>
        <v>45804</v>
      </c>
      <c r="C20" s="18">
        <f t="shared" si="1"/>
        <v>45804</v>
      </c>
      <c r="D20" s="27"/>
      <c r="E20" s="14" t="s">
        <v>73</v>
      </c>
      <c r="F20" s="16"/>
      <c r="G20" s="17"/>
      <c r="H20" s="17"/>
      <c r="I20" s="13">
        <v>18</v>
      </c>
      <c r="J20" s="13">
        <v>16</v>
      </c>
    </row>
    <row r="21" spans="1:10">
      <c r="A21" s="30" t="str">
        <f t="shared" si="0"/>
        <v>質問への回答</v>
      </c>
      <c r="B21" s="21">
        <f t="shared" si="2"/>
        <v>45805</v>
      </c>
      <c r="C21" s="18">
        <f t="shared" si="1"/>
        <v>45805</v>
      </c>
      <c r="D21" s="27" t="s">
        <v>43</v>
      </c>
      <c r="E21" s="14"/>
      <c r="F21" s="16"/>
      <c r="G21" s="17"/>
      <c r="H21" s="17"/>
      <c r="I21" s="13">
        <v>19</v>
      </c>
      <c r="J21" s="13">
        <v>17</v>
      </c>
    </row>
    <row r="22" spans="1:10">
      <c r="A22" s="30">
        <f t="shared" si="0"/>
        <v>0</v>
      </c>
      <c r="B22" s="21">
        <f t="shared" si="2"/>
        <v>45806</v>
      </c>
      <c r="C22" s="18">
        <f t="shared" si="1"/>
        <v>45806</v>
      </c>
      <c r="D22" s="27"/>
      <c r="E22" s="16"/>
      <c r="F22" s="16"/>
      <c r="G22" s="17"/>
      <c r="H22" s="56"/>
      <c r="I22" s="13">
        <v>20</v>
      </c>
      <c r="J22" s="13">
        <v>18</v>
      </c>
    </row>
    <row r="23" spans="1:10">
      <c r="A23" s="30">
        <f t="shared" si="0"/>
        <v>0</v>
      </c>
      <c r="B23" s="21">
        <f t="shared" si="2"/>
        <v>45807</v>
      </c>
      <c r="C23" s="18">
        <f t="shared" si="1"/>
        <v>45807</v>
      </c>
      <c r="D23" s="27"/>
      <c r="E23" s="14"/>
      <c r="F23" s="16"/>
      <c r="G23" s="17"/>
      <c r="H23" s="57"/>
      <c r="I23" s="13">
        <v>21</v>
      </c>
      <c r="J23" s="13">
        <v>19</v>
      </c>
    </row>
    <row r="24" spans="1:10">
      <c r="A24" s="30">
        <f t="shared" si="0"/>
        <v>0</v>
      </c>
      <c r="B24" s="21">
        <f t="shared" si="2"/>
        <v>45808</v>
      </c>
      <c r="C24" s="18">
        <f t="shared" si="1"/>
        <v>45808</v>
      </c>
      <c r="D24" s="27"/>
      <c r="E24" s="15"/>
      <c r="F24" s="16"/>
      <c r="G24" s="17"/>
      <c r="H24" s="17"/>
      <c r="I24" s="13">
        <v>22</v>
      </c>
      <c r="J24" s="13">
        <v>20</v>
      </c>
    </row>
    <row r="25" spans="1:10">
      <c r="A25" s="30">
        <f t="shared" si="0"/>
        <v>0</v>
      </c>
      <c r="B25" s="21">
        <f t="shared" si="2"/>
        <v>45809</v>
      </c>
      <c r="C25" s="18">
        <f t="shared" si="1"/>
        <v>45809</v>
      </c>
      <c r="D25" s="27"/>
      <c r="E25" s="15"/>
      <c r="F25" s="16"/>
      <c r="G25" s="17"/>
      <c r="H25" s="17"/>
      <c r="I25" s="13">
        <v>23</v>
      </c>
      <c r="J25" s="13">
        <v>21</v>
      </c>
    </row>
    <row r="26" spans="1:10" ht="11.15" customHeight="1">
      <c r="A26" s="30">
        <f t="shared" si="0"/>
        <v>0</v>
      </c>
      <c r="B26" s="21">
        <f t="shared" si="2"/>
        <v>45810</v>
      </c>
      <c r="C26" s="18">
        <f t="shared" si="1"/>
        <v>45810</v>
      </c>
      <c r="D26" s="27"/>
      <c r="E26" s="15"/>
      <c r="F26" s="16"/>
      <c r="G26" s="17"/>
      <c r="H26" s="17"/>
      <c r="I26" s="13">
        <v>24</v>
      </c>
      <c r="J26" s="13">
        <v>22</v>
      </c>
    </row>
    <row r="27" spans="1:10" ht="12" customHeight="1">
      <c r="A27" s="30">
        <f t="shared" si="0"/>
        <v>0</v>
      </c>
      <c r="B27" s="21">
        <f t="shared" si="2"/>
        <v>45811</v>
      </c>
      <c r="C27" s="18">
        <f t="shared" si="1"/>
        <v>45811</v>
      </c>
      <c r="D27" s="27"/>
      <c r="E27" s="100"/>
      <c r="F27" s="16"/>
      <c r="G27" s="17"/>
      <c r="H27" s="17"/>
      <c r="I27" s="13">
        <v>25</v>
      </c>
      <c r="J27" s="13">
        <v>23</v>
      </c>
    </row>
    <row r="28" spans="1:10">
      <c r="A28" s="30">
        <f t="shared" si="0"/>
        <v>0</v>
      </c>
      <c r="B28" s="21">
        <f t="shared" si="2"/>
        <v>45812</v>
      </c>
      <c r="C28" s="18">
        <f t="shared" si="1"/>
        <v>45812</v>
      </c>
      <c r="D28" s="100"/>
      <c r="E28" s="15"/>
      <c r="F28" s="16"/>
      <c r="G28" s="17"/>
      <c r="H28" s="17"/>
      <c r="I28" s="13">
        <v>26</v>
      </c>
      <c r="J28" s="13">
        <v>24</v>
      </c>
    </row>
    <row r="29" spans="1:10">
      <c r="A29" s="30">
        <f t="shared" si="0"/>
        <v>0</v>
      </c>
      <c r="B29" s="21">
        <f t="shared" si="2"/>
        <v>45813</v>
      </c>
      <c r="C29" s="18">
        <f t="shared" si="1"/>
        <v>45813</v>
      </c>
      <c r="D29" s="100"/>
      <c r="E29" s="15"/>
      <c r="F29" s="16"/>
      <c r="G29" s="17"/>
      <c r="H29" s="17"/>
      <c r="I29" s="13">
        <v>27</v>
      </c>
      <c r="J29" s="13">
        <v>25</v>
      </c>
    </row>
    <row r="30" spans="1:10">
      <c r="A30" s="30" t="str">
        <f t="shared" si="0"/>
        <v>競争参加資格申請締切日</v>
      </c>
      <c r="B30" s="21">
        <f t="shared" si="2"/>
        <v>45814</v>
      </c>
      <c r="C30" s="18">
        <f t="shared" si="1"/>
        <v>45814</v>
      </c>
      <c r="D30" s="100" t="s">
        <v>66</v>
      </c>
      <c r="F30" s="16"/>
      <c r="G30" s="17"/>
      <c r="H30" s="17"/>
      <c r="I30" s="13">
        <v>28</v>
      </c>
      <c r="J30" s="13">
        <v>26</v>
      </c>
    </row>
    <row r="31" spans="1:10">
      <c r="A31" s="30">
        <f t="shared" si="0"/>
        <v>0</v>
      </c>
      <c r="B31" s="21">
        <f t="shared" si="2"/>
        <v>45815</v>
      </c>
      <c r="C31" s="18">
        <f t="shared" si="1"/>
        <v>45815</v>
      </c>
      <c r="D31" s="15"/>
      <c r="E31" s="15"/>
      <c r="F31" s="16"/>
      <c r="G31" s="17"/>
      <c r="H31" s="17"/>
      <c r="I31" s="13">
        <v>29</v>
      </c>
      <c r="J31" s="13">
        <v>27</v>
      </c>
    </row>
    <row r="32" spans="1:10">
      <c r="A32" s="30">
        <f t="shared" si="0"/>
        <v>0</v>
      </c>
      <c r="B32" s="21">
        <f t="shared" si="2"/>
        <v>45816</v>
      </c>
      <c r="C32" s="18">
        <f t="shared" si="1"/>
        <v>45816</v>
      </c>
      <c r="D32" s="27"/>
      <c r="E32" s="15"/>
      <c r="F32" s="16"/>
      <c r="G32" s="17"/>
      <c r="H32" s="17"/>
      <c r="I32" s="13">
        <v>30</v>
      </c>
      <c r="J32" s="13">
        <v>28</v>
      </c>
    </row>
    <row r="33" spans="1:10">
      <c r="A33" s="30">
        <f t="shared" si="0"/>
        <v>0</v>
      </c>
      <c r="B33" s="21">
        <f t="shared" si="2"/>
        <v>45817</v>
      </c>
      <c r="C33" s="18">
        <f t="shared" si="1"/>
        <v>45817</v>
      </c>
      <c r="D33" s="27"/>
      <c r="E33" s="15" t="s">
        <v>71</v>
      </c>
      <c r="F33" s="16"/>
      <c r="G33" s="17"/>
      <c r="H33" s="17"/>
      <c r="I33" s="13">
        <v>31</v>
      </c>
      <c r="J33" s="13">
        <v>29</v>
      </c>
    </row>
    <row r="34" spans="1:10" ht="11.15" customHeight="1">
      <c r="A34" s="30">
        <f t="shared" si="0"/>
        <v>0</v>
      </c>
      <c r="B34" s="21">
        <f t="shared" si="2"/>
        <v>45818</v>
      </c>
      <c r="C34" s="18">
        <f t="shared" si="1"/>
        <v>45818</v>
      </c>
      <c r="D34" s="27"/>
      <c r="E34" s="16"/>
      <c r="F34" s="16"/>
      <c r="G34" s="17"/>
      <c r="H34" s="17"/>
      <c r="I34" s="13">
        <v>32</v>
      </c>
      <c r="J34" s="13">
        <v>30</v>
      </c>
    </row>
    <row r="35" spans="1:10">
      <c r="A35" s="30">
        <f t="shared" si="0"/>
        <v>0</v>
      </c>
      <c r="B35" s="21">
        <f t="shared" si="2"/>
        <v>45819</v>
      </c>
      <c r="C35" s="18">
        <f t="shared" si="1"/>
        <v>45819</v>
      </c>
      <c r="D35" s="27"/>
      <c r="F35" s="16"/>
      <c r="G35" s="17"/>
      <c r="H35" s="17"/>
      <c r="I35" s="13">
        <v>33</v>
      </c>
      <c r="J35" s="13">
        <v>31</v>
      </c>
    </row>
    <row r="36" spans="1:10">
      <c r="A36" s="30">
        <f t="shared" si="0"/>
        <v>0</v>
      </c>
      <c r="B36" s="21">
        <f t="shared" si="2"/>
        <v>45820</v>
      </c>
      <c r="C36" s="18">
        <f t="shared" si="1"/>
        <v>45820</v>
      </c>
      <c r="D36" s="27"/>
      <c r="E36" s="15" t="s">
        <v>72</v>
      </c>
      <c r="F36" s="16"/>
      <c r="G36" s="17"/>
      <c r="H36" s="17"/>
      <c r="I36" s="13">
        <v>34</v>
      </c>
      <c r="J36" s="13">
        <v>32</v>
      </c>
    </row>
    <row r="37" spans="1:10">
      <c r="A37" s="30" t="str">
        <f t="shared" si="0"/>
        <v>競争参加資格確認結果通知日</v>
      </c>
      <c r="B37" s="21">
        <f t="shared" si="2"/>
        <v>45821</v>
      </c>
      <c r="C37" s="18">
        <f t="shared" si="1"/>
        <v>45821</v>
      </c>
      <c r="D37" s="100" t="s">
        <v>67</v>
      </c>
      <c r="E37" s="15"/>
      <c r="F37" s="16"/>
      <c r="G37" s="17"/>
      <c r="H37" s="17"/>
      <c r="I37" s="13">
        <v>35</v>
      </c>
      <c r="J37" s="13">
        <v>33</v>
      </c>
    </row>
    <row r="38" spans="1:10">
      <c r="A38" s="30">
        <f t="shared" si="0"/>
        <v>0</v>
      </c>
      <c r="B38" s="21">
        <f t="shared" si="2"/>
        <v>45822</v>
      </c>
      <c r="C38" s="18">
        <f t="shared" si="1"/>
        <v>45822</v>
      </c>
      <c r="D38" s="27"/>
      <c r="E38" s="15"/>
      <c r="F38" s="15"/>
      <c r="G38" s="17"/>
      <c r="H38" s="17"/>
      <c r="I38" s="13">
        <v>36</v>
      </c>
      <c r="J38" s="13">
        <v>34</v>
      </c>
    </row>
    <row r="39" spans="1:10">
      <c r="A39" s="30">
        <f t="shared" si="0"/>
        <v>0</v>
      </c>
      <c r="B39" s="21">
        <f t="shared" si="2"/>
        <v>45823</v>
      </c>
      <c r="C39" s="18">
        <f t="shared" si="1"/>
        <v>45823</v>
      </c>
      <c r="D39" s="27"/>
      <c r="E39" s="15"/>
      <c r="F39" s="16"/>
      <c r="G39" s="17"/>
      <c r="H39" s="17"/>
      <c r="I39" s="13">
        <v>37</v>
      </c>
      <c r="J39" s="13">
        <v>35</v>
      </c>
    </row>
    <row r="40" spans="1:10">
      <c r="A40" s="30">
        <f t="shared" si="0"/>
        <v>0</v>
      </c>
      <c r="B40" s="21">
        <f t="shared" si="2"/>
        <v>45824</v>
      </c>
      <c r="C40" s="18">
        <f t="shared" si="1"/>
        <v>45824</v>
      </c>
      <c r="D40" s="27"/>
      <c r="E40" s="15"/>
      <c r="F40" s="16"/>
      <c r="G40" s="17"/>
      <c r="H40" s="58"/>
      <c r="I40" s="13">
        <v>38</v>
      </c>
      <c r="J40" s="13">
        <v>36</v>
      </c>
    </row>
    <row r="41" spans="1:10">
      <c r="A41" s="30">
        <f t="shared" si="0"/>
        <v>0</v>
      </c>
      <c r="B41" s="21">
        <f t="shared" si="2"/>
        <v>45825</v>
      </c>
      <c r="C41" s="18">
        <f t="shared" si="1"/>
        <v>45825</v>
      </c>
      <c r="D41" s="27"/>
      <c r="E41" s="15"/>
      <c r="F41" s="55"/>
      <c r="G41" s="17"/>
      <c r="H41" s="58"/>
      <c r="I41" s="13">
        <v>39</v>
      </c>
      <c r="J41" s="13">
        <v>37</v>
      </c>
    </row>
    <row r="42" spans="1:10">
      <c r="A42" s="30">
        <f t="shared" si="0"/>
        <v>0</v>
      </c>
      <c r="B42" s="21">
        <f t="shared" si="2"/>
        <v>45826</v>
      </c>
      <c r="C42" s="18">
        <f t="shared" si="1"/>
        <v>45826</v>
      </c>
      <c r="D42" s="17"/>
      <c r="F42" s="16"/>
      <c r="G42" s="17"/>
      <c r="H42" s="58"/>
      <c r="I42" s="13">
        <v>40</v>
      </c>
      <c r="J42" s="13">
        <v>38</v>
      </c>
    </row>
    <row r="43" spans="1:10">
      <c r="A43" s="30">
        <f t="shared" si="0"/>
        <v>0</v>
      </c>
      <c r="B43" s="21">
        <f t="shared" si="2"/>
        <v>45827</v>
      </c>
      <c r="C43" s="18">
        <f t="shared" si="1"/>
        <v>45827</v>
      </c>
      <c r="D43" s="27"/>
      <c r="E43" s="15"/>
      <c r="F43" s="16"/>
      <c r="G43" s="17"/>
      <c r="H43" s="17"/>
      <c r="I43" s="13">
        <v>41</v>
      </c>
      <c r="J43" s="13">
        <v>39</v>
      </c>
    </row>
    <row r="44" spans="1:10">
      <c r="A44" s="30" t="str">
        <f t="shared" si="0"/>
        <v>技術提案書提出締切日</v>
      </c>
      <c r="B44" s="21">
        <f t="shared" si="2"/>
        <v>45828</v>
      </c>
      <c r="C44" s="18">
        <f t="shared" si="1"/>
        <v>45828</v>
      </c>
      <c r="D44" s="100" t="s">
        <v>68</v>
      </c>
      <c r="E44" s="16"/>
      <c r="F44" s="16"/>
      <c r="G44" s="17"/>
      <c r="H44" s="17"/>
      <c r="I44" s="13">
        <v>42</v>
      </c>
      <c r="J44" s="13">
        <v>40</v>
      </c>
    </row>
    <row r="45" spans="1:10" ht="13.5" customHeight="1">
      <c r="A45" s="30">
        <f t="shared" si="0"/>
        <v>0</v>
      </c>
      <c r="B45" s="21">
        <f t="shared" si="2"/>
        <v>45829</v>
      </c>
      <c r="C45" s="18">
        <f t="shared" si="1"/>
        <v>45829</v>
      </c>
      <c r="D45" s="27"/>
      <c r="E45" s="26"/>
      <c r="F45" s="26"/>
      <c r="G45" s="17"/>
      <c r="H45" s="58"/>
      <c r="I45" s="13">
        <v>43</v>
      </c>
      <c r="J45" s="13">
        <v>41</v>
      </c>
    </row>
    <row r="46" spans="1:10">
      <c r="A46" s="30">
        <f t="shared" si="0"/>
        <v>0</v>
      </c>
      <c r="B46" s="21">
        <f t="shared" si="2"/>
        <v>45830</v>
      </c>
      <c r="C46" s="18">
        <f t="shared" si="1"/>
        <v>45830</v>
      </c>
      <c r="D46" s="27"/>
      <c r="E46" s="16"/>
      <c r="F46" s="16"/>
      <c r="G46" s="17"/>
      <c r="H46" s="58"/>
      <c r="I46" s="13">
        <v>44</v>
      </c>
      <c r="J46" s="13">
        <v>42</v>
      </c>
    </row>
    <row r="47" spans="1:10">
      <c r="A47" s="30">
        <f>INDEX($D$3:$H$70,I47,$J$3)</f>
        <v>0</v>
      </c>
      <c r="B47" s="21">
        <f t="shared" si="2"/>
        <v>45831</v>
      </c>
      <c r="C47" s="18">
        <f t="shared" si="1"/>
        <v>45831</v>
      </c>
      <c r="D47" s="27"/>
      <c r="E47" s="15" t="s">
        <v>74</v>
      </c>
      <c r="F47" s="16"/>
      <c r="G47" s="17"/>
      <c r="H47" s="58"/>
      <c r="I47" s="13">
        <v>45</v>
      </c>
      <c r="J47" s="13">
        <v>43</v>
      </c>
    </row>
    <row r="48" spans="1:10">
      <c r="A48" s="30">
        <f t="shared" si="0"/>
        <v>0</v>
      </c>
      <c r="B48" s="21">
        <f t="shared" si="2"/>
        <v>45832</v>
      </c>
      <c r="C48" s="18">
        <f t="shared" si="1"/>
        <v>45832</v>
      </c>
      <c r="D48" s="27"/>
      <c r="E48" s="17"/>
      <c r="F48" s="16"/>
      <c r="G48" s="17"/>
      <c r="H48" s="17"/>
      <c r="I48" s="13">
        <v>46</v>
      </c>
      <c r="J48" s="13">
        <v>44</v>
      </c>
    </row>
    <row r="49" spans="1:10">
      <c r="A49" s="30">
        <f t="shared" si="0"/>
        <v>0</v>
      </c>
      <c r="B49" s="21">
        <f t="shared" si="2"/>
        <v>45833</v>
      </c>
      <c r="C49" s="18">
        <f t="shared" si="1"/>
        <v>45833</v>
      </c>
      <c r="D49" s="27"/>
      <c r="E49" s="16"/>
      <c r="F49" s="16"/>
      <c r="G49" s="17"/>
      <c r="H49" s="17"/>
      <c r="I49" s="13">
        <v>47</v>
      </c>
      <c r="J49" s="13">
        <v>45</v>
      </c>
    </row>
    <row r="50" spans="1:10">
      <c r="A50" s="30">
        <f t="shared" si="0"/>
        <v>0</v>
      </c>
      <c r="B50" s="21">
        <f t="shared" si="2"/>
        <v>45834</v>
      </c>
      <c r="C50" s="18">
        <f t="shared" si="1"/>
        <v>45834</v>
      </c>
      <c r="D50" s="27"/>
      <c r="E50" s="16" t="s">
        <v>72</v>
      </c>
      <c r="F50" s="16"/>
      <c r="G50" s="17"/>
      <c r="H50" s="17"/>
      <c r="I50" s="13">
        <v>48</v>
      </c>
      <c r="J50" s="13">
        <v>46</v>
      </c>
    </row>
    <row r="51" spans="1:10">
      <c r="A51" s="30" t="str">
        <f t="shared" si="0"/>
        <v>技術評価結果通知書発出</v>
      </c>
      <c r="B51" s="21">
        <f t="shared" si="2"/>
        <v>45835</v>
      </c>
      <c r="C51" s="18">
        <f t="shared" si="1"/>
        <v>45835</v>
      </c>
      <c r="D51" s="101" t="s">
        <v>46</v>
      </c>
      <c r="E51" s="16"/>
      <c r="F51" s="16"/>
      <c r="G51" s="17"/>
      <c r="H51" s="17"/>
      <c r="I51" s="13">
        <v>49</v>
      </c>
      <c r="J51" s="13">
        <v>47</v>
      </c>
    </row>
    <row r="52" spans="1:10">
      <c r="A52" s="30">
        <f t="shared" si="0"/>
        <v>0</v>
      </c>
      <c r="B52" s="21">
        <f t="shared" si="2"/>
        <v>45836</v>
      </c>
      <c r="C52" s="18">
        <f t="shared" si="1"/>
        <v>45836</v>
      </c>
      <c r="D52" s="27"/>
      <c r="E52" s="16"/>
      <c r="F52" s="16"/>
      <c r="G52" s="17"/>
      <c r="H52" s="17"/>
      <c r="I52" s="13">
        <v>50</v>
      </c>
      <c r="J52" s="13">
        <v>48</v>
      </c>
    </row>
    <row r="53" spans="1:10">
      <c r="A53" s="30">
        <f t="shared" si="0"/>
        <v>0</v>
      </c>
      <c r="B53" s="21">
        <f t="shared" si="2"/>
        <v>45837</v>
      </c>
      <c r="C53" s="18">
        <f t="shared" si="1"/>
        <v>45837</v>
      </c>
      <c r="D53" s="27"/>
      <c r="E53" s="16"/>
      <c r="F53" s="16"/>
      <c r="G53" s="17"/>
      <c r="H53" s="17"/>
      <c r="I53" s="13">
        <v>51</v>
      </c>
      <c r="J53" s="13">
        <v>49</v>
      </c>
    </row>
    <row r="54" spans="1:10">
      <c r="A54" s="30">
        <f t="shared" si="0"/>
        <v>0</v>
      </c>
      <c r="B54" s="21">
        <f t="shared" si="2"/>
        <v>45838</v>
      </c>
      <c r="C54" s="18">
        <f t="shared" si="1"/>
        <v>45838</v>
      </c>
      <c r="D54" s="27"/>
      <c r="E54" s="16"/>
      <c r="F54" s="16"/>
      <c r="G54" s="17"/>
      <c r="H54" s="17"/>
      <c r="I54" s="13">
        <v>52</v>
      </c>
      <c r="J54" s="13">
        <v>50</v>
      </c>
    </row>
    <row r="55" spans="1:10">
      <c r="A55" s="30">
        <f t="shared" si="0"/>
        <v>0</v>
      </c>
      <c r="B55" s="21">
        <f t="shared" si="2"/>
        <v>45839</v>
      </c>
      <c r="C55" s="18">
        <f t="shared" si="1"/>
        <v>45839</v>
      </c>
      <c r="D55" s="27"/>
      <c r="E55" s="16"/>
      <c r="F55" s="55"/>
      <c r="G55" s="17"/>
      <c r="H55" s="17"/>
      <c r="I55" s="13">
        <v>53</v>
      </c>
    </row>
    <row r="56" spans="1:10">
      <c r="A56" s="30">
        <f t="shared" si="0"/>
        <v>0</v>
      </c>
      <c r="B56" s="21">
        <f t="shared" si="2"/>
        <v>45840</v>
      </c>
      <c r="C56" s="18">
        <f t="shared" si="1"/>
        <v>45840</v>
      </c>
      <c r="D56" s="27"/>
      <c r="E56" s="16"/>
      <c r="F56" s="16"/>
      <c r="G56" s="17"/>
      <c r="H56" s="17"/>
      <c r="I56" s="13">
        <v>54</v>
      </c>
    </row>
    <row r="57" spans="1:10">
      <c r="A57" s="30">
        <f t="shared" si="0"/>
        <v>0</v>
      </c>
      <c r="B57" s="21">
        <f t="shared" si="2"/>
        <v>45841</v>
      </c>
      <c r="C57" s="18">
        <f t="shared" si="1"/>
        <v>45841</v>
      </c>
      <c r="D57" s="27"/>
      <c r="E57" s="16" t="s">
        <v>75</v>
      </c>
      <c r="F57" s="16"/>
      <c r="G57" s="17"/>
      <c r="H57" s="17"/>
      <c r="I57" s="13">
        <v>55</v>
      </c>
    </row>
    <row r="58" spans="1:10">
      <c r="A58" s="30" t="str">
        <f>INDEX($D$3:$H$70,I58,$J$3)</f>
        <v>入札会</v>
      </c>
      <c r="B58" s="21">
        <f t="shared" si="2"/>
        <v>45842</v>
      </c>
      <c r="C58" s="18">
        <f t="shared" si="1"/>
        <v>45842</v>
      </c>
      <c r="D58" s="27" t="s">
        <v>47</v>
      </c>
      <c r="E58" s="16"/>
      <c r="F58" s="16" t="s">
        <v>87</v>
      </c>
      <c r="G58" s="17"/>
      <c r="H58" s="17"/>
      <c r="I58" s="13">
        <v>56</v>
      </c>
    </row>
    <row r="59" spans="1:10">
      <c r="A59" s="30">
        <f>INDEX($D$3:$H$70,I59,$J$3)</f>
        <v>0</v>
      </c>
      <c r="B59" s="21">
        <f t="shared" si="2"/>
        <v>45843</v>
      </c>
      <c r="C59" s="18">
        <f t="shared" si="1"/>
        <v>45843</v>
      </c>
      <c r="D59" s="27"/>
      <c r="E59" s="16"/>
      <c r="F59" s="16"/>
      <c r="G59" s="17"/>
      <c r="H59" s="17"/>
      <c r="I59" s="13">
        <v>57</v>
      </c>
    </row>
    <row r="60" spans="1:10">
      <c r="A60" s="30">
        <f t="shared" si="0"/>
        <v>0</v>
      </c>
      <c r="B60" s="21">
        <f t="shared" si="2"/>
        <v>45844</v>
      </c>
      <c r="C60" s="18">
        <f t="shared" si="1"/>
        <v>45844</v>
      </c>
      <c r="D60" s="27"/>
      <c r="E60" s="16"/>
      <c r="F60" s="16"/>
      <c r="G60" s="17"/>
      <c r="H60" s="17"/>
      <c r="I60" s="13">
        <v>58</v>
      </c>
    </row>
    <row r="61" spans="1:10">
      <c r="A61" s="30">
        <f t="shared" si="0"/>
        <v>0</v>
      </c>
      <c r="B61" s="21">
        <f t="shared" si="2"/>
        <v>45845</v>
      </c>
      <c r="C61" s="18">
        <f t="shared" si="1"/>
        <v>45845</v>
      </c>
      <c r="D61" s="27"/>
      <c r="E61" s="16" t="s">
        <v>76</v>
      </c>
      <c r="F61" s="16"/>
      <c r="G61" s="17"/>
      <c r="H61" s="17"/>
      <c r="I61" s="13">
        <v>59</v>
      </c>
    </row>
    <row r="62" spans="1:10">
      <c r="A62" s="30">
        <f t="shared" si="0"/>
        <v>0</v>
      </c>
      <c r="B62" s="21">
        <f t="shared" si="2"/>
        <v>45846</v>
      </c>
      <c r="C62" s="18">
        <f t="shared" si="1"/>
        <v>45846</v>
      </c>
      <c r="D62" s="27"/>
      <c r="E62" s="16"/>
      <c r="F62" s="16"/>
      <c r="G62" s="17"/>
      <c r="H62" s="17"/>
      <c r="I62" s="13">
        <v>60</v>
      </c>
    </row>
    <row r="63" spans="1:10">
      <c r="A63" s="30">
        <f t="shared" si="0"/>
        <v>0</v>
      </c>
      <c r="B63" s="21">
        <f t="shared" si="2"/>
        <v>45847</v>
      </c>
      <c r="C63" s="18">
        <f t="shared" si="1"/>
        <v>45847</v>
      </c>
      <c r="D63" s="27"/>
      <c r="E63" s="16"/>
      <c r="F63" s="16"/>
      <c r="G63" s="17"/>
      <c r="H63" s="17"/>
      <c r="I63" s="13">
        <v>61</v>
      </c>
    </row>
    <row r="64" spans="1:10">
      <c r="A64" s="30">
        <f t="shared" si="0"/>
        <v>0</v>
      </c>
      <c r="B64" s="21">
        <f t="shared" si="2"/>
        <v>45848</v>
      </c>
      <c r="C64" s="18">
        <f t="shared" si="1"/>
        <v>45848</v>
      </c>
      <c r="D64" s="27"/>
      <c r="E64" s="16"/>
      <c r="F64" s="16"/>
      <c r="G64" s="17"/>
      <c r="H64" s="17"/>
      <c r="I64" s="13">
        <v>62</v>
      </c>
    </row>
    <row r="65" spans="1:9">
      <c r="A65" s="30">
        <f t="shared" si="0"/>
        <v>0</v>
      </c>
      <c r="B65" s="21">
        <f t="shared" si="2"/>
        <v>45849</v>
      </c>
      <c r="C65" s="18">
        <f t="shared" si="1"/>
        <v>45849</v>
      </c>
      <c r="D65" s="27"/>
      <c r="E65" s="16"/>
      <c r="F65" s="16"/>
      <c r="G65" s="17"/>
      <c r="H65" s="17"/>
      <c r="I65" s="13">
        <v>63</v>
      </c>
    </row>
    <row r="66" spans="1:9">
      <c r="A66" s="30">
        <f t="shared" si="0"/>
        <v>0</v>
      </c>
      <c r="B66" s="21">
        <f t="shared" si="2"/>
        <v>45850</v>
      </c>
      <c r="C66" s="18">
        <f t="shared" si="1"/>
        <v>45850</v>
      </c>
      <c r="D66" s="27"/>
      <c r="E66" s="16"/>
      <c r="F66" s="16"/>
      <c r="G66" s="17"/>
      <c r="H66" s="17"/>
      <c r="I66" s="13">
        <v>64</v>
      </c>
    </row>
    <row r="67" spans="1:9">
      <c r="A67" s="30">
        <f t="shared" si="0"/>
        <v>0</v>
      </c>
      <c r="B67" s="21">
        <f t="shared" si="2"/>
        <v>45851</v>
      </c>
      <c r="C67" s="18">
        <f t="shared" si="1"/>
        <v>45851</v>
      </c>
      <c r="D67" s="27"/>
      <c r="E67" s="16"/>
      <c r="F67" s="16"/>
      <c r="G67" s="17"/>
      <c r="H67" s="17"/>
      <c r="I67" s="13">
        <v>65</v>
      </c>
    </row>
    <row r="68" spans="1:9">
      <c r="A68" s="30">
        <f t="shared" ref="A68:A70" si="3">INDEX($D$3:$H$70,I68,$J$3)</f>
        <v>0</v>
      </c>
      <c r="B68" s="21">
        <f t="shared" si="2"/>
        <v>45852</v>
      </c>
      <c r="C68" s="18">
        <f t="shared" ref="C68:C70" si="4">B68</f>
        <v>45852</v>
      </c>
      <c r="D68" s="27"/>
      <c r="E68" s="16"/>
      <c r="F68" s="16"/>
      <c r="G68" s="17"/>
      <c r="H68" s="17"/>
      <c r="I68" s="13">
        <v>66</v>
      </c>
    </row>
    <row r="69" spans="1:9">
      <c r="A69" s="30">
        <f t="shared" si="3"/>
        <v>0</v>
      </c>
      <c r="B69" s="21">
        <f t="shared" ref="B69:B80" si="5">B68+1</f>
        <v>45853</v>
      </c>
      <c r="C69" s="18">
        <f t="shared" si="4"/>
        <v>45853</v>
      </c>
      <c r="D69" s="27"/>
      <c r="E69" s="16"/>
      <c r="F69" s="16"/>
      <c r="G69" s="17"/>
      <c r="H69" s="17"/>
      <c r="I69" s="13">
        <v>67</v>
      </c>
    </row>
    <row r="70" spans="1:9">
      <c r="A70" s="30">
        <f t="shared" si="3"/>
        <v>0</v>
      </c>
      <c r="B70" s="21">
        <f t="shared" si="5"/>
        <v>45854</v>
      </c>
      <c r="C70" s="18">
        <f t="shared" si="4"/>
        <v>45854</v>
      </c>
      <c r="D70" s="27"/>
      <c r="E70" s="16"/>
      <c r="F70" s="16"/>
      <c r="G70" s="17"/>
      <c r="H70" s="17"/>
      <c r="I70" s="13">
        <v>68</v>
      </c>
    </row>
    <row r="71" spans="1:9">
      <c r="A71" s="30">
        <f>INDEX($D$3:$H$78,I71,$J$3)</f>
        <v>0</v>
      </c>
      <c r="B71" s="21">
        <f t="shared" si="5"/>
        <v>45855</v>
      </c>
      <c r="C71" s="18">
        <f t="shared" ref="C71:C78" si="6">B71</f>
        <v>45855</v>
      </c>
      <c r="D71" s="27"/>
      <c r="E71" s="16"/>
      <c r="F71" s="16"/>
      <c r="G71" s="17"/>
      <c r="H71" s="17"/>
      <c r="I71" s="13">
        <v>69</v>
      </c>
    </row>
    <row r="72" spans="1:9">
      <c r="A72" s="30">
        <f t="shared" ref="A72:A78" si="7">INDEX($D$3:$H$78,I72,$J$3)</f>
        <v>0</v>
      </c>
      <c r="B72" s="21">
        <f t="shared" si="5"/>
        <v>45856</v>
      </c>
      <c r="C72" s="18">
        <f t="shared" si="6"/>
        <v>45856</v>
      </c>
      <c r="D72" s="27"/>
      <c r="E72" s="102" t="s">
        <v>69</v>
      </c>
      <c r="F72" s="16"/>
      <c r="G72" s="17"/>
      <c r="H72" s="17"/>
      <c r="I72" s="13">
        <v>70</v>
      </c>
    </row>
    <row r="73" spans="1:9">
      <c r="A73" s="30">
        <f t="shared" si="7"/>
        <v>0</v>
      </c>
      <c r="B73" s="21">
        <f t="shared" si="5"/>
        <v>45857</v>
      </c>
      <c r="C73" s="18">
        <f t="shared" si="6"/>
        <v>45857</v>
      </c>
      <c r="D73" s="27"/>
      <c r="E73" s="16"/>
      <c r="F73" s="16"/>
      <c r="G73" s="17"/>
      <c r="H73" s="17"/>
      <c r="I73" s="13">
        <v>71</v>
      </c>
    </row>
    <row r="74" spans="1:9">
      <c r="A74" s="30">
        <f t="shared" si="7"/>
        <v>0</v>
      </c>
      <c r="B74" s="21">
        <f t="shared" si="5"/>
        <v>45858</v>
      </c>
      <c r="C74" s="18">
        <f t="shared" si="6"/>
        <v>45858</v>
      </c>
      <c r="D74" s="27"/>
      <c r="E74" s="16"/>
      <c r="F74" s="16"/>
      <c r="G74" s="17"/>
      <c r="H74" s="17"/>
      <c r="I74" s="13">
        <v>72</v>
      </c>
    </row>
    <row r="75" spans="1:9">
      <c r="A75" s="30">
        <f t="shared" si="7"/>
        <v>0</v>
      </c>
      <c r="B75" s="21">
        <f t="shared" si="5"/>
        <v>45859</v>
      </c>
      <c r="C75" s="18">
        <f t="shared" si="6"/>
        <v>45859</v>
      </c>
      <c r="D75" s="27"/>
      <c r="E75" s="16"/>
      <c r="F75" s="16"/>
      <c r="G75" s="17"/>
      <c r="H75" s="17"/>
      <c r="I75" s="13">
        <v>73</v>
      </c>
    </row>
    <row r="76" spans="1:9">
      <c r="A76" s="30">
        <f t="shared" si="7"/>
        <v>0</v>
      </c>
      <c r="B76" s="21">
        <f t="shared" si="5"/>
        <v>45860</v>
      </c>
      <c r="C76" s="18">
        <f t="shared" si="6"/>
        <v>45860</v>
      </c>
      <c r="D76" s="27"/>
      <c r="E76" s="16"/>
      <c r="F76" s="16"/>
      <c r="G76" s="17"/>
      <c r="H76" s="17"/>
      <c r="I76" s="13">
        <v>74</v>
      </c>
    </row>
    <row r="77" spans="1:9">
      <c r="A77" s="30">
        <f t="shared" si="7"/>
        <v>0</v>
      </c>
      <c r="B77" s="21">
        <f t="shared" si="5"/>
        <v>45861</v>
      </c>
      <c r="C77" s="18">
        <f t="shared" si="6"/>
        <v>45861</v>
      </c>
      <c r="D77" s="27"/>
      <c r="E77" s="16"/>
      <c r="F77" s="16"/>
      <c r="G77" s="17"/>
      <c r="H77" s="17"/>
      <c r="I77" s="13">
        <v>75</v>
      </c>
    </row>
    <row r="78" spans="1:9">
      <c r="A78" s="30">
        <f t="shared" si="7"/>
        <v>0</v>
      </c>
      <c r="B78" s="21">
        <f t="shared" si="5"/>
        <v>45862</v>
      </c>
      <c r="C78" s="18">
        <f t="shared" si="6"/>
        <v>45862</v>
      </c>
      <c r="D78" s="27"/>
      <c r="E78" s="16"/>
      <c r="F78" s="16"/>
      <c r="G78" s="17"/>
      <c r="H78" s="17"/>
      <c r="I78" s="13">
        <v>76</v>
      </c>
    </row>
    <row r="79" spans="1:9">
      <c r="A79" s="30" t="e">
        <f t="shared" ref="A79" si="8">INDEX($D$3:$H$78,I79,$J$3)</f>
        <v>#REF!</v>
      </c>
      <c r="B79" s="21">
        <f t="shared" si="5"/>
        <v>45863</v>
      </c>
      <c r="C79" s="18">
        <f t="shared" ref="C79" si="9">B79</f>
        <v>45863</v>
      </c>
      <c r="D79" s="27"/>
      <c r="E79" s="16"/>
      <c r="F79" s="16"/>
      <c r="G79" s="17"/>
      <c r="H79" s="17"/>
      <c r="I79" s="13">
        <v>77</v>
      </c>
    </row>
    <row r="80" spans="1:9">
      <c r="A80" s="30" t="e">
        <f t="shared" ref="A80" si="10">INDEX($D$3:$H$78,I80,$J$3)</f>
        <v>#REF!</v>
      </c>
      <c r="B80" s="21">
        <f t="shared" si="5"/>
        <v>45864</v>
      </c>
      <c r="C80" s="18">
        <f t="shared" ref="C80" si="11">B80</f>
        <v>45864</v>
      </c>
      <c r="D80" s="27"/>
      <c r="E80" s="16"/>
      <c r="F80" s="16"/>
      <c r="G80" s="17"/>
      <c r="H80" s="17"/>
      <c r="I80" s="13">
        <v>78</v>
      </c>
    </row>
  </sheetData>
  <protectedRanges>
    <protectedRange sqref="D2" name="入札スケジュール項目"/>
  </protectedRanges>
  <mergeCells count="1">
    <mergeCell ref="B1:F1"/>
  </mergeCells>
  <phoneticPr fontId="2"/>
  <conditionalFormatting sqref="G8:H9 E21:E22 E3:H5 E15:H20 E14 E43:H45 F39:H39 F6:H7 E23:G23 G22 H40 F21:H21 E10:H13 G14:H14 C3:C80 E36:H38 E40:G41 F42:G42 E24:H29 E31:H32 F30:H30 F33:H35 D34:D41 D43 E46:G47 D45:D80 E48:H80">
    <cfRule type="expression" dxfId="55" priority="89">
      <formula>WEEKDAY($C3,2)=7</formula>
    </cfRule>
    <cfRule type="expression" dxfId="54" priority="93">
      <formula>WEEKDAY($C3,2)=6</formula>
    </cfRule>
    <cfRule type="expression" dxfId="53" priority="108">
      <formula>WEEKDAY($C3,2)=6</formula>
    </cfRule>
    <cfRule type="expression" dxfId="52" priority="109">
      <formula>WEEKDAY($C3,2)=7</formula>
    </cfRule>
  </conditionalFormatting>
  <conditionalFormatting sqref="E8:F9">
    <cfRule type="expression" dxfId="51" priority="73">
      <formula>WEEKDAY($C8,2)=7</formula>
    </cfRule>
    <cfRule type="expression" dxfId="50" priority="74">
      <formula>WEEKDAY($C8,2)=6</formula>
    </cfRule>
    <cfRule type="expression" dxfId="49" priority="75">
      <formula>WEEKDAY($C8,2)=6</formula>
    </cfRule>
    <cfRule type="expression" dxfId="48" priority="76">
      <formula>WEEKDAY($C8,2)=7</formula>
    </cfRule>
  </conditionalFormatting>
  <conditionalFormatting sqref="D3:D24">
    <cfRule type="expression" dxfId="47" priority="150">
      <formula>WEEKDAY($C3,2)=7</formula>
    </cfRule>
    <cfRule type="expression" dxfId="46" priority="151">
      <formula>WEEKDAY($C3,2)=6</formula>
    </cfRule>
    <cfRule type="expression" dxfId="45" priority="152">
      <formula>WEEKDAY($C3,2)=6</formula>
    </cfRule>
    <cfRule type="expression" dxfId="44" priority="153">
      <formula>WEEKDAY($C3,2)=7</formula>
    </cfRule>
  </conditionalFormatting>
  <conditionalFormatting sqref="D25:D27 D32:D33">
    <cfRule type="expression" dxfId="43" priority="37">
      <formula>WEEKDAY($C25,2)=7</formula>
    </cfRule>
    <cfRule type="expression" dxfId="42" priority="38">
      <formula>WEEKDAY($C25,2)=6</formula>
    </cfRule>
    <cfRule type="expression" dxfId="41" priority="39">
      <formula>WEEKDAY($C25,2)=6</formula>
    </cfRule>
    <cfRule type="expression" dxfId="40" priority="40">
      <formula>WEEKDAY($C25,2)=7</formula>
    </cfRule>
  </conditionalFormatting>
  <conditionalFormatting sqref="E39">
    <cfRule type="expression" dxfId="39" priority="29">
      <formula>WEEKDAY($C39,2)=7</formula>
    </cfRule>
    <cfRule type="expression" dxfId="38" priority="30">
      <formula>WEEKDAY($C39,2)=6</formula>
    </cfRule>
    <cfRule type="expression" dxfId="37" priority="31">
      <formula>WEEKDAY($C39,2)=6</formula>
    </cfRule>
    <cfRule type="expression" dxfId="36" priority="32">
      <formula>WEEKDAY($C39,2)=7</formula>
    </cfRule>
  </conditionalFormatting>
  <conditionalFormatting sqref="F14">
    <cfRule type="expression" dxfId="35" priority="25">
      <formula>WEEKDAY($C14,2)=7</formula>
    </cfRule>
    <cfRule type="expression" dxfId="34" priority="26">
      <formula>WEEKDAY($C14,2)=6</formula>
    </cfRule>
    <cfRule type="expression" dxfId="33" priority="27">
      <formula>WEEKDAY($C14,2)=6</formula>
    </cfRule>
    <cfRule type="expression" dxfId="32" priority="28">
      <formula>WEEKDAY($C14,2)=7</formula>
    </cfRule>
  </conditionalFormatting>
  <conditionalFormatting sqref="F22">
    <cfRule type="expression" dxfId="31" priority="21">
      <formula>WEEKDAY($C22,2)=7</formula>
    </cfRule>
    <cfRule type="expression" dxfId="30" priority="22">
      <formula>WEEKDAY($C22,2)=6</formula>
    </cfRule>
    <cfRule type="expression" dxfId="29" priority="23">
      <formula>WEEKDAY($C22,2)=6</formula>
    </cfRule>
    <cfRule type="expression" dxfId="28" priority="24">
      <formula>WEEKDAY($C22,2)=7</formula>
    </cfRule>
  </conditionalFormatting>
  <conditionalFormatting sqref="H22">
    <cfRule type="expression" dxfId="27" priority="17">
      <formula>WEEKDAY($C22,2)=7</formula>
    </cfRule>
    <cfRule type="expression" dxfId="26" priority="18">
      <formula>WEEKDAY($C22,2)=6</formula>
    </cfRule>
    <cfRule type="expression" dxfId="25" priority="19">
      <formula>WEEKDAY($C22,2)=6</formula>
    </cfRule>
    <cfRule type="expression" dxfId="24" priority="20">
      <formula>WEEKDAY($C22,2)=7</formula>
    </cfRule>
  </conditionalFormatting>
  <conditionalFormatting sqref="E6:E7">
    <cfRule type="expression" dxfId="23" priority="13">
      <formula>WEEKDAY($C6,2)=7</formula>
    </cfRule>
    <cfRule type="expression" dxfId="22" priority="14">
      <formula>WEEKDAY($C6,2)=6</formula>
    </cfRule>
    <cfRule type="expression" dxfId="21" priority="15">
      <formula>WEEKDAY($C6,2)=6</formula>
    </cfRule>
    <cfRule type="expression" dxfId="20" priority="16">
      <formula>WEEKDAY($C6,2)=7</formula>
    </cfRule>
  </conditionalFormatting>
  <conditionalFormatting sqref="D28:D30">
    <cfRule type="expression" dxfId="19" priority="9">
      <formula>WEEKDAY($C28,2)=7</formula>
    </cfRule>
    <cfRule type="expression" dxfId="18" priority="10">
      <formula>WEEKDAY($C28,2)=6</formula>
    </cfRule>
    <cfRule type="expression" dxfId="17" priority="11">
      <formula>WEEKDAY($C28,2)=6</formula>
    </cfRule>
    <cfRule type="expression" dxfId="16" priority="12">
      <formula>WEEKDAY($C28,2)=7</formula>
    </cfRule>
  </conditionalFormatting>
  <conditionalFormatting sqref="D31">
    <cfRule type="expression" dxfId="15" priority="5">
      <formula>WEEKDAY($C31,2)=7</formula>
    </cfRule>
    <cfRule type="expression" dxfId="14" priority="6">
      <formula>WEEKDAY($C31,2)=6</formula>
    </cfRule>
    <cfRule type="expression" dxfId="13" priority="7">
      <formula>WEEKDAY($C31,2)=6</formula>
    </cfRule>
    <cfRule type="expression" dxfId="12" priority="8">
      <formula>WEEKDAY($C31,2)=7</formula>
    </cfRule>
  </conditionalFormatting>
  <conditionalFormatting sqref="E33">
    <cfRule type="expression" dxfId="11" priority="158">
      <formula>WEEKDAY($C30,2)=7</formula>
    </cfRule>
    <cfRule type="expression" dxfId="10" priority="159">
      <formula>WEEKDAY($C30,2)=6</formula>
    </cfRule>
    <cfRule type="expression" dxfId="9" priority="160">
      <formula>WEEKDAY($C30,2)=6</formula>
    </cfRule>
    <cfRule type="expression" dxfId="8" priority="161">
      <formula>WEEKDAY($C30,2)=7</formula>
    </cfRule>
  </conditionalFormatting>
  <conditionalFormatting sqref="D37">
    <cfRule type="expression" dxfId="7" priority="1">
      <formula>WEEKDAY($C37,2)=7</formula>
    </cfRule>
    <cfRule type="expression" dxfId="6" priority="2">
      <formula>WEEKDAY($C37,2)=6</formula>
    </cfRule>
    <cfRule type="expression" dxfId="5" priority="3">
      <formula>WEEKDAY($C37,2)=6</formula>
    </cfRule>
    <cfRule type="expression" dxfId="4" priority="4">
      <formula>WEEKDAY($C37,2)=7</formula>
    </cfRule>
  </conditionalFormatting>
  <conditionalFormatting sqref="E36 D44">
    <cfRule type="expression" dxfId="3" priority="166">
      <formula>WEEKDAY($C34,2)=7</formula>
    </cfRule>
    <cfRule type="expression" dxfId="2" priority="167">
      <formula>WEEKDAY($C34,2)=6</formula>
    </cfRule>
    <cfRule type="expression" dxfId="1" priority="168">
      <formula>WEEKDAY($C34,2)=6</formula>
    </cfRule>
    <cfRule type="expression" dxfId="0" priority="169">
      <formula>WEEKDAY($C34,2)=7</formula>
    </cfRule>
  </conditionalFormatting>
  <pageMargins left="0" right="0" top="0" bottom="0" header="0" footer="0"/>
  <pageSetup paperSize="9" scale="64"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showInputMessage="1" showErrorMessage="1" xr:uid="{00000000-0002-0000-0100-000000000000}">
          <x14:formula1>
            <xm:f>【編集不可】リスト!$B$3:$B$17</xm:f>
          </x14:formula1>
          <xm:sqref>D2:D27 D32:D41 D43:D1048576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
  <sheetData/>
  <phoneticPr fontId="2"/>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9f7ad151-f813-4cf2-b65f-12034e3a9bc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8" ma:contentTypeDescription="新しいドキュメントを作成します。" ma:contentTypeScope="" ma:versionID="e403a951e2c2f95101fcb158d15a93c6">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f87d5210d9c7a0c0ee31256ed85b3154"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2ABFE6-528F-4CBA-9352-38ED66A90C44}">
  <ds:schemaRefs>
    <ds:schemaRef ds:uri="http://schemas.microsoft.com/sharepoint/v3/contenttype/forms"/>
  </ds:schemaRefs>
</ds:datastoreItem>
</file>

<file path=customXml/itemProps2.xml><?xml version="1.0" encoding="utf-8"?>
<ds:datastoreItem xmlns:ds="http://schemas.openxmlformats.org/officeDocument/2006/customXml" ds:itemID="{7EF1CEE1-2084-4CC9-B6EF-94B34CBD48D4}">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f7ad151-f813-4cf2-b65f-12034e3a9bca"/>
    <ds:schemaRef ds:uri="ad8f79b2-322d-4c43-bfc0-b69f9f82a610"/>
    <ds:schemaRef ds:uri="http://www.w3.org/XML/1998/namespace"/>
    <ds:schemaRef ds:uri="http://purl.org/dc/dcmitype/"/>
  </ds:schemaRefs>
</ds:datastoreItem>
</file>

<file path=customXml/itemProps3.xml><?xml version="1.0" encoding="utf-8"?>
<ds:datastoreItem xmlns:ds="http://schemas.openxmlformats.org/officeDocument/2006/customXml" ds:itemID="{B99EE695-9BF0-4212-AF99-A2F8BB1606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手続・締切り日時一覧</vt:lpstr>
      <vt:lpstr>【編集不可】リスト</vt:lpstr>
      <vt:lpstr>日程表</vt:lpstr>
      <vt:lpstr>Sheet1</vt:lpstr>
      <vt:lpstr>手続・締切り日時一覧!Print_Area</vt:lpstr>
      <vt:lpstr>日程表!Print_Area</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noda</dc:creator>
  <cp:keywords/>
  <dc:description/>
  <cp:lastModifiedBy>Umemoto, Shinji[梅本 真司]</cp:lastModifiedBy>
  <cp:revision/>
  <cp:lastPrinted>2025-04-21T03:03:37Z</cp:lastPrinted>
  <dcterms:created xsi:type="dcterms:W3CDTF">2020-10-06T05:02:03Z</dcterms:created>
  <dcterms:modified xsi:type="dcterms:W3CDTF">2025-05-08T07:06:38Z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