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ca365-my.sharepoint.com/personal/oi_akiko_jica_go_jp/Documents/デスクトップ/"/>
    </mc:Choice>
  </mc:AlternateContent>
  <xr:revisionPtr revIDLastSave="1" documentId="13_ncr:1_{1301BD19-888D-447E-9C98-26F4AAF86BCE}" xr6:coauthVersionLast="47" xr6:coauthVersionMax="47" xr10:uidLastSave="{666A0742-C285-4166-931A-29D5A9BA6A04}"/>
  <bookViews>
    <workbookView xWindow="-110" yWindow="-110" windowWidth="19420" windowHeight="10300" tabRatio="691" xr2:uid="{3D90D168-5D7E-4286-8D2D-108974347BFE}"/>
  </bookViews>
  <sheets>
    <sheet name="予定業務量" sheetId="1" r:id="rId1"/>
    <sheet name="直接経費 " sheetId="2" r:id="rId2"/>
  </sheets>
  <definedNames>
    <definedName name="_xlnm.Print_Area" localSheetId="1">'直接経費 '!$A$1:$P$24</definedName>
    <definedName name="_xlnm.Print_Area" localSheetId="0">予定業務量!$A$1:$AA$66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1" l="1"/>
  <c r="O21" i="2"/>
  <c r="C24" i="1" l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K17" i="1"/>
  <c r="N17" i="1" s="1"/>
  <c r="K40" i="1"/>
  <c r="G14" i="2"/>
  <c r="M14" i="2" s="1"/>
  <c r="M15" i="2"/>
  <c r="M12" i="2"/>
  <c r="M13" i="2"/>
  <c r="G13" i="2"/>
  <c r="G10" i="2"/>
  <c r="M10" i="2" s="1"/>
  <c r="G11" i="2"/>
  <c r="G5" i="2"/>
  <c r="M5" i="2" s="1"/>
  <c r="V40" i="1"/>
  <c r="Y40" i="1" s="1"/>
  <c r="V39" i="1"/>
  <c r="Y39" i="1" s="1"/>
  <c r="V38" i="1"/>
  <c r="Y38" i="1" s="1"/>
  <c r="V37" i="1"/>
  <c r="Y37" i="1" s="1"/>
  <c r="V36" i="1"/>
  <c r="Y36" i="1" s="1"/>
  <c r="V35" i="1"/>
  <c r="Y35" i="1" s="1"/>
  <c r="V34" i="1"/>
  <c r="Y34" i="1" s="1"/>
  <c r="V33" i="1"/>
  <c r="Y33" i="1" s="1"/>
  <c r="V32" i="1"/>
  <c r="Y32" i="1" s="1"/>
  <c r="V31" i="1"/>
  <c r="Y31" i="1" s="1"/>
  <c r="V30" i="1"/>
  <c r="Y30" i="1" s="1"/>
  <c r="V29" i="1"/>
  <c r="Y29" i="1" s="1"/>
  <c r="V28" i="1"/>
  <c r="Y28" i="1" s="1"/>
  <c r="V27" i="1"/>
  <c r="Y27" i="1" s="1"/>
  <c r="V26" i="1"/>
  <c r="Y26" i="1" s="1"/>
  <c r="V25" i="1"/>
  <c r="Y25" i="1" s="1"/>
  <c r="V24" i="1"/>
  <c r="Y24" i="1" s="1"/>
  <c r="V23" i="1"/>
  <c r="Y23" i="1" s="1"/>
  <c r="K37" i="1"/>
  <c r="N37" i="1" s="1"/>
  <c r="Y51" i="1"/>
  <c r="V50" i="1"/>
  <c r="V49" i="1"/>
  <c r="Y49" i="1" s="1"/>
  <c r="V48" i="1"/>
  <c r="Y48" i="1" s="1"/>
  <c r="V47" i="1"/>
  <c r="Y47" i="1" s="1"/>
  <c r="K15" i="1"/>
  <c r="N15" i="1" s="1"/>
  <c r="M19" i="2"/>
  <c r="M18" i="2"/>
  <c r="M17" i="2"/>
  <c r="M16" i="2"/>
  <c r="M11" i="2"/>
  <c r="M9" i="2"/>
  <c r="M8" i="2"/>
  <c r="M7" i="2"/>
  <c r="M6" i="2"/>
  <c r="M4" i="2"/>
  <c r="N40" i="1"/>
  <c r="N39" i="1"/>
  <c r="N38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V17" i="1"/>
  <c r="Y17" i="1" s="1"/>
  <c r="V16" i="1"/>
  <c r="Y16" i="1" s="1"/>
  <c r="N16" i="1"/>
  <c r="V15" i="1"/>
  <c r="Y15" i="1" s="1"/>
  <c r="V14" i="1"/>
  <c r="Y14" i="1" s="1"/>
  <c r="N14" i="1"/>
  <c r="V13" i="1"/>
  <c r="Y13" i="1" s="1"/>
  <c r="N13" i="1"/>
  <c r="V12" i="1"/>
  <c r="Y12" i="1" s="1"/>
  <c r="N12" i="1"/>
  <c r="V11" i="1"/>
  <c r="Y11" i="1" s="1"/>
  <c r="N11" i="1"/>
  <c r="Y10" i="1"/>
  <c r="N10" i="1"/>
  <c r="V9" i="1"/>
  <c r="Y9" i="1" s="1"/>
  <c r="N9" i="1"/>
  <c r="V8" i="1"/>
  <c r="Y8" i="1" s="1"/>
  <c r="N8" i="1"/>
  <c r="V7" i="1"/>
  <c r="Y7" i="1" s="1"/>
  <c r="N7" i="1"/>
  <c r="V6" i="1"/>
  <c r="Y6" i="1" s="1"/>
  <c r="N6" i="1"/>
  <c r="N51" i="1"/>
  <c r="Y50" i="1"/>
  <c r="N50" i="1"/>
  <c r="N49" i="1"/>
  <c r="N48" i="1"/>
  <c r="N47" i="1"/>
  <c r="Y46" i="1"/>
  <c r="N46" i="1"/>
  <c r="Y41" i="1" l="1"/>
  <c r="I60" i="1" s="1"/>
  <c r="O12" i="2"/>
  <c r="V60" i="1" s="1"/>
  <c r="O4" i="2"/>
  <c r="V59" i="1" s="1"/>
  <c r="N18" i="1"/>
  <c r="E59" i="1" s="1"/>
  <c r="N41" i="1"/>
  <c r="E60" i="1" s="1"/>
  <c r="Y52" i="1"/>
  <c r="N52" i="1"/>
  <c r="E61" i="1" s="1"/>
  <c r="Y18" i="1"/>
  <c r="E62" i="1" l="1"/>
  <c r="E63" i="1" s="1"/>
  <c r="I61" i="1"/>
  <c r="V62" i="1"/>
  <c r="I59" i="1"/>
  <c r="I62" i="1" l="1"/>
  <c r="I63" i="1" s="1"/>
  <c r="V63" i="1"/>
  <c r="V64" i="1" l="1"/>
  <c r="V65" i="1" s="1"/>
  <c r="V66" i="1" s="1"/>
</calcChain>
</file>

<file path=xl/sharedStrings.xml><?xml version="1.0" encoding="utf-8"?>
<sst xmlns="http://schemas.openxmlformats.org/spreadsheetml/2006/main" count="757" uniqueCount="104">
  <si>
    <t>No.</t>
    <phoneticPr fontId="3"/>
  </si>
  <si>
    <t>項目</t>
    <rPh sb="0" eb="2">
      <t>コウモク</t>
    </rPh>
    <phoneticPr fontId="3"/>
  </si>
  <si>
    <t>業務総括者</t>
    <rPh sb="0" eb="2">
      <t>ギョウム</t>
    </rPh>
    <rPh sb="2" eb="4">
      <t>ソウカツ</t>
    </rPh>
    <rPh sb="4" eb="5">
      <t>シャ</t>
    </rPh>
    <phoneticPr fontId="3"/>
  </si>
  <si>
    <t>業務従事者</t>
    <rPh sb="0" eb="2">
      <t>ギョウム</t>
    </rPh>
    <rPh sb="2" eb="5">
      <t>ジュウジシャ</t>
    </rPh>
    <phoneticPr fontId="3"/>
  </si>
  <si>
    <t>予定業務量</t>
    <rPh sb="0" eb="2">
      <t>ヨテイ</t>
    </rPh>
    <rPh sb="2" eb="5">
      <t>ギョウムリョウ</t>
    </rPh>
    <phoneticPr fontId="3"/>
  </si>
  <si>
    <t>訪問団体との連絡調整</t>
    <rPh sb="0" eb="2">
      <t>ホウモン</t>
    </rPh>
    <rPh sb="2" eb="4">
      <t>ダンタイ</t>
    </rPh>
    <rPh sb="6" eb="8">
      <t>レンラク</t>
    </rPh>
    <rPh sb="8" eb="10">
      <t>チョウセイ</t>
    </rPh>
    <phoneticPr fontId="3"/>
  </si>
  <si>
    <t>時間</t>
    <rPh sb="0" eb="2">
      <t>ジカン</t>
    </rPh>
    <phoneticPr fontId="3"/>
  </si>
  <si>
    <t>×</t>
    <phoneticPr fontId="3"/>
  </si>
  <si>
    <t>人</t>
    <rPh sb="0" eb="1">
      <t>ヒト</t>
    </rPh>
    <phoneticPr fontId="3"/>
  </si>
  <si>
    <t>回</t>
    <rPh sb="0" eb="1">
      <t>カイ</t>
    </rPh>
    <phoneticPr fontId="3"/>
  </si>
  <si>
    <t>=</t>
    <phoneticPr fontId="3"/>
  </si>
  <si>
    <t>訪問国JICA事務所との連絡調整</t>
    <rPh sb="0" eb="3">
      <t>ホウモンコク</t>
    </rPh>
    <rPh sb="7" eb="9">
      <t>ジム</t>
    </rPh>
    <rPh sb="9" eb="10">
      <t>ショ</t>
    </rPh>
    <rPh sb="12" eb="14">
      <t>レンラク</t>
    </rPh>
    <rPh sb="14" eb="16">
      <t>チョウセイ</t>
    </rPh>
    <phoneticPr fontId="3"/>
  </si>
  <si>
    <t>訪問団体への調整結果の共有</t>
    <rPh sb="0" eb="2">
      <t>ホウモン</t>
    </rPh>
    <rPh sb="2" eb="4">
      <t>ダンタイ</t>
    </rPh>
    <rPh sb="6" eb="8">
      <t>チョウセイ</t>
    </rPh>
    <rPh sb="8" eb="10">
      <t>ケッカ</t>
    </rPh>
    <rPh sb="11" eb="13">
      <t>キョウユウ</t>
    </rPh>
    <phoneticPr fontId="3"/>
  </si>
  <si>
    <t>実施後対応</t>
    <rPh sb="0" eb="3">
      <t>ジッシゴ</t>
    </rPh>
    <rPh sb="3" eb="5">
      <t>タイオウ</t>
    </rPh>
    <phoneticPr fontId="3"/>
  </si>
  <si>
    <t>訪問団体からの訪問報告書取り付け</t>
    <rPh sb="0" eb="4">
      <t>ホウモンダンタイ</t>
    </rPh>
    <rPh sb="7" eb="9">
      <t>ホウモン</t>
    </rPh>
    <rPh sb="9" eb="12">
      <t>ホウコクショ</t>
    </rPh>
    <rPh sb="12" eb="13">
      <t>ト</t>
    </rPh>
    <rPh sb="14" eb="15">
      <t>ツ</t>
    </rPh>
    <phoneticPr fontId="3"/>
  </si>
  <si>
    <t>JICA関西、在外事務所への共有、保存</t>
    <rPh sb="4" eb="6">
      <t>カンサイ</t>
    </rPh>
    <rPh sb="7" eb="9">
      <t>ザイガイ</t>
    </rPh>
    <rPh sb="9" eb="11">
      <t>ジム</t>
    </rPh>
    <rPh sb="11" eb="12">
      <t>ショ</t>
    </rPh>
    <rPh sb="14" eb="16">
      <t>キョウユウ</t>
    </rPh>
    <rPh sb="17" eb="19">
      <t>ホゾン</t>
    </rPh>
    <phoneticPr fontId="3"/>
  </si>
  <si>
    <t>合計</t>
    <rPh sb="0" eb="2">
      <t>ゴウケイ</t>
    </rPh>
    <phoneticPr fontId="3"/>
  </si>
  <si>
    <t>合計時間数</t>
    <rPh sb="0" eb="2">
      <t>ゴウケイ</t>
    </rPh>
    <rPh sb="2" eb="4">
      <t>ジカン</t>
    </rPh>
    <rPh sb="4" eb="5">
      <t>スウ</t>
    </rPh>
    <phoneticPr fontId="3"/>
  </si>
  <si>
    <t>企画</t>
    <rPh sb="0" eb="2">
      <t>キカク</t>
    </rPh>
    <phoneticPr fontId="3"/>
  </si>
  <si>
    <t>イベント内容の企画、企画書作成</t>
    <rPh sb="4" eb="6">
      <t>ナイヨウ</t>
    </rPh>
    <rPh sb="7" eb="9">
      <t>キカク</t>
    </rPh>
    <rPh sb="10" eb="15">
      <t>キカクショサクセイ</t>
    </rPh>
    <phoneticPr fontId="3"/>
  </si>
  <si>
    <t>事前準備</t>
    <rPh sb="0" eb="2">
      <t>ジゼン</t>
    </rPh>
    <rPh sb="2" eb="4">
      <t>ジュンビ</t>
    </rPh>
    <phoneticPr fontId="3"/>
  </si>
  <si>
    <t>実施プログラムの準備</t>
  </si>
  <si>
    <t>関係者（講師を含む）との連絡調整</t>
    <rPh sb="0" eb="3">
      <t>カンケイシャ</t>
    </rPh>
    <rPh sb="4" eb="6">
      <t>コウシ</t>
    </rPh>
    <rPh sb="7" eb="8">
      <t>フク</t>
    </rPh>
    <rPh sb="12" eb="14">
      <t>レンラク</t>
    </rPh>
    <rPh sb="14" eb="16">
      <t>チョウセイ</t>
    </rPh>
    <phoneticPr fontId="3"/>
  </si>
  <si>
    <t>展示物及び資料の作成</t>
    <rPh sb="0" eb="3">
      <t>テンジブツ</t>
    </rPh>
    <rPh sb="3" eb="4">
      <t>オヨ</t>
    </rPh>
    <rPh sb="5" eb="7">
      <t>シリョウ</t>
    </rPh>
    <rPh sb="8" eb="10">
      <t>サクセイ</t>
    </rPh>
    <phoneticPr fontId="3"/>
  </si>
  <si>
    <t>広報</t>
    <rPh sb="0" eb="2">
      <t>コウホウ</t>
    </rPh>
    <phoneticPr fontId="3"/>
  </si>
  <si>
    <t>各種支払業務</t>
    <rPh sb="0" eb="2">
      <t>カクシュ</t>
    </rPh>
    <rPh sb="2" eb="4">
      <t>シハライ</t>
    </rPh>
    <rPh sb="4" eb="6">
      <t>ギョウム</t>
    </rPh>
    <phoneticPr fontId="3"/>
  </si>
  <si>
    <t>実施</t>
    <rPh sb="0" eb="2">
      <t>ジッシ</t>
    </rPh>
    <phoneticPr fontId="3"/>
  </si>
  <si>
    <t>設営、ブース準備</t>
    <rPh sb="0" eb="2">
      <t>セツエイ</t>
    </rPh>
    <rPh sb="6" eb="8">
      <t>ジュンビ</t>
    </rPh>
    <phoneticPr fontId="3"/>
  </si>
  <si>
    <t>訪問者対応</t>
    <rPh sb="0" eb="3">
      <t>ホウモンシャ</t>
    </rPh>
    <rPh sb="3" eb="5">
      <t>タイオウ</t>
    </rPh>
    <phoneticPr fontId="3"/>
  </si>
  <si>
    <t>撤収、配送</t>
    <rPh sb="0" eb="2">
      <t>テッシュウ</t>
    </rPh>
    <rPh sb="3" eb="5">
      <t>ハイソウ</t>
    </rPh>
    <phoneticPr fontId="3"/>
  </si>
  <si>
    <t>実施後</t>
    <rPh sb="0" eb="3">
      <t>ジッシゴ</t>
    </rPh>
    <phoneticPr fontId="3"/>
  </si>
  <si>
    <t>講師謝金・交通費の支払い</t>
    <rPh sb="0" eb="2">
      <t>コウシ</t>
    </rPh>
    <rPh sb="2" eb="4">
      <t>シャキン</t>
    </rPh>
    <rPh sb="5" eb="8">
      <t>コウツウヒ</t>
    </rPh>
    <rPh sb="9" eb="11">
      <t>シハラ</t>
    </rPh>
    <phoneticPr fontId="3"/>
  </si>
  <si>
    <t>人</t>
    <rPh sb="0" eb="1">
      <t>ニン</t>
    </rPh>
    <phoneticPr fontId="3"/>
  </si>
  <si>
    <t>支払い・精算作業</t>
    <rPh sb="0" eb="2">
      <t>シハラ</t>
    </rPh>
    <rPh sb="4" eb="6">
      <t>セイサン</t>
    </rPh>
    <rPh sb="6" eb="8">
      <t>サギョウ</t>
    </rPh>
    <phoneticPr fontId="3"/>
  </si>
  <si>
    <t>業務総括者</t>
    <rPh sb="0" eb="5">
      <t>ギョウムソウカツシャ</t>
    </rPh>
    <phoneticPr fontId="3"/>
  </si>
  <si>
    <t>想定時間数</t>
    <rPh sb="0" eb="2">
      <t>ソウテイ</t>
    </rPh>
    <rPh sb="2" eb="4">
      <t>ジカン</t>
    </rPh>
    <rPh sb="4" eb="5">
      <t>スウ</t>
    </rPh>
    <phoneticPr fontId="3"/>
  </si>
  <si>
    <t>セミナー企画会議への出席、企画書作成</t>
    <rPh sb="4" eb="6">
      <t>キカク</t>
    </rPh>
    <rPh sb="6" eb="8">
      <t>カイギ</t>
    </rPh>
    <rPh sb="10" eb="12">
      <t>シュッセキ</t>
    </rPh>
    <phoneticPr fontId="3"/>
  </si>
  <si>
    <t>講師、関係者との連絡調整</t>
    <rPh sb="0" eb="2">
      <t>コウシ</t>
    </rPh>
    <rPh sb="3" eb="6">
      <t>カンケイシャ</t>
    </rPh>
    <rPh sb="8" eb="10">
      <t>レンラク</t>
    </rPh>
    <rPh sb="10" eb="12">
      <t>チョウセイ</t>
    </rPh>
    <phoneticPr fontId="3"/>
  </si>
  <si>
    <t>後援名義等の申請</t>
    <rPh sb="0" eb="2">
      <t>コウエン</t>
    </rPh>
    <rPh sb="2" eb="4">
      <t>メイギ</t>
    </rPh>
    <rPh sb="4" eb="5">
      <t>トウ</t>
    </rPh>
    <rPh sb="6" eb="8">
      <t>シンセイ</t>
    </rPh>
    <phoneticPr fontId="3"/>
  </si>
  <si>
    <t>会場予約、設営準備</t>
    <rPh sb="0" eb="2">
      <t>カイジョウ</t>
    </rPh>
    <rPh sb="2" eb="4">
      <t>ヨヤク</t>
    </rPh>
    <rPh sb="5" eb="9">
      <t>セツエイジュンビ</t>
    </rPh>
    <phoneticPr fontId="3"/>
  </si>
  <si>
    <t>参加者受付・リストの作成・共有</t>
    <rPh sb="0" eb="3">
      <t>サンカシャ</t>
    </rPh>
    <rPh sb="3" eb="5">
      <t>ウケツケ</t>
    </rPh>
    <rPh sb="10" eb="12">
      <t>サクセイ</t>
    </rPh>
    <rPh sb="13" eb="15">
      <t>キョウユウ</t>
    </rPh>
    <phoneticPr fontId="3"/>
  </si>
  <si>
    <t>実施当日のロジの作成</t>
    <rPh sb="0" eb="2">
      <t>ジッシ</t>
    </rPh>
    <rPh sb="2" eb="4">
      <t>トウジツ</t>
    </rPh>
    <rPh sb="8" eb="10">
      <t>サクセイ</t>
    </rPh>
    <phoneticPr fontId="3"/>
  </si>
  <si>
    <t>配布資料の作成</t>
    <rPh sb="0" eb="2">
      <t>ハイフ</t>
    </rPh>
    <rPh sb="2" eb="4">
      <t>シリョウ</t>
    </rPh>
    <rPh sb="5" eb="7">
      <t>サクセイ</t>
    </rPh>
    <phoneticPr fontId="3"/>
  </si>
  <si>
    <t>会場の設営・確認</t>
    <rPh sb="0" eb="2">
      <t>カイジョウ</t>
    </rPh>
    <rPh sb="3" eb="5">
      <t>セツエイ</t>
    </rPh>
    <rPh sb="6" eb="8">
      <t>カクニン</t>
    </rPh>
    <phoneticPr fontId="3"/>
  </si>
  <si>
    <t>使用機材・資料の確認及び設置</t>
    <rPh sb="0" eb="2">
      <t>シヨウ</t>
    </rPh>
    <rPh sb="2" eb="4">
      <t>キザイ</t>
    </rPh>
    <rPh sb="5" eb="7">
      <t>シリョウ</t>
    </rPh>
    <rPh sb="8" eb="10">
      <t>カクニン</t>
    </rPh>
    <rPh sb="10" eb="11">
      <t>オヨ</t>
    </rPh>
    <rPh sb="12" eb="14">
      <t>セッチ</t>
    </rPh>
    <phoneticPr fontId="3"/>
  </si>
  <si>
    <t>受付・会場誘導</t>
    <rPh sb="0" eb="2">
      <t>ウケツケ</t>
    </rPh>
    <rPh sb="3" eb="7">
      <t>カイジョウユウドウ</t>
    </rPh>
    <phoneticPr fontId="3"/>
  </si>
  <si>
    <t>講師対応</t>
    <rPh sb="0" eb="2">
      <t>コウシ</t>
    </rPh>
    <rPh sb="2" eb="4">
      <t>タイオウ</t>
    </rPh>
    <phoneticPr fontId="3"/>
  </si>
  <si>
    <t>プログラム対応</t>
    <rPh sb="5" eb="7">
      <t>タイオウ</t>
    </rPh>
    <phoneticPr fontId="3"/>
  </si>
  <si>
    <t>撤収、後片付け</t>
    <rPh sb="0" eb="2">
      <t>テッシュウ</t>
    </rPh>
    <rPh sb="3" eb="6">
      <t>アトカタヅ</t>
    </rPh>
    <phoneticPr fontId="3"/>
  </si>
  <si>
    <t>講師謝金、交通費の支払い</t>
    <rPh sb="0" eb="2">
      <t>コウシ</t>
    </rPh>
    <rPh sb="2" eb="4">
      <t>シャキン</t>
    </rPh>
    <rPh sb="5" eb="8">
      <t>コウツウヒ</t>
    </rPh>
    <rPh sb="9" eb="11">
      <t>シハラ</t>
    </rPh>
    <phoneticPr fontId="3"/>
  </si>
  <si>
    <t>アンケート集計</t>
    <rPh sb="5" eb="7">
      <t>シュウケイ</t>
    </rPh>
    <phoneticPr fontId="3"/>
  </si>
  <si>
    <t>後援団体への報告</t>
    <rPh sb="0" eb="2">
      <t>コウエン</t>
    </rPh>
    <rPh sb="2" eb="4">
      <t>ダンタイ</t>
    </rPh>
    <rPh sb="6" eb="8">
      <t>ホウコク</t>
    </rPh>
    <phoneticPr fontId="3"/>
  </si>
  <si>
    <t>業務人件費</t>
    <rPh sb="0" eb="5">
      <t>ギョウムジンケンヒ</t>
    </rPh>
    <phoneticPr fontId="3"/>
  </si>
  <si>
    <t>直接経費</t>
    <rPh sb="0" eb="4">
      <t>チョクセツケイヒ</t>
    </rPh>
    <phoneticPr fontId="3"/>
  </si>
  <si>
    <t>業務従事者</t>
    <rPh sb="0" eb="2">
      <t>ギョウム</t>
    </rPh>
    <rPh sb="2" eb="4">
      <t>ジュウジ</t>
    </rPh>
    <rPh sb="4" eb="5">
      <t>シャ</t>
    </rPh>
    <phoneticPr fontId="3"/>
  </si>
  <si>
    <t>金額（固定）</t>
    <rPh sb="0" eb="2">
      <t>キンガク</t>
    </rPh>
    <rPh sb="3" eb="5">
      <t>コテイ</t>
    </rPh>
    <phoneticPr fontId="3"/>
  </si>
  <si>
    <t>スタディツアー（JICA 海外事業訪問）受付</t>
    <rPh sb="13" eb="15">
      <t>カイガイ</t>
    </rPh>
    <rPh sb="15" eb="17">
      <t>ジギョウ</t>
    </rPh>
    <rPh sb="17" eb="19">
      <t>ホウモン</t>
    </rPh>
    <rPh sb="20" eb="22">
      <t>ウケツケ</t>
    </rPh>
    <phoneticPr fontId="3"/>
  </si>
  <si>
    <t>スタディツアー（JICA 海外事業訪問）受付</t>
  </si>
  <si>
    <t>円</t>
    <rPh sb="0" eb="1">
      <t>エン</t>
    </rPh>
    <phoneticPr fontId="3"/>
  </si>
  <si>
    <t>国際協力イベントの実施</t>
    <rPh sb="0" eb="2">
      <t>コクサイ</t>
    </rPh>
    <rPh sb="2" eb="4">
      <t>キョウリョク</t>
    </rPh>
    <phoneticPr fontId="3"/>
  </si>
  <si>
    <t>国際協力イベントの実施</t>
  </si>
  <si>
    <t>市民向け国際理解促進セミナーの実施</t>
    <rPh sb="0" eb="2">
      <t>シミン</t>
    </rPh>
    <rPh sb="2" eb="3">
      <t>ム</t>
    </rPh>
    <rPh sb="4" eb="6">
      <t>コクサイ</t>
    </rPh>
    <rPh sb="6" eb="8">
      <t>リカイ</t>
    </rPh>
    <rPh sb="8" eb="10">
      <t>ソクシン</t>
    </rPh>
    <rPh sb="15" eb="17">
      <t>ジッシ</t>
    </rPh>
    <phoneticPr fontId="3"/>
  </si>
  <si>
    <t>市民向け国際理解促進セミナーの実施</t>
  </si>
  <si>
    <t>予定業務量合計(時間及びM/D：1日7.5時間)</t>
    <rPh sb="0" eb="2">
      <t>ヨテイ</t>
    </rPh>
    <rPh sb="2" eb="5">
      <t>ギョウムリョウ</t>
    </rPh>
    <rPh sb="5" eb="7">
      <t>ゴウケイ</t>
    </rPh>
    <rPh sb="8" eb="10">
      <t>ジカン</t>
    </rPh>
    <rPh sb="10" eb="11">
      <t>オヨ</t>
    </rPh>
    <rPh sb="17" eb="18">
      <t>ヒ</t>
    </rPh>
    <rPh sb="21" eb="23">
      <t>ジカン</t>
    </rPh>
    <phoneticPr fontId="3"/>
  </si>
  <si>
    <t>直接経費合計②＝</t>
    <rPh sb="0" eb="2">
      <t>チョクセツ</t>
    </rPh>
    <rPh sb="2" eb="4">
      <t>ケイヒ</t>
    </rPh>
    <rPh sb="4" eb="6">
      <t>ゴウケイ</t>
    </rPh>
    <phoneticPr fontId="3"/>
  </si>
  <si>
    <t>M/D</t>
    <phoneticPr fontId="3"/>
  </si>
  <si>
    <t>単価</t>
    <rPh sb="0" eb="2">
      <t>タンカ</t>
    </rPh>
    <phoneticPr fontId="3"/>
  </si>
  <si>
    <t>①+②+③＝</t>
    <phoneticPr fontId="3"/>
  </si>
  <si>
    <t>人件費内訳</t>
    <rPh sb="0" eb="3">
      <t>ジンケンヒ</t>
    </rPh>
    <rPh sb="3" eb="5">
      <t>ウチワケ</t>
    </rPh>
    <phoneticPr fontId="3"/>
  </si>
  <si>
    <t>消費税（10%）</t>
    <rPh sb="0" eb="3">
      <t>ショウヒゼイ</t>
    </rPh>
    <phoneticPr fontId="3"/>
  </si>
  <si>
    <t>人件費合計①</t>
    <rPh sb="0" eb="3">
      <t>ジンケンヒ</t>
    </rPh>
    <rPh sb="3" eb="5">
      <t>ゴウケイ</t>
    </rPh>
    <phoneticPr fontId="3"/>
  </si>
  <si>
    <t>総合計金額(税込)</t>
    <rPh sb="0" eb="2">
      <t>ソウゴウ</t>
    </rPh>
    <rPh sb="2" eb="3">
      <t>ケイ</t>
    </rPh>
    <rPh sb="3" eb="5">
      <t>キンガク</t>
    </rPh>
    <rPh sb="6" eb="8">
      <t>ゼイコミ</t>
    </rPh>
    <phoneticPr fontId="3"/>
  </si>
  <si>
    <t>経費発生なし</t>
    <rPh sb="0" eb="2">
      <t>ケイヒ</t>
    </rPh>
    <rPh sb="2" eb="4">
      <t>ハッセイ</t>
    </rPh>
    <phoneticPr fontId="3"/>
  </si>
  <si>
    <t>ブース出展料</t>
    <rPh sb="3" eb="6">
      <t>シュッテンリョウ</t>
    </rPh>
    <phoneticPr fontId="3"/>
  </si>
  <si>
    <t>＝</t>
    <phoneticPr fontId="3"/>
  </si>
  <si>
    <t>展示物及び資料等の制作・購入費</t>
    <rPh sb="0" eb="3">
      <t>テンジブツ</t>
    </rPh>
    <rPh sb="3" eb="4">
      <t>オヨ</t>
    </rPh>
    <rPh sb="5" eb="7">
      <t>シリョウ</t>
    </rPh>
    <rPh sb="7" eb="8">
      <t>トウ</t>
    </rPh>
    <rPh sb="9" eb="11">
      <t>セイサク</t>
    </rPh>
    <rPh sb="12" eb="15">
      <t>コウニュウヒ</t>
    </rPh>
    <phoneticPr fontId="3"/>
  </si>
  <si>
    <t>配送料(5回分を想定)</t>
    <rPh sb="0" eb="2">
      <t>ハイソウ</t>
    </rPh>
    <rPh sb="2" eb="3">
      <t>リョウ</t>
    </rPh>
    <rPh sb="5" eb="6">
      <t>カイ</t>
    </rPh>
    <rPh sb="6" eb="7">
      <t>ブン</t>
    </rPh>
    <rPh sb="8" eb="10">
      <t>ソウテイ</t>
    </rPh>
    <phoneticPr fontId="3"/>
  </si>
  <si>
    <t>講師謝金(区分③教授級＠7900円を想定)</t>
    <rPh sb="0" eb="2">
      <t>コウシ</t>
    </rPh>
    <rPh sb="2" eb="4">
      <t>シャキン</t>
    </rPh>
    <phoneticPr fontId="3"/>
  </si>
  <si>
    <t>講師交通費</t>
    <rPh sb="0" eb="2">
      <t>コウシ</t>
    </rPh>
    <rPh sb="2" eb="5">
      <t>コウツウヒ</t>
    </rPh>
    <phoneticPr fontId="3"/>
  </si>
  <si>
    <t>振込手数料（ブース30回、チラシ5回、講師5回)</t>
    <rPh sb="0" eb="2">
      <t>フリコミ</t>
    </rPh>
    <rPh sb="2" eb="5">
      <t>テスウリョウ</t>
    </rPh>
    <rPh sb="11" eb="12">
      <t>カイ</t>
    </rPh>
    <rPh sb="17" eb="18">
      <t>カイ</t>
    </rPh>
    <rPh sb="19" eb="21">
      <t>コウシ</t>
    </rPh>
    <rPh sb="22" eb="23">
      <t>カイ</t>
    </rPh>
    <phoneticPr fontId="3"/>
  </si>
  <si>
    <t>受託者交通費</t>
    <rPh sb="0" eb="3">
      <t>ジュタクシャ</t>
    </rPh>
    <rPh sb="3" eb="6">
      <t>コウツウヒ</t>
    </rPh>
    <phoneticPr fontId="3"/>
  </si>
  <si>
    <t>講師交通費（対面開催は5件×2名講師分を想定）</t>
    <rPh sb="0" eb="2">
      <t>コウシ</t>
    </rPh>
    <rPh sb="2" eb="5">
      <t>コウツウヒ</t>
    </rPh>
    <rPh sb="6" eb="8">
      <t>タイメン</t>
    </rPh>
    <rPh sb="8" eb="10">
      <t>カイサイ</t>
    </rPh>
    <rPh sb="12" eb="13">
      <t>ケン</t>
    </rPh>
    <rPh sb="15" eb="16">
      <t>メイ</t>
    </rPh>
    <rPh sb="16" eb="18">
      <t>コウシ</t>
    </rPh>
    <rPh sb="18" eb="19">
      <t>ブン</t>
    </rPh>
    <rPh sb="20" eb="22">
      <t>ソウテイ</t>
    </rPh>
    <phoneticPr fontId="3"/>
  </si>
  <si>
    <t>会場借料（機材使用料含む。JICA関西外3回想定）</t>
    <rPh sb="0" eb="2">
      <t>カイジョウ</t>
    </rPh>
    <rPh sb="2" eb="4">
      <t>シャクリョウ</t>
    </rPh>
    <rPh sb="5" eb="7">
      <t>キザイ</t>
    </rPh>
    <rPh sb="7" eb="10">
      <t>シヨウリョウ</t>
    </rPh>
    <rPh sb="10" eb="11">
      <t>フク</t>
    </rPh>
    <rPh sb="13" eb="19">
      <t>ジカカンサイ</t>
    </rPh>
    <rPh sb="19" eb="20">
      <t>ソト</t>
    </rPh>
    <rPh sb="21" eb="24">
      <t>カイソウテイ</t>
    </rPh>
    <phoneticPr fontId="3"/>
  </si>
  <si>
    <t>資料購入費</t>
    <rPh sb="0" eb="5">
      <t>シリョウコウニュウヒ</t>
    </rPh>
    <phoneticPr fontId="3"/>
  </si>
  <si>
    <t>受託者交通費(JICA関西外3回想定）</t>
    <rPh sb="0" eb="3">
      <t>ジュタクシャ</t>
    </rPh>
    <rPh sb="3" eb="6">
      <t>コウツウヒ</t>
    </rPh>
    <phoneticPr fontId="3"/>
  </si>
  <si>
    <t>合計
(税抜)</t>
    <rPh sb="0" eb="2">
      <t>ゴウケイ</t>
    </rPh>
    <rPh sb="4" eb="6">
      <t>ゼイヌキ</t>
    </rPh>
    <phoneticPr fontId="3"/>
  </si>
  <si>
    <t>振込手数料(講師10回、会場3回、チラシ5回）</t>
    <rPh sb="0" eb="2">
      <t>フリコミ</t>
    </rPh>
    <rPh sb="2" eb="5">
      <t>テスウリョウ</t>
    </rPh>
    <rPh sb="6" eb="8">
      <t>コウシ</t>
    </rPh>
    <rPh sb="10" eb="11">
      <t>カイ</t>
    </rPh>
    <rPh sb="12" eb="14">
      <t>カイジョウ</t>
    </rPh>
    <rPh sb="15" eb="16">
      <t>カイ</t>
    </rPh>
    <rPh sb="21" eb="22">
      <t>カイ</t>
    </rPh>
    <phoneticPr fontId="3"/>
  </si>
  <si>
    <t>事前
準備</t>
    <rPh sb="0" eb="2">
      <t>ジゼン</t>
    </rPh>
    <rPh sb="3" eb="5">
      <t>ジュンビ</t>
    </rPh>
    <phoneticPr fontId="3"/>
  </si>
  <si>
    <t>管理費③(①×40%)＝</t>
    <rPh sb="0" eb="3">
      <t>カンリヒ</t>
    </rPh>
    <phoneticPr fontId="3"/>
  </si>
  <si>
    <t>2026年度 市民向け国際理解促進に係るイベント等運営支援業務　予定業務量(1年度あたり）</t>
    <phoneticPr fontId="3"/>
  </si>
  <si>
    <t>2026年度 市民向け国際理解促進に係るイベント等運営支援業務（直接経費内訳：1年度あたり)</t>
    <rPh sb="4" eb="6">
      <t>ネンド</t>
    </rPh>
    <rPh sb="7" eb="9">
      <t>シミン</t>
    </rPh>
    <rPh sb="9" eb="10">
      <t>ム</t>
    </rPh>
    <rPh sb="11" eb="13">
      <t>コクサイ</t>
    </rPh>
    <rPh sb="13" eb="15">
      <t>リカイ</t>
    </rPh>
    <rPh sb="15" eb="17">
      <t>ソクシン</t>
    </rPh>
    <rPh sb="18" eb="19">
      <t>カカ</t>
    </rPh>
    <rPh sb="24" eb="25">
      <t>トウ</t>
    </rPh>
    <rPh sb="25" eb="27">
      <t>ウンエイ</t>
    </rPh>
    <rPh sb="27" eb="29">
      <t>シエン</t>
    </rPh>
    <rPh sb="29" eb="31">
      <t>ギョウム</t>
    </rPh>
    <rPh sb="32" eb="34">
      <t>チョクセツ</t>
    </rPh>
    <rPh sb="34" eb="36">
      <t>ケイヒ</t>
    </rPh>
    <rPh sb="36" eb="38">
      <t>ウチワケ</t>
    </rPh>
    <rPh sb="40" eb="41">
      <t>ネン</t>
    </rPh>
    <rPh sb="41" eb="42">
      <t>ド</t>
    </rPh>
    <phoneticPr fontId="3"/>
  </si>
  <si>
    <t>業務実施報告書の作成（四半期毎）</t>
    <rPh sb="0" eb="2">
      <t>ギョウム</t>
    </rPh>
    <rPh sb="2" eb="4">
      <t>ジッシ</t>
    </rPh>
    <rPh sb="4" eb="7">
      <t>ホウコクショ</t>
    </rPh>
    <rPh sb="8" eb="10">
      <t>サクセイ</t>
    </rPh>
    <rPh sb="11" eb="14">
      <t>シハンキ</t>
    </rPh>
    <rPh sb="14" eb="15">
      <t>ゴト</t>
    </rPh>
    <phoneticPr fontId="3"/>
  </si>
  <si>
    <t>企画毎の実施報告作成（30回）。業務実施報告書及び経費精算報告書作成（四半期毎）</t>
    <rPh sb="8" eb="10">
      <t>サクセイ</t>
    </rPh>
    <rPh sb="13" eb="14">
      <t>カイ</t>
    </rPh>
    <rPh sb="16" eb="18">
      <t>ギョウム</t>
    </rPh>
    <rPh sb="18" eb="20">
      <t>ジッシ</t>
    </rPh>
    <rPh sb="20" eb="23">
      <t>ホウコクショ</t>
    </rPh>
    <rPh sb="23" eb="24">
      <t>オヨ</t>
    </rPh>
    <rPh sb="25" eb="27">
      <t>ケイヒ</t>
    </rPh>
    <rPh sb="27" eb="29">
      <t>セイサン</t>
    </rPh>
    <rPh sb="29" eb="32">
      <t>ホウコクショ</t>
    </rPh>
    <rPh sb="32" eb="34">
      <t>サクセイ</t>
    </rPh>
    <rPh sb="35" eb="38">
      <t>シハンキ</t>
    </rPh>
    <rPh sb="38" eb="39">
      <t>ゴト</t>
    </rPh>
    <phoneticPr fontId="3"/>
  </si>
  <si>
    <t>企画毎の実施報告作成（5回）。業務実施報告書及び経費精算報告書作成（四半期毎）</t>
    <rPh sb="8" eb="10">
      <t>サクセイ</t>
    </rPh>
    <rPh sb="12" eb="13">
      <t>カイ</t>
    </rPh>
    <rPh sb="15" eb="17">
      <t>ギョウム</t>
    </rPh>
    <rPh sb="17" eb="19">
      <t>ジッシ</t>
    </rPh>
    <rPh sb="19" eb="22">
      <t>ホウコクショ</t>
    </rPh>
    <rPh sb="22" eb="23">
      <t>オヨ</t>
    </rPh>
    <rPh sb="24" eb="26">
      <t>ケイヒ</t>
    </rPh>
    <rPh sb="26" eb="28">
      <t>セイサン</t>
    </rPh>
    <rPh sb="28" eb="31">
      <t>ホウコクショ</t>
    </rPh>
    <rPh sb="31" eb="33">
      <t>サクセイ</t>
    </rPh>
    <rPh sb="34" eb="37">
      <t>シハンキ</t>
    </rPh>
    <rPh sb="37" eb="38">
      <t>ゴト</t>
    </rPh>
    <phoneticPr fontId="3"/>
  </si>
  <si>
    <t>３．JICA 海外事業現場訪問（スタディツアー）調整支援　50回分</t>
    <rPh sb="24" eb="26">
      <t>チョウセイ</t>
    </rPh>
    <rPh sb="26" eb="28">
      <t>シエン</t>
    </rPh>
    <rPh sb="31" eb="33">
      <t>カイブン</t>
    </rPh>
    <phoneticPr fontId="3"/>
  </si>
  <si>
    <t>チラシ・ポスター制作費(5回分を想定)</t>
    <rPh sb="8" eb="11">
      <t>セイサクヒ</t>
    </rPh>
    <rPh sb="13" eb="14">
      <t>カイ</t>
    </rPh>
    <rPh sb="14" eb="15">
      <t>ブン</t>
    </rPh>
    <rPh sb="16" eb="18">
      <t>ソウテイ</t>
    </rPh>
    <phoneticPr fontId="3"/>
  </si>
  <si>
    <t>チラシ・ポスター制作費(5回分を想定)</t>
    <rPh sb="8" eb="11">
      <t>セイサクヒ</t>
    </rPh>
    <rPh sb="13" eb="15">
      <t>カイブン</t>
    </rPh>
    <rPh sb="16" eb="18">
      <t>ソウテイ</t>
    </rPh>
    <phoneticPr fontId="3"/>
  </si>
  <si>
    <t>チラシ・ポスター配送料(15回分を想定)</t>
    <phoneticPr fontId="3"/>
  </si>
  <si>
    <t>１．国際協力イベントへの出展支援　30回分</t>
    <rPh sb="2" eb="4">
      <t>コクサイ</t>
    </rPh>
    <rPh sb="4" eb="6">
      <t>キョウリョク</t>
    </rPh>
    <rPh sb="12" eb="14">
      <t>シュッテン</t>
    </rPh>
    <rPh sb="14" eb="16">
      <t>シエン</t>
    </rPh>
    <rPh sb="19" eb="20">
      <t>カイ</t>
    </rPh>
    <rPh sb="20" eb="21">
      <t>ブン</t>
    </rPh>
    <phoneticPr fontId="3"/>
  </si>
  <si>
    <t>２．国際理解促進セミナーの運営支援　5回分</t>
    <rPh sb="2" eb="4">
      <t>コクサイ</t>
    </rPh>
    <rPh sb="4" eb="6">
      <t>リカイ</t>
    </rPh>
    <rPh sb="6" eb="8">
      <t>ソクシン</t>
    </rPh>
    <rPh sb="13" eb="15">
      <t>ウンエイ</t>
    </rPh>
    <rPh sb="15" eb="17">
      <t>シエン</t>
    </rPh>
    <rPh sb="19" eb="20">
      <t>カイ</t>
    </rPh>
    <rPh sb="20" eb="21">
      <t>ブン</t>
    </rPh>
    <phoneticPr fontId="3"/>
  </si>
  <si>
    <t>国際協力イベント
への出展支援
30回</t>
    <rPh sb="0" eb="2">
      <t>コクサイ</t>
    </rPh>
    <rPh sb="2" eb="4">
      <t>キョウリョク</t>
    </rPh>
    <rPh sb="11" eb="13">
      <t>シュッテン</t>
    </rPh>
    <rPh sb="13" eb="15">
      <t>シエン</t>
    </rPh>
    <rPh sb="18" eb="19">
      <t>カイ</t>
    </rPh>
    <phoneticPr fontId="3"/>
  </si>
  <si>
    <t>国際理解促進セミナーの運営支援
5回</t>
    <rPh sb="11" eb="15">
      <t>ウンエイシエン</t>
    </rPh>
    <rPh sb="17" eb="18">
      <t>カイ</t>
    </rPh>
    <phoneticPr fontId="3"/>
  </si>
  <si>
    <t>JICA 海外事業現場訪問（スタディツアー）
調整支援
50回</t>
    <rPh sb="23" eb="25">
      <t>チョウセイ</t>
    </rPh>
    <rPh sb="25" eb="27">
      <t>シエン</t>
    </rPh>
    <rPh sb="30" eb="31">
      <t>カイ</t>
    </rPh>
    <phoneticPr fontId="3"/>
  </si>
  <si>
    <t>金額（税抜）</t>
    <rPh sb="0" eb="2">
      <t>キンガク</t>
    </rPh>
    <rPh sb="3" eb="5">
      <t>ゼイヌキ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</si>
</sst>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.0_ ;[Red]\-#,##0.0\ "/>
    <numFmt numFmtId="178" formatCode="#,##0.000;[Red]\-#,##0.000"/>
  </numFmts>
  <fonts count="11" x14ac:knownFonts="1">
    <font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>
      <alignment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right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right" vertical="center"/>
    </xf>
    <xf numFmtId="0" fontId="6" fillId="3" borderId="21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0" fontId="6" fillId="3" borderId="18" xfId="0" applyFont="1" applyFill="1" applyBorder="1">
      <alignment vertical="center"/>
    </xf>
    <xf numFmtId="0" fontId="6" fillId="0" borderId="0" xfId="0" applyFont="1" applyAlignment="1">
      <alignment horizontal="right" vertical="center"/>
    </xf>
    <xf numFmtId="176" fontId="6" fillId="0" borderId="14" xfId="0" applyNumberFormat="1" applyFont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6" fillId="6" borderId="10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38" fontId="4" fillId="3" borderId="8" xfId="1" applyFont="1" applyFill="1" applyBorder="1">
      <alignment vertical="center"/>
    </xf>
    <xf numFmtId="38" fontId="4" fillId="3" borderId="9" xfId="1" applyFont="1" applyFill="1" applyBorder="1" applyAlignment="1">
      <alignment horizontal="center" vertical="center"/>
    </xf>
    <xf numFmtId="38" fontId="4" fillId="3" borderId="9" xfId="1" applyFont="1" applyFill="1" applyBorder="1">
      <alignment vertical="center"/>
    </xf>
    <xf numFmtId="38" fontId="4" fillId="3" borderId="10" xfId="1" applyFont="1" applyFill="1" applyBorder="1" applyAlignment="1">
      <alignment horizontal="center" vertical="center"/>
    </xf>
    <xf numFmtId="38" fontId="4" fillId="3" borderId="1" xfId="1" applyFont="1" applyFill="1" applyBorder="1" applyAlignment="1">
      <alignment horizontal="center" vertical="center"/>
    </xf>
    <xf numFmtId="38" fontId="4" fillId="0" borderId="0" xfId="0" applyNumberFormat="1" applyFont="1">
      <alignment vertical="center"/>
    </xf>
    <xf numFmtId="0" fontId="4" fillId="0" borderId="0" xfId="0" applyFont="1" applyAlignment="1">
      <alignment vertical="center" wrapText="1"/>
    </xf>
    <xf numFmtId="38" fontId="4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4" fillId="0" borderId="0" xfId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8" xfId="0" applyFont="1" applyFill="1" applyBorder="1">
      <alignment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6" fillId="0" borderId="13" xfId="0" applyFont="1" applyFill="1" applyBorder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2" xfId="0" applyFont="1" applyFill="1" applyBorder="1">
      <alignment vertical="center"/>
    </xf>
    <xf numFmtId="0" fontId="6" fillId="0" borderId="1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8" fontId="4" fillId="0" borderId="9" xfId="1" applyFont="1" applyFill="1" applyBorder="1">
      <alignment vertical="center"/>
    </xf>
    <xf numFmtId="0" fontId="6" fillId="3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4" fillId="0" borderId="8" xfId="1" applyFont="1" applyFill="1" applyBorder="1">
      <alignment vertical="center"/>
    </xf>
    <xf numFmtId="38" fontId="4" fillId="0" borderId="9" xfId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5" fillId="0" borderId="8" xfId="0" applyNumberFormat="1" applyFont="1" applyFill="1" applyBorder="1">
      <alignment vertical="center"/>
    </xf>
    <xf numFmtId="0" fontId="5" fillId="0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38" fontId="4" fillId="3" borderId="1" xfId="1" applyFont="1" applyFill="1" applyBorder="1" applyAlignment="1">
      <alignment horizontal="right" vertical="center"/>
    </xf>
    <xf numFmtId="38" fontId="4" fillId="3" borderId="8" xfId="1" applyFont="1" applyFill="1" applyBorder="1" applyAlignment="1">
      <alignment horizontal="right" vertical="center"/>
    </xf>
    <xf numFmtId="0" fontId="8" fillId="5" borderId="26" xfId="0" applyFont="1" applyFill="1" applyBorder="1" applyAlignment="1">
      <alignment horizontal="right" vertical="center"/>
    </xf>
    <xf numFmtId="0" fontId="8" fillId="5" borderId="27" xfId="0" applyFont="1" applyFill="1" applyBorder="1" applyAlignment="1">
      <alignment horizontal="right" vertical="center"/>
    </xf>
    <xf numFmtId="0" fontId="8" fillId="5" borderId="28" xfId="0" applyFont="1" applyFill="1" applyBorder="1" applyAlignment="1">
      <alignment horizontal="right" vertical="center"/>
    </xf>
    <xf numFmtId="38" fontId="6" fillId="0" borderId="14" xfId="1" applyFont="1" applyFill="1" applyBorder="1" applyAlignment="1">
      <alignment horizontal="right" vertical="center"/>
    </xf>
    <xf numFmtId="38" fontId="6" fillId="0" borderId="15" xfId="1" applyFont="1" applyFill="1" applyBorder="1" applyAlignment="1">
      <alignment horizontal="right" vertical="center"/>
    </xf>
    <xf numFmtId="38" fontId="6" fillId="0" borderId="15" xfId="1" applyFont="1" applyFill="1" applyBorder="1" applyAlignment="1">
      <alignment horizontal="center" vertical="center"/>
    </xf>
    <xf numFmtId="38" fontId="6" fillId="0" borderId="16" xfId="1" applyFont="1" applyFill="1" applyBorder="1" applyAlignment="1">
      <alignment horizontal="center" vertical="center"/>
    </xf>
    <xf numFmtId="38" fontId="8" fillId="5" borderId="1" xfId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right" vertical="center"/>
    </xf>
    <xf numFmtId="38" fontId="6" fillId="0" borderId="8" xfId="1" applyFont="1" applyFill="1" applyBorder="1" applyAlignment="1">
      <alignment horizontal="right" vertical="center"/>
    </xf>
    <xf numFmtId="38" fontId="6" fillId="0" borderId="9" xfId="1" applyFont="1" applyFill="1" applyBorder="1" applyAlignment="1">
      <alignment horizontal="right" vertical="center"/>
    </xf>
    <xf numFmtId="38" fontId="6" fillId="0" borderId="9" xfId="1" applyFont="1" applyFill="1" applyBorder="1" applyAlignment="1">
      <alignment horizontal="center" vertical="center"/>
    </xf>
    <xf numFmtId="38" fontId="5" fillId="6" borderId="1" xfId="1" applyFont="1" applyFill="1" applyBorder="1" applyAlignment="1">
      <alignment horizontal="right" vertical="center"/>
    </xf>
    <xf numFmtId="38" fontId="5" fillId="6" borderId="8" xfId="1" applyFont="1" applyFill="1" applyBorder="1" applyAlignment="1">
      <alignment horizontal="right" vertical="center"/>
    </xf>
    <xf numFmtId="0" fontId="8" fillId="5" borderId="14" xfId="0" applyFont="1" applyFill="1" applyBorder="1" applyAlignment="1">
      <alignment horizontal="right" vertical="center"/>
    </xf>
    <xf numFmtId="0" fontId="8" fillId="5" borderId="15" xfId="0" applyFont="1" applyFill="1" applyBorder="1" applyAlignment="1">
      <alignment horizontal="right" vertical="center"/>
    </xf>
    <xf numFmtId="0" fontId="8" fillId="5" borderId="16" xfId="0" applyFont="1" applyFill="1" applyBorder="1" applyAlignment="1">
      <alignment horizontal="right" vertical="center"/>
    </xf>
    <xf numFmtId="38" fontId="6" fillId="0" borderId="8" xfId="1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38" fontId="6" fillId="0" borderId="10" xfId="1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right" vertical="center"/>
    </xf>
    <xf numFmtId="177" fontId="6" fillId="3" borderId="14" xfId="1" applyNumberFormat="1" applyFont="1" applyFill="1" applyBorder="1" applyAlignment="1">
      <alignment horizontal="right" vertical="center"/>
    </xf>
    <xf numFmtId="177" fontId="6" fillId="3" borderId="15" xfId="1" applyNumberFormat="1" applyFont="1" applyFill="1" applyBorder="1" applyAlignment="1">
      <alignment horizontal="right" vertical="center"/>
    </xf>
    <xf numFmtId="177" fontId="6" fillId="3" borderId="15" xfId="1" applyNumberFormat="1" applyFont="1" applyFill="1" applyBorder="1" applyAlignment="1">
      <alignment horizontal="center" vertical="center"/>
    </xf>
    <xf numFmtId="177" fontId="6" fillId="3" borderId="16" xfId="1" applyNumberFormat="1" applyFont="1" applyFill="1" applyBorder="1" applyAlignment="1">
      <alignment horizontal="center" vertical="center"/>
    </xf>
    <xf numFmtId="38" fontId="6" fillId="3" borderId="15" xfId="1" applyFont="1" applyFill="1" applyBorder="1" applyAlignment="1">
      <alignment horizontal="center" vertical="center"/>
    </xf>
    <xf numFmtId="38" fontId="6" fillId="3" borderId="16" xfId="1" applyFont="1" applyFill="1" applyBorder="1" applyAlignment="1">
      <alignment horizontal="center" vertical="center"/>
    </xf>
    <xf numFmtId="38" fontId="4" fillId="3" borderId="14" xfId="1" applyFont="1" applyFill="1" applyBorder="1" applyAlignment="1">
      <alignment horizontal="right" vertical="center"/>
    </xf>
    <xf numFmtId="38" fontId="4" fillId="3" borderId="15" xfId="1" applyFont="1" applyFill="1" applyBorder="1" applyAlignment="1">
      <alignment horizontal="right" vertical="center"/>
    </xf>
    <xf numFmtId="178" fontId="6" fillId="3" borderId="3" xfId="1" applyNumberFormat="1" applyFont="1" applyFill="1" applyBorder="1" applyAlignment="1">
      <alignment horizontal="right" vertical="center"/>
    </xf>
    <xf numFmtId="178" fontId="6" fillId="3" borderId="4" xfId="1" applyNumberFormat="1" applyFont="1" applyFill="1" applyBorder="1" applyAlignment="1">
      <alignment horizontal="right" vertical="center"/>
    </xf>
    <xf numFmtId="38" fontId="6" fillId="3" borderId="4" xfId="1" applyFont="1" applyFill="1" applyBorder="1" applyAlignment="1">
      <alignment horizontal="center" vertical="center"/>
    </xf>
    <xf numFmtId="38" fontId="6" fillId="3" borderId="5" xfId="1" applyFont="1" applyFill="1" applyBorder="1" applyAlignment="1">
      <alignment horizontal="center" vertical="center"/>
    </xf>
    <xf numFmtId="178" fontId="6" fillId="0" borderId="4" xfId="1" applyNumberFormat="1" applyFont="1" applyFill="1" applyBorder="1" applyAlignment="1">
      <alignment horizontal="right" vertical="center"/>
    </xf>
    <xf numFmtId="38" fontId="4" fillId="3" borderId="1" xfId="0" applyNumberFormat="1" applyFont="1" applyFill="1" applyBorder="1" applyAlignment="1">
      <alignment horizontal="right" vertical="center"/>
    </xf>
    <xf numFmtId="38" fontId="4" fillId="3" borderId="8" xfId="0" applyNumberFormat="1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38" fontId="6" fillId="3" borderId="8" xfId="1" applyFont="1" applyFill="1" applyBorder="1" applyAlignment="1">
      <alignment horizontal="right" vertical="center"/>
    </xf>
    <xf numFmtId="38" fontId="6" fillId="3" borderId="9" xfId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77" fontId="6" fillId="3" borderId="8" xfId="1" applyNumberFormat="1" applyFont="1" applyFill="1" applyBorder="1" applyAlignment="1">
      <alignment horizontal="right" vertical="center"/>
    </xf>
    <xf numFmtId="177" fontId="6" fillId="3" borderId="9" xfId="1" applyNumberFormat="1" applyFont="1" applyFill="1" applyBorder="1" applyAlignment="1">
      <alignment horizontal="right" vertical="center"/>
    </xf>
    <xf numFmtId="38" fontId="6" fillId="3" borderId="9" xfId="1" applyFont="1" applyFill="1" applyBorder="1" applyAlignment="1">
      <alignment horizontal="center" vertical="center"/>
    </xf>
    <xf numFmtId="38" fontId="6" fillId="3" borderId="10" xfId="1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right" vertical="center"/>
    </xf>
    <xf numFmtId="0" fontId="6" fillId="4" borderId="20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8" fontId="4" fillId="0" borderId="8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5" fillId="7" borderId="0" xfId="0" applyFont="1" applyFill="1" applyAlignment="1">
      <alignment horizontal="center" vertical="center"/>
    </xf>
    <xf numFmtId="0" fontId="4" fillId="3" borderId="15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122E0-6F90-424E-A3B9-CC25C7EEFB8D}">
  <sheetPr>
    <pageSetUpPr fitToPage="1"/>
  </sheetPr>
  <dimension ref="A1:AA66"/>
  <sheetViews>
    <sheetView showGridLines="0" tabSelected="1" view="pageBreakPreview" zoomScaleNormal="100" zoomScaleSheetLayoutView="100" workbookViewId="0">
      <selection activeCell="O75" sqref="O75"/>
    </sheetView>
  </sheetViews>
  <sheetFormatPr defaultColWidth="9" defaultRowHeight="14" x14ac:dyDescent="0.2"/>
  <cols>
    <col min="1" max="1" width="0.83203125" style="1" customWidth="1"/>
    <col min="2" max="2" width="5.33203125" style="1" customWidth="1"/>
    <col min="3" max="3" width="3.5" style="1" bestFit="1" customWidth="1"/>
    <col min="4" max="4" width="36.25" style="1" customWidth="1"/>
    <col min="5" max="5" width="4.83203125" style="1" bestFit="1" customWidth="1"/>
    <col min="6" max="6" width="5" style="1" bestFit="1" customWidth="1"/>
    <col min="7" max="7" width="3.25" style="1" bestFit="1" customWidth="1"/>
    <col min="8" max="8" width="2.5" style="1" bestFit="1" customWidth="1"/>
    <col min="9" max="9" width="7.5" style="1" bestFit="1" customWidth="1"/>
    <col min="10" max="10" width="3.25" style="1" bestFit="1" customWidth="1"/>
    <col min="11" max="12" width="3.5" style="1" bestFit="1" customWidth="1"/>
    <col min="13" max="13" width="2.33203125" style="1" bestFit="1" customWidth="1"/>
    <col min="14" max="14" width="6.08203125" style="40" customWidth="1"/>
    <col min="15" max="15" width="5" style="1" customWidth="1"/>
    <col min="16" max="16" width="4.5" style="1" bestFit="1" customWidth="1"/>
    <col min="17" max="17" width="5" style="1" bestFit="1" customWidth="1"/>
    <col min="18" max="18" width="3.25" style="1" bestFit="1" customWidth="1"/>
    <col min="19" max="19" width="2.33203125" style="1" bestFit="1" customWidth="1"/>
    <col min="20" max="23" width="3.25" style="1" bestFit="1" customWidth="1"/>
    <col min="24" max="24" width="2.33203125" style="1" bestFit="1" customWidth="1"/>
    <col min="25" max="25" width="7.5" style="40" customWidth="1"/>
    <col min="26" max="26" width="5" style="1" bestFit="1" customWidth="1"/>
    <col min="27" max="27" width="0.75" style="1" customWidth="1"/>
    <col min="28" max="245" width="9" style="1"/>
    <col min="246" max="246" width="4.83203125" style="1" customWidth="1"/>
    <col min="247" max="247" width="3.5" style="1" bestFit="1" customWidth="1"/>
    <col min="248" max="248" width="36.25" style="1" customWidth="1"/>
    <col min="249" max="249" width="4.25" style="1" bestFit="1" customWidth="1"/>
    <col min="250" max="250" width="5" style="1" bestFit="1" customWidth="1"/>
    <col min="251" max="251" width="3.25" style="1" bestFit="1" customWidth="1"/>
    <col min="252" max="252" width="2.5" style="1" bestFit="1" customWidth="1"/>
    <col min="253" max="253" width="7.5" style="1" bestFit="1" customWidth="1"/>
    <col min="254" max="254" width="3.25" style="1" bestFit="1" customWidth="1"/>
    <col min="255" max="255" width="3.5" style="1" bestFit="1" customWidth="1"/>
    <col min="256" max="256" width="8.5" style="1" bestFit="1" customWidth="1"/>
    <col min="257" max="257" width="2.33203125" style="1" bestFit="1" customWidth="1"/>
    <col min="258" max="258" width="6.08203125" style="1" customWidth="1"/>
    <col min="259" max="259" width="5" style="1" customWidth="1"/>
    <col min="260" max="260" width="4.5" style="1" bestFit="1" customWidth="1"/>
    <col min="261" max="261" width="5" style="1" bestFit="1" customWidth="1"/>
    <col min="262" max="262" width="3.25" style="1" bestFit="1" customWidth="1"/>
    <col min="263" max="263" width="2.33203125" style="1" bestFit="1" customWidth="1"/>
    <col min="264" max="267" width="3.25" style="1" bestFit="1" customWidth="1"/>
    <col min="268" max="268" width="2.33203125" style="1" bestFit="1" customWidth="1"/>
    <col min="269" max="269" width="7.5" style="1" customWidth="1"/>
    <col min="270" max="270" width="5" style="1" bestFit="1" customWidth="1"/>
    <col min="271" max="271" width="9" style="1"/>
    <col min="272" max="272" width="12.75" style="1" bestFit="1" customWidth="1"/>
    <col min="273" max="273" width="11.5" style="1" customWidth="1"/>
    <col min="274" max="274" width="12.75" style="1" bestFit="1" customWidth="1"/>
    <col min="275" max="275" width="9.5" style="1" bestFit="1" customWidth="1"/>
    <col min="276" max="501" width="9" style="1"/>
    <col min="502" max="502" width="4.83203125" style="1" customWidth="1"/>
    <col min="503" max="503" width="3.5" style="1" bestFit="1" customWidth="1"/>
    <col min="504" max="504" width="36.25" style="1" customWidth="1"/>
    <col min="505" max="505" width="4.25" style="1" bestFit="1" customWidth="1"/>
    <col min="506" max="506" width="5" style="1" bestFit="1" customWidth="1"/>
    <col min="507" max="507" width="3.25" style="1" bestFit="1" customWidth="1"/>
    <col min="508" max="508" width="2.5" style="1" bestFit="1" customWidth="1"/>
    <col min="509" max="509" width="7.5" style="1" bestFit="1" customWidth="1"/>
    <col min="510" max="510" width="3.25" style="1" bestFit="1" customWidth="1"/>
    <col min="511" max="511" width="3.5" style="1" bestFit="1" customWidth="1"/>
    <col min="512" max="512" width="8.5" style="1" bestFit="1" customWidth="1"/>
    <col min="513" max="513" width="2.33203125" style="1" bestFit="1" customWidth="1"/>
    <col min="514" max="514" width="6.08203125" style="1" customWidth="1"/>
    <col min="515" max="515" width="5" style="1" customWidth="1"/>
    <col min="516" max="516" width="4.5" style="1" bestFit="1" customWidth="1"/>
    <col min="517" max="517" width="5" style="1" bestFit="1" customWidth="1"/>
    <col min="518" max="518" width="3.25" style="1" bestFit="1" customWidth="1"/>
    <col min="519" max="519" width="2.33203125" style="1" bestFit="1" customWidth="1"/>
    <col min="520" max="523" width="3.25" style="1" bestFit="1" customWidth="1"/>
    <col min="524" max="524" width="2.33203125" style="1" bestFit="1" customWidth="1"/>
    <col min="525" max="525" width="7.5" style="1" customWidth="1"/>
    <col min="526" max="526" width="5" style="1" bestFit="1" customWidth="1"/>
    <col min="527" max="527" width="9" style="1"/>
    <col min="528" max="528" width="12.75" style="1" bestFit="1" customWidth="1"/>
    <col min="529" max="529" width="11.5" style="1" customWidth="1"/>
    <col min="530" max="530" width="12.75" style="1" bestFit="1" customWidth="1"/>
    <col min="531" max="531" width="9.5" style="1" bestFit="1" customWidth="1"/>
    <col min="532" max="757" width="9" style="1"/>
    <col min="758" max="758" width="4.83203125" style="1" customWidth="1"/>
    <col min="759" max="759" width="3.5" style="1" bestFit="1" customWidth="1"/>
    <col min="760" max="760" width="36.25" style="1" customWidth="1"/>
    <col min="761" max="761" width="4.25" style="1" bestFit="1" customWidth="1"/>
    <col min="762" max="762" width="5" style="1" bestFit="1" customWidth="1"/>
    <col min="763" max="763" width="3.25" style="1" bestFit="1" customWidth="1"/>
    <col min="764" max="764" width="2.5" style="1" bestFit="1" customWidth="1"/>
    <col min="765" max="765" width="7.5" style="1" bestFit="1" customWidth="1"/>
    <col min="766" max="766" width="3.25" style="1" bestFit="1" customWidth="1"/>
    <col min="767" max="767" width="3.5" style="1" bestFit="1" customWidth="1"/>
    <col min="768" max="768" width="8.5" style="1" bestFit="1" customWidth="1"/>
    <col min="769" max="769" width="2.33203125" style="1" bestFit="1" customWidth="1"/>
    <col min="770" max="770" width="6.08203125" style="1" customWidth="1"/>
    <col min="771" max="771" width="5" style="1" customWidth="1"/>
    <col min="772" max="772" width="4.5" style="1" bestFit="1" customWidth="1"/>
    <col min="773" max="773" width="5" style="1" bestFit="1" customWidth="1"/>
    <col min="774" max="774" width="3.25" style="1" bestFit="1" customWidth="1"/>
    <col min="775" max="775" width="2.33203125" style="1" bestFit="1" customWidth="1"/>
    <col min="776" max="779" width="3.25" style="1" bestFit="1" customWidth="1"/>
    <col min="780" max="780" width="2.33203125" style="1" bestFit="1" customWidth="1"/>
    <col min="781" max="781" width="7.5" style="1" customWidth="1"/>
    <col min="782" max="782" width="5" style="1" bestFit="1" customWidth="1"/>
    <col min="783" max="783" width="9" style="1"/>
    <col min="784" max="784" width="12.75" style="1" bestFit="1" customWidth="1"/>
    <col min="785" max="785" width="11.5" style="1" customWidth="1"/>
    <col min="786" max="786" width="12.75" style="1" bestFit="1" customWidth="1"/>
    <col min="787" max="787" width="9.5" style="1" bestFit="1" customWidth="1"/>
    <col min="788" max="1013" width="9" style="1"/>
    <col min="1014" max="1014" width="4.83203125" style="1" customWidth="1"/>
    <col min="1015" max="1015" width="3.5" style="1" bestFit="1" customWidth="1"/>
    <col min="1016" max="1016" width="36.25" style="1" customWidth="1"/>
    <col min="1017" max="1017" width="4.25" style="1" bestFit="1" customWidth="1"/>
    <col min="1018" max="1018" width="5" style="1" bestFit="1" customWidth="1"/>
    <col min="1019" max="1019" width="3.25" style="1" bestFit="1" customWidth="1"/>
    <col min="1020" max="1020" width="2.5" style="1" bestFit="1" customWidth="1"/>
    <col min="1021" max="1021" width="7.5" style="1" bestFit="1" customWidth="1"/>
    <col min="1022" max="1022" width="3.25" style="1" bestFit="1" customWidth="1"/>
    <col min="1023" max="1023" width="3.5" style="1" bestFit="1" customWidth="1"/>
    <col min="1024" max="1024" width="8.5" style="1" bestFit="1" customWidth="1"/>
    <col min="1025" max="1025" width="2.33203125" style="1" bestFit="1" customWidth="1"/>
    <col min="1026" max="1026" width="6.08203125" style="1" customWidth="1"/>
    <col min="1027" max="1027" width="5" style="1" customWidth="1"/>
    <col min="1028" max="1028" width="4.5" style="1" bestFit="1" customWidth="1"/>
    <col min="1029" max="1029" width="5" style="1" bestFit="1" customWidth="1"/>
    <col min="1030" max="1030" width="3.25" style="1" bestFit="1" customWidth="1"/>
    <col min="1031" max="1031" width="2.33203125" style="1" bestFit="1" customWidth="1"/>
    <col min="1032" max="1035" width="3.25" style="1" bestFit="1" customWidth="1"/>
    <col min="1036" max="1036" width="2.33203125" style="1" bestFit="1" customWidth="1"/>
    <col min="1037" max="1037" width="7.5" style="1" customWidth="1"/>
    <col min="1038" max="1038" width="5" style="1" bestFit="1" customWidth="1"/>
    <col min="1039" max="1039" width="9" style="1"/>
    <col min="1040" max="1040" width="12.75" style="1" bestFit="1" customWidth="1"/>
    <col min="1041" max="1041" width="11.5" style="1" customWidth="1"/>
    <col min="1042" max="1042" width="12.75" style="1" bestFit="1" customWidth="1"/>
    <col min="1043" max="1043" width="9.5" style="1" bestFit="1" customWidth="1"/>
    <col min="1044" max="1269" width="9" style="1"/>
    <col min="1270" max="1270" width="4.83203125" style="1" customWidth="1"/>
    <col min="1271" max="1271" width="3.5" style="1" bestFit="1" customWidth="1"/>
    <col min="1272" max="1272" width="36.25" style="1" customWidth="1"/>
    <col min="1273" max="1273" width="4.25" style="1" bestFit="1" customWidth="1"/>
    <col min="1274" max="1274" width="5" style="1" bestFit="1" customWidth="1"/>
    <col min="1275" max="1275" width="3.25" style="1" bestFit="1" customWidth="1"/>
    <col min="1276" max="1276" width="2.5" style="1" bestFit="1" customWidth="1"/>
    <col min="1277" max="1277" width="7.5" style="1" bestFit="1" customWidth="1"/>
    <col min="1278" max="1278" width="3.25" style="1" bestFit="1" customWidth="1"/>
    <col min="1279" max="1279" width="3.5" style="1" bestFit="1" customWidth="1"/>
    <col min="1280" max="1280" width="8.5" style="1" bestFit="1" customWidth="1"/>
    <col min="1281" max="1281" width="2.33203125" style="1" bestFit="1" customWidth="1"/>
    <col min="1282" max="1282" width="6.08203125" style="1" customWidth="1"/>
    <col min="1283" max="1283" width="5" style="1" customWidth="1"/>
    <col min="1284" max="1284" width="4.5" style="1" bestFit="1" customWidth="1"/>
    <col min="1285" max="1285" width="5" style="1" bestFit="1" customWidth="1"/>
    <col min="1286" max="1286" width="3.25" style="1" bestFit="1" customWidth="1"/>
    <col min="1287" max="1287" width="2.33203125" style="1" bestFit="1" customWidth="1"/>
    <col min="1288" max="1291" width="3.25" style="1" bestFit="1" customWidth="1"/>
    <col min="1292" max="1292" width="2.33203125" style="1" bestFit="1" customWidth="1"/>
    <col min="1293" max="1293" width="7.5" style="1" customWidth="1"/>
    <col min="1294" max="1294" width="5" style="1" bestFit="1" customWidth="1"/>
    <col min="1295" max="1295" width="9" style="1"/>
    <col min="1296" max="1296" width="12.75" style="1" bestFit="1" customWidth="1"/>
    <col min="1297" max="1297" width="11.5" style="1" customWidth="1"/>
    <col min="1298" max="1298" width="12.75" style="1" bestFit="1" customWidth="1"/>
    <col min="1299" max="1299" width="9.5" style="1" bestFit="1" customWidth="1"/>
    <col min="1300" max="1525" width="9" style="1"/>
    <col min="1526" max="1526" width="4.83203125" style="1" customWidth="1"/>
    <col min="1527" max="1527" width="3.5" style="1" bestFit="1" customWidth="1"/>
    <col min="1528" max="1528" width="36.25" style="1" customWidth="1"/>
    <col min="1529" max="1529" width="4.25" style="1" bestFit="1" customWidth="1"/>
    <col min="1530" max="1530" width="5" style="1" bestFit="1" customWidth="1"/>
    <col min="1531" max="1531" width="3.25" style="1" bestFit="1" customWidth="1"/>
    <col min="1532" max="1532" width="2.5" style="1" bestFit="1" customWidth="1"/>
    <col min="1533" max="1533" width="7.5" style="1" bestFit="1" customWidth="1"/>
    <col min="1534" max="1534" width="3.25" style="1" bestFit="1" customWidth="1"/>
    <col min="1535" max="1535" width="3.5" style="1" bestFit="1" customWidth="1"/>
    <col min="1536" max="1536" width="8.5" style="1" bestFit="1" customWidth="1"/>
    <col min="1537" max="1537" width="2.33203125" style="1" bestFit="1" customWidth="1"/>
    <col min="1538" max="1538" width="6.08203125" style="1" customWidth="1"/>
    <col min="1539" max="1539" width="5" style="1" customWidth="1"/>
    <col min="1540" max="1540" width="4.5" style="1" bestFit="1" customWidth="1"/>
    <col min="1541" max="1541" width="5" style="1" bestFit="1" customWidth="1"/>
    <col min="1542" max="1542" width="3.25" style="1" bestFit="1" customWidth="1"/>
    <col min="1543" max="1543" width="2.33203125" style="1" bestFit="1" customWidth="1"/>
    <col min="1544" max="1547" width="3.25" style="1" bestFit="1" customWidth="1"/>
    <col min="1548" max="1548" width="2.33203125" style="1" bestFit="1" customWidth="1"/>
    <col min="1549" max="1549" width="7.5" style="1" customWidth="1"/>
    <col min="1550" max="1550" width="5" style="1" bestFit="1" customWidth="1"/>
    <col min="1551" max="1551" width="9" style="1"/>
    <col min="1552" max="1552" width="12.75" style="1" bestFit="1" customWidth="1"/>
    <col min="1553" max="1553" width="11.5" style="1" customWidth="1"/>
    <col min="1554" max="1554" width="12.75" style="1" bestFit="1" customWidth="1"/>
    <col min="1555" max="1555" width="9.5" style="1" bestFit="1" customWidth="1"/>
    <col min="1556" max="1781" width="9" style="1"/>
    <col min="1782" max="1782" width="4.83203125" style="1" customWidth="1"/>
    <col min="1783" max="1783" width="3.5" style="1" bestFit="1" customWidth="1"/>
    <col min="1784" max="1784" width="36.25" style="1" customWidth="1"/>
    <col min="1785" max="1785" width="4.25" style="1" bestFit="1" customWidth="1"/>
    <col min="1786" max="1786" width="5" style="1" bestFit="1" customWidth="1"/>
    <col min="1787" max="1787" width="3.25" style="1" bestFit="1" customWidth="1"/>
    <col min="1788" max="1788" width="2.5" style="1" bestFit="1" customWidth="1"/>
    <col min="1789" max="1789" width="7.5" style="1" bestFit="1" customWidth="1"/>
    <col min="1790" max="1790" width="3.25" style="1" bestFit="1" customWidth="1"/>
    <col min="1791" max="1791" width="3.5" style="1" bestFit="1" customWidth="1"/>
    <col min="1792" max="1792" width="8.5" style="1" bestFit="1" customWidth="1"/>
    <col min="1793" max="1793" width="2.33203125" style="1" bestFit="1" customWidth="1"/>
    <col min="1794" max="1794" width="6.08203125" style="1" customWidth="1"/>
    <col min="1795" max="1795" width="5" style="1" customWidth="1"/>
    <col min="1796" max="1796" width="4.5" style="1" bestFit="1" customWidth="1"/>
    <col min="1797" max="1797" width="5" style="1" bestFit="1" customWidth="1"/>
    <col min="1798" max="1798" width="3.25" style="1" bestFit="1" customWidth="1"/>
    <col min="1799" max="1799" width="2.33203125" style="1" bestFit="1" customWidth="1"/>
    <col min="1800" max="1803" width="3.25" style="1" bestFit="1" customWidth="1"/>
    <col min="1804" max="1804" width="2.33203125" style="1" bestFit="1" customWidth="1"/>
    <col min="1805" max="1805" width="7.5" style="1" customWidth="1"/>
    <col min="1806" max="1806" width="5" style="1" bestFit="1" customWidth="1"/>
    <col min="1807" max="1807" width="9" style="1"/>
    <col min="1808" max="1808" width="12.75" style="1" bestFit="1" customWidth="1"/>
    <col min="1809" max="1809" width="11.5" style="1" customWidth="1"/>
    <col min="1810" max="1810" width="12.75" style="1" bestFit="1" customWidth="1"/>
    <col min="1811" max="1811" width="9.5" style="1" bestFit="1" customWidth="1"/>
    <col min="1812" max="2037" width="9" style="1"/>
    <col min="2038" max="2038" width="4.83203125" style="1" customWidth="1"/>
    <col min="2039" max="2039" width="3.5" style="1" bestFit="1" customWidth="1"/>
    <col min="2040" max="2040" width="36.25" style="1" customWidth="1"/>
    <col min="2041" max="2041" width="4.25" style="1" bestFit="1" customWidth="1"/>
    <col min="2042" max="2042" width="5" style="1" bestFit="1" customWidth="1"/>
    <col min="2043" max="2043" width="3.25" style="1" bestFit="1" customWidth="1"/>
    <col min="2044" max="2044" width="2.5" style="1" bestFit="1" customWidth="1"/>
    <col min="2045" max="2045" width="7.5" style="1" bestFit="1" customWidth="1"/>
    <col min="2046" max="2046" width="3.25" style="1" bestFit="1" customWidth="1"/>
    <col min="2047" max="2047" width="3.5" style="1" bestFit="1" customWidth="1"/>
    <col min="2048" max="2048" width="8.5" style="1" bestFit="1" customWidth="1"/>
    <col min="2049" max="2049" width="2.33203125" style="1" bestFit="1" customWidth="1"/>
    <col min="2050" max="2050" width="6.08203125" style="1" customWidth="1"/>
    <col min="2051" max="2051" width="5" style="1" customWidth="1"/>
    <col min="2052" max="2052" width="4.5" style="1" bestFit="1" customWidth="1"/>
    <col min="2053" max="2053" width="5" style="1" bestFit="1" customWidth="1"/>
    <col min="2054" max="2054" width="3.25" style="1" bestFit="1" customWidth="1"/>
    <col min="2055" max="2055" width="2.33203125" style="1" bestFit="1" customWidth="1"/>
    <col min="2056" max="2059" width="3.25" style="1" bestFit="1" customWidth="1"/>
    <col min="2060" max="2060" width="2.33203125" style="1" bestFit="1" customWidth="1"/>
    <col min="2061" max="2061" width="7.5" style="1" customWidth="1"/>
    <col min="2062" max="2062" width="5" style="1" bestFit="1" customWidth="1"/>
    <col min="2063" max="2063" width="9" style="1"/>
    <col min="2064" max="2064" width="12.75" style="1" bestFit="1" customWidth="1"/>
    <col min="2065" max="2065" width="11.5" style="1" customWidth="1"/>
    <col min="2066" max="2066" width="12.75" style="1" bestFit="1" customWidth="1"/>
    <col min="2067" max="2067" width="9.5" style="1" bestFit="1" customWidth="1"/>
    <col min="2068" max="2293" width="9" style="1"/>
    <col min="2294" max="2294" width="4.83203125" style="1" customWidth="1"/>
    <col min="2295" max="2295" width="3.5" style="1" bestFit="1" customWidth="1"/>
    <col min="2296" max="2296" width="36.25" style="1" customWidth="1"/>
    <col min="2297" max="2297" width="4.25" style="1" bestFit="1" customWidth="1"/>
    <col min="2298" max="2298" width="5" style="1" bestFit="1" customWidth="1"/>
    <col min="2299" max="2299" width="3.25" style="1" bestFit="1" customWidth="1"/>
    <col min="2300" max="2300" width="2.5" style="1" bestFit="1" customWidth="1"/>
    <col min="2301" max="2301" width="7.5" style="1" bestFit="1" customWidth="1"/>
    <col min="2302" max="2302" width="3.25" style="1" bestFit="1" customWidth="1"/>
    <col min="2303" max="2303" width="3.5" style="1" bestFit="1" customWidth="1"/>
    <col min="2304" max="2304" width="8.5" style="1" bestFit="1" customWidth="1"/>
    <col min="2305" max="2305" width="2.33203125" style="1" bestFit="1" customWidth="1"/>
    <col min="2306" max="2306" width="6.08203125" style="1" customWidth="1"/>
    <col min="2307" max="2307" width="5" style="1" customWidth="1"/>
    <col min="2308" max="2308" width="4.5" style="1" bestFit="1" customWidth="1"/>
    <col min="2309" max="2309" width="5" style="1" bestFit="1" customWidth="1"/>
    <col min="2310" max="2310" width="3.25" style="1" bestFit="1" customWidth="1"/>
    <col min="2311" max="2311" width="2.33203125" style="1" bestFit="1" customWidth="1"/>
    <col min="2312" max="2315" width="3.25" style="1" bestFit="1" customWidth="1"/>
    <col min="2316" max="2316" width="2.33203125" style="1" bestFit="1" customWidth="1"/>
    <col min="2317" max="2317" width="7.5" style="1" customWidth="1"/>
    <col min="2318" max="2318" width="5" style="1" bestFit="1" customWidth="1"/>
    <col min="2319" max="2319" width="9" style="1"/>
    <col min="2320" max="2320" width="12.75" style="1" bestFit="1" customWidth="1"/>
    <col min="2321" max="2321" width="11.5" style="1" customWidth="1"/>
    <col min="2322" max="2322" width="12.75" style="1" bestFit="1" customWidth="1"/>
    <col min="2323" max="2323" width="9.5" style="1" bestFit="1" customWidth="1"/>
    <col min="2324" max="2549" width="9" style="1"/>
    <col min="2550" max="2550" width="4.83203125" style="1" customWidth="1"/>
    <col min="2551" max="2551" width="3.5" style="1" bestFit="1" customWidth="1"/>
    <col min="2552" max="2552" width="36.25" style="1" customWidth="1"/>
    <col min="2553" max="2553" width="4.25" style="1" bestFit="1" customWidth="1"/>
    <col min="2554" max="2554" width="5" style="1" bestFit="1" customWidth="1"/>
    <col min="2555" max="2555" width="3.25" style="1" bestFit="1" customWidth="1"/>
    <col min="2556" max="2556" width="2.5" style="1" bestFit="1" customWidth="1"/>
    <col min="2557" max="2557" width="7.5" style="1" bestFit="1" customWidth="1"/>
    <col min="2558" max="2558" width="3.25" style="1" bestFit="1" customWidth="1"/>
    <col min="2559" max="2559" width="3.5" style="1" bestFit="1" customWidth="1"/>
    <col min="2560" max="2560" width="8.5" style="1" bestFit="1" customWidth="1"/>
    <col min="2561" max="2561" width="2.33203125" style="1" bestFit="1" customWidth="1"/>
    <col min="2562" max="2562" width="6.08203125" style="1" customWidth="1"/>
    <col min="2563" max="2563" width="5" style="1" customWidth="1"/>
    <col min="2564" max="2564" width="4.5" style="1" bestFit="1" customWidth="1"/>
    <col min="2565" max="2565" width="5" style="1" bestFit="1" customWidth="1"/>
    <col min="2566" max="2566" width="3.25" style="1" bestFit="1" customWidth="1"/>
    <col min="2567" max="2567" width="2.33203125" style="1" bestFit="1" customWidth="1"/>
    <col min="2568" max="2571" width="3.25" style="1" bestFit="1" customWidth="1"/>
    <col min="2572" max="2572" width="2.33203125" style="1" bestFit="1" customWidth="1"/>
    <col min="2573" max="2573" width="7.5" style="1" customWidth="1"/>
    <col min="2574" max="2574" width="5" style="1" bestFit="1" customWidth="1"/>
    <col min="2575" max="2575" width="9" style="1"/>
    <col min="2576" max="2576" width="12.75" style="1" bestFit="1" customWidth="1"/>
    <col min="2577" max="2577" width="11.5" style="1" customWidth="1"/>
    <col min="2578" max="2578" width="12.75" style="1" bestFit="1" customWidth="1"/>
    <col min="2579" max="2579" width="9.5" style="1" bestFit="1" customWidth="1"/>
    <col min="2580" max="2805" width="9" style="1"/>
    <col min="2806" max="2806" width="4.83203125" style="1" customWidth="1"/>
    <col min="2807" max="2807" width="3.5" style="1" bestFit="1" customWidth="1"/>
    <col min="2808" max="2808" width="36.25" style="1" customWidth="1"/>
    <col min="2809" max="2809" width="4.25" style="1" bestFit="1" customWidth="1"/>
    <col min="2810" max="2810" width="5" style="1" bestFit="1" customWidth="1"/>
    <col min="2811" max="2811" width="3.25" style="1" bestFit="1" customWidth="1"/>
    <col min="2812" max="2812" width="2.5" style="1" bestFit="1" customWidth="1"/>
    <col min="2813" max="2813" width="7.5" style="1" bestFit="1" customWidth="1"/>
    <col min="2814" max="2814" width="3.25" style="1" bestFit="1" customWidth="1"/>
    <col min="2815" max="2815" width="3.5" style="1" bestFit="1" customWidth="1"/>
    <col min="2816" max="2816" width="8.5" style="1" bestFit="1" customWidth="1"/>
    <col min="2817" max="2817" width="2.33203125" style="1" bestFit="1" customWidth="1"/>
    <col min="2818" max="2818" width="6.08203125" style="1" customWidth="1"/>
    <col min="2819" max="2819" width="5" style="1" customWidth="1"/>
    <col min="2820" max="2820" width="4.5" style="1" bestFit="1" customWidth="1"/>
    <col min="2821" max="2821" width="5" style="1" bestFit="1" customWidth="1"/>
    <col min="2822" max="2822" width="3.25" style="1" bestFit="1" customWidth="1"/>
    <col min="2823" max="2823" width="2.33203125" style="1" bestFit="1" customWidth="1"/>
    <col min="2824" max="2827" width="3.25" style="1" bestFit="1" customWidth="1"/>
    <col min="2828" max="2828" width="2.33203125" style="1" bestFit="1" customWidth="1"/>
    <col min="2829" max="2829" width="7.5" style="1" customWidth="1"/>
    <col min="2830" max="2830" width="5" style="1" bestFit="1" customWidth="1"/>
    <col min="2831" max="2831" width="9" style="1"/>
    <col min="2832" max="2832" width="12.75" style="1" bestFit="1" customWidth="1"/>
    <col min="2833" max="2833" width="11.5" style="1" customWidth="1"/>
    <col min="2834" max="2834" width="12.75" style="1" bestFit="1" customWidth="1"/>
    <col min="2835" max="2835" width="9.5" style="1" bestFit="1" customWidth="1"/>
    <col min="2836" max="3061" width="9" style="1"/>
    <col min="3062" max="3062" width="4.83203125" style="1" customWidth="1"/>
    <col min="3063" max="3063" width="3.5" style="1" bestFit="1" customWidth="1"/>
    <col min="3064" max="3064" width="36.25" style="1" customWidth="1"/>
    <col min="3065" max="3065" width="4.25" style="1" bestFit="1" customWidth="1"/>
    <col min="3066" max="3066" width="5" style="1" bestFit="1" customWidth="1"/>
    <col min="3067" max="3067" width="3.25" style="1" bestFit="1" customWidth="1"/>
    <col min="3068" max="3068" width="2.5" style="1" bestFit="1" customWidth="1"/>
    <col min="3069" max="3069" width="7.5" style="1" bestFit="1" customWidth="1"/>
    <col min="3070" max="3070" width="3.25" style="1" bestFit="1" customWidth="1"/>
    <col min="3071" max="3071" width="3.5" style="1" bestFit="1" customWidth="1"/>
    <col min="3072" max="3072" width="8.5" style="1" bestFit="1" customWidth="1"/>
    <col min="3073" max="3073" width="2.33203125" style="1" bestFit="1" customWidth="1"/>
    <col min="3074" max="3074" width="6.08203125" style="1" customWidth="1"/>
    <col min="3075" max="3075" width="5" style="1" customWidth="1"/>
    <col min="3076" max="3076" width="4.5" style="1" bestFit="1" customWidth="1"/>
    <col min="3077" max="3077" width="5" style="1" bestFit="1" customWidth="1"/>
    <col min="3078" max="3078" width="3.25" style="1" bestFit="1" customWidth="1"/>
    <col min="3079" max="3079" width="2.33203125" style="1" bestFit="1" customWidth="1"/>
    <col min="3080" max="3083" width="3.25" style="1" bestFit="1" customWidth="1"/>
    <col min="3084" max="3084" width="2.33203125" style="1" bestFit="1" customWidth="1"/>
    <col min="3085" max="3085" width="7.5" style="1" customWidth="1"/>
    <col min="3086" max="3086" width="5" style="1" bestFit="1" customWidth="1"/>
    <col min="3087" max="3087" width="9" style="1"/>
    <col min="3088" max="3088" width="12.75" style="1" bestFit="1" customWidth="1"/>
    <col min="3089" max="3089" width="11.5" style="1" customWidth="1"/>
    <col min="3090" max="3090" width="12.75" style="1" bestFit="1" customWidth="1"/>
    <col min="3091" max="3091" width="9.5" style="1" bestFit="1" customWidth="1"/>
    <col min="3092" max="3317" width="9" style="1"/>
    <col min="3318" max="3318" width="4.83203125" style="1" customWidth="1"/>
    <col min="3319" max="3319" width="3.5" style="1" bestFit="1" customWidth="1"/>
    <col min="3320" max="3320" width="36.25" style="1" customWidth="1"/>
    <col min="3321" max="3321" width="4.25" style="1" bestFit="1" customWidth="1"/>
    <col min="3322" max="3322" width="5" style="1" bestFit="1" customWidth="1"/>
    <col min="3323" max="3323" width="3.25" style="1" bestFit="1" customWidth="1"/>
    <col min="3324" max="3324" width="2.5" style="1" bestFit="1" customWidth="1"/>
    <col min="3325" max="3325" width="7.5" style="1" bestFit="1" customWidth="1"/>
    <col min="3326" max="3326" width="3.25" style="1" bestFit="1" customWidth="1"/>
    <col min="3327" max="3327" width="3.5" style="1" bestFit="1" customWidth="1"/>
    <col min="3328" max="3328" width="8.5" style="1" bestFit="1" customWidth="1"/>
    <col min="3329" max="3329" width="2.33203125" style="1" bestFit="1" customWidth="1"/>
    <col min="3330" max="3330" width="6.08203125" style="1" customWidth="1"/>
    <col min="3331" max="3331" width="5" style="1" customWidth="1"/>
    <col min="3332" max="3332" width="4.5" style="1" bestFit="1" customWidth="1"/>
    <col min="3333" max="3333" width="5" style="1" bestFit="1" customWidth="1"/>
    <col min="3334" max="3334" width="3.25" style="1" bestFit="1" customWidth="1"/>
    <col min="3335" max="3335" width="2.33203125" style="1" bestFit="1" customWidth="1"/>
    <col min="3336" max="3339" width="3.25" style="1" bestFit="1" customWidth="1"/>
    <col min="3340" max="3340" width="2.33203125" style="1" bestFit="1" customWidth="1"/>
    <col min="3341" max="3341" width="7.5" style="1" customWidth="1"/>
    <col min="3342" max="3342" width="5" style="1" bestFit="1" customWidth="1"/>
    <col min="3343" max="3343" width="9" style="1"/>
    <col min="3344" max="3344" width="12.75" style="1" bestFit="1" customWidth="1"/>
    <col min="3345" max="3345" width="11.5" style="1" customWidth="1"/>
    <col min="3346" max="3346" width="12.75" style="1" bestFit="1" customWidth="1"/>
    <col min="3347" max="3347" width="9.5" style="1" bestFit="1" customWidth="1"/>
    <col min="3348" max="3573" width="9" style="1"/>
    <col min="3574" max="3574" width="4.83203125" style="1" customWidth="1"/>
    <col min="3575" max="3575" width="3.5" style="1" bestFit="1" customWidth="1"/>
    <col min="3576" max="3576" width="36.25" style="1" customWidth="1"/>
    <col min="3577" max="3577" width="4.25" style="1" bestFit="1" customWidth="1"/>
    <col min="3578" max="3578" width="5" style="1" bestFit="1" customWidth="1"/>
    <col min="3579" max="3579" width="3.25" style="1" bestFit="1" customWidth="1"/>
    <col min="3580" max="3580" width="2.5" style="1" bestFit="1" customWidth="1"/>
    <col min="3581" max="3581" width="7.5" style="1" bestFit="1" customWidth="1"/>
    <col min="3582" max="3582" width="3.25" style="1" bestFit="1" customWidth="1"/>
    <col min="3583" max="3583" width="3.5" style="1" bestFit="1" customWidth="1"/>
    <col min="3584" max="3584" width="8.5" style="1" bestFit="1" customWidth="1"/>
    <col min="3585" max="3585" width="2.33203125" style="1" bestFit="1" customWidth="1"/>
    <col min="3586" max="3586" width="6.08203125" style="1" customWidth="1"/>
    <col min="3587" max="3587" width="5" style="1" customWidth="1"/>
    <col min="3588" max="3588" width="4.5" style="1" bestFit="1" customWidth="1"/>
    <col min="3589" max="3589" width="5" style="1" bestFit="1" customWidth="1"/>
    <col min="3590" max="3590" width="3.25" style="1" bestFit="1" customWidth="1"/>
    <col min="3591" max="3591" width="2.33203125" style="1" bestFit="1" customWidth="1"/>
    <col min="3592" max="3595" width="3.25" style="1" bestFit="1" customWidth="1"/>
    <col min="3596" max="3596" width="2.33203125" style="1" bestFit="1" customWidth="1"/>
    <col min="3597" max="3597" width="7.5" style="1" customWidth="1"/>
    <col min="3598" max="3598" width="5" style="1" bestFit="1" customWidth="1"/>
    <col min="3599" max="3599" width="9" style="1"/>
    <col min="3600" max="3600" width="12.75" style="1" bestFit="1" customWidth="1"/>
    <col min="3601" max="3601" width="11.5" style="1" customWidth="1"/>
    <col min="3602" max="3602" width="12.75" style="1" bestFit="1" customWidth="1"/>
    <col min="3603" max="3603" width="9.5" style="1" bestFit="1" customWidth="1"/>
    <col min="3604" max="3829" width="9" style="1"/>
    <col min="3830" max="3830" width="4.83203125" style="1" customWidth="1"/>
    <col min="3831" max="3831" width="3.5" style="1" bestFit="1" customWidth="1"/>
    <col min="3832" max="3832" width="36.25" style="1" customWidth="1"/>
    <col min="3833" max="3833" width="4.25" style="1" bestFit="1" customWidth="1"/>
    <col min="3834" max="3834" width="5" style="1" bestFit="1" customWidth="1"/>
    <col min="3835" max="3835" width="3.25" style="1" bestFit="1" customWidth="1"/>
    <col min="3836" max="3836" width="2.5" style="1" bestFit="1" customWidth="1"/>
    <col min="3837" max="3837" width="7.5" style="1" bestFit="1" customWidth="1"/>
    <col min="3838" max="3838" width="3.25" style="1" bestFit="1" customWidth="1"/>
    <col min="3839" max="3839" width="3.5" style="1" bestFit="1" customWidth="1"/>
    <col min="3840" max="3840" width="8.5" style="1" bestFit="1" customWidth="1"/>
    <col min="3841" max="3841" width="2.33203125" style="1" bestFit="1" customWidth="1"/>
    <col min="3842" max="3842" width="6.08203125" style="1" customWidth="1"/>
    <col min="3843" max="3843" width="5" style="1" customWidth="1"/>
    <col min="3844" max="3844" width="4.5" style="1" bestFit="1" customWidth="1"/>
    <col min="3845" max="3845" width="5" style="1" bestFit="1" customWidth="1"/>
    <col min="3846" max="3846" width="3.25" style="1" bestFit="1" customWidth="1"/>
    <col min="3847" max="3847" width="2.33203125" style="1" bestFit="1" customWidth="1"/>
    <col min="3848" max="3851" width="3.25" style="1" bestFit="1" customWidth="1"/>
    <col min="3852" max="3852" width="2.33203125" style="1" bestFit="1" customWidth="1"/>
    <col min="3853" max="3853" width="7.5" style="1" customWidth="1"/>
    <col min="3854" max="3854" width="5" style="1" bestFit="1" customWidth="1"/>
    <col min="3855" max="3855" width="9" style="1"/>
    <col min="3856" max="3856" width="12.75" style="1" bestFit="1" customWidth="1"/>
    <col min="3857" max="3857" width="11.5" style="1" customWidth="1"/>
    <col min="3858" max="3858" width="12.75" style="1" bestFit="1" customWidth="1"/>
    <col min="3859" max="3859" width="9.5" style="1" bestFit="1" customWidth="1"/>
    <col min="3860" max="4085" width="9" style="1"/>
    <col min="4086" max="4086" width="4.83203125" style="1" customWidth="1"/>
    <col min="4087" max="4087" width="3.5" style="1" bestFit="1" customWidth="1"/>
    <col min="4088" max="4088" width="36.25" style="1" customWidth="1"/>
    <col min="4089" max="4089" width="4.25" style="1" bestFit="1" customWidth="1"/>
    <col min="4090" max="4090" width="5" style="1" bestFit="1" customWidth="1"/>
    <col min="4091" max="4091" width="3.25" style="1" bestFit="1" customWidth="1"/>
    <col min="4092" max="4092" width="2.5" style="1" bestFit="1" customWidth="1"/>
    <col min="4093" max="4093" width="7.5" style="1" bestFit="1" customWidth="1"/>
    <col min="4094" max="4094" width="3.25" style="1" bestFit="1" customWidth="1"/>
    <col min="4095" max="4095" width="3.5" style="1" bestFit="1" customWidth="1"/>
    <col min="4096" max="4096" width="8.5" style="1" bestFit="1" customWidth="1"/>
    <col min="4097" max="4097" width="2.33203125" style="1" bestFit="1" customWidth="1"/>
    <col min="4098" max="4098" width="6.08203125" style="1" customWidth="1"/>
    <col min="4099" max="4099" width="5" style="1" customWidth="1"/>
    <col min="4100" max="4100" width="4.5" style="1" bestFit="1" customWidth="1"/>
    <col min="4101" max="4101" width="5" style="1" bestFit="1" customWidth="1"/>
    <col min="4102" max="4102" width="3.25" style="1" bestFit="1" customWidth="1"/>
    <col min="4103" max="4103" width="2.33203125" style="1" bestFit="1" customWidth="1"/>
    <col min="4104" max="4107" width="3.25" style="1" bestFit="1" customWidth="1"/>
    <col min="4108" max="4108" width="2.33203125" style="1" bestFit="1" customWidth="1"/>
    <col min="4109" max="4109" width="7.5" style="1" customWidth="1"/>
    <col min="4110" max="4110" width="5" style="1" bestFit="1" customWidth="1"/>
    <col min="4111" max="4111" width="9" style="1"/>
    <col min="4112" max="4112" width="12.75" style="1" bestFit="1" customWidth="1"/>
    <col min="4113" max="4113" width="11.5" style="1" customWidth="1"/>
    <col min="4114" max="4114" width="12.75" style="1" bestFit="1" customWidth="1"/>
    <col min="4115" max="4115" width="9.5" style="1" bestFit="1" customWidth="1"/>
    <col min="4116" max="4341" width="9" style="1"/>
    <col min="4342" max="4342" width="4.83203125" style="1" customWidth="1"/>
    <col min="4343" max="4343" width="3.5" style="1" bestFit="1" customWidth="1"/>
    <col min="4344" max="4344" width="36.25" style="1" customWidth="1"/>
    <col min="4345" max="4345" width="4.25" style="1" bestFit="1" customWidth="1"/>
    <col min="4346" max="4346" width="5" style="1" bestFit="1" customWidth="1"/>
    <col min="4347" max="4347" width="3.25" style="1" bestFit="1" customWidth="1"/>
    <col min="4348" max="4348" width="2.5" style="1" bestFit="1" customWidth="1"/>
    <col min="4349" max="4349" width="7.5" style="1" bestFit="1" customWidth="1"/>
    <col min="4350" max="4350" width="3.25" style="1" bestFit="1" customWidth="1"/>
    <col min="4351" max="4351" width="3.5" style="1" bestFit="1" customWidth="1"/>
    <col min="4352" max="4352" width="8.5" style="1" bestFit="1" customWidth="1"/>
    <col min="4353" max="4353" width="2.33203125" style="1" bestFit="1" customWidth="1"/>
    <col min="4354" max="4354" width="6.08203125" style="1" customWidth="1"/>
    <col min="4355" max="4355" width="5" style="1" customWidth="1"/>
    <col min="4356" max="4356" width="4.5" style="1" bestFit="1" customWidth="1"/>
    <col min="4357" max="4357" width="5" style="1" bestFit="1" customWidth="1"/>
    <col min="4358" max="4358" width="3.25" style="1" bestFit="1" customWidth="1"/>
    <col min="4359" max="4359" width="2.33203125" style="1" bestFit="1" customWidth="1"/>
    <col min="4360" max="4363" width="3.25" style="1" bestFit="1" customWidth="1"/>
    <col min="4364" max="4364" width="2.33203125" style="1" bestFit="1" customWidth="1"/>
    <col min="4365" max="4365" width="7.5" style="1" customWidth="1"/>
    <col min="4366" max="4366" width="5" style="1" bestFit="1" customWidth="1"/>
    <col min="4367" max="4367" width="9" style="1"/>
    <col min="4368" max="4368" width="12.75" style="1" bestFit="1" customWidth="1"/>
    <col min="4369" max="4369" width="11.5" style="1" customWidth="1"/>
    <col min="4370" max="4370" width="12.75" style="1" bestFit="1" customWidth="1"/>
    <col min="4371" max="4371" width="9.5" style="1" bestFit="1" customWidth="1"/>
    <col min="4372" max="4597" width="9" style="1"/>
    <col min="4598" max="4598" width="4.83203125" style="1" customWidth="1"/>
    <col min="4599" max="4599" width="3.5" style="1" bestFit="1" customWidth="1"/>
    <col min="4600" max="4600" width="36.25" style="1" customWidth="1"/>
    <col min="4601" max="4601" width="4.25" style="1" bestFit="1" customWidth="1"/>
    <col min="4602" max="4602" width="5" style="1" bestFit="1" customWidth="1"/>
    <col min="4603" max="4603" width="3.25" style="1" bestFit="1" customWidth="1"/>
    <col min="4604" max="4604" width="2.5" style="1" bestFit="1" customWidth="1"/>
    <col min="4605" max="4605" width="7.5" style="1" bestFit="1" customWidth="1"/>
    <col min="4606" max="4606" width="3.25" style="1" bestFit="1" customWidth="1"/>
    <col min="4607" max="4607" width="3.5" style="1" bestFit="1" customWidth="1"/>
    <col min="4608" max="4608" width="8.5" style="1" bestFit="1" customWidth="1"/>
    <col min="4609" max="4609" width="2.33203125" style="1" bestFit="1" customWidth="1"/>
    <col min="4610" max="4610" width="6.08203125" style="1" customWidth="1"/>
    <col min="4611" max="4611" width="5" style="1" customWidth="1"/>
    <col min="4612" max="4612" width="4.5" style="1" bestFit="1" customWidth="1"/>
    <col min="4613" max="4613" width="5" style="1" bestFit="1" customWidth="1"/>
    <col min="4614" max="4614" width="3.25" style="1" bestFit="1" customWidth="1"/>
    <col min="4615" max="4615" width="2.33203125" style="1" bestFit="1" customWidth="1"/>
    <col min="4616" max="4619" width="3.25" style="1" bestFit="1" customWidth="1"/>
    <col min="4620" max="4620" width="2.33203125" style="1" bestFit="1" customWidth="1"/>
    <col min="4621" max="4621" width="7.5" style="1" customWidth="1"/>
    <col min="4622" max="4622" width="5" style="1" bestFit="1" customWidth="1"/>
    <col min="4623" max="4623" width="9" style="1"/>
    <col min="4624" max="4624" width="12.75" style="1" bestFit="1" customWidth="1"/>
    <col min="4625" max="4625" width="11.5" style="1" customWidth="1"/>
    <col min="4626" max="4626" width="12.75" style="1" bestFit="1" customWidth="1"/>
    <col min="4627" max="4627" width="9.5" style="1" bestFit="1" customWidth="1"/>
    <col min="4628" max="4853" width="9" style="1"/>
    <col min="4854" max="4854" width="4.83203125" style="1" customWidth="1"/>
    <col min="4855" max="4855" width="3.5" style="1" bestFit="1" customWidth="1"/>
    <col min="4856" max="4856" width="36.25" style="1" customWidth="1"/>
    <col min="4857" max="4857" width="4.25" style="1" bestFit="1" customWidth="1"/>
    <col min="4858" max="4858" width="5" style="1" bestFit="1" customWidth="1"/>
    <col min="4859" max="4859" width="3.25" style="1" bestFit="1" customWidth="1"/>
    <col min="4860" max="4860" width="2.5" style="1" bestFit="1" customWidth="1"/>
    <col min="4861" max="4861" width="7.5" style="1" bestFit="1" customWidth="1"/>
    <col min="4862" max="4862" width="3.25" style="1" bestFit="1" customWidth="1"/>
    <col min="4863" max="4863" width="3.5" style="1" bestFit="1" customWidth="1"/>
    <col min="4864" max="4864" width="8.5" style="1" bestFit="1" customWidth="1"/>
    <col min="4865" max="4865" width="2.33203125" style="1" bestFit="1" customWidth="1"/>
    <col min="4866" max="4866" width="6.08203125" style="1" customWidth="1"/>
    <col min="4867" max="4867" width="5" style="1" customWidth="1"/>
    <col min="4868" max="4868" width="4.5" style="1" bestFit="1" customWidth="1"/>
    <col min="4869" max="4869" width="5" style="1" bestFit="1" customWidth="1"/>
    <col min="4870" max="4870" width="3.25" style="1" bestFit="1" customWidth="1"/>
    <col min="4871" max="4871" width="2.33203125" style="1" bestFit="1" customWidth="1"/>
    <col min="4872" max="4875" width="3.25" style="1" bestFit="1" customWidth="1"/>
    <col min="4876" max="4876" width="2.33203125" style="1" bestFit="1" customWidth="1"/>
    <col min="4877" max="4877" width="7.5" style="1" customWidth="1"/>
    <col min="4878" max="4878" width="5" style="1" bestFit="1" customWidth="1"/>
    <col min="4879" max="4879" width="9" style="1"/>
    <col min="4880" max="4880" width="12.75" style="1" bestFit="1" customWidth="1"/>
    <col min="4881" max="4881" width="11.5" style="1" customWidth="1"/>
    <col min="4882" max="4882" width="12.75" style="1" bestFit="1" customWidth="1"/>
    <col min="4883" max="4883" width="9.5" style="1" bestFit="1" customWidth="1"/>
    <col min="4884" max="5109" width="9" style="1"/>
    <col min="5110" max="5110" width="4.83203125" style="1" customWidth="1"/>
    <col min="5111" max="5111" width="3.5" style="1" bestFit="1" customWidth="1"/>
    <col min="5112" max="5112" width="36.25" style="1" customWidth="1"/>
    <col min="5113" max="5113" width="4.25" style="1" bestFit="1" customWidth="1"/>
    <col min="5114" max="5114" width="5" style="1" bestFit="1" customWidth="1"/>
    <col min="5115" max="5115" width="3.25" style="1" bestFit="1" customWidth="1"/>
    <col min="5116" max="5116" width="2.5" style="1" bestFit="1" customWidth="1"/>
    <col min="5117" max="5117" width="7.5" style="1" bestFit="1" customWidth="1"/>
    <col min="5118" max="5118" width="3.25" style="1" bestFit="1" customWidth="1"/>
    <col min="5119" max="5119" width="3.5" style="1" bestFit="1" customWidth="1"/>
    <col min="5120" max="5120" width="8.5" style="1" bestFit="1" customWidth="1"/>
    <col min="5121" max="5121" width="2.33203125" style="1" bestFit="1" customWidth="1"/>
    <col min="5122" max="5122" width="6.08203125" style="1" customWidth="1"/>
    <col min="5123" max="5123" width="5" style="1" customWidth="1"/>
    <col min="5124" max="5124" width="4.5" style="1" bestFit="1" customWidth="1"/>
    <col min="5125" max="5125" width="5" style="1" bestFit="1" customWidth="1"/>
    <col min="5126" max="5126" width="3.25" style="1" bestFit="1" customWidth="1"/>
    <col min="5127" max="5127" width="2.33203125" style="1" bestFit="1" customWidth="1"/>
    <col min="5128" max="5131" width="3.25" style="1" bestFit="1" customWidth="1"/>
    <col min="5132" max="5132" width="2.33203125" style="1" bestFit="1" customWidth="1"/>
    <col min="5133" max="5133" width="7.5" style="1" customWidth="1"/>
    <col min="5134" max="5134" width="5" style="1" bestFit="1" customWidth="1"/>
    <col min="5135" max="5135" width="9" style="1"/>
    <col min="5136" max="5136" width="12.75" style="1" bestFit="1" customWidth="1"/>
    <col min="5137" max="5137" width="11.5" style="1" customWidth="1"/>
    <col min="5138" max="5138" width="12.75" style="1" bestFit="1" customWidth="1"/>
    <col min="5139" max="5139" width="9.5" style="1" bestFit="1" customWidth="1"/>
    <col min="5140" max="5365" width="9" style="1"/>
    <col min="5366" max="5366" width="4.83203125" style="1" customWidth="1"/>
    <col min="5367" max="5367" width="3.5" style="1" bestFit="1" customWidth="1"/>
    <col min="5368" max="5368" width="36.25" style="1" customWidth="1"/>
    <col min="5369" max="5369" width="4.25" style="1" bestFit="1" customWidth="1"/>
    <col min="5370" max="5370" width="5" style="1" bestFit="1" customWidth="1"/>
    <col min="5371" max="5371" width="3.25" style="1" bestFit="1" customWidth="1"/>
    <col min="5372" max="5372" width="2.5" style="1" bestFit="1" customWidth="1"/>
    <col min="5373" max="5373" width="7.5" style="1" bestFit="1" customWidth="1"/>
    <col min="5374" max="5374" width="3.25" style="1" bestFit="1" customWidth="1"/>
    <col min="5375" max="5375" width="3.5" style="1" bestFit="1" customWidth="1"/>
    <col min="5376" max="5376" width="8.5" style="1" bestFit="1" customWidth="1"/>
    <col min="5377" max="5377" width="2.33203125" style="1" bestFit="1" customWidth="1"/>
    <col min="5378" max="5378" width="6.08203125" style="1" customWidth="1"/>
    <col min="5379" max="5379" width="5" style="1" customWidth="1"/>
    <col min="5380" max="5380" width="4.5" style="1" bestFit="1" customWidth="1"/>
    <col min="5381" max="5381" width="5" style="1" bestFit="1" customWidth="1"/>
    <col min="5382" max="5382" width="3.25" style="1" bestFit="1" customWidth="1"/>
    <col min="5383" max="5383" width="2.33203125" style="1" bestFit="1" customWidth="1"/>
    <col min="5384" max="5387" width="3.25" style="1" bestFit="1" customWidth="1"/>
    <col min="5388" max="5388" width="2.33203125" style="1" bestFit="1" customWidth="1"/>
    <col min="5389" max="5389" width="7.5" style="1" customWidth="1"/>
    <col min="5390" max="5390" width="5" style="1" bestFit="1" customWidth="1"/>
    <col min="5391" max="5391" width="9" style="1"/>
    <col min="5392" max="5392" width="12.75" style="1" bestFit="1" customWidth="1"/>
    <col min="5393" max="5393" width="11.5" style="1" customWidth="1"/>
    <col min="5394" max="5394" width="12.75" style="1" bestFit="1" customWidth="1"/>
    <col min="5395" max="5395" width="9.5" style="1" bestFit="1" customWidth="1"/>
    <col min="5396" max="5621" width="9" style="1"/>
    <col min="5622" max="5622" width="4.83203125" style="1" customWidth="1"/>
    <col min="5623" max="5623" width="3.5" style="1" bestFit="1" customWidth="1"/>
    <col min="5624" max="5624" width="36.25" style="1" customWidth="1"/>
    <col min="5625" max="5625" width="4.25" style="1" bestFit="1" customWidth="1"/>
    <col min="5626" max="5626" width="5" style="1" bestFit="1" customWidth="1"/>
    <col min="5627" max="5627" width="3.25" style="1" bestFit="1" customWidth="1"/>
    <col min="5628" max="5628" width="2.5" style="1" bestFit="1" customWidth="1"/>
    <col min="5629" max="5629" width="7.5" style="1" bestFit="1" customWidth="1"/>
    <col min="5630" max="5630" width="3.25" style="1" bestFit="1" customWidth="1"/>
    <col min="5631" max="5631" width="3.5" style="1" bestFit="1" customWidth="1"/>
    <col min="5632" max="5632" width="8.5" style="1" bestFit="1" customWidth="1"/>
    <col min="5633" max="5633" width="2.33203125" style="1" bestFit="1" customWidth="1"/>
    <col min="5634" max="5634" width="6.08203125" style="1" customWidth="1"/>
    <col min="5635" max="5635" width="5" style="1" customWidth="1"/>
    <col min="5636" max="5636" width="4.5" style="1" bestFit="1" customWidth="1"/>
    <col min="5637" max="5637" width="5" style="1" bestFit="1" customWidth="1"/>
    <col min="5638" max="5638" width="3.25" style="1" bestFit="1" customWidth="1"/>
    <col min="5639" max="5639" width="2.33203125" style="1" bestFit="1" customWidth="1"/>
    <col min="5640" max="5643" width="3.25" style="1" bestFit="1" customWidth="1"/>
    <col min="5644" max="5644" width="2.33203125" style="1" bestFit="1" customWidth="1"/>
    <col min="5645" max="5645" width="7.5" style="1" customWidth="1"/>
    <col min="5646" max="5646" width="5" style="1" bestFit="1" customWidth="1"/>
    <col min="5647" max="5647" width="9" style="1"/>
    <col min="5648" max="5648" width="12.75" style="1" bestFit="1" customWidth="1"/>
    <col min="5649" max="5649" width="11.5" style="1" customWidth="1"/>
    <col min="5650" max="5650" width="12.75" style="1" bestFit="1" customWidth="1"/>
    <col min="5651" max="5651" width="9.5" style="1" bestFit="1" customWidth="1"/>
    <col min="5652" max="5877" width="9" style="1"/>
    <col min="5878" max="5878" width="4.83203125" style="1" customWidth="1"/>
    <col min="5879" max="5879" width="3.5" style="1" bestFit="1" customWidth="1"/>
    <col min="5880" max="5880" width="36.25" style="1" customWidth="1"/>
    <col min="5881" max="5881" width="4.25" style="1" bestFit="1" customWidth="1"/>
    <col min="5882" max="5882" width="5" style="1" bestFit="1" customWidth="1"/>
    <col min="5883" max="5883" width="3.25" style="1" bestFit="1" customWidth="1"/>
    <col min="5884" max="5884" width="2.5" style="1" bestFit="1" customWidth="1"/>
    <col min="5885" max="5885" width="7.5" style="1" bestFit="1" customWidth="1"/>
    <col min="5886" max="5886" width="3.25" style="1" bestFit="1" customWidth="1"/>
    <col min="5887" max="5887" width="3.5" style="1" bestFit="1" customWidth="1"/>
    <col min="5888" max="5888" width="8.5" style="1" bestFit="1" customWidth="1"/>
    <col min="5889" max="5889" width="2.33203125" style="1" bestFit="1" customWidth="1"/>
    <col min="5890" max="5890" width="6.08203125" style="1" customWidth="1"/>
    <col min="5891" max="5891" width="5" style="1" customWidth="1"/>
    <col min="5892" max="5892" width="4.5" style="1" bestFit="1" customWidth="1"/>
    <col min="5893" max="5893" width="5" style="1" bestFit="1" customWidth="1"/>
    <col min="5894" max="5894" width="3.25" style="1" bestFit="1" customWidth="1"/>
    <col min="5895" max="5895" width="2.33203125" style="1" bestFit="1" customWidth="1"/>
    <col min="5896" max="5899" width="3.25" style="1" bestFit="1" customWidth="1"/>
    <col min="5900" max="5900" width="2.33203125" style="1" bestFit="1" customWidth="1"/>
    <col min="5901" max="5901" width="7.5" style="1" customWidth="1"/>
    <col min="5902" max="5902" width="5" style="1" bestFit="1" customWidth="1"/>
    <col min="5903" max="5903" width="9" style="1"/>
    <col min="5904" max="5904" width="12.75" style="1" bestFit="1" customWidth="1"/>
    <col min="5905" max="5905" width="11.5" style="1" customWidth="1"/>
    <col min="5906" max="5906" width="12.75" style="1" bestFit="1" customWidth="1"/>
    <col min="5907" max="5907" width="9.5" style="1" bestFit="1" customWidth="1"/>
    <col min="5908" max="6133" width="9" style="1"/>
    <col min="6134" max="6134" width="4.83203125" style="1" customWidth="1"/>
    <col min="6135" max="6135" width="3.5" style="1" bestFit="1" customWidth="1"/>
    <col min="6136" max="6136" width="36.25" style="1" customWidth="1"/>
    <col min="6137" max="6137" width="4.25" style="1" bestFit="1" customWidth="1"/>
    <col min="6138" max="6138" width="5" style="1" bestFit="1" customWidth="1"/>
    <col min="6139" max="6139" width="3.25" style="1" bestFit="1" customWidth="1"/>
    <col min="6140" max="6140" width="2.5" style="1" bestFit="1" customWidth="1"/>
    <col min="6141" max="6141" width="7.5" style="1" bestFit="1" customWidth="1"/>
    <col min="6142" max="6142" width="3.25" style="1" bestFit="1" customWidth="1"/>
    <col min="6143" max="6143" width="3.5" style="1" bestFit="1" customWidth="1"/>
    <col min="6144" max="6144" width="8.5" style="1" bestFit="1" customWidth="1"/>
    <col min="6145" max="6145" width="2.33203125" style="1" bestFit="1" customWidth="1"/>
    <col min="6146" max="6146" width="6.08203125" style="1" customWidth="1"/>
    <col min="6147" max="6147" width="5" style="1" customWidth="1"/>
    <col min="6148" max="6148" width="4.5" style="1" bestFit="1" customWidth="1"/>
    <col min="6149" max="6149" width="5" style="1" bestFit="1" customWidth="1"/>
    <col min="6150" max="6150" width="3.25" style="1" bestFit="1" customWidth="1"/>
    <col min="6151" max="6151" width="2.33203125" style="1" bestFit="1" customWidth="1"/>
    <col min="6152" max="6155" width="3.25" style="1" bestFit="1" customWidth="1"/>
    <col min="6156" max="6156" width="2.33203125" style="1" bestFit="1" customWidth="1"/>
    <col min="6157" max="6157" width="7.5" style="1" customWidth="1"/>
    <col min="6158" max="6158" width="5" style="1" bestFit="1" customWidth="1"/>
    <col min="6159" max="6159" width="9" style="1"/>
    <col min="6160" max="6160" width="12.75" style="1" bestFit="1" customWidth="1"/>
    <col min="6161" max="6161" width="11.5" style="1" customWidth="1"/>
    <col min="6162" max="6162" width="12.75" style="1" bestFit="1" customWidth="1"/>
    <col min="6163" max="6163" width="9.5" style="1" bestFit="1" customWidth="1"/>
    <col min="6164" max="6389" width="9" style="1"/>
    <col min="6390" max="6390" width="4.83203125" style="1" customWidth="1"/>
    <col min="6391" max="6391" width="3.5" style="1" bestFit="1" customWidth="1"/>
    <col min="6392" max="6392" width="36.25" style="1" customWidth="1"/>
    <col min="6393" max="6393" width="4.25" style="1" bestFit="1" customWidth="1"/>
    <col min="6394" max="6394" width="5" style="1" bestFit="1" customWidth="1"/>
    <col min="6395" max="6395" width="3.25" style="1" bestFit="1" customWidth="1"/>
    <col min="6396" max="6396" width="2.5" style="1" bestFit="1" customWidth="1"/>
    <col min="6397" max="6397" width="7.5" style="1" bestFit="1" customWidth="1"/>
    <col min="6398" max="6398" width="3.25" style="1" bestFit="1" customWidth="1"/>
    <col min="6399" max="6399" width="3.5" style="1" bestFit="1" customWidth="1"/>
    <col min="6400" max="6400" width="8.5" style="1" bestFit="1" customWidth="1"/>
    <col min="6401" max="6401" width="2.33203125" style="1" bestFit="1" customWidth="1"/>
    <col min="6402" max="6402" width="6.08203125" style="1" customWidth="1"/>
    <col min="6403" max="6403" width="5" style="1" customWidth="1"/>
    <col min="6404" max="6404" width="4.5" style="1" bestFit="1" customWidth="1"/>
    <col min="6405" max="6405" width="5" style="1" bestFit="1" customWidth="1"/>
    <col min="6406" max="6406" width="3.25" style="1" bestFit="1" customWidth="1"/>
    <col min="6407" max="6407" width="2.33203125" style="1" bestFit="1" customWidth="1"/>
    <col min="6408" max="6411" width="3.25" style="1" bestFit="1" customWidth="1"/>
    <col min="6412" max="6412" width="2.33203125" style="1" bestFit="1" customWidth="1"/>
    <col min="6413" max="6413" width="7.5" style="1" customWidth="1"/>
    <col min="6414" max="6414" width="5" style="1" bestFit="1" customWidth="1"/>
    <col min="6415" max="6415" width="9" style="1"/>
    <col min="6416" max="6416" width="12.75" style="1" bestFit="1" customWidth="1"/>
    <col min="6417" max="6417" width="11.5" style="1" customWidth="1"/>
    <col min="6418" max="6418" width="12.75" style="1" bestFit="1" customWidth="1"/>
    <col min="6419" max="6419" width="9.5" style="1" bestFit="1" customWidth="1"/>
    <col min="6420" max="6645" width="9" style="1"/>
    <col min="6646" max="6646" width="4.83203125" style="1" customWidth="1"/>
    <col min="6647" max="6647" width="3.5" style="1" bestFit="1" customWidth="1"/>
    <col min="6648" max="6648" width="36.25" style="1" customWidth="1"/>
    <col min="6649" max="6649" width="4.25" style="1" bestFit="1" customWidth="1"/>
    <col min="6650" max="6650" width="5" style="1" bestFit="1" customWidth="1"/>
    <col min="6651" max="6651" width="3.25" style="1" bestFit="1" customWidth="1"/>
    <col min="6652" max="6652" width="2.5" style="1" bestFit="1" customWidth="1"/>
    <col min="6653" max="6653" width="7.5" style="1" bestFit="1" customWidth="1"/>
    <col min="6654" max="6654" width="3.25" style="1" bestFit="1" customWidth="1"/>
    <col min="6655" max="6655" width="3.5" style="1" bestFit="1" customWidth="1"/>
    <col min="6656" max="6656" width="8.5" style="1" bestFit="1" customWidth="1"/>
    <col min="6657" max="6657" width="2.33203125" style="1" bestFit="1" customWidth="1"/>
    <col min="6658" max="6658" width="6.08203125" style="1" customWidth="1"/>
    <col min="6659" max="6659" width="5" style="1" customWidth="1"/>
    <col min="6660" max="6660" width="4.5" style="1" bestFit="1" customWidth="1"/>
    <col min="6661" max="6661" width="5" style="1" bestFit="1" customWidth="1"/>
    <col min="6662" max="6662" width="3.25" style="1" bestFit="1" customWidth="1"/>
    <col min="6663" max="6663" width="2.33203125" style="1" bestFit="1" customWidth="1"/>
    <col min="6664" max="6667" width="3.25" style="1" bestFit="1" customWidth="1"/>
    <col min="6668" max="6668" width="2.33203125" style="1" bestFit="1" customWidth="1"/>
    <col min="6669" max="6669" width="7.5" style="1" customWidth="1"/>
    <col min="6670" max="6670" width="5" style="1" bestFit="1" customWidth="1"/>
    <col min="6671" max="6671" width="9" style="1"/>
    <col min="6672" max="6672" width="12.75" style="1" bestFit="1" customWidth="1"/>
    <col min="6673" max="6673" width="11.5" style="1" customWidth="1"/>
    <col min="6674" max="6674" width="12.75" style="1" bestFit="1" customWidth="1"/>
    <col min="6675" max="6675" width="9.5" style="1" bestFit="1" customWidth="1"/>
    <col min="6676" max="6901" width="9" style="1"/>
    <col min="6902" max="6902" width="4.83203125" style="1" customWidth="1"/>
    <col min="6903" max="6903" width="3.5" style="1" bestFit="1" customWidth="1"/>
    <col min="6904" max="6904" width="36.25" style="1" customWidth="1"/>
    <col min="6905" max="6905" width="4.25" style="1" bestFit="1" customWidth="1"/>
    <col min="6906" max="6906" width="5" style="1" bestFit="1" customWidth="1"/>
    <col min="6907" max="6907" width="3.25" style="1" bestFit="1" customWidth="1"/>
    <col min="6908" max="6908" width="2.5" style="1" bestFit="1" customWidth="1"/>
    <col min="6909" max="6909" width="7.5" style="1" bestFit="1" customWidth="1"/>
    <col min="6910" max="6910" width="3.25" style="1" bestFit="1" customWidth="1"/>
    <col min="6911" max="6911" width="3.5" style="1" bestFit="1" customWidth="1"/>
    <col min="6912" max="6912" width="8.5" style="1" bestFit="1" customWidth="1"/>
    <col min="6913" max="6913" width="2.33203125" style="1" bestFit="1" customWidth="1"/>
    <col min="6914" max="6914" width="6.08203125" style="1" customWidth="1"/>
    <col min="6915" max="6915" width="5" style="1" customWidth="1"/>
    <col min="6916" max="6916" width="4.5" style="1" bestFit="1" customWidth="1"/>
    <col min="6917" max="6917" width="5" style="1" bestFit="1" customWidth="1"/>
    <col min="6918" max="6918" width="3.25" style="1" bestFit="1" customWidth="1"/>
    <col min="6919" max="6919" width="2.33203125" style="1" bestFit="1" customWidth="1"/>
    <col min="6920" max="6923" width="3.25" style="1" bestFit="1" customWidth="1"/>
    <col min="6924" max="6924" width="2.33203125" style="1" bestFit="1" customWidth="1"/>
    <col min="6925" max="6925" width="7.5" style="1" customWidth="1"/>
    <col min="6926" max="6926" width="5" style="1" bestFit="1" customWidth="1"/>
    <col min="6927" max="6927" width="9" style="1"/>
    <col min="6928" max="6928" width="12.75" style="1" bestFit="1" customWidth="1"/>
    <col min="6929" max="6929" width="11.5" style="1" customWidth="1"/>
    <col min="6930" max="6930" width="12.75" style="1" bestFit="1" customWidth="1"/>
    <col min="6931" max="6931" width="9.5" style="1" bestFit="1" customWidth="1"/>
    <col min="6932" max="7157" width="9" style="1"/>
    <col min="7158" max="7158" width="4.83203125" style="1" customWidth="1"/>
    <col min="7159" max="7159" width="3.5" style="1" bestFit="1" customWidth="1"/>
    <col min="7160" max="7160" width="36.25" style="1" customWidth="1"/>
    <col min="7161" max="7161" width="4.25" style="1" bestFit="1" customWidth="1"/>
    <col min="7162" max="7162" width="5" style="1" bestFit="1" customWidth="1"/>
    <col min="7163" max="7163" width="3.25" style="1" bestFit="1" customWidth="1"/>
    <col min="7164" max="7164" width="2.5" style="1" bestFit="1" customWidth="1"/>
    <col min="7165" max="7165" width="7.5" style="1" bestFit="1" customWidth="1"/>
    <col min="7166" max="7166" width="3.25" style="1" bestFit="1" customWidth="1"/>
    <col min="7167" max="7167" width="3.5" style="1" bestFit="1" customWidth="1"/>
    <col min="7168" max="7168" width="8.5" style="1" bestFit="1" customWidth="1"/>
    <col min="7169" max="7169" width="2.33203125" style="1" bestFit="1" customWidth="1"/>
    <col min="7170" max="7170" width="6.08203125" style="1" customWidth="1"/>
    <col min="7171" max="7171" width="5" style="1" customWidth="1"/>
    <col min="7172" max="7172" width="4.5" style="1" bestFit="1" customWidth="1"/>
    <col min="7173" max="7173" width="5" style="1" bestFit="1" customWidth="1"/>
    <col min="7174" max="7174" width="3.25" style="1" bestFit="1" customWidth="1"/>
    <col min="7175" max="7175" width="2.33203125" style="1" bestFit="1" customWidth="1"/>
    <col min="7176" max="7179" width="3.25" style="1" bestFit="1" customWidth="1"/>
    <col min="7180" max="7180" width="2.33203125" style="1" bestFit="1" customWidth="1"/>
    <col min="7181" max="7181" width="7.5" style="1" customWidth="1"/>
    <col min="7182" max="7182" width="5" style="1" bestFit="1" customWidth="1"/>
    <col min="7183" max="7183" width="9" style="1"/>
    <col min="7184" max="7184" width="12.75" style="1" bestFit="1" customWidth="1"/>
    <col min="7185" max="7185" width="11.5" style="1" customWidth="1"/>
    <col min="7186" max="7186" width="12.75" style="1" bestFit="1" customWidth="1"/>
    <col min="7187" max="7187" width="9.5" style="1" bestFit="1" customWidth="1"/>
    <col min="7188" max="7413" width="9" style="1"/>
    <col min="7414" max="7414" width="4.83203125" style="1" customWidth="1"/>
    <col min="7415" max="7415" width="3.5" style="1" bestFit="1" customWidth="1"/>
    <col min="7416" max="7416" width="36.25" style="1" customWidth="1"/>
    <col min="7417" max="7417" width="4.25" style="1" bestFit="1" customWidth="1"/>
    <col min="7418" max="7418" width="5" style="1" bestFit="1" customWidth="1"/>
    <col min="7419" max="7419" width="3.25" style="1" bestFit="1" customWidth="1"/>
    <col min="7420" max="7420" width="2.5" style="1" bestFit="1" customWidth="1"/>
    <col min="7421" max="7421" width="7.5" style="1" bestFit="1" customWidth="1"/>
    <col min="7422" max="7422" width="3.25" style="1" bestFit="1" customWidth="1"/>
    <col min="7423" max="7423" width="3.5" style="1" bestFit="1" customWidth="1"/>
    <col min="7424" max="7424" width="8.5" style="1" bestFit="1" customWidth="1"/>
    <col min="7425" max="7425" width="2.33203125" style="1" bestFit="1" customWidth="1"/>
    <col min="7426" max="7426" width="6.08203125" style="1" customWidth="1"/>
    <col min="7427" max="7427" width="5" style="1" customWidth="1"/>
    <col min="7428" max="7428" width="4.5" style="1" bestFit="1" customWidth="1"/>
    <col min="7429" max="7429" width="5" style="1" bestFit="1" customWidth="1"/>
    <col min="7430" max="7430" width="3.25" style="1" bestFit="1" customWidth="1"/>
    <col min="7431" max="7431" width="2.33203125" style="1" bestFit="1" customWidth="1"/>
    <col min="7432" max="7435" width="3.25" style="1" bestFit="1" customWidth="1"/>
    <col min="7436" max="7436" width="2.33203125" style="1" bestFit="1" customWidth="1"/>
    <col min="7437" max="7437" width="7.5" style="1" customWidth="1"/>
    <col min="7438" max="7438" width="5" style="1" bestFit="1" customWidth="1"/>
    <col min="7439" max="7439" width="9" style="1"/>
    <col min="7440" max="7440" width="12.75" style="1" bestFit="1" customWidth="1"/>
    <col min="7441" max="7441" width="11.5" style="1" customWidth="1"/>
    <col min="7442" max="7442" width="12.75" style="1" bestFit="1" customWidth="1"/>
    <col min="7443" max="7443" width="9.5" style="1" bestFit="1" customWidth="1"/>
    <col min="7444" max="7669" width="9" style="1"/>
    <col min="7670" max="7670" width="4.83203125" style="1" customWidth="1"/>
    <col min="7671" max="7671" width="3.5" style="1" bestFit="1" customWidth="1"/>
    <col min="7672" max="7672" width="36.25" style="1" customWidth="1"/>
    <col min="7673" max="7673" width="4.25" style="1" bestFit="1" customWidth="1"/>
    <col min="7674" max="7674" width="5" style="1" bestFit="1" customWidth="1"/>
    <col min="7675" max="7675" width="3.25" style="1" bestFit="1" customWidth="1"/>
    <col min="7676" max="7676" width="2.5" style="1" bestFit="1" customWidth="1"/>
    <col min="7677" max="7677" width="7.5" style="1" bestFit="1" customWidth="1"/>
    <col min="7678" max="7678" width="3.25" style="1" bestFit="1" customWidth="1"/>
    <col min="7679" max="7679" width="3.5" style="1" bestFit="1" customWidth="1"/>
    <col min="7680" max="7680" width="8.5" style="1" bestFit="1" customWidth="1"/>
    <col min="7681" max="7681" width="2.33203125" style="1" bestFit="1" customWidth="1"/>
    <col min="7682" max="7682" width="6.08203125" style="1" customWidth="1"/>
    <col min="7683" max="7683" width="5" style="1" customWidth="1"/>
    <col min="7684" max="7684" width="4.5" style="1" bestFit="1" customWidth="1"/>
    <col min="7685" max="7685" width="5" style="1" bestFit="1" customWidth="1"/>
    <col min="7686" max="7686" width="3.25" style="1" bestFit="1" customWidth="1"/>
    <col min="7687" max="7687" width="2.33203125" style="1" bestFit="1" customWidth="1"/>
    <col min="7688" max="7691" width="3.25" style="1" bestFit="1" customWidth="1"/>
    <col min="7692" max="7692" width="2.33203125" style="1" bestFit="1" customWidth="1"/>
    <col min="7693" max="7693" width="7.5" style="1" customWidth="1"/>
    <col min="7694" max="7694" width="5" style="1" bestFit="1" customWidth="1"/>
    <col min="7695" max="7695" width="9" style="1"/>
    <col min="7696" max="7696" width="12.75" style="1" bestFit="1" customWidth="1"/>
    <col min="7697" max="7697" width="11.5" style="1" customWidth="1"/>
    <col min="7698" max="7698" width="12.75" style="1" bestFit="1" customWidth="1"/>
    <col min="7699" max="7699" width="9.5" style="1" bestFit="1" customWidth="1"/>
    <col min="7700" max="7925" width="9" style="1"/>
    <col min="7926" max="7926" width="4.83203125" style="1" customWidth="1"/>
    <col min="7927" max="7927" width="3.5" style="1" bestFit="1" customWidth="1"/>
    <col min="7928" max="7928" width="36.25" style="1" customWidth="1"/>
    <col min="7929" max="7929" width="4.25" style="1" bestFit="1" customWidth="1"/>
    <col min="7930" max="7930" width="5" style="1" bestFit="1" customWidth="1"/>
    <col min="7931" max="7931" width="3.25" style="1" bestFit="1" customWidth="1"/>
    <col min="7932" max="7932" width="2.5" style="1" bestFit="1" customWidth="1"/>
    <col min="7933" max="7933" width="7.5" style="1" bestFit="1" customWidth="1"/>
    <col min="7934" max="7934" width="3.25" style="1" bestFit="1" customWidth="1"/>
    <col min="7935" max="7935" width="3.5" style="1" bestFit="1" customWidth="1"/>
    <col min="7936" max="7936" width="8.5" style="1" bestFit="1" customWidth="1"/>
    <col min="7937" max="7937" width="2.33203125" style="1" bestFit="1" customWidth="1"/>
    <col min="7938" max="7938" width="6.08203125" style="1" customWidth="1"/>
    <col min="7939" max="7939" width="5" style="1" customWidth="1"/>
    <col min="7940" max="7940" width="4.5" style="1" bestFit="1" customWidth="1"/>
    <col min="7941" max="7941" width="5" style="1" bestFit="1" customWidth="1"/>
    <col min="7942" max="7942" width="3.25" style="1" bestFit="1" customWidth="1"/>
    <col min="7943" max="7943" width="2.33203125" style="1" bestFit="1" customWidth="1"/>
    <col min="7944" max="7947" width="3.25" style="1" bestFit="1" customWidth="1"/>
    <col min="7948" max="7948" width="2.33203125" style="1" bestFit="1" customWidth="1"/>
    <col min="7949" max="7949" width="7.5" style="1" customWidth="1"/>
    <col min="7950" max="7950" width="5" style="1" bestFit="1" customWidth="1"/>
    <col min="7951" max="7951" width="9" style="1"/>
    <col min="7952" max="7952" width="12.75" style="1" bestFit="1" customWidth="1"/>
    <col min="7953" max="7953" width="11.5" style="1" customWidth="1"/>
    <col min="7954" max="7954" width="12.75" style="1" bestFit="1" customWidth="1"/>
    <col min="7955" max="7955" width="9.5" style="1" bestFit="1" customWidth="1"/>
    <col min="7956" max="8181" width="9" style="1"/>
    <col min="8182" max="8182" width="4.83203125" style="1" customWidth="1"/>
    <col min="8183" max="8183" width="3.5" style="1" bestFit="1" customWidth="1"/>
    <col min="8184" max="8184" width="36.25" style="1" customWidth="1"/>
    <col min="8185" max="8185" width="4.25" style="1" bestFit="1" customWidth="1"/>
    <col min="8186" max="8186" width="5" style="1" bestFit="1" customWidth="1"/>
    <col min="8187" max="8187" width="3.25" style="1" bestFit="1" customWidth="1"/>
    <col min="8188" max="8188" width="2.5" style="1" bestFit="1" customWidth="1"/>
    <col min="8189" max="8189" width="7.5" style="1" bestFit="1" customWidth="1"/>
    <col min="8190" max="8190" width="3.25" style="1" bestFit="1" customWidth="1"/>
    <col min="8191" max="8191" width="3.5" style="1" bestFit="1" customWidth="1"/>
    <col min="8192" max="8192" width="8.5" style="1" bestFit="1" customWidth="1"/>
    <col min="8193" max="8193" width="2.33203125" style="1" bestFit="1" customWidth="1"/>
    <col min="8194" max="8194" width="6.08203125" style="1" customWidth="1"/>
    <col min="8195" max="8195" width="5" style="1" customWidth="1"/>
    <col min="8196" max="8196" width="4.5" style="1" bestFit="1" customWidth="1"/>
    <col min="8197" max="8197" width="5" style="1" bestFit="1" customWidth="1"/>
    <col min="8198" max="8198" width="3.25" style="1" bestFit="1" customWidth="1"/>
    <col min="8199" max="8199" width="2.33203125" style="1" bestFit="1" customWidth="1"/>
    <col min="8200" max="8203" width="3.25" style="1" bestFit="1" customWidth="1"/>
    <col min="8204" max="8204" width="2.33203125" style="1" bestFit="1" customWidth="1"/>
    <col min="8205" max="8205" width="7.5" style="1" customWidth="1"/>
    <col min="8206" max="8206" width="5" style="1" bestFit="1" customWidth="1"/>
    <col min="8207" max="8207" width="9" style="1"/>
    <col min="8208" max="8208" width="12.75" style="1" bestFit="1" customWidth="1"/>
    <col min="8209" max="8209" width="11.5" style="1" customWidth="1"/>
    <col min="8210" max="8210" width="12.75" style="1" bestFit="1" customWidth="1"/>
    <col min="8211" max="8211" width="9.5" style="1" bestFit="1" customWidth="1"/>
    <col min="8212" max="8437" width="9" style="1"/>
    <col min="8438" max="8438" width="4.83203125" style="1" customWidth="1"/>
    <col min="8439" max="8439" width="3.5" style="1" bestFit="1" customWidth="1"/>
    <col min="8440" max="8440" width="36.25" style="1" customWidth="1"/>
    <col min="8441" max="8441" width="4.25" style="1" bestFit="1" customWidth="1"/>
    <col min="8442" max="8442" width="5" style="1" bestFit="1" customWidth="1"/>
    <col min="8443" max="8443" width="3.25" style="1" bestFit="1" customWidth="1"/>
    <col min="8444" max="8444" width="2.5" style="1" bestFit="1" customWidth="1"/>
    <col min="8445" max="8445" width="7.5" style="1" bestFit="1" customWidth="1"/>
    <col min="8446" max="8446" width="3.25" style="1" bestFit="1" customWidth="1"/>
    <col min="8447" max="8447" width="3.5" style="1" bestFit="1" customWidth="1"/>
    <col min="8448" max="8448" width="8.5" style="1" bestFit="1" customWidth="1"/>
    <col min="8449" max="8449" width="2.33203125" style="1" bestFit="1" customWidth="1"/>
    <col min="8450" max="8450" width="6.08203125" style="1" customWidth="1"/>
    <col min="8451" max="8451" width="5" style="1" customWidth="1"/>
    <col min="8452" max="8452" width="4.5" style="1" bestFit="1" customWidth="1"/>
    <col min="8453" max="8453" width="5" style="1" bestFit="1" customWidth="1"/>
    <col min="8454" max="8454" width="3.25" style="1" bestFit="1" customWidth="1"/>
    <col min="8455" max="8455" width="2.33203125" style="1" bestFit="1" customWidth="1"/>
    <col min="8456" max="8459" width="3.25" style="1" bestFit="1" customWidth="1"/>
    <col min="8460" max="8460" width="2.33203125" style="1" bestFit="1" customWidth="1"/>
    <col min="8461" max="8461" width="7.5" style="1" customWidth="1"/>
    <col min="8462" max="8462" width="5" style="1" bestFit="1" customWidth="1"/>
    <col min="8463" max="8463" width="9" style="1"/>
    <col min="8464" max="8464" width="12.75" style="1" bestFit="1" customWidth="1"/>
    <col min="8465" max="8465" width="11.5" style="1" customWidth="1"/>
    <col min="8466" max="8466" width="12.75" style="1" bestFit="1" customWidth="1"/>
    <col min="8467" max="8467" width="9.5" style="1" bestFit="1" customWidth="1"/>
    <col min="8468" max="8693" width="9" style="1"/>
    <col min="8694" max="8694" width="4.83203125" style="1" customWidth="1"/>
    <col min="8695" max="8695" width="3.5" style="1" bestFit="1" customWidth="1"/>
    <col min="8696" max="8696" width="36.25" style="1" customWidth="1"/>
    <col min="8697" max="8697" width="4.25" style="1" bestFit="1" customWidth="1"/>
    <col min="8698" max="8698" width="5" style="1" bestFit="1" customWidth="1"/>
    <col min="8699" max="8699" width="3.25" style="1" bestFit="1" customWidth="1"/>
    <col min="8700" max="8700" width="2.5" style="1" bestFit="1" customWidth="1"/>
    <col min="8701" max="8701" width="7.5" style="1" bestFit="1" customWidth="1"/>
    <col min="8702" max="8702" width="3.25" style="1" bestFit="1" customWidth="1"/>
    <col min="8703" max="8703" width="3.5" style="1" bestFit="1" customWidth="1"/>
    <col min="8704" max="8704" width="8.5" style="1" bestFit="1" customWidth="1"/>
    <col min="8705" max="8705" width="2.33203125" style="1" bestFit="1" customWidth="1"/>
    <col min="8706" max="8706" width="6.08203125" style="1" customWidth="1"/>
    <col min="8707" max="8707" width="5" style="1" customWidth="1"/>
    <col min="8708" max="8708" width="4.5" style="1" bestFit="1" customWidth="1"/>
    <col min="8709" max="8709" width="5" style="1" bestFit="1" customWidth="1"/>
    <col min="8710" max="8710" width="3.25" style="1" bestFit="1" customWidth="1"/>
    <col min="8711" max="8711" width="2.33203125" style="1" bestFit="1" customWidth="1"/>
    <col min="8712" max="8715" width="3.25" style="1" bestFit="1" customWidth="1"/>
    <col min="8716" max="8716" width="2.33203125" style="1" bestFit="1" customWidth="1"/>
    <col min="8717" max="8717" width="7.5" style="1" customWidth="1"/>
    <col min="8718" max="8718" width="5" style="1" bestFit="1" customWidth="1"/>
    <col min="8719" max="8719" width="9" style="1"/>
    <col min="8720" max="8720" width="12.75" style="1" bestFit="1" customWidth="1"/>
    <col min="8721" max="8721" width="11.5" style="1" customWidth="1"/>
    <col min="8722" max="8722" width="12.75" style="1" bestFit="1" customWidth="1"/>
    <col min="8723" max="8723" width="9.5" style="1" bestFit="1" customWidth="1"/>
    <col min="8724" max="8949" width="9" style="1"/>
    <col min="8950" max="8950" width="4.83203125" style="1" customWidth="1"/>
    <col min="8951" max="8951" width="3.5" style="1" bestFit="1" customWidth="1"/>
    <col min="8952" max="8952" width="36.25" style="1" customWidth="1"/>
    <col min="8953" max="8953" width="4.25" style="1" bestFit="1" customWidth="1"/>
    <col min="8954" max="8954" width="5" style="1" bestFit="1" customWidth="1"/>
    <col min="8955" max="8955" width="3.25" style="1" bestFit="1" customWidth="1"/>
    <col min="8956" max="8956" width="2.5" style="1" bestFit="1" customWidth="1"/>
    <col min="8957" max="8957" width="7.5" style="1" bestFit="1" customWidth="1"/>
    <col min="8958" max="8958" width="3.25" style="1" bestFit="1" customWidth="1"/>
    <col min="8959" max="8959" width="3.5" style="1" bestFit="1" customWidth="1"/>
    <col min="8960" max="8960" width="8.5" style="1" bestFit="1" customWidth="1"/>
    <col min="8961" max="8961" width="2.33203125" style="1" bestFit="1" customWidth="1"/>
    <col min="8962" max="8962" width="6.08203125" style="1" customWidth="1"/>
    <col min="8963" max="8963" width="5" style="1" customWidth="1"/>
    <col min="8964" max="8964" width="4.5" style="1" bestFit="1" customWidth="1"/>
    <col min="8965" max="8965" width="5" style="1" bestFit="1" customWidth="1"/>
    <col min="8966" max="8966" width="3.25" style="1" bestFit="1" customWidth="1"/>
    <col min="8967" max="8967" width="2.33203125" style="1" bestFit="1" customWidth="1"/>
    <col min="8968" max="8971" width="3.25" style="1" bestFit="1" customWidth="1"/>
    <col min="8972" max="8972" width="2.33203125" style="1" bestFit="1" customWidth="1"/>
    <col min="8973" max="8973" width="7.5" style="1" customWidth="1"/>
    <col min="8974" max="8974" width="5" style="1" bestFit="1" customWidth="1"/>
    <col min="8975" max="8975" width="9" style="1"/>
    <col min="8976" max="8976" width="12.75" style="1" bestFit="1" customWidth="1"/>
    <col min="8977" max="8977" width="11.5" style="1" customWidth="1"/>
    <col min="8978" max="8978" width="12.75" style="1" bestFit="1" customWidth="1"/>
    <col min="8979" max="8979" width="9.5" style="1" bestFit="1" customWidth="1"/>
    <col min="8980" max="9205" width="9" style="1"/>
    <col min="9206" max="9206" width="4.83203125" style="1" customWidth="1"/>
    <col min="9207" max="9207" width="3.5" style="1" bestFit="1" customWidth="1"/>
    <col min="9208" max="9208" width="36.25" style="1" customWidth="1"/>
    <col min="9209" max="9209" width="4.25" style="1" bestFit="1" customWidth="1"/>
    <col min="9210" max="9210" width="5" style="1" bestFit="1" customWidth="1"/>
    <col min="9211" max="9211" width="3.25" style="1" bestFit="1" customWidth="1"/>
    <col min="9212" max="9212" width="2.5" style="1" bestFit="1" customWidth="1"/>
    <col min="9213" max="9213" width="7.5" style="1" bestFit="1" customWidth="1"/>
    <col min="9214" max="9214" width="3.25" style="1" bestFit="1" customWidth="1"/>
    <col min="9215" max="9215" width="3.5" style="1" bestFit="1" customWidth="1"/>
    <col min="9216" max="9216" width="8.5" style="1" bestFit="1" customWidth="1"/>
    <col min="9217" max="9217" width="2.33203125" style="1" bestFit="1" customWidth="1"/>
    <col min="9218" max="9218" width="6.08203125" style="1" customWidth="1"/>
    <col min="9219" max="9219" width="5" style="1" customWidth="1"/>
    <col min="9220" max="9220" width="4.5" style="1" bestFit="1" customWidth="1"/>
    <col min="9221" max="9221" width="5" style="1" bestFit="1" customWidth="1"/>
    <col min="9222" max="9222" width="3.25" style="1" bestFit="1" customWidth="1"/>
    <col min="9223" max="9223" width="2.33203125" style="1" bestFit="1" customWidth="1"/>
    <col min="9224" max="9227" width="3.25" style="1" bestFit="1" customWidth="1"/>
    <col min="9228" max="9228" width="2.33203125" style="1" bestFit="1" customWidth="1"/>
    <col min="9229" max="9229" width="7.5" style="1" customWidth="1"/>
    <col min="9230" max="9230" width="5" style="1" bestFit="1" customWidth="1"/>
    <col min="9231" max="9231" width="9" style="1"/>
    <col min="9232" max="9232" width="12.75" style="1" bestFit="1" customWidth="1"/>
    <col min="9233" max="9233" width="11.5" style="1" customWidth="1"/>
    <col min="9234" max="9234" width="12.75" style="1" bestFit="1" customWidth="1"/>
    <col min="9235" max="9235" width="9.5" style="1" bestFit="1" customWidth="1"/>
    <col min="9236" max="9461" width="9" style="1"/>
    <col min="9462" max="9462" width="4.83203125" style="1" customWidth="1"/>
    <col min="9463" max="9463" width="3.5" style="1" bestFit="1" customWidth="1"/>
    <col min="9464" max="9464" width="36.25" style="1" customWidth="1"/>
    <col min="9465" max="9465" width="4.25" style="1" bestFit="1" customWidth="1"/>
    <col min="9466" max="9466" width="5" style="1" bestFit="1" customWidth="1"/>
    <col min="9467" max="9467" width="3.25" style="1" bestFit="1" customWidth="1"/>
    <col min="9468" max="9468" width="2.5" style="1" bestFit="1" customWidth="1"/>
    <col min="9469" max="9469" width="7.5" style="1" bestFit="1" customWidth="1"/>
    <col min="9470" max="9470" width="3.25" style="1" bestFit="1" customWidth="1"/>
    <col min="9471" max="9471" width="3.5" style="1" bestFit="1" customWidth="1"/>
    <col min="9472" max="9472" width="8.5" style="1" bestFit="1" customWidth="1"/>
    <col min="9473" max="9473" width="2.33203125" style="1" bestFit="1" customWidth="1"/>
    <col min="9474" max="9474" width="6.08203125" style="1" customWidth="1"/>
    <col min="9475" max="9475" width="5" style="1" customWidth="1"/>
    <col min="9476" max="9476" width="4.5" style="1" bestFit="1" customWidth="1"/>
    <col min="9477" max="9477" width="5" style="1" bestFit="1" customWidth="1"/>
    <col min="9478" max="9478" width="3.25" style="1" bestFit="1" customWidth="1"/>
    <col min="9479" max="9479" width="2.33203125" style="1" bestFit="1" customWidth="1"/>
    <col min="9480" max="9483" width="3.25" style="1" bestFit="1" customWidth="1"/>
    <col min="9484" max="9484" width="2.33203125" style="1" bestFit="1" customWidth="1"/>
    <col min="9485" max="9485" width="7.5" style="1" customWidth="1"/>
    <col min="9486" max="9486" width="5" style="1" bestFit="1" customWidth="1"/>
    <col min="9487" max="9487" width="9" style="1"/>
    <col min="9488" max="9488" width="12.75" style="1" bestFit="1" customWidth="1"/>
    <col min="9489" max="9489" width="11.5" style="1" customWidth="1"/>
    <col min="9490" max="9490" width="12.75" style="1" bestFit="1" customWidth="1"/>
    <col min="9491" max="9491" width="9.5" style="1" bestFit="1" customWidth="1"/>
    <col min="9492" max="9717" width="9" style="1"/>
    <col min="9718" max="9718" width="4.83203125" style="1" customWidth="1"/>
    <col min="9719" max="9719" width="3.5" style="1" bestFit="1" customWidth="1"/>
    <col min="9720" max="9720" width="36.25" style="1" customWidth="1"/>
    <col min="9721" max="9721" width="4.25" style="1" bestFit="1" customWidth="1"/>
    <col min="9722" max="9722" width="5" style="1" bestFit="1" customWidth="1"/>
    <col min="9723" max="9723" width="3.25" style="1" bestFit="1" customWidth="1"/>
    <col min="9724" max="9724" width="2.5" style="1" bestFit="1" customWidth="1"/>
    <col min="9725" max="9725" width="7.5" style="1" bestFit="1" customWidth="1"/>
    <col min="9726" max="9726" width="3.25" style="1" bestFit="1" customWidth="1"/>
    <col min="9727" max="9727" width="3.5" style="1" bestFit="1" customWidth="1"/>
    <col min="9728" max="9728" width="8.5" style="1" bestFit="1" customWidth="1"/>
    <col min="9729" max="9729" width="2.33203125" style="1" bestFit="1" customWidth="1"/>
    <col min="9730" max="9730" width="6.08203125" style="1" customWidth="1"/>
    <col min="9731" max="9731" width="5" style="1" customWidth="1"/>
    <col min="9732" max="9732" width="4.5" style="1" bestFit="1" customWidth="1"/>
    <col min="9733" max="9733" width="5" style="1" bestFit="1" customWidth="1"/>
    <col min="9734" max="9734" width="3.25" style="1" bestFit="1" customWidth="1"/>
    <col min="9735" max="9735" width="2.33203125" style="1" bestFit="1" customWidth="1"/>
    <col min="9736" max="9739" width="3.25" style="1" bestFit="1" customWidth="1"/>
    <col min="9740" max="9740" width="2.33203125" style="1" bestFit="1" customWidth="1"/>
    <col min="9741" max="9741" width="7.5" style="1" customWidth="1"/>
    <col min="9742" max="9742" width="5" style="1" bestFit="1" customWidth="1"/>
    <col min="9743" max="9743" width="9" style="1"/>
    <col min="9744" max="9744" width="12.75" style="1" bestFit="1" customWidth="1"/>
    <col min="9745" max="9745" width="11.5" style="1" customWidth="1"/>
    <col min="9746" max="9746" width="12.75" style="1" bestFit="1" customWidth="1"/>
    <col min="9747" max="9747" width="9.5" style="1" bestFit="1" customWidth="1"/>
    <col min="9748" max="9973" width="9" style="1"/>
    <col min="9974" max="9974" width="4.83203125" style="1" customWidth="1"/>
    <col min="9975" max="9975" width="3.5" style="1" bestFit="1" customWidth="1"/>
    <col min="9976" max="9976" width="36.25" style="1" customWidth="1"/>
    <col min="9977" max="9977" width="4.25" style="1" bestFit="1" customWidth="1"/>
    <col min="9978" max="9978" width="5" style="1" bestFit="1" customWidth="1"/>
    <col min="9979" max="9979" width="3.25" style="1" bestFit="1" customWidth="1"/>
    <col min="9980" max="9980" width="2.5" style="1" bestFit="1" customWidth="1"/>
    <col min="9981" max="9981" width="7.5" style="1" bestFit="1" customWidth="1"/>
    <col min="9982" max="9982" width="3.25" style="1" bestFit="1" customWidth="1"/>
    <col min="9983" max="9983" width="3.5" style="1" bestFit="1" customWidth="1"/>
    <col min="9984" max="9984" width="8.5" style="1" bestFit="1" customWidth="1"/>
    <col min="9985" max="9985" width="2.33203125" style="1" bestFit="1" customWidth="1"/>
    <col min="9986" max="9986" width="6.08203125" style="1" customWidth="1"/>
    <col min="9987" max="9987" width="5" style="1" customWidth="1"/>
    <col min="9988" max="9988" width="4.5" style="1" bestFit="1" customWidth="1"/>
    <col min="9989" max="9989" width="5" style="1" bestFit="1" customWidth="1"/>
    <col min="9990" max="9990" width="3.25" style="1" bestFit="1" customWidth="1"/>
    <col min="9991" max="9991" width="2.33203125" style="1" bestFit="1" customWidth="1"/>
    <col min="9992" max="9995" width="3.25" style="1" bestFit="1" customWidth="1"/>
    <col min="9996" max="9996" width="2.33203125" style="1" bestFit="1" customWidth="1"/>
    <col min="9997" max="9997" width="7.5" style="1" customWidth="1"/>
    <col min="9998" max="9998" width="5" style="1" bestFit="1" customWidth="1"/>
    <col min="9999" max="9999" width="9" style="1"/>
    <col min="10000" max="10000" width="12.75" style="1" bestFit="1" customWidth="1"/>
    <col min="10001" max="10001" width="11.5" style="1" customWidth="1"/>
    <col min="10002" max="10002" width="12.75" style="1" bestFit="1" customWidth="1"/>
    <col min="10003" max="10003" width="9.5" style="1" bestFit="1" customWidth="1"/>
    <col min="10004" max="10229" width="9" style="1"/>
    <col min="10230" max="10230" width="4.83203125" style="1" customWidth="1"/>
    <col min="10231" max="10231" width="3.5" style="1" bestFit="1" customWidth="1"/>
    <col min="10232" max="10232" width="36.25" style="1" customWidth="1"/>
    <col min="10233" max="10233" width="4.25" style="1" bestFit="1" customWidth="1"/>
    <col min="10234" max="10234" width="5" style="1" bestFit="1" customWidth="1"/>
    <col min="10235" max="10235" width="3.25" style="1" bestFit="1" customWidth="1"/>
    <col min="10236" max="10236" width="2.5" style="1" bestFit="1" customWidth="1"/>
    <col min="10237" max="10237" width="7.5" style="1" bestFit="1" customWidth="1"/>
    <col min="10238" max="10238" width="3.25" style="1" bestFit="1" customWidth="1"/>
    <col min="10239" max="10239" width="3.5" style="1" bestFit="1" customWidth="1"/>
    <col min="10240" max="10240" width="8.5" style="1" bestFit="1" customWidth="1"/>
    <col min="10241" max="10241" width="2.33203125" style="1" bestFit="1" customWidth="1"/>
    <col min="10242" max="10242" width="6.08203125" style="1" customWidth="1"/>
    <col min="10243" max="10243" width="5" style="1" customWidth="1"/>
    <col min="10244" max="10244" width="4.5" style="1" bestFit="1" customWidth="1"/>
    <col min="10245" max="10245" width="5" style="1" bestFit="1" customWidth="1"/>
    <col min="10246" max="10246" width="3.25" style="1" bestFit="1" customWidth="1"/>
    <col min="10247" max="10247" width="2.33203125" style="1" bestFit="1" customWidth="1"/>
    <col min="10248" max="10251" width="3.25" style="1" bestFit="1" customWidth="1"/>
    <col min="10252" max="10252" width="2.33203125" style="1" bestFit="1" customWidth="1"/>
    <col min="10253" max="10253" width="7.5" style="1" customWidth="1"/>
    <col min="10254" max="10254" width="5" style="1" bestFit="1" customWidth="1"/>
    <col min="10255" max="10255" width="9" style="1"/>
    <col min="10256" max="10256" width="12.75" style="1" bestFit="1" customWidth="1"/>
    <col min="10257" max="10257" width="11.5" style="1" customWidth="1"/>
    <col min="10258" max="10258" width="12.75" style="1" bestFit="1" customWidth="1"/>
    <col min="10259" max="10259" width="9.5" style="1" bestFit="1" customWidth="1"/>
    <col min="10260" max="10485" width="9" style="1"/>
    <col min="10486" max="10486" width="4.83203125" style="1" customWidth="1"/>
    <col min="10487" max="10487" width="3.5" style="1" bestFit="1" customWidth="1"/>
    <col min="10488" max="10488" width="36.25" style="1" customWidth="1"/>
    <col min="10489" max="10489" width="4.25" style="1" bestFit="1" customWidth="1"/>
    <col min="10490" max="10490" width="5" style="1" bestFit="1" customWidth="1"/>
    <col min="10491" max="10491" width="3.25" style="1" bestFit="1" customWidth="1"/>
    <col min="10492" max="10492" width="2.5" style="1" bestFit="1" customWidth="1"/>
    <col min="10493" max="10493" width="7.5" style="1" bestFit="1" customWidth="1"/>
    <col min="10494" max="10494" width="3.25" style="1" bestFit="1" customWidth="1"/>
    <col min="10495" max="10495" width="3.5" style="1" bestFit="1" customWidth="1"/>
    <col min="10496" max="10496" width="8.5" style="1" bestFit="1" customWidth="1"/>
    <col min="10497" max="10497" width="2.33203125" style="1" bestFit="1" customWidth="1"/>
    <col min="10498" max="10498" width="6.08203125" style="1" customWidth="1"/>
    <col min="10499" max="10499" width="5" style="1" customWidth="1"/>
    <col min="10500" max="10500" width="4.5" style="1" bestFit="1" customWidth="1"/>
    <col min="10501" max="10501" width="5" style="1" bestFit="1" customWidth="1"/>
    <col min="10502" max="10502" width="3.25" style="1" bestFit="1" customWidth="1"/>
    <col min="10503" max="10503" width="2.33203125" style="1" bestFit="1" customWidth="1"/>
    <col min="10504" max="10507" width="3.25" style="1" bestFit="1" customWidth="1"/>
    <col min="10508" max="10508" width="2.33203125" style="1" bestFit="1" customWidth="1"/>
    <col min="10509" max="10509" width="7.5" style="1" customWidth="1"/>
    <col min="10510" max="10510" width="5" style="1" bestFit="1" customWidth="1"/>
    <col min="10511" max="10511" width="9" style="1"/>
    <col min="10512" max="10512" width="12.75" style="1" bestFit="1" customWidth="1"/>
    <col min="10513" max="10513" width="11.5" style="1" customWidth="1"/>
    <col min="10514" max="10514" width="12.75" style="1" bestFit="1" customWidth="1"/>
    <col min="10515" max="10515" width="9.5" style="1" bestFit="1" customWidth="1"/>
    <col min="10516" max="10741" width="9" style="1"/>
    <col min="10742" max="10742" width="4.83203125" style="1" customWidth="1"/>
    <col min="10743" max="10743" width="3.5" style="1" bestFit="1" customWidth="1"/>
    <col min="10744" max="10744" width="36.25" style="1" customWidth="1"/>
    <col min="10745" max="10745" width="4.25" style="1" bestFit="1" customWidth="1"/>
    <col min="10746" max="10746" width="5" style="1" bestFit="1" customWidth="1"/>
    <col min="10747" max="10747" width="3.25" style="1" bestFit="1" customWidth="1"/>
    <col min="10748" max="10748" width="2.5" style="1" bestFit="1" customWidth="1"/>
    <col min="10749" max="10749" width="7.5" style="1" bestFit="1" customWidth="1"/>
    <col min="10750" max="10750" width="3.25" style="1" bestFit="1" customWidth="1"/>
    <col min="10751" max="10751" width="3.5" style="1" bestFit="1" customWidth="1"/>
    <col min="10752" max="10752" width="8.5" style="1" bestFit="1" customWidth="1"/>
    <col min="10753" max="10753" width="2.33203125" style="1" bestFit="1" customWidth="1"/>
    <col min="10754" max="10754" width="6.08203125" style="1" customWidth="1"/>
    <col min="10755" max="10755" width="5" style="1" customWidth="1"/>
    <col min="10756" max="10756" width="4.5" style="1" bestFit="1" customWidth="1"/>
    <col min="10757" max="10757" width="5" style="1" bestFit="1" customWidth="1"/>
    <col min="10758" max="10758" width="3.25" style="1" bestFit="1" customWidth="1"/>
    <col min="10759" max="10759" width="2.33203125" style="1" bestFit="1" customWidth="1"/>
    <col min="10760" max="10763" width="3.25" style="1" bestFit="1" customWidth="1"/>
    <col min="10764" max="10764" width="2.33203125" style="1" bestFit="1" customWidth="1"/>
    <col min="10765" max="10765" width="7.5" style="1" customWidth="1"/>
    <col min="10766" max="10766" width="5" style="1" bestFit="1" customWidth="1"/>
    <col min="10767" max="10767" width="9" style="1"/>
    <col min="10768" max="10768" width="12.75" style="1" bestFit="1" customWidth="1"/>
    <col min="10769" max="10769" width="11.5" style="1" customWidth="1"/>
    <col min="10770" max="10770" width="12.75" style="1" bestFit="1" customWidth="1"/>
    <col min="10771" max="10771" width="9.5" style="1" bestFit="1" customWidth="1"/>
    <col min="10772" max="10997" width="9" style="1"/>
    <col min="10998" max="10998" width="4.83203125" style="1" customWidth="1"/>
    <col min="10999" max="10999" width="3.5" style="1" bestFit="1" customWidth="1"/>
    <col min="11000" max="11000" width="36.25" style="1" customWidth="1"/>
    <col min="11001" max="11001" width="4.25" style="1" bestFit="1" customWidth="1"/>
    <col min="11002" max="11002" width="5" style="1" bestFit="1" customWidth="1"/>
    <col min="11003" max="11003" width="3.25" style="1" bestFit="1" customWidth="1"/>
    <col min="11004" max="11004" width="2.5" style="1" bestFit="1" customWidth="1"/>
    <col min="11005" max="11005" width="7.5" style="1" bestFit="1" customWidth="1"/>
    <col min="11006" max="11006" width="3.25" style="1" bestFit="1" customWidth="1"/>
    <col min="11007" max="11007" width="3.5" style="1" bestFit="1" customWidth="1"/>
    <col min="11008" max="11008" width="8.5" style="1" bestFit="1" customWidth="1"/>
    <col min="11009" max="11009" width="2.33203125" style="1" bestFit="1" customWidth="1"/>
    <col min="11010" max="11010" width="6.08203125" style="1" customWidth="1"/>
    <col min="11011" max="11011" width="5" style="1" customWidth="1"/>
    <col min="11012" max="11012" width="4.5" style="1" bestFit="1" customWidth="1"/>
    <col min="11013" max="11013" width="5" style="1" bestFit="1" customWidth="1"/>
    <col min="11014" max="11014" width="3.25" style="1" bestFit="1" customWidth="1"/>
    <col min="11015" max="11015" width="2.33203125" style="1" bestFit="1" customWidth="1"/>
    <col min="11016" max="11019" width="3.25" style="1" bestFit="1" customWidth="1"/>
    <col min="11020" max="11020" width="2.33203125" style="1" bestFit="1" customWidth="1"/>
    <col min="11021" max="11021" width="7.5" style="1" customWidth="1"/>
    <col min="11022" max="11022" width="5" style="1" bestFit="1" customWidth="1"/>
    <col min="11023" max="11023" width="9" style="1"/>
    <col min="11024" max="11024" width="12.75" style="1" bestFit="1" customWidth="1"/>
    <col min="11025" max="11025" width="11.5" style="1" customWidth="1"/>
    <col min="11026" max="11026" width="12.75" style="1" bestFit="1" customWidth="1"/>
    <col min="11027" max="11027" width="9.5" style="1" bestFit="1" customWidth="1"/>
    <col min="11028" max="11253" width="9" style="1"/>
    <col min="11254" max="11254" width="4.83203125" style="1" customWidth="1"/>
    <col min="11255" max="11255" width="3.5" style="1" bestFit="1" customWidth="1"/>
    <col min="11256" max="11256" width="36.25" style="1" customWidth="1"/>
    <col min="11257" max="11257" width="4.25" style="1" bestFit="1" customWidth="1"/>
    <col min="11258" max="11258" width="5" style="1" bestFit="1" customWidth="1"/>
    <col min="11259" max="11259" width="3.25" style="1" bestFit="1" customWidth="1"/>
    <col min="11260" max="11260" width="2.5" style="1" bestFit="1" customWidth="1"/>
    <col min="11261" max="11261" width="7.5" style="1" bestFit="1" customWidth="1"/>
    <col min="11262" max="11262" width="3.25" style="1" bestFit="1" customWidth="1"/>
    <col min="11263" max="11263" width="3.5" style="1" bestFit="1" customWidth="1"/>
    <col min="11264" max="11264" width="8.5" style="1" bestFit="1" customWidth="1"/>
    <col min="11265" max="11265" width="2.33203125" style="1" bestFit="1" customWidth="1"/>
    <col min="11266" max="11266" width="6.08203125" style="1" customWidth="1"/>
    <col min="11267" max="11267" width="5" style="1" customWidth="1"/>
    <col min="11268" max="11268" width="4.5" style="1" bestFit="1" customWidth="1"/>
    <col min="11269" max="11269" width="5" style="1" bestFit="1" customWidth="1"/>
    <col min="11270" max="11270" width="3.25" style="1" bestFit="1" customWidth="1"/>
    <col min="11271" max="11271" width="2.33203125" style="1" bestFit="1" customWidth="1"/>
    <col min="11272" max="11275" width="3.25" style="1" bestFit="1" customWidth="1"/>
    <col min="11276" max="11276" width="2.33203125" style="1" bestFit="1" customWidth="1"/>
    <col min="11277" max="11277" width="7.5" style="1" customWidth="1"/>
    <col min="11278" max="11278" width="5" style="1" bestFit="1" customWidth="1"/>
    <col min="11279" max="11279" width="9" style="1"/>
    <col min="11280" max="11280" width="12.75" style="1" bestFit="1" customWidth="1"/>
    <col min="11281" max="11281" width="11.5" style="1" customWidth="1"/>
    <col min="11282" max="11282" width="12.75" style="1" bestFit="1" customWidth="1"/>
    <col min="11283" max="11283" width="9.5" style="1" bestFit="1" customWidth="1"/>
    <col min="11284" max="11509" width="9" style="1"/>
    <col min="11510" max="11510" width="4.83203125" style="1" customWidth="1"/>
    <col min="11511" max="11511" width="3.5" style="1" bestFit="1" customWidth="1"/>
    <col min="11512" max="11512" width="36.25" style="1" customWidth="1"/>
    <col min="11513" max="11513" width="4.25" style="1" bestFit="1" customWidth="1"/>
    <col min="11514" max="11514" width="5" style="1" bestFit="1" customWidth="1"/>
    <col min="11515" max="11515" width="3.25" style="1" bestFit="1" customWidth="1"/>
    <col min="11516" max="11516" width="2.5" style="1" bestFit="1" customWidth="1"/>
    <col min="11517" max="11517" width="7.5" style="1" bestFit="1" customWidth="1"/>
    <col min="11518" max="11518" width="3.25" style="1" bestFit="1" customWidth="1"/>
    <col min="11519" max="11519" width="3.5" style="1" bestFit="1" customWidth="1"/>
    <col min="11520" max="11520" width="8.5" style="1" bestFit="1" customWidth="1"/>
    <col min="11521" max="11521" width="2.33203125" style="1" bestFit="1" customWidth="1"/>
    <col min="11522" max="11522" width="6.08203125" style="1" customWidth="1"/>
    <col min="11523" max="11523" width="5" style="1" customWidth="1"/>
    <col min="11524" max="11524" width="4.5" style="1" bestFit="1" customWidth="1"/>
    <col min="11525" max="11525" width="5" style="1" bestFit="1" customWidth="1"/>
    <col min="11526" max="11526" width="3.25" style="1" bestFit="1" customWidth="1"/>
    <col min="11527" max="11527" width="2.33203125" style="1" bestFit="1" customWidth="1"/>
    <col min="11528" max="11531" width="3.25" style="1" bestFit="1" customWidth="1"/>
    <col min="11532" max="11532" width="2.33203125" style="1" bestFit="1" customWidth="1"/>
    <col min="11533" max="11533" width="7.5" style="1" customWidth="1"/>
    <col min="11534" max="11534" width="5" style="1" bestFit="1" customWidth="1"/>
    <col min="11535" max="11535" width="9" style="1"/>
    <col min="11536" max="11536" width="12.75" style="1" bestFit="1" customWidth="1"/>
    <col min="11537" max="11537" width="11.5" style="1" customWidth="1"/>
    <col min="11538" max="11538" width="12.75" style="1" bestFit="1" customWidth="1"/>
    <col min="11539" max="11539" width="9.5" style="1" bestFit="1" customWidth="1"/>
    <col min="11540" max="11765" width="9" style="1"/>
    <col min="11766" max="11766" width="4.83203125" style="1" customWidth="1"/>
    <col min="11767" max="11767" width="3.5" style="1" bestFit="1" customWidth="1"/>
    <col min="11768" max="11768" width="36.25" style="1" customWidth="1"/>
    <col min="11769" max="11769" width="4.25" style="1" bestFit="1" customWidth="1"/>
    <col min="11770" max="11770" width="5" style="1" bestFit="1" customWidth="1"/>
    <col min="11771" max="11771" width="3.25" style="1" bestFit="1" customWidth="1"/>
    <col min="11772" max="11772" width="2.5" style="1" bestFit="1" customWidth="1"/>
    <col min="11773" max="11773" width="7.5" style="1" bestFit="1" customWidth="1"/>
    <col min="11774" max="11774" width="3.25" style="1" bestFit="1" customWidth="1"/>
    <col min="11775" max="11775" width="3.5" style="1" bestFit="1" customWidth="1"/>
    <col min="11776" max="11776" width="8.5" style="1" bestFit="1" customWidth="1"/>
    <col min="11777" max="11777" width="2.33203125" style="1" bestFit="1" customWidth="1"/>
    <col min="11778" max="11778" width="6.08203125" style="1" customWidth="1"/>
    <col min="11779" max="11779" width="5" style="1" customWidth="1"/>
    <col min="11780" max="11780" width="4.5" style="1" bestFit="1" customWidth="1"/>
    <col min="11781" max="11781" width="5" style="1" bestFit="1" customWidth="1"/>
    <col min="11782" max="11782" width="3.25" style="1" bestFit="1" customWidth="1"/>
    <col min="11783" max="11783" width="2.33203125" style="1" bestFit="1" customWidth="1"/>
    <col min="11784" max="11787" width="3.25" style="1" bestFit="1" customWidth="1"/>
    <col min="11788" max="11788" width="2.33203125" style="1" bestFit="1" customWidth="1"/>
    <col min="11789" max="11789" width="7.5" style="1" customWidth="1"/>
    <col min="11790" max="11790" width="5" style="1" bestFit="1" customWidth="1"/>
    <col min="11791" max="11791" width="9" style="1"/>
    <col min="11792" max="11792" width="12.75" style="1" bestFit="1" customWidth="1"/>
    <col min="11793" max="11793" width="11.5" style="1" customWidth="1"/>
    <col min="11794" max="11794" width="12.75" style="1" bestFit="1" customWidth="1"/>
    <col min="11795" max="11795" width="9.5" style="1" bestFit="1" customWidth="1"/>
    <col min="11796" max="12021" width="9" style="1"/>
    <col min="12022" max="12022" width="4.83203125" style="1" customWidth="1"/>
    <col min="12023" max="12023" width="3.5" style="1" bestFit="1" customWidth="1"/>
    <col min="12024" max="12024" width="36.25" style="1" customWidth="1"/>
    <col min="12025" max="12025" width="4.25" style="1" bestFit="1" customWidth="1"/>
    <col min="12026" max="12026" width="5" style="1" bestFit="1" customWidth="1"/>
    <col min="12027" max="12027" width="3.25" style="1" bestFit="1" customWidth="1"/>
    <col min="12028" max="12028" width="2.5" style="1" bestFit="1" customWidth="1"/>
    <col min="12029" max="12029" width="7.5" style="1" bestFit="1" customWidth="1"/>
    <col min="12030" max="12030" width="3.25" style="1" bestFit="1" customWidth="1"/>
    <col min="12031" max="12031" width="3.5" style="1" bestFit="1" customWidth="1"/>
    <col min="12032" max="12032" width="8.5" style="1" bestFit="1" customWidth="1"/>
    <col min="12033" max="12033" width="2.33203125" style="1" bestFit="1" customWidth="1"/>
    <col min="12034" max="12034" width="6.08203125" style="1" customWidth="1"/>
    <col min="12035" max="12035" width="5" style="1" customWidth="1"/>
    <col min="12036" max="12036" width="4.5" style="1" bestFit="1" customWidth="1"/>
    <col min="12037" max="12037" width="5" style="1" bestFit="1" customWidth="1"/>
    <col min="12038" max="12038" width="3.25" style="1" bestFit="1" customWidth="1"/>
    <col min="12039" max="12039" width="2.33203125" style="1" bestFit="1" customWidth="1"/>
    <col min="12040" max="12043" width="3.25" style="1" bestFit="1" customWidth="1"/>
    <col min="12044" max="12044" width="2.33203125" style="1" bestFit="1" customWidth="1"/>
    <col min="12045" max="12045" width="7.5" style="1" customWidth="1"/>
    <col min="12046" max="12046" width="5" style="1" bestFit="1" customWidth="1"/>
    <col min="12047" max="12047" width="9" style="1"/>
    <col min="12048" max="12048" width="12.75" style="1" bestFit="1" customWidth="1"/>
    <col min="12049" max="12049" width="11.5" style="1" customWidth="1"/>
    <col min="12050" max="12050" width="12.75" style="1" bestFit="1" customWidth="1"/>
    <col min="12051" max="12051" width="9.5" style="1" bestFit="1" customWidth="1"/>
    <col min="12052" max="12277" width="9" style="1"/>
    <col min="12278" max="12278" width="4.83203125" style="1" customWidth="1"/>
    <col min="12279" max="12279" width="3.5" style="1" bestFit="1" customWidth="1"/>
    <col min="12280" max="12280" width="36.25" style="1" customWidth="1"/>
    <col min="12281" max="12281" width="4.25" style="1" bestFit="1" customWidth="1"/>
    <col min="12282" max="12282" width="5" style="1" bestFit="1" customWidth="1"/>
    <col min="12283" max="12283" width="3.25" style="1" bestFit="1" customWidth="1"/>
    <col min="12284" max="12284" width="2.5" style="1" bestFit="1" customWidth="1"/>
    <col min="12285" max="12285" width="7.5" style="1" bestFit="1" customWidth="1"/>
    <col min="12286" max="12286" width="3.25" style="1" bestFit="1" customWidth="1"/>
    <col min="12287" max="12287" width="3.5" style="1" bestFit="1" customWidth="1"/>
    <col min="12288" max="12288" width="8.5" style="1" bestFit="1" customWidth="1"/>
    <col min="12289" max="12289" width="2.33203125" style="1" bestFit="1" customWidth="1"/>
    <col min="12290" max="12290" width="6.08203125" style="1" customWidth="1"/>
    <col min="12291" max="12291" width="5" style="1" customWidth="1"/>
    <col min="12292" max="12292" width="4.5" style="1" bestFit="1" customWidth="1"/>
    <col min="12293" max="12293" width="5" style="1" bestFit="1" customWidth="1"/>
    <col min="12294" max="12294" width="3.25" style="1" bestFit="1" customWidth="1"/>
    <col min="12295" max="12295" width="2.33203125" style="1" bestFit="1" customWidth="1"/>
    <col min="12296" max="12299" width="3.25" style="1" bestFit="1" customWidth="1"/>
    <col min="12300" max="12300" width="2.33203125" style="1" bestFit="1" customWidth="1"/>
    <col min="12301" max="12301" width="7.5" style="1" customWidth="1"/>
    <col min="12302" max="12302" width="5" style="1" bestFit="1" customWidth="1"/>
    <col min="12303" max="12303" width="9" style="1"/>
    <col min="12304" max="12304" width="12.75" style="1" bestFit="1" customWidth="1"/>
    <col min="12305" max="12305" width="11.5" style="1" customWidth="1"/>
    <col min="12306" max="12306" width="12.75" style="1" bestFit="1" customWidth="1"/>
    <col min="12307" max="12307" width="9.5" style="1" bestFit="1" customWidth="1"/>
    <col min="12308" max="12533" width="9" style="1"/>
    <col min="12534" max="12534" width="4.83203125" style="1" customWidth="1"/>
    <col min="12535" max="12535" width="3.5" style="1" bestFit="1" customWidth="1"/>
    <col min="12536" max="12536" width="36.25" style="1" customWidth="1"/>
    <col min="12537" max="12537" width="4.25" style="1" bestFit="1" customWidth="1"/>
    <col min="12538" max="12538" width="5" style="1" bestFit="1" customWidth="1"/>
    <col min="12539" max="12539" width="3.25" style="1" bestFit="1" customWidth="1"/>
    <col min="12540" max="12540" width="2.5" style="1" bestFit="1" customWidth="1"/>
    <col min="12541" max="12541" width="7.5" style="1" bestFit="1" customWidth="1"/>
    <col min="12542" max="12542" width="3.25" style="1" bestFit="1" customWidth="1"/>
    <col min="12543" max="12543" width="3.5" style="1" bestFit="1" customWidth="1"/>
    <col min="12544" max="12544" width="8.5" style="1" bestFit="1" customWidth="1"/>
    <col min="12545" max="12545" width="2.33203125" style="1" bestFit="1" customWidth="1"/>
    <col min="12546" max="12546" width="6.08203125" style="1" customWidth="1"/>
    <col min="12547" max="12547" width="5" style="1" customWidth="1"/>
    <col min="12548" max="12548" width="4.5" style="1" bestFit="1" customWidth="1"/>
    <col min="12549" max="12549" width="5" style="1" bestFit="1" customWidth="1"/>
    <col min="12550" max="12550" width="3.25" style="1" bestFit="1" customWidth="1"/>
    <col min="12551" max="12551" width="2.33203125" style="1" bestFit="1" customWidth="1"/>
    <col min="12552" max="12555" width="3.25" style="1" bestFit="1" customWidth="1"/>
    <col min="12556" max="12556" width="2.33203125" style="1" bestFit="1" customWidth="1"/>
    <col min="12557" max="12557" width="7.5" style="1" customWidth="1"/>
    <col min="12558" max="12558" width="5" style="1" bestFit="1" customWidth="1"/>
    <col min="12559" max="12559" width="9" style="1"/>
    <col min="12560" max="12560" width="12.75" style="1" bestFit="1" customWidth="1"/>
    <col min="12561" max="12561" width="11.5" style="1" customWidth="1"/>
    <col min="12562" max="12562" width="12.75" style="1" bestFit="1" customWidth="1"/>
    <col min="12563" max="12563" width="9.5" style="1" bestFit="1" customWidth="1"/>
    <col min="12564" max="12789" width="9" style="1"/>
    <col min="12790" max="12790" width="4.83203125" style="1" customWidth="1"/>
    <col min="12791" max="12791" width="3.5" style="1" bestFit="1" customWidth="1"/>
    <col min="12792" max="12792" width="36.25" style="1" customWidth="1"/>
    <col min="12793" max="12793" width="4.25" style="1" bestFit="1" customWidth="1"/>
    <col min="12794" max="12794" width="5" style="1" bestFit="1" customWidth="1"/>
    <col min="12795" max="12795" width="3.25" style="1" bestFit="1" customWidth="1"/>
    <col min="12796" max="12796" width="2.5" style="1" bestFit="1" customWidth="1"/>
    <col min="12797" max="12797" width="7.5" style="1" bestFit="1" customWidth="1"/>
    <col min="12798" max="12798" width="3.25" style="1" bestFit="1" customWidth="1"/>
    <col min="12799" max="12799" width="3.5" style="1" bestFit="1" customWidth="1"/>
    <col min="12800" max="12800" width="8.5" style="1" bestFit="1" customWidth="1"/>
    <col min="12801" max="12801" width="2.33203125" style="1" bestFit="1" customWidth="1"/>
    <col min="12802" max="12802" width="6.08203125" style="1" customWidth="1"/>
    <col min="12803" max="12803" width="5" style="1" customWidth="1"/>
    <col min="12804" max="12804" width="4.5" style="1" bestFit="1" customWidth="1"/>
    <col min="12805" max="12805" width="5" style="1" bestFit="1" customWidth="1"/>
    <col min="12806" max="12806" width="3.25" style="1" bestFit="1" customWidth="1"/>
    <col min="12807" max="12807" width="2.33203125" style="1" bestFit="1" customWidth="1"/>
    <col min="12808" max="12811" width="3.25" style="1" bestFit="1" customWidth="1"/>
    <col min="12812" max="12812" width="2.33203125" style="1" bestFit="1" customWidth="1"/>
    <col min="12813" max="12813" width="7.5" style="1" customWidth="1"/>
    <col min="12814" max="12814" width="5" style="1" bestFit="1" customWidth="1"/>
    <col min="12815" max="12815" width="9" style="1"/>
    <col min="12816" max="12816" width="12.75" style="1" bestFit="1" customWidth="1"/>
    <col min="12817" max="12817" width="11.5" style="1" customWidth="1"/>
    <col min="12818" max="12818" width="12.75" style="1" bestFit="1" customWidth="1"/>
    <col min="12819" max="12819" width="9.5" style="1" bestFit="1" customWidth="1"/>
    <col min="12820" max="13045" width="9" style="1"/>
    <col min="13046" max="13046" width="4.83203125" style="1" customWidth="1"/>
    <col min="13047" max="13047" width="3.5" style="1" bestFit="1" customWidth="1"/>
    <col min="13048" max="13048" width="36.25" style="1" customWidth="1"/>
    <col min="13049" max="13049" width="4.25" style="1" bestFit="1" customWidth="1"/>
    <col min="13050" max="13050" width="5" style="1" bestFit="1" customWidth="1"/>
    <col min="13051" max="13051" width="3.25" style="1" bestFit="1" customWidth="1"/>
    <col min="13052" max="13052" width="2.5" style="1" bestFit="1" customWidth="1"/>
    <col min="13053" max="13053" width="7.5" style="1" bestFit="1" customWidth="1"/>
    <col min="13054" max="13054" width="3.25" style="1" bestFit="1" customWidth="1"/>
    <col min="13055" max="13055" width="3.5" style="1" bestFit="1" customWidth="1"/>
    <col min="13056" max="13056" width="8.5" style="1" bestFit="1" customWidth="1"/>
    <col min="13057" max="13057" width="2.33203125" style="1" bestFit="1" customWidth="1"/>
    <col min="13058" max="13058" width="6.08203125" style="1" customWidth="1"/>
    <col min="13059" max="13059" width="5" style="1" customWidth="1"/>
    <col min="13060" max="13060" width="4.5" style="1" bestFit="1" customWidth="1"/>
    <col min="13061" max="13061" width="5" style="1" bestFit="1" customWidth="1"/>
    <col min="13062" max="13062" width="3.25" style="1" bestFit="1" customWidth="1"/>
    <col min="13063" max="13063" width="2.33203125" style="1" bestFit="1" customWidth="1"/>
    <col min="13064" max="13067" width="3.25" style="1" bestFit="1" customWidth="1"/>
    <col min="13068" max="13068" width="2.33203125" style="1" bestFit="1" customWidth="1"/>
    <col min="13069" max="13069" width="7.5" style="1" customWidth="1"/>
    <col min="13070" max="13070" width="5" style="1" bestFit="1" customWidth="1"/>
    <col min="13071" max="13071" width="9" style="1"/>
    <col min="13072" max="13072" width="12.75" style="1" bestFit="1" customWidth="1"/>
    <col min="13073" max="13073" width="11.5" style="1" customWidth="1"/>
    <col min="13074" max="13074" width="12.75" style="1" bestFit="1" customWidth="1"/>
    <col min="13075" max="13075" width="9.5" style="1" bestFit="1" customWidth="1"/>
    <col min="13076" max="13301" width="9" style="1"/>
    <col min="13302" max="13302" width="4.83203125" style="1" customWidth="1"/>
    <col min="13303" max="13303" width="3.5" style="1" bestFit="1" customWidth="1"/>
    <col min="13304" max="13304" width="36.25" style="1" customWidth="1"/>
    <col min="13305" max="13305" width="4.25" style="1" bestFit="1" customWidth="1"/>
    <col min="13306" max="13306" width="5" style="1" bestFit="1" customWidth="1"/>
    <col min="13307" max="13307" width="3.25" style="1" bestFit="1" customWidth="1"/>
    <col min="13308" max="13308" width="2.5" style="1" bestFit="1" customWidth="1"/>
    <col min="13309" max="13309" width="7.5" style="1" bestFit="1" customWidth="1"/>
    <col min="13310" max="13310" width="3.25" style="1" bestFit="1" customWidth="1"/>
    <col min="13311" max="13311" width="3.5" style="1" bestFit="1" customWidth="1"/>
    <col min="13312" max="13312" width="8.5" style="1" bestFit="1" customWidth="1"/>
    <col min="13313" max="13313" width="2.33203125" style="1" bestFit="1" customWidth="1"/>
    <col min="13314" max="13314" width="6.08203125" style="1" customWidth="1"/>
    <col min="13315" max="13315" width="5" style="1" customWidth="1"/>
    <col min="13316" max="13316" width="4.5" style="1" bestFit="1" customWidth="1"/>
    <col min="13317" max="13317" width="5" style="1" bestFit="1" customWidth="1"/>
    <col min="13318" max="13318" width="3.25" style="1" bestFit="1" customWidth="1"/>
    <col min="13319" max="13319" width="2.33203125" style="1" bestFit="1" customWidth="1"/>
    <col min="13320" max="13323" width="3.25" style="1" bestFit="1" customWidth="1"/>
    <col min="13324" max="13324" width="2.33203125" style="1" bestFit="1" customWidth="1"/>
    <col min="13325" max="13325" width="7.5" style="1" customWidth="1"/>
    <col min="13326" max="13326" width="5" style="1" bestFit="1" customWidth="1"/>
    <col min="13327" max="13327" width="9" style="1"/>
    <col min="13328" max="13328" width="12.75" style="1" bestFit="1" customWidth="1"/>
    <col min="13329" max="13329" width="11.5" style="1" customWidth="1"/>
    <col min="13330" max="13330" width="12.75" style="1" bestFit="1" customWidth="1"/>
    <col min="13331" max="13331" width="9.5" style="1" bestFit="1" customWidth="1"/>
    <col min="13332" max="13557" width="9" style="1"/>
    <col min="13558" max="13558" width="4.83203125" style="1" customWidth="1"/>
    <col min="13559" max="13559" width="3.5" style="1" bestFit="1" customWidth="1"/>
    <col min="13560" max="13560" width="36.25" style="1" customWidth="1"/>
    <col min="13561" max="13561" width="4.25" style="1" bestFit="1" customWidth="1"/>
    <col min="13562" max="13562" width="5" style="1" bestFit="1" customWidth="1"/>
    <col min="13563" max="13563" width="3.25" style="1" bestFit="1" customWidth="1"/>
    <col min="13564" max="13564" width="2.5" style="1" bestFit="1" customWidth="1"/>
    <col min="13565" max="13565" width="7.5" style="1" bestFit="1" customWidth="1"/>
    <col min="13566" max="13566" width="3.25" style="1" bestFit="1" customWidth="1"/>
    <col min="13567" max="13567" width="3.5" style="1" bestFit="1" customWidth="1"/>
    <col min="13568" max="13568" width="8.5" style="1" bestFit="1" customWidth="1"/>
    <col min="13569" max="13569" width="2.33203125" style="1" bestFit="1" customWidth="1"/>
    <col min="13570" max="13570" width="6.08203125" style="1" customWidth="1"/>
    <col min="13571" max="13571" width="5" style="1" customWidth="1"/>
    <col min="13572" max="13572" width="4.5" style="1" bestFit="1" customWidth="1"/>
    <col min="13573" max="13573" width="5" style="1" bestFit="1" customWidth="1"/>
    <col min="13574" max="13574" width="3.25" style="1" bestFit="1" customWidth="1"/>
    <col min="13575" max="13575" width="2.33203125" style="1" bestFit="1" customWidth="1"/>
    <col min="13576" max="13579" width="3.25" style="1" bestFit="1" customWidth="1"/>
    <col min="13580" max="13580" width="2.33203125" style="1" bestFit="1" customWidth="1"/>
    <col min="13581" max="13581" width="7.5" style="1" customWidth="1"/>
    <col min="13582" max="13582" width="5" style="1" bestFit="1" customWidth="1"/>
    <col min="13583" max="13583" width="9" style="1"/>
    <col min="13584" max="13584" width="12.75" style="1" bestFit="1" customWidth="1"/>
    <col min="13585" max="13585" width="11.5" style="1" customWidth="1"/>
    <col min="13586" max="13586" width="12.75" style="1" bestFit="1" customWidth="1"/>
    <col min="13587" max="13587" width="9.5" style="1" bestFit="1" customWidth="1"/>
    <col min="13588" max="13813" width="9" style="1"/>
    <col min="13814" max="13814" width="4.83203125" style="1" customWidth="1"/>
    <col min="13815" max="13815" width="3.5" style="1" bestFit="1" customWidth="1"/>
    <col min="13816" max="13816" width="36.25" style="1" customWidth="1"/>
    <col min="13817" max="13817" width="4.25" style="1" bestFit="1" customWidth="1"/>
    <col min="13818" max="13818" width="5" style="1" bestFit="1" customWidth="1"/>
    <col min="13819" max="13819" width="3.25" style="1" bestFit="1" customWidth="1"/>
    <col min="13820" max="13820" width="2.5" style="1" bestFit="1" customWidth="1"/>
    <col min="13821" max="13821" width="7.5" style="1" bestFit="1" customWidth="1"/>
    <col min="13822" max="13822" width="3.25" style="1" bestFit="1" customWidth="1"/>
    <col min="13823" max="13823" width="3.5" style="1" bestFit="1" customWidth="1"/>
    <col min="13824" max="13824" width="8.5" style="1" bestFit="1" customWidth="1"/>
    <col min="13825" max="13825" width="2.33203125" style="1" bestFit="1" customWidth="1"/>
    <col min="13826" max="13826" width="6.08203125" style="1" customWidth="1"/>
    <col min="13827" max="13827" width="5" style="1" customWidth="1"/>
    <col min="13828" max="13828" width="4.5" style="1" bestFit="1" customWidth="1"/>
    <col min="13829" max="13829" width="5" style="1" bestFit="1" customWidth="1"/>
    <col min="13830" max="13830" width="3.25" style="1" bestFit="1" customWidth="1"/>
    <col min="13831" max="13831" width="2.33203125" style="1" bestFit="1" customWidth="1"/>
    <col min="13832" max="13835" width="3.25" style="1" bestFit="1" customWidth="1"/>
    <col min="13836" max="13836" width="2.33203125" style="1" bestFit="1" customWidth="1"/>
    <col min="13837" max="13837" width="7.5" style="1" customWidth="1"/>
    <col min="13838" max="13838" width="5" style="1" bestFit="1" customWidth="1"/>
    <col min="13839" max="13839" width="9" style="1"/>
    <col min="13840" max="13840" width="12.75" style="1" bestFit="1" customWidth="1"/>
    <col min="13841" max="13841" width="11.5" style="1" customWidth="1"/>
    <col min="13842" max="13842" width="12.75" style="1" bestFit="1" customWidth="1"/>
    <col min="13843" max="13843" width="9.5" style="1" bestFit="1" customWidth="1"/>
    <col min="13844" max="14069" width="9" style="1"/>
    <col min="14070" max="14070" width="4.83203125" style="1" customWidth="1"/>
    <col min="14071" max="14071" width="3.5" style="1" bestFit="1" customWidth="1"/>
    <col min="14072" max="14072" width="36.25" style="1" customWidth="1"/>
    <col min="14073" max="14073" width="4.25" style="1" bestFit="1" customWidth="1"/>
    <col min="14074" max="14074" width="5" style="1" bestFit="1" customWidth="1"/>
    <col min="14075" max="14075" width="3.25" style="1" bestFit="1" customWidth="1"/>
    <col min="14076" max="14076" width="2.5" style="1" bestFit="1" customWidth="1"/>
    <col min="14077" max="14077" width="7.5" style="1" bestFit="1" customWidth="1"/>
    <col min="14078" max="14078" width="3.25" style="1" bestFit="1" customWidth="1"/>
    <col min="14079" max="14079" width="3.5" style="1" bestFit="1" customWidth="1"/>
    <col min="14080" max="14080" width="8.5" style="1" bestFit="1" customWidth="1"/>
    <col min="14081" max="14081" width="2.33203125" style="1" bestFit="1" customWidth="1"/>
    <col min="14082" max="14082" width="6.08203125" style="1" customWidth="1"/>
    <col min="14083" max="14083" width="5" style="1" customWidth="1"/>
    <col min="14084" max="14084" width="4.5" style="1" bestFit="1" customWidth="1"/>
    <col min="14085" max="14085" width="5" style="1" bestFit="1" customWidth="1"/>
    <col min="14086" max="14086" width="3.25" style="1" bestFit="1" customWidth="1"/>
    <col min="14087" max="14087" width="2.33203125" style="1" bestFit="1" customWidth="1"/>
    <col min="14088" max="14091" width="3.25" style="1" bestFit="1" customWidth="1"/>
    <col min="14092" max="14092" width="2.33203125" style="1" bestFit="1" customWidth="1"/>
    <col min="14093" max="14093" width="7.5" style="1" customWidth="1"/>
    <col min="14094" max="14094" width="5" style="1" bestFit="1" customWidth="1"/>
    <col min="14095" max="14095" width="9" style="1"/>
    <col min="14096" max="14096" width="12.75" style="1" bestFit="1" customWidth="1"/>
    <col min="14097" max="14097" width="11.5" style="1" customWidth="1"/>
    <col min="14098" max="14098" width="12.75" style="1" bestFit="1" customWidth="1"/>
    <col min="14099" max="14099" width="9.5" style="1" bestFit="1" customWidth="1"/>
    <col min="14100" max="14325" width="9" style="1"/>
    <col min="14326" max="14326" width="4.83203125" style="1" customWidth="1"/>
    <col min="14327" max="14327" width="3.5" style="1" bestFit="1" customWidth="1"/>
    <col min="14328" max="14328" width="36.25" style="1" customWidth="1"/>
    <col min="14329" max="14329" width="4.25" style="1" bestFit="1" customWidth="1"/>
    <col min="14330" max="14330" width="5" style="1" bestFit="1" customWidth="1"/>
    <col min="14331" max="14331" width="3.25" style="1" bestFit="1" customWidth="1"/>
    <col min="14332" max="14332" width="2.5" style="1" bestFit="1" customWidth="1"/>
    <col min="14333" max="14333" width="7.5" style="1" bestFit="1" customWidth="1"/>
    <col min="14334" max="14334" width="3.25" style="1" bestFit="1" customWidth="1"/>
    <col min="14335" max="14335" width="3.5" style="1" bestFit="1" customWidth="1"/>
    <col min="14336" max="14336" width="8.5" style="1" bestFit="1" customWidth="1"/>
    <col min="14337" max="14337" width="2.33203125" style="1" bestFit="1" customWidth="1"/>
    <col min="14338" max="14338" width="6.08203125" style="1" customWidth="1"/>
    <col min="14339" max="14339" width="5" style="1" customWidth="1"/>
    <col min="14340" max="14340" width="4.5" style="1" bestFit="1" customWidth="1"/>
    <col min="14341" max="14341" width="5" style="1" bestFit="1" customWidth="1"/>
    <col min="14342" max="14342" width="3.25" style="1" bestFit="1" customWidth="1"/>
    <col min="14343" max="14343" width="2.33203125" style="1" bestFit="1" customWidth="1"/>
    <col min="14344" max="14347" width="3.25" style="1" bestFit="1" customWidth="1"/>
    <col min="14348" max="14348" width="2.33203125" style="1" bestFit="1" customWidth="1"/>
    <col min="14349" max="14349" width="7.5" style="1" customWidth="1"/>
    <col min="14350" max="14350" width="5" style="1" bestFit="1" customWidth="1"/>
    <col min="14351" max="14351" width="9" style="1"/>
    <col min="14352" max="14352" width="12.75" style="1" bestFit="1" customWidth="1"/>
    <col min="14353" max="14353" width="11.5" style="1" customWidth="1"/>
    <col min="14354" max="14354" width="12.75" style="1" bestFit="1" customWidth="1"/>
    <col min="14355" max="14355" width="9.5" style="1" bestFit="1" customWidth="1"/>
    <col min="14356" max="14581" width="9" style="1"/>
    <col min="14582" max="14582" width="4.83203125" style="1" customWidth="1"/>
    <col min="14583" max="14583" width="3.5" style="1" bestFit="1" customWidth="1"/>
    <col min="14584" max="14584" width="36.25" style="1" customWidth="1"/>
    <col min="14585" max="14585" width="4.25" style="1" bestFit="1" customWidth="1"/>
    <col min="14586" max="14586" width="5" style="1" bestFit="1" customWidth="1"/>
    <col min="14587" max="14587" width="3.25" style="1" bestFit="1" customWidth="1"/>
    <col min="14588" max="14588" width="2.5" style="1" bestFit="1" customWidth="1"/>
    <col min="14589" max="14589" width="7.5" style="1" bestFit="1" customWidth="1"/>
    <col min="14590" max="14590" width="3.25" style="1" bestFit="1" customWidth="1"/>
    <col min="14591" max="14591" width="3.5" style="1" bestFit="1" customWidth="1"/>
    <col min="14592" max="14592" width="8.5" style="1" bestFit="1" customWidth="1"/>
    <col min="14593" max="14593" width="2.33203125" style="1" bestFit="1" customWidth="1"/>
    <col min="14594" max="14594" width="6.08203125" style="1" customWidth="1"/>
    <col min="14595" max="14595" width="5" style="1" customWidth="1"/>
    <col min="14596" max="14596" width="4.5" style="1" bestFit="1" customWidth="1"/>
    <col min="14597" max="14597" width="5" style="1" bestFit="1" customWidth="1"/>
    <col min="14598" max="14598" width="3.25" style="1" bestFit="1" customWidth="1"/>
    <col min="14599" max="14599" width="2.33203125" style="1" bestFit="1" customWidth="1"/>
    <col min="14600" max="14603" width="3.25" style="1" bestFit="1" customWidth="1"/>
    <col min="14604" max="14604" width="2.33203125" style="1" bestFit="1" customWidth="1"/>
    <col min="14605" max="14605" width="7.5" style="1" customWidth="1"/>
    <col min="14606" max="14606" width="5" style="1" bestFit="1" customWidth="1"/>
    <col min="14607" max="14607" width="9" style="1"/>
    <col min="14608" max="14608" width="12.75" style="1" bestFit="1" customWidth="1"/>
    <col min="14609" max="14609" width="11.5" style="1" customWidth="1"/>
    <col min="14610" max="14610" width="12.75" style="1" bestFit="1" customWidth="1"/>
    <col min="14611" max="14611" width="9.5" style="1" bestFit="1" customWidth="1"/>
    <col min="14612" max="14837" width="9" style="1"/>
    <col min="14838" max="14838" width="4.83203125" style="1" customWidth="1"/>
    <col min="14839" max="14839" width="3.5" style="1" bestFit="1" customWidth="1"/>
    <col min="14840" max="14840" width="36.25" style="1" customWidth="1"/>
    <col min="14841" max="14841" width="4.25" style="1" bestFit="1" customWidth="1"/>
    <col min="14842" max="14842" width="5" style="1" bestFit="1" customWidth="1"/>
    <col min="14843" max="14843" width="3.25" style="1" bestFit="1" customWidth="1"/>
    <col min="14844" max="14844" width="2.5" style="1" bestFit="1" customWidth="1"/>
    <col min="14845" max="14845" width="7.5" style="1" bestFit="1" customWidth="1"/>
    <col min="14846" max="14846" width="3.25" style="1" bestFit="1" customWidth="1"/>
    <col min="14847" max="14847" width="3.5" style="1" bestFit="1" customWidth="1"/>
    <col min="14848" max="14848" width="8.5" style="1" bestFit="1" customWidth="1"/>
    <col min="14849" max="14849" width="2.33203125" style="1" bestFit="1" customWidth="1"/>
    <col min="14850" max="14850" width="6.08203125" style="1" customWidth="1"/>
    <col min="14851" max="14851" width="5" style="1" customWidth="1"/>
    <col min="14852" max="14852" width="4.5" style="1" bestFit="1" customWidth="1"/>
    <col min="14853" max="14853" width="5" style="1" bestFit="1" customWidth="1"/>
    <col min="14854" max="14854" width="3.25" style="1" bestFit="1" customWidth="1"/>
    <col min="14855" max="14855" width="2.33203125" style="1" bestFit="1" customWidth="1"/>
    <col min="14856" max="14859" width="3.25" style="1" bestFit="1" customWidth="1"/>
    <col min="14860" max="14860" width="2.33203125" style="1" bestFit="1" customWidth="1"/>
    <col min="14861" max="14861" width="7.5" style="1" customWidth="1"/>
    <col min="14862" max="14862" width="5" style="1" bestFit="1" customWidth="1"/>
    <col min="14863" max="14863" width="9" style="1"/>
    <col min="14864" max="14864" width="12.75" style="1" bestFit="1" customWidth="1"/>
    <col min="14865" max="14865" width="11.5" style="1" customWidth="1"/>
    <col min="14866" max="14866" width="12.75" style="1" bestFit="1" customWidth="1"/>
    <col min="14867" max="14867" width="9.5" style="1" bestFit="1" customWidth="1"/>
    <col min="14868" max="15093" width="9" style="1"/>
    <col min="15094" max="15094" width="4.83203125" style="1" customWidth="1"/>
    <col min="15095" max="15095" width="3.5" style="1" bestFit="1" customWidth="1"/>
    <col min="15096" max="15096" width="36.25" style="1" customWidth="1"/>
    <col min="15097" max="15097" width="4.25" style="1" bestFit="1" customWidth="1"/>
    <col min="15098" max="15098" width="5" style="1" bestFit="1" customWidth="1"/>
    <col min="15099" max="15099" width="3.25" style="1" bestFit="1" customWidth="1"/>
    <col min="15100" max="15100" width="2.5" style="1" bestFit="1" customWidth="1"/>
    <col min="15101" max="15101" width="7.5" style="1" bestFit="1" customWidth="1"/>
    <col min="15102" max="15102" width="3.25" style="1" bestFit="1" customWidth="1"/>
    <col min="15103" max="15103" width="3.5" style="1" bestFit="1" customWidth="1"/>
    <col min="15104" max="15104" width="8.5" style="1" bestFit="1" customWidth="1"/>
    <col min="15105" max="15105" width="2.33203125" style="1" bestFit="1" customWidth="1"/>
    <col min="15106" max="15106" width="6.08203125" style="1" customWidth="1"/>
    <col min="15107" max="15107" width="5" style="1" customWidth="1"/>
    <col min="15108" max="15108" width="4.5" style="1" bestFit="1" customWidth="1"/>
    <col min="15109" max="15109" width="5" style="1" bestFit="1" customWidth="1"/>
    <col min="15110" max="15110" width="3.25" style="1" bestFit="1" customWidth="1"/>
    <col min="15111" max="15111" width="2.33203125" style="1" bestFit="1" customWidth="1"/>
    <col min="15112" max="15115" width="3.25" style="1" bestFit="1" customWidth="1"/>
    <col min="15116" max="15116" width="2.33203125" style="1" bestFit="1" customWidth="1"/>
    <col min="15117" max="15117" width="7.5" style="1" customWidth="1"/>
    <col min="15118" max="15118" width="5" style="1" bestFit="1" customWidth="1"/>
    <col min="15119" max="15119" width="9" style="1"/>
    <col min="15120" max="15120" width="12.75" style="1" bestFit="1" customWidth="1"/>
    <col min="15121" max="15121" width="11.5" style="1" customWidth="1"/>
    <col min="15122" max="15122" width="12.75" style="1" bestFit="1" customWidth="1"/>
    <col min="15123" max="15123" width="9.5" style="1" bestFit="1" customWidth="1"/>
    <col min="15124" max="15349" width="9" style="1"/>
    <col min="15350" max="15350" width="4.83203125" style="1" customWidth="1"/>
    <col min="15351" max="15351" width="3.5" style="1" bestFit="1" customWidth="1"/>
    <col min="15352" max="15352" width="36.25" style="1" customWidth="1"/>
    <col min="15353" max="15353" width="4.25" style="1" bestFit="1" customWidth="1"/>
    <col min="15354" max="15354" width="5" style="1" bestFit="1" customWidth="1"/>
    <col min="15355" max="15355" width="3.25" style="1" bestFit="1" customWidth="1"/>
    <col min="15356" max="15356" width="2.5" style="1" bestFit="1" customWidth="1"/>
    <col min="15357" max="15357" width="7.5" style="1" bestFit="1" customWidth="1"/>
    <col min="15358" max="15358" width="3.25" style="1" bestFit="1" customWidth="1"/>
    <col min="15359" max="15359" width="3.5" style="1" bestFit="1" customWidth="1"/>
    <col min="15360" max="15360" width="8.5" style="1" bestFit="1" customWidth="1"/>
    <col min="15361" max="15361" width="2.33203125" style="1" bestFit="1" customWidth="1"/>
    <col min="15362" max="15362" width="6.08203125" style="1" customWidth="1"/>
    <col min="15363" max="15363" width="5" style="1" customWidth="1"/>
    <col min="15364" max="15364" width="4.5" style="1" bestFit="1" customWidth="1"/>
    <col min="15365" max="15365" width="5" style="1" bestFit="1" customWidth="1"/>
    <col min="15366" max="15366" width="3.25" style="1" bestFit="1" customWidth="1"/>
    <col min="15367" max="15367" width="2.33203125" style="1" bestFit="1" customWidth="1"/>
    <col min="15368" max="15371" width="3.25" style="1" bestFit="1" customWidth="1"/>
    <col min="15372" max="15372" width="2.33203125" style="1" bestFit="1" customWidth="1"/>
    <col min="15373" max="15373" width="7.5" style="1" customWidth="1"/>
    <col min="15374" max="15374" width="5" style="1" bestFit="1" customWidth="1"/>
    <col min="15375" max="15375" width="9" style="1"/>
    <col min="15376" max="15376" width="12.75" style="1" bestFit="1" customWidth="1"/>
    <col min="15377" max="15377" width="11.5" style="1" customWidth="1"/>
    <col min="15378" max="15378" width="12.75" style="1" bestFit="1" customWidth="1"/>
    <col min="15379" max="15379" width="9.5" style="1" bestFit="1" customWidth="1"/>
    <col min="15380" max="15605" width="9" style="1"/>
    <col min="15606" max="15606" width="4.83203125" style="1" customWidth="1"/>
    <col min="15607" max="15607" width="3.5" style="1" bestFit="1" customWidth="1"/>
    <col min="15608" max="15608" width="36.25" style="1" customWidth="1"/>
    <col min="15609" max="15609" width="4.25" style="1" bestFit="1" customWidth="1"/>
    <col min="15610" max="15610" width="5" style="1" bestFit="1" customWidth="1"/>
    <col min="15611" max="15611" width="3.25" style="1" bestFit="1" customWidth="1"/>
    <col min="15612" max="15612" width="2.5" style="1" bestFit="1" customWidth="1"/>
    <col min="15613" max="15613" width="7.5" style="1" bestFit="1" customWidth="1"/>
    <col min="15614" max="15614" width="3.25" style="1" bestFit="1" customWidth="1"/>
    <col min="15615" max="15615" width="3.5" style="1" bestFit="1" customWidth="1"/>
    <col min="15616" max="15616" width="8.5" style="1" bestFit="1" customWidth="1"/>
    <col min="15617" max="15617" width="2.33203125" style="1" bestFit="1" customWidth="1"/>
    <col min="15618" max="15618" width="6.08203125" style="1" customWidth="1"/>
    <col min="15619" max="15619" width="5" style="1" customWidth="1"/>
    <col min="15620" max="15620" width="4.5" style="1" bestFit="1" customWidth="1"/>
    <col min="15621" max="15621" width="5" style="1" bestFit="1" customWidth="1"/>
    <col min="15622" max="15622" width="3.25" style="1" bestFit="1" customWidth="1"/>
    <col min="15623" max="15623" width="2.33203125" style="1" bestFit="1" customWidth="1"/>
    <col min="15624" max="15627" width="3.25" style="1" bestFit="1" customWidth="1"/>
    <col min="15628" max="15628" width="2.33203125" style="1" bestFit="1" customWidth="1"/>
    <col min="15629" max="15629" width="7.5" style="1" customWidth="1"/>
    <col min="15630" max="15630" width="5" style="1" bestFit="1" customWidth="1"/>
    <col min="15631" max="15631" width="9" style="1"/>
    <col min="15632" max="15632" width="12.75" style="1" bestFit="1" customWidth="1"/>
    <col min="15633" max="15633" width="11.5" style="1" customWidth="1"/>
    <col min="15634" max="15634" width="12.75" style="1" bestFit="1" customWidth="1"/>
    <col min="15635" max="15635" width="9.5" style="1" bestFit="1" customWidth="1"/>
    <col min="15636" max="15861" width="9" style="1"/>
    <col min="15862" max="15862" width="4.83203125" style="1" customWidth="1"/>
    <col min="15863" max="15863" width="3.5" style="1" bestFit="1" customWidth="1"/>
    <col min="15864" max="15864" width="36.25" style="1" customWidth="1"/>
    <col min="15865" max="15865" width="4.25" style="1" bestFit="1" customWidth="1"/>
    <col min="15866" max="15866" width="5" style="1" bestFit="1" customWidth="1"/>
    <col min="15867" max="15867" width="3.25" style="1" bestFit="1" customWidth="1"/>
    <col min="15868" max="15868" width="2.5" style="1" bestFit="1" customWidth="1"/>
    <col min="15869" max="15869" width="7.5" style="1" bestFit="1" customWidth="1"/>
    <col min="15870" max="15870" width="3.25" style="1" bestFit="1" customWidth="1"/>
    <col min="15871" max="15871" width="3.5" style="1" bestFit="1" customWidth="1"/>
    <col min="15872" max="15872" width="8.5" style="1" bestFit="1" customWidth="1"/>
    <col min="15873" max="15873" width="2.33203125" style="1" bestFit="1" customWidth="1"/>
    <col min="15874" max="15874" width="6.08203125" style="1" customWidth="1"/>
    <col min="15875" max="15875" width="5" style="1" customWidth="1"/>
    <col min="15876" max="15876" width="4.5" style="1" bestFit="1" customWidth="1"/>
    <col min="15877" max="15877" width="5" style="1" bestFit="1" customWidth="1"/>
    <col min="15878" max="15878" width="3.25" style="1" bestFit="1" customWidth="1"/>
    <col min="15879" max="15879" width="2.33203125" style="1" bestFit="1" customWidth="1"/>
    <col min="15880" max="15883" width="3.25" style="1" bestFit="1" customWidth="1"/>
    <col min="15884" max="15884" width="2.33203125" style="1" bestFit="1" customWidth="1"/>
    <col min="15885" max="15885" width="7.5" style="1" customWidth="1"/>
    <col min="15886" max="15886" width="5" style="1" bestFit="1" customWidth="1"/>
    <col min="15887" max="15887" width="9" style="1"/>
    <col min="15888" max="15888" width="12.75" style="1" bestFit="1" customWidth="1"/>
    <col min="15889" max="15889" width="11.5" style="1" customWidth="1"/>
    <col min="15890" max="15890" width="12.75" style="1" bestFit="1" customWidth="1"/>
    <col min="15891" max="15891" width="9.5" style="1" bestFit="1" customWidth="1"/>
    <col min="15892" max="16117" width="9" style="1"/>
    <col min="16118" max="16118" width="4.83203125" style="1" customWidth="1"/>
    <col min="16119" max="16119" width="3.5" style="1" bestFit="1" customWidth="1"/>
    <col min="16120" max="16120" width="36.25" style="1" customWidth="1"/>
    <col min="16121" max="16121" width="4.25" style="1" bestFit="1" customWidth="1"/>
    <col min="16122" max="16122" width="5" style="1" bestFit="1" customWidth="1"/>
    <col min="16123" max="16123" width="3.25" style="1" bestFit="1" customWidth="1"/>
    <col min="16124" max="16124" width="2.5" style="1" bestFit="1" customWidth="1"/>
    <col min="16125" max="16125" width="7.5" style="1" bestFit="1" customWidth="1"/>
    <col min="16126" max="16126" width="3.25" style="1" bestFit="1" customWidth="1"/>
    <col min="16127" max="16127" width="3.5" style="1" bestFit="1" customWidth="1"/>
    <col min="16128" max="16128" width="8.5" style="1" bestFit="1" customWidth="1"/>
    <col min="16129" max="16129" width="2.33203125" style="1" bestFit="1" customWidth="1"/>
    <col min="16130" max="16130" width="6.08203125" style="1" customWidth="1"/>
    <col min="16131" max="16131" width="5" style="1" customWidth="1"/>
    <col min="16132" max="16132" width="4.5" style="1" bestFit="1" customWidth="1"/>
    <col min="16133" max="16133" width="5" style="1" bestFit="1" customWidth="1"/>
    <col min="16134" max="16134" width="3.25" style="1" bestFit="1" customWidth="1"/>
    <col min="16135" max="16135" width="2.33203125" style="1" bestFit="1" customWidth="1"/>
    <col min="16136" max="16139" width="3.25" style="1" bestFit="1" customWidth="1"/>
    <col min="16140" max="16140" width="2.33203125" style="1" bestFit="1" customWidth="1"/>
    <col min="16141" max="16141" width="7.5" style="1" customWidth="1"/>
    <col min="16142" max="16142" width="5" style="1" bestFit="1" customWidth="1"/>
    <col min="16143" max="16143" width="9" style="1"/>
    <col min="16144" max="16144" width="12.75" style="1" bestFit="1" customWidth="1"/>
    <col min="16145" max="16145" width="11.5" style="1" customWidth="1"/>
    <col min="16146" max="16146" width="12.75" style="1" bestFit="1" customWidth="1"/>
    <col min="16147" max="16147" width="9.5" style="1" bestFit="1" customWidth="1"/>
    <col min="16148" max="16384" width="9" style="1"/>
  </cols>
  <sheetData>
    <row r="1" spans="2:27" ht="34" customHeight="1" x14ac:dyDescent="0.2">
      <c r="B1" s="180" t="s">
        <v>89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81"/>
    </row>
    <row r="2" spans="2:27" x14ac:dyDescent="0.2"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55"/>
    </row>
    <row r="3" spans="2:27" x14ac:dyDescent="0.2">
      <c r="B3" s="2" t="s">
        <v>98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3"/>
      <c r="P3" s="3"/>
      <c r="Q3" s="3"/>
      <c r="R3" s="3"/>
      <c r="S3" s="3"/>
      <c r="T3" s="3"/>
      <c r="U3" s="3"/>
      <c r="V3" s="3"/>
      <c r="W3" s="3"/>
      <c r="X3" s="3"/>
      <c r="Y3" s="4"/>
      <c r="Z3" s="3"/>
      <c r="AA3" s="55"/>
    </row>
    <row r="4" spans="2:27" s="12" customFormat="1" x14ac:dyDescent="0.2">
      <c r="B4" s="163"/>
      <c r="C4" s="163" t="s">
        <v>0</v>
      </c>
      <c r="D4" s="163" t="s">
        <v>1</v>
      </c>
      <c r="E4" s="165" t="s">
        <v>2</v>
      </c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 t="s">
        <v>3</v>
      </c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55"/>
    </row>
    <row r="5" spans="2:27" s="12" customFormat="1" x14ac:dyDescent="0.2">
      <c r="B5" s="164"/>
      <c r="C5" s="164"/>
      <c r="D5" s="164"/>
      <c r="E5" s="165" t="s">
        <v>4</v>
      </c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 t="s">
        <v>4</v>
      </c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55"/>
    </row>
    <row r="6" spans="2:27" ht="14.5" thickBot="1" x14ac:dyDescent="0.25">
      <c r="B6" s="6" t="s">
        <v>18</v>
      </c>
      <c r="C6" s="7">
        <v>1</v>
      </c>
      <c r="D6" s="7" t="s">
        <v>19</v>
      </c>
      <c r="E6" s="8">
        <v>2</v>
      </c>
      <c r="F6" s="9" t="s">
        <v>6</v>
      </c>
      <c r="G6" s="9" t="s">
        <v>7</v>
      </c>
      <c r="H6" s="9">
        <v>1</v>
      </c>
      <c r="I6" s="9" t="s">
        <v>8</v>
      </c>
      <c r="J6" s="9" t="s">
        <v>7</v>
      </c>
      <c r="K6" s="9">
        <v>30</v>
      </c>
      <c r="L6" s="9" t="s">
        <v>9</v>
      </c>
      <c r="M6" s="9" t="s">
        <v>10</v>
      </c>
      <c r="N6" s="10">
        <f>E6*H6*K6</f>
        <v>60</v>
      </c>
      <c r="O6" s="11" t="s">
        <v>6</v>
      </c>
      <c r="P6" s="8">
        <v>2</v>
      </c>
      <c r="Q6" s="9" t="s">
        <v>6</v>
      </c>
      <c r="R6" s="9" t="s">
        <v>7</v>
      </c>
      <c r="S6" s="9">
        <v>1</v>
      </c>
      <c r="T6" s="9" t="s">
        <v>8</v>
      </c>
      <c r="U6" s="9" t="s">
        <v>7</v>
      </c>
      <c r="V6" s="9">
        <f t="shared" ref="V6:V17" si="0">$K$6</f>
        <v>30</v>
      </c>
      <c r="W6" s="9" t="s">
        <v>9</v>
      </c>
      <c r="X6" s="9" t="s">
        <v>10</v>
      </c>
      <c r="Y6" s="10">
        <f>P6*S6*V6</f>
        <v>60</v>
      </c>
      <c r="Z6" s="11" t="s">
        <v>6</v>
      </c>
      <c r="AA6" s="55"/>
    </row>
    <row r="7" spans="2:27" ht="14.25" customHeight="1" thickTop="1" x14ac:dyDescent="0.2">
      <c r="B7" s="184" t="s">
        <v>20</v>
      </c>
      <c r="C7" s="36">
        <v>2</v>
      </c>
      <c r="D7" s="36" t="s">
        <v>21</v>
      </c>
      <c r="E7" s="27"/>
      <c r="F7" s="28" t="s">
        <v>6</v>
      </c>
      <c r="G7" s="28" t="s">
        <v>7</v>
      </c>
      <c r="H7" s="28"/>
      <c r="I7" s="28" t="s">
        <v>8</v>
      </c>
      <c r="J7" s="28" t="s">
        <v>7</v>
      </c>
      <c r="K7" s="28"/>
      <c r="L7" s="28" t="s">
        <v>9</v>
      </c>
      <c r="M7" s="28" t="s">
        <v>10</v>
      </c>
      <c r="N7" s="29">
        <f t="shared" ref="N7:N15" si="1">E7*H7*K7</f>
        <v>0</v>
      </c>
      <c r="O7" s="30" t="s">
        <v>6</v>
      </c>
      <c r="P7" s="27">
        <v>3</v>
      </c>
      <c r="Q7" s="28" t="s">
        <v>6</v>
      </c>
      <c r="R7" s="28" t="s">
        <v>7</v>
      </c>
      <c r="S7" s="28">
        <v>1</v>
      </c>
      <c r="T7" s="28" t="s">
        <v>8</v>
      </c>
      <c r="U7" s="28" t="s">
        <v>7</v>
      </c>
      <c r="V7" s="28">
        <f t="shared" si="0"/>
        <v>30</v>
      </c>
      <c r="W7" s="28" t="s">
        <v>9</v>
      </c>
      <c r="X7" s="28" t="s">
        <v>10</v>
      </c>
      <c r="Y7" s="29">
        <f t="shared" ref="Y7:Y15" si="2">P7*S7*V7</f>
        <v>90</v>
      </c>
      <c r="Z7" s="30" t="s">
        <v>6</v>
      </c>
      <c r="AA7" s="55"/>
    </row>
    <row r="8" spans="2:27" ht="14.25" customHeight="1" x14ac:dyDescent="0.2">
      <c r="B8" s="169"/>
      <c r="C8" s="20">
        <v>3</v>
      </c>
      <c r="D8" s="20" t="s">
        <v>22</v>
      </c>
      <c r="E8" s="21"/>
      <c r="F8" s="22" t="s">
        <v>6</v>
      </c>
      <c r="G8" s="22" t="s">
        <v>7</v>
      </c>
      <c r="H8" s="22"/>
      <c r="I8" s="22" t="s">
        <v>8</v>
      </c>
      <c r="J8" s="22" t="s">
        <v>7</v>
      </c>
      <c r="K8" s="22"/>
      <c r="L8" s="22" t="s">
        <v>9</v>
      </c>
      <c r="M8" s="22" t="s">
        <v>10</v>
      </c>
      <c r="N8" s="23">
        <f>E8*H8*K8</f>
        <v>0</v>
      </c>
      <c r="O8" s="24" t="s">
        <v>6</v>
      </c>
      <c r="P8" s="21">
        <v>2</v>
      </c>
      <c r="Q8" s="22" t="s">
        <v>6</v>
      </c>
      <c r="R8" s="22" t="s">
        <v>7</v>
      </c>
      <c r="S8" s="22">
        <v>1</v>
      </c>
      <c r="T8" s="22" t="s">
        <v>8</v>
      </c>
      <c r="U8" s="22" t="s">
        <v>7</v>
      </c>
      <c r="V8" s="22">
        <f t="shared" si="0"/>
        <v>30</v>
      </c>
      <c r="W8" s="22" t="s">
        <v>9</v>
      </c>
      <c r="X8" s="22" t="s">
        <v>10</v>
      </c>
      <c r="Y8" s="23">
        <f>P8*S8*V8</f>
        <v>60</v>
      </c>
      <c r="Z8" s="24" t="s">
        <v>6</v>
      </c>
      <c r="AA8" s="55"/>
    </row>
    <row r="9" spans="2:27" x14ac:dyDescent="0.2">
      <c r="B9" s="170"/>
      <c r="C9" s="18">
        <v>4</v>
      </c>
      <c r="D9" s="18" t="s">
        <v>23</v>
      </c>
      <c r="E9" s="13"/>
      <c r="F9" s="14" t="s">
        <v>6</v>
      </c>
      <c r="G9" s="14" t="s">
        <v>7</v>
      </c>
      <c r="H9" s="14"/>
      <c r="I9" s="14" t="s">
        <v>8</v>
      </c>
      <c r="J9" s="14" t="s">
        <v>7</v>
      </c>
      <c r="K9" s="14"/>
      <c r="L9" s="14" t="s">
        <v>9</v>
      </c>
      <c r="M9" s="14" t="s">
        <v>10</v>
      </c>
      <c r="N9" s="15">
        <f t="shared" si="1"/>
        <v>0</v>
      </c>
      <c r="O9" s="16" t="s">
        <v>6</v>
      </c>
      <c r="P9" s="13">
        <v>3</v>
      </c>
      <c r="Q9" s="14" t="s">
        <v>6</v>
      </c>
      <c r="R9" s="14" t="s">
        <v>7</v>
      </c>
      <c r="S9" s="14">
        <v>2</v>
      </c>
      <c r="T9" s="14" t="s">
        <v>8</v>
      </c>
      <c r="U9" s="14" t="s">
        <v>7</v>
      </c>
      <c r="V9" s="14">
        <f t="shared" si="0"/>
        <v>30</v>
      </c>
      <c r="W9" s="14" t="s">
        <v>9</v>
      </c>
      <c r="X9" s="14" t="s">
        <v>10</v>
      </c>
      <c r="Y9" s="15">
        <f t="shared" si="2"/>
        <v>180</v>
      </c>
      <c r="Z9" s="16" t="s">
        <v>6</v>
      </c>
      <c r="AA9" s="55"/>
    </row>
    <row r="10" spans="2:27" x14ac:dyDescent="0.2">
      <c r="B10" s="170"/>
      <c r="C10" s="18">
        <v>5</v>
      </c>
      <c r="D10" s="18" t="s">
        <v>24</v>
      </c>
      <c r="E10" s="13"/>
      <c r="F10" s="14" t="s">
        <v>6</v>
      </c>
      <c r="G10" s="14" t="s">
        <v>7</v>
      </c>
      <c r="H10" s="14"/>
      <c r="I10" s="14" t="s">
        <v>8</v>
      </c>
      <c r="J10" s="14" t="s">
        <v>7</v>
      </c>
      <c r="K10" s="14"/>
      <c r="L10" s="14" t="s">
        <v>9</v>
      </c>
      <c r="M10" s="14" t="s">
        <v>10</v>
      </c>
      <c r="N10" s="15">
        <f t="shared" si="1"/>
        <v>0</v>
      </c>
      <c r="O10" s="16" t="s">
        <v>6</v>
      </c>
      <c r="P10" s="13">
        <v>5</v>
      </c>
      <c r="Q10" s="14" t="s">
        <v>6</v>
      </c>
      <c r="R10" s="14" t="s">
        <v>7</v>
      </c>
      <c r="S10" s="14">
        <v>1</v>
      </c>
      <c r="T10" s="14" t="s">
        <v>8</v>
      </c>
      <c r="U10" s="14" t="s">
        <v>7</v>
      </c>
      <c r="V10" s="14">
        <v>5</v>
      </c>
      <c r="W10" s="14" t="s">
        <v>9</v>
      </c>
      <c r="X10" s="14" t="s">
        <v>10</v>
      </c>
      <c r="Y10" s="15">
        <f t="shared" si="2"/>
        <v>25</v>
      </c>
      <c r="Z10" s="16" t="s">
        <v>6</v>
      </c>
      <c r="AA10" s="55"/>
    </row>
    <row r="11" spans="2:27" ht="14.5" thickBot="1" x14ac:dyDescent="0.25">
      <c r="B11" s="172"/>
      <c r="C11" s="7">
        <v>6</v>
      </c>
      <c r="D11" s="7" t="s">
        <v>25</v>
      </c>
      <c r="E11" s="8"/>
      <c r="F11" s="9" t="s">
        <v>6</v>
      </c>
      <c r="G11" s="9" t="s">
        <v>7</v>
      </c>
      <c r="H11" s="9"/>
      <c r="I11" s="9" t="s">
        <v>8</v>
      </c>
      <c r="J11" s="9" t="s">
        <v>7</v>
      </c>
      <c r="K11" s="9"/>
      <c r="L11" s="9" t="s">
        <v>9</v>
      </c>
      <c r="M11" s="9" t="s">
        <v>10</v>
      </c>
      <c r="N11" s="10">
        <f t="shared" si="1"/>
        <v>0</v>
      </c>
      <c r="O11" s="11" t="s">
        <v>6</v>
      </c>
      <c r="P11" s="8">
        <v>1</v>
      </c>
      <c r="Q11" s="9" t="s">
        <v>6</v>
      </c>
      <c r="R11" s="9" t="s">
        <v>7</v>
      </c>
      <c r="S11" s="9">
        <v>1</v>
      </c>
      <c r="T11" s="9" t="s">
        <v>8</v>
      </c>
      <c r="U11" s="9" t="s">
        <v>7</v>
      </c>
      <c r="V11" s="9">
        <f t="shared" si="0"/>
        <v>30</v>
      </c>
      <c r="W11" s="9" t="s">
        <v>9</v>
      </c>
      <c r="X11" s="9" t="s">
        <v>10</v>
      </c>
      <c r="Y11" s="10">
        <f t="shared" si="2"/>
        <v>30</v>
      </c>
      <c r="Z11" s="11" t="s">
        <v>6</v>
      </c>
      <c r="AA11" s="55"/>
    </row>
    <row r="12" spans="2:27" ht="14.5" thickTop="1" x14ac:dyDescent="0.2">
      <c r="B12" s="185" t="s">
        <v>26</v>
      </c>
      <c r="C12" s="36">
        <v>7</v>
      </c>
      <c r="D12" s="63" t="s">
        <v>27</v>
      </c>
      <c r="E12" s="64"/>
      <c r="F12" s="65" t="s">
        <v>6</v>
      </c>
      <c r="G12" s="65" t="s">
        <v>7</v>
      </c>
      <c r="H12" s="65"/>
      <c r="I12" s="65" t="s">
        <v>8</v>
      </c>
      <c r="J12" s="65" t="s">
        <v>7</v>
      </c>
      <c r="K12" s="65"/>
      <c r="L12" s="65" t="s">
        <v>9</v>
      </c>
      <c r="M12" s="65" t="s">
        <v>10</v>
      </c>
      <c r="N12" s="66">
        <f t="shared" si="1"/>
        <v>0</v>
      </c>
      <c r="O12" s="67" t="s">
        <v>6</v>
      </c>
      <c r="P12" s="64">
        <v>2</v>
      </c>
      <c r="Q12" s="65" t="s">
        <v>6</v>
      </c>
      <c r="R12" s="28" t="s">
        <v>7</v>
      </c>
      <c r="S12" s="28">
        <v>2</v>
      </c>
      <c r="T12" s="28" t="s">
        <v>8</v>
      </c>
      <c r="U12" s="28" t="s">
        <v>7</v>
      </c>
      <c r="V12" s="28">
        <f t="shared" si="0"/>
        <v>30</v>
      </c>
      <c r="W12" s="28" t="s">
        <v>9</v>
      </c>
      <c r="X12" s="28" t="s">
        <v>10</v>
      </c>
      <c r="Y12" s="29">
        <f t="shared" si="2"/>
        <v>120</v>
      </c>
      <c r="Z12" s="30" t="s">
        <v>6</v>
      </c>
      <c r="AA12" s="55"/>
    </row>
    <row r="13" spans="2:27" x14ac:dyDescent="0.2">
      <c r="B13" s="186"/>
      <c r="C13" s="18">
        <v>8</v>
      </c>
      <c r="D13" s="68" t="s">
        <v>28</v>
      </c>
      <c r="E13" s="69"/>
      <c r="F13" s="70" t="s">
        <v>6</v>
      </c>
      <c r="G13" s="70" t="s">
        <v>7</v>
      </c>
      <c r="H13" s="70"/>
      <c r="I13" s="70" t="s">
        <v>8</v>
      </c>
      <c r="J13" s="70" t="s">
        <v>7</v>
      </c>
      <c r="K13" s="70"/>
      <c r="L13" s="70" t="s">
        <v>9</v>
      </c>
      <c r="M13" s="70" t="s">
        <v>10</v>
      </c>
      <c r="N13" s="71">
        <f t="shared" si="1"/>
        <v>0</v>
      </c>
      <c r="O13" s="72" t="s">
        <v>6</v>
      </c>
      <c r="P13" s="69">
        <v>6</v>
      </c>
      <c r="Q13" s="70" t="s">
        <v>6</v>
      </c>
      <c r="R13" s="14" t="s">
        <v>7</v>
      </c>
      <c r="S13" s="14">
        <v>2</v>
      </c>
      <c r="T13" s="14" t="s">
        <v>8</v>
      </c>
      <c r="U13" s="14" t="s">
        <v>7</v>
      </c>
      <c r="V13" s="14">
        <f t="shared" si="0"/>
        <v>30</v>
      </c>
      <c r="W13" s="14" t="s">
        <v>9</v>
      </c>
      <c r="X13" s="14" t="s">
        <v>10</v>
      </c>
      <c r="Y13" s="15">
        <f t="shared" si="2"/>
        <v>360</v>
      </c>
      <c r="Z13" s="16" t="s">
        <v>6</v>
      </c>
      <c r="AA13" s="55"/>
    </row>
    <row r="14" spans="2:27" ht="14.5" thickBot="1" x14ac:dyDescent="0.25">
      <c r="B14" s="187"/>
      <c r="C14" s="7">
        <v>9</v>
      </c>
      <c r="D14" s="73" t="s">
        <v>29</v>
      </c>
      <c r="E14" s="54"/>
      <c r="F14" s="60" t="s">
        <v>6</v>
      </c>
      <c r="G14" s="60" t="s">
        <v>7</v>
      </c>
      <c r="H14" s="60"/>
      <c r="I14" s="60" t="s">
        <v>8</v>
      </c>
      <c r="J14" s="60" t="s">
        <v>7</v>
      </c>
      <c r="K14" s="60"/>
      <c r="L14" s="60" t="s">
        <v>9</v>
      </c>
      <c r="M14" s="60" t="s">
        <v>10</v>
      </c>
      <c r="N14" s="61">
        <f t="shared" si="1"/>
        <v>0</v>
      </c>
      <c r="O14" s="62" t="s">
        <v>6</v>
      </c>
      <c r="P14" s="54">
        <v>1</v>
      </c>
      <c r="Q14" s="60" t="s">
        <v>6</v>
      </c>
      <c r="R14" s="9" t="s">
        <v>7</v>
      </c>
      <c r="S14" s="9">
        <v>2</v>
      </c>
      <c r="T14" s="9" t="s">
        <v>8</v>
      </c>
      <c r="U14" s="9" t="s">
        <v>7</v>
      </c>
      <c r="V14" s="9">
        <f t="shared" si="0"/>
        <v>30</v>
      </c>
      <c r="W14" s="9" t="s">
        <v>9</v>
      </c>
      <c r="X14" s="9" t="s">
        <v>10</v>
      </c>
      <c r="Y14" s="10">
        <f t="shared" si="2"/>
        <v>60</v>
      </c>
      <c r="Z14" s="11" t="s">
        <v>6</v>
      </c>
      <c r="AA14" s="55"/>
    </row>
    <row r="15" spans="2:27" ht="14.5" thickTop="1" x14ac:dyDescent="0.2">
      <c r="B15" s="166" t="s">
        <v>30</v>
      </c>
      <c r="C15" s="36">
        <v>10</v>
      </c>
      <c r="D15" s="63" t="s">
        <v>31</v>
      </c>
      <c r="E15" s="64">
        <v>1</v>
      </c>
      <c r="F15" s="65" t="s">
        <v>6</v>
      </c>
      <c r="G15" s="65" t="s">
        <v>7</v>
      </c>
      <c r="H15" s="65">
        <v>1</v>
      </c>
      <c r="I15" s="65" t="s">
        <v>32</v>
      </c>
      <c r="J15" s="65" t="s">
        <v>7</v>
      </c>
      <c r="K15" s="65">
        <f>$K$6</f>
        <v>30</v>
      </c>
      <c r="L15" s="65" t="s">
        <v>9</v>
      </c>
      <c r="M15" s="65" t="s">
        <v>10</v>
      </c>
      <c r="N15" s="66">
        <f t="shared" si="1"/>
        <v>30</v>
      </c>
      <c r="O15" s="67" t="s">
        <v>6</v>
      </c>
      <c r="P15" s="64">
        <v>2</v>
      </c>
      <c r="Q15" s="65" t="s">
        <v>6</v>
      </c>
      <c r="R15" s="28" t="s">
        <v>7</v>
      </c>
      <c r="S15" s="28">
        <v>1</v>
      </c>
      <c r="T15" s="28" t="s">
        <v>32</v>
      </c>
      <c r="U15" s="28" t="s">
        <v>7</v>
      </c>
      <c r="V15" s="28">
        <f t="shared" si="0"/>
        <v>30</v>
      </c>
      <c r="W15" s="28" t="s">
        <v>9</v>
      </c>
      <c r="X15" s="28" t="s">
        <v>10</v>
      </c>
      <c r="Y15" s="29">
        <f t="shared" si="2"/>
        <v>60</v>
      </c>
      <c r="Z15" s="30" t="s">
        <v>6</v>
      </c>
      <c r="AA15" s="55"/>
    </row>
    <row r="16" spans="2:27" ht="15" customHeight="1" x14ac:dyDescent="0.2">
      <c r="B16" s="167"/>
      <c r="C16" s="20">
        <v>11</v>
      </c>
      <c r="D16" s="74" t="s">
        <v>33</v>
      </c>
      <c r="E16" s="75"/>
      <c r="F16" s="76" t="s">
        <v>6</v>
      </c>
      <c r="G16" s="76" t="s">
        <v>7</v>
      </c>
      <c r="H16" s="76"/>
      <c r="I16" s="76" t="s">
        <v>8</v>
      </c>
      <c r="J16" s="76" t="s">
        <v>7</v>
      </c>
      <c r="K16" s="76"/>
      <c r="L16" s="76" t="s">
        <v>9</v>
      </c>
      <c r="M16" s="76" t="s">
        <v>10</v>
      </c>
      <c r="N16" s="77">
        <f>E16*H16*K16</f>
        <v>0</v>
      </c>
      <c r="O16" s="78" t="s">
        <v>6</v>
      </c>
      <c r="P16" s="75">
        <v>1</v>
      </c>
      <c r="Q16" s="76" t="s">
        <v>6</v>
      </c>
      <c r="R16" s="22" t="s">
        <v>7</v>
      </c>
      <c r="S16" s="22">
        <v>1</v>
      </c>
      <c r="T16" s="22" t="s">
        <v>8</v>
      </c>
      <c r="U16" s="22" t="s">
        <v>7</v>
      </c>
      <c r="V16" s="22">
        <f t="shared" si="0"/>
        <v>30</v>
      </c>
      <c r="W16" s="22" t="s">
        <v>9</v>
      </c>
      <c r="X16" s="22" t="s">
        <v>10</v>
      </c>
      <c r="Y16" s="23">
        <f>P16*S16*V16</f>
        <v>30</v>
      </c>
      <c r="Z16" s="24" t="s">
        <v>6</v>
      </c>
      <c r="AA16" s="55"/>
    </row>
    <row r="17" spans="2:27" ht="24.5" thickBot="1" x14ac:dyDescent="0.25">
      <c r="B17" s="168"/>
      <c r="C17" s="7">
        <v>12</v>
      </c>
      <c r="D17" s="59" t="s">
        <v>92</v>
      </c>
      <c r="E17" s="54">
        <v>1</v>
      </c>
      <c r="F17" s="60" t="s">
        <v>6</v>
      </c>
      <c r="G17" s="60" t="s">
        <v>7</v>
      </c>
      <c r="H17" s="60">
        <v>1</v>
      </c>
      <c r="I17" s="60" t="s">
        <v>8</v>
      </c>
      <c r="J17" s="60" t="s">
        <v>7</v>
      </c>
      <c r="K17" s="60">
        <f>$K$6</f>
        <v>30</v>
      </c>
      <c r="L17" s="60" t="s">
        <v>9</v>
      </c>
      <c r="M17" s="60" t="s">
        <v>10</v>
      </c>
      <c r="N17" s="61">
        <f>E17*H17*K17</f>
        <v>30</v>
      </c>
      <c r="O17" s="62" t="s">
        <v>6</v>
      </c>
      <c r="P17" s="54">
        <v>2</v>
      </c>
      <c r="Q17" s="60" t="s">
        <v>6</v>
      </c>
      <c r="R17" s="9" t="s">
        <v>7</v>
      </c>
      <c r="S17" s="9">
        <v>1</v>
      </c>
      <c r="T17" s="9" t="s">
        <v>8</v>
      </c>
      <c r="U17" s="9" t="s">
        <v>7</v>
      </c>
      <c r="V17" s="9">
        <f t="shared" si="0"/>
        <v>30</v>
      </c>
      <c r="W17" s="9" t="s">
        <v>9</v>
      </c>
      <c r="X17" s="9" t="s">
        <v>10</v>
      </c>
      <c r="Y17" s="10">
        <f>P17*S17*V17</f>
        <v>60</v>
      </c>
      <c r="Z17" s="11" t="s">
        <v>6</v>
      </c>
      <c r="AA17" s="55"/>
    </row>
    <row r="18" spans="2:27" ht="14.5" thickTop="1" x14ac:dyDescent="0.2">
      <c r="B18" s="164" t="s">
        <v>16</v>
      </c>
      <c r="C18" s="164"/>
      <c r="D18" s="164"/>
      <c r="E18" s="162" t="s">
        <v>17</v>
      </c>
      <c r="F18" s="162"/>
      <c r="G18" s="162"/>
      <c r="H18" s="162"/>
      <c r="I18" s="162"/>
      <c r="J18" s="162"/>
      <c r="K18" s="162"/>
      <c r="L18" s="162"/>
      <c r="M18" s="162"/>
      <c r="N18" s="33">
        <f>SUM(N6:N17)</f>
        <v>120</v>
      </c>
      <c r="O18" s="34" t="s">
        <v>6</v>
      </c>
      <c r="P18" s="162" t="s">
        <v>17</v>
      </c>
      <c r="Q18" s="162"/>
      <c r="R18" s="162"/>
      <c r="S18" s="162"/>
      <c r="T18" s="162"/>
      <c r="U18" s="162"/>
      <c r="V18" s="162"/>
      <c r="W18" s="162"/>
      <c r="X18" s="162"/>
      <c r="Y18" s="38">
        <f>SUM(Y6:Y17)</f>
        <v>1135</v>
      </c>
      <c r="Z18" s="34" t="s">
        <v>6</v>
      </c>
      <c r="AA18" s="55"/>
    </row>
    <row r="19" spans="2:27" x14ac:dyDescent="0.2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4"/>
      <c r="O19" s="3"/>
      <c r="P19" s="3"/>
      <c r="Q19" s="3"/>
      <c r="R19" s="3"/>
      <c r="S19" s="3"/>
      <c r="T19" s="3"/>
      <c r="U19" s="3"/>
      <c r="V19" s="3"/>
      <c r="W19" s="3"/>
      <c r="X19" s="3"/>
      <c r="Y19" s="4"/>
      <c r="Z19" s="3"/>
      <c r="AA19" s="55"/>
    </row>
    <row r="20" spans="2:27" x14ac:dyDescent="0.2">
      <c r="B20" s="2" t="s">
        <v>99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4"/>
      <c r="O20" s="3"/>
      <c r="P20" s="3"/>
      <c r="Q20" s="3"/>
      <c r="R20" s="3"/>
      <c r="S20" s="3"/>
      <c r="T20" s="3"/>
      <c r="U20" s="3"/>
      <c r="V20" s="3"/>
      <c r="W20" s="3"/>
      <c r="X20" s="3"/>
      <c r="Y20" s="4"/>
      <c r="Z20" s="3"/>
      <c r="AA20" s="55"/>
    </row>
    <row r="21" spans="2:27" x14ac:dyDescent="0.2">
      <c r="B21" s="163"/>
      <c r="C21" s="163" t="s">
        <v>0</v>
      </c>
      <c r="D21" s="163" t="s">
        <v>1</v>
      </c>
      <c r="E21" s="165" t="s">
        <v>34</v>
      </c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 t="s">
        <v>3</v>
      </c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55"/>
    </row>
    <row r="22" spans="2:27" x14ac:dyDescent="0.2">
      <c r="B22" s="164"/>
      <c r="C22" s="164"/>
      <c r="D22" s="164"/>
      <c r="E22" s="165" t="s">
        <v>35</v>
      </c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 t="s">
        <v>35</v>
      </c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55"/>
    </row>
    <row r="23" spans="2:27" ht="14.5" thickBot="1" x14ac:dyDescent="0.25">
      <c r="B23" s="39" t="s">
        <v>18</v>
      </c>
      <c r="C23" s="6">
        <v>1</v>
      </c>
      <c r="D23" s="7" t="s">
        <v>36</v>
      </c>
      <c r="E23" s="8">
        <v>3</v>
      </c>
      <c r="F23" s="9" t="s">
        <v>6</v>
      </c>
      <c r="G23" s="9" t="s">
        <v>7</v>
      </c>
      <c r="H23" s="9">
        <v>1</v>
      </c>
      <c r="I23" s="9" t="s">
        <v>8</v>
      </c>
      <c r="J23" s="9" t="s">
        <v>7</v>
      </c>
      <c r="K23" s="9">
        <v>5</v>
      </c>
      <c r="L23" s="9" t="s">
        <v>9</v>
      </c>
      <c r="M23" s="9" t="s">
        <v>10</v>
      </c>
      <c r="N23" s="10">
        <f>E23*H23*K23</f>
        <v>15</v>
      </c>
      <c r="O23" s="11" t="s">
        <v>6</v>
      </c>
      <c r="P23" s="8">
        <v>3</v>
      </c>
      <c r="Q23" s="9" t="s">
        <v>6</v>
      </c>
      <c r="R23" s="9" t="s">
        <v>7</v>
      </c>
      <c r="S23" s="9">
        <v>1</v>
      </c>
      <c r="T23" s="9" t="s">
        <v>8</v>
      </c>
      <c r="U23" s="9" t="s">
        <v>7</v>
      </c>
      <c r="V23" s="9">
        <f t="shared" ref="V23:V40" si="3">$K$23</f>
        <v>5</v>
      </c>
      <c r="W23" s="9" t="s">
        <v>9</v>
      </c>
      <c r="X23" s="9" t="s">
        <v>10</v>
      </c>
      <c r="Y23" s="10">
        <f>P23*S23*V23</f>
        <v>15</v>
      </c>
      <c r="Z23" s="11" t="s">
        <v>6</v>
      </c>
      <c r="AA23" s="55"/>
    </row>
    <row r="24" spans="2:27" ht="14.5" thickTop="1" x14ac:dyDescent="0.2">
      <c r="B24" s="166" t="s">
        <v>20</v>
      </c>
      <c r="C24" s="26">
        <f>+C23+1</f>
        <v>2</v>
      </c>
      <c r="D24" s="36" t="s">
        <v>37</v>
      </c>
      <c r="E24" s="27"/>
      <c r="F24" s="28" t="s">
        <v>6</v>
      </c>
      <c r="G24" s="28" t="s">
        <v>7</v>
      </c>
      <c r="H24" s="28"/>
      <c r="I24" s="28" t="s">
        <v>8</v>
      </c>
      <c r="J24" s="28" t="s">
        <v>7</v>
      </c>
      <c r="K24" s="28"/>
      <c r="L24" s="28" t="s">
        <v>9</v>
      </c>
      <c r="M24" s="28" t="s">
        <v>10</v>
      </c>
      <c r="N24" s="29">
        <f>E24*H24*K24</f>
        <v>0</v>
      </c>
      <c r="O24" s="30" t="s">
        <v>6</v>
      </c>
      <c r="P24" s="27">
        <v>7</v>
      </c>
      <c r="Q24" s="28" t="s">
        <v>6</v>
      </c>
      <c r="R24" s="28" t="s">
        <v>7</v>
      </c>
      <c r="S24" s="28">
        <v>1</v>
      </c>
      <c r="T24" s="28" t="s">
        <v>8</v>
      </c>
      <c r="U24" s="28" t="s">
        <v>7</v>
      </c>
      <c r="V24" s="28">
        <f t="shared" si="3"/>
        <v>5</v>
      </c>
      <c r="W24" s="28" t="s">
        <v>9</v>
      </c>
      <c r="X24" s="28" t="s">
        <v>10</v>
      </c>
      <c r="Y24" s="29">
        <f>P24*S24*V24</f>
        <v>35</v>
      </c>
      <c r="Z24" s="30" t="s">
        <v>6</v>
      </c>
      <c r="AA24" s="83"/>
    </row>
    <row r="25" spans="2:27" x14ac:dyDescent="0.2">
      <c r="B25" s="167"/>
      <c r="C25" s="17">
        <f t="shared" ref="C25:C40" si="4">+C24+1</f>
        <v>3</v>
      </c>
      <c r="D25" s="18" t="s">
        <v>38</v>
      </c>
      <c r="E25" s="13"/>
      <c r="F25" s="14" t="s">
        <v>6</v>
      </c>
      <c r="G25" s="14" t="s">
        <v>7</v>
      </c>
      <c r="H25" s="14"/>
      <c r="I25" s="14" t="s">
        <v>8</v>
      </c>
      <c r="J25" s="14" t="s">
        <v>7</v>
      </c>
      <c r="K25" s="14"/>
      <c r="L25" s="14" t="s">
        <v>9</v>
      </c>
      <c r="M25" s="14" t="s">
        <v>10</v>
      </c>
      <c r="N25" s="15">
        <f t="shared" ref="N25:N38" si="5">E25*H25*K25</f>
        <v>0</v>
      </c>
      <c r="O25" s="16" t="s">
        <v>6</v>
      </c>
      <c r="P25" s="13">
        <v>1</v>
      </c>
      <c r="Q25" s="14" t="s">
        <v>6</v>
      </c>
      <c r="R25" s="14" t="s">
        <v>7</v>
      </c>
      <c r="S25" s="14">
        <v>1</v>
      </c>
      <c r="T25" s="14" t="s">
        <v>8</v>
      </c>
      <c r="U25" s="14" t="s">
        <v>7</v>
      </c>
      <c r="V25" s="14">
        <f t="shared" si="3"/>
        <v>5</v>
      </c>
      <c r="W25" s="14" t="s">
        <v>9</v>
      </c>
      <c r="X25" s="14" t="s">
        <v>10</v>
      </c>
      <c r="Y25" s="15">
        <f t="shared" ref="Y25:Y38" si="6">P25*S25*V25</f>
        <v>5</v>
      </c>
      <c r="Z25" s="16" t="s">
        <v>6</v>
      </c>
      <c r="AA25" s="83"/>
    </row>
    <row r="26" spans="2:27" x14ac:dyDescent="0.2">
      <c r="B26" s="167"/>
      <c r="C26" s="17">
        <f t="shared" si="4"/>
        <v>4</v>
      </c>
      <c r="D26" s="18" t="s">
        <v>24</v>
      </c>
      <c r="E26" s="13"/>
      <c r="F26" s="14" t="s">
        <v>6</v>
      </c>
      <c r="G26" s="14" t="s">
        <v>7</v>
      </c>
      <c r="H26" s="14"/>
      <c r="I26" s="14" t="s">
        <v>8</v>
      </c>
      <c r="J26" s="14" t="s">
        <v>7</v>
      </c>
      <c r="K26" s="14"/>
      <c r="L26" s="14" t="s">
        <v>9</v>
      </c>
      <c r="M26" s="14" t="s">
        <v>10</v>
      </c>
      <c r="N26" s="15">
        <f t="shared" si="5"/>
        <v>0</v>
      </c>
      <c r="O26" s="16" t="s">
        <v>6</v>
      </c>
      <c r="P26" s="13">
        <v>5</v>
      </c>
      <c r="Q26" s="14" t="s">
        <v>6</v>
      </c>
      <c r="R26" s="14" t="s">
        <v>7</v>
      </c>
      <c r="S26" s="14">
        <v>1</v>
      </c>
      <c r="T26" s="14" t="s">
        <v>8</v>
      </c>
      <c r="U26" s="14" t="s">
        <v>7</v>
      </c>
      <c r="V26" s="14">
        <f t="shared" si="3"/>
        <v>5</v>
      </c>
      <c r="W26" s="14" t="s">
        <v>9</v>
      </c>
      <c r="X26" s="14" t="s">
        <v>10</v>
      </c>
      <c r="Y26" s="15">
        <f t="shared" si="6"/>
        <v>25</v>
      </c>
      <c r="Z26" s="16" t="s">
        <v>6</v>
      </c>
      <c r="AA26" s="83"/>
    </row>
    <row r="27" spans="2:27" x14ac:dyDescent="0.2">
      <c r="B27" s="167"/>
      <c r="C27" s="17">
        <f t="shared" si="4"/>
        <v>5</v>
      </c>
      <c r="D27" s="18" t="s">
        <v>39</v>
      </c>
      <c r="E27" s="13"/>
      <c r="F27" s="14" t="s">
        <v>6</v>
      </c>
      <c r="G27" s="14" t="s">
        <v>7</v>
      </c>
      <c r="H27" s="14"/>
      <c r="I27" s="14" t="s">
        <v>8</v>
      </c>
      <c r="J27" s="14" t="s">
        <v>7</v>
      </c>
      <c r="K27" s="14"/>
      <c r="L27" s="14" t="s">
        <v>9</v>
      </c>
      <c r="M27" s="14" t="s">
        <v>10</v>
      </c>
      <c r="N27" s="15">
        <f t="shared" si="5"/>
        <v>0</v>
      </c>
      <c r="O27" s="16" t="s">
        <v>6</v>
      </c>
      <c r="P27" s="13">
        <v>1</v>
      </c>
      <c r="Q27" s="14" t="s">
        <v>6</v>
      </c>
      <c r="R27" s="14" t="s">
        <v>7</v>
      </c>
      <c r="S27" s="14">
        <v>1</v>
      </c>
      <c r="T27" s="14" t="s">
        <v>8</v>
      </c>
      <c r="U27" s="14" t="s">
        <v>7</v>
      </c>
      <c r="V27" s="14">
        <f t="shared" si="3"/>
        <v>5</v>
      </c>
      <c r="W27" s="14" t="s">
        <v>9</v>
      </c>
      <c r="X27" s="14" t="s">
        <v>10</v>
      </c>
      <c r="Y27" s="15">
        <f t="shared" si="6"/>
        <v>5</v>
      </c>
      <c r="Z27" s="16" t="s">
        <v>6</v>
      </c>
      <c r="AA27" s="83"/>
    </row>
    <row r="28" spans="2:27" x14ac:dyDescent="0.2">
      <c r="B28" s="167"/>
      <c r="C28" s="17">
        <f t="shared" si="4"/>
        <v>6</v>
      </c>
      <c r="D28" s="18" t="s">
        <v>40</v>
      </c>
      <c r="E28" s="13"/>
      <c r="F28" s="14" t="s">
        <v>6</v>
      </c>
      <c r="G28" s="14" t="s">
        <v>7</v>
      </c>
      <c r="H28" s="14"/>
      <c r="I28" s="14" t="s">
        <v>8</v>
      </c>
      <c r="J28" s="14" t="s">
        <v>7</v>
      </c>
      <c r="K28" s="14"/>
      <c r="L28" s="14" t="s">
        <v>9</v>
      </c>
      <c r="M28" s="14" t="s">
        <v>10</v>
      </c>
      <c r="N28" s="15">
        <f t="shared" si="5"/>
        <v>0</v>
      </c>
      <c r="O28" s="16" t="s">
        <v>6</v>
      </c>
      <c r="P28" s="13">
        <v>1</v>
      </c>
      <c r="Q28" s="14" t="s">
        <v>6</v>
      </c>
      <c r="R28" s="14" t="s">
        <v>7</v>
      </c>
      <c r="S28" s="14">
        <v>1</v>
      </c>
      <c r="T28" s="14" t="s">
        <v>8</v>
      </c>
      <c r="U28" s="14" t="s">
        <v>7</v>
      </c>
      <c r="V28" s="14">
        <f t="shared" si="3"/>
        <v>5</v>
      </c>
      <c r="W28" s="14" t="s">
        <v>9</v>
      </c>
      <c r="X28" s="14" t="s">
        <v>10</v>
      </c>
      <c r="Y28" s="15">
        <f t="shared" si="6"/>
        <v>5</v>
      </c>
      <c r="Z28" s="16" t="s">
        <v>6</v>
      </c>
      <c r="AA28" s="83"/>
    </row>
    <row r="29" spans="2:27" x14ac:dyDescent="0.2">
      <c r="B29" s="167"/>
      <c r="C29" s="17">
        <f t="shared" si="4"/>
        <v>7</v>
      </c>
      <c r="D29" s="18" t="s">
        <v>41</v>
      </c>
      <c r="E29" s="13"/>
      <c r="F29" s="14" t="s">
        <v>6</v>
      </c>
      <c r="G29" s="14" t="s">
        <v>7</v>
      </c>
      <c r="H29" s="14"/>
      <c r="I29" s="14" t="s">
        <v>8</v>
      </c>
      <c r="J29" s="14" t="s">
        <v>7</v>
      </c>
      <c r="K29" s="14"/>
      <c r="L29" s="14" t="s">
        <v>9</v>
      </c>
      <c r="M29" s="14" t="s">
        <v>10</v>
      </c>
      <c r="N29" s="15">
        <f t="shared" si="5"/>
        <v>0</v>
      </c>
      <c r="O29" s="16" t="s">
        <v>6</v>
      </c>
      <c r="P29" s="13">
        <v>2</v>
      </c>
      <c r="Q29" s="14" t="s">
        <v>6</v>
      </c>
      <c r="R29" s="14" t="s">
        <v>7</v>
      </c>
      <c r="S29" s="14">
        <v>1</v>
      </c>
      <c r="T29" s="14" t="s">
        <v>8</v>
      </c>
      <c r="U29" s="14" t="s">
        <v>7</v>
      </c>
      <c r="V29" s="14">
        <f t="shared" si="3"/>
        <v>5</v>
      </c>
      <c r="W29" s="14" t="s">
        <v>9</v>
      </c>
      <c r="X29" s="14" t="s">
        <v>10</v>
      </c>
      <c r="Y29" s="15">
        <f t="shared" si="6"/>
        <v>10</v>
      </c>
      <c r="Z29" s="16" t="s">
        <v>6</v>
      </c>
      <c r="AA29" s="83"/>
    </row>
    <row r="30" spans="2:27" ht="14.5" thickBot="1" x14ac:dyDescent="0.25">
      <c r="B30" s="168"/>
      <c r="C30" s="6">
        <f t="shared" si="4"/>
        <v>8</v>
      </c>
      <c r="D30" s="7" t="s">
        <v>42</v>
      </c>
      <c r="E30" s="8"/>
      <c r="F30" s="9" t="s">
        <v>6</v>
      </c>
      <c r="G30" s="9" t="s">
        <v>7</v>
      </c>
      <c r="H30" s="9"/>
      <c r="I30" s="9" t="s">
        <v>8</v>
      </c>
      <c r="J30" s="9" t="s">
        <v>7</v>
      </c>
      <c r="K30" s="9"/>
      <c r="L30" s="9" t="s">
        <v>9</v>
      </c>
      <c r="M30" s="9" t="s">
        <v>10</v>
      </c>
      <c r="N30" s="10">
        <f t="shared" si="5"/>
        <v>0</v>
      </c>
      <c r="O30" s="11" t="s">
        <v>6</v>
      </c>
      <c r="P30" s="8">
        <v>1</v>
      </c>
      <c r="Q30" s="9" t="s">
        <v>6</v>
      </c>
      <c r="R30" s="9" t="s">
        <v>7</v>
      </c>
      <c r="S30" s="9">
        <v>1</v>
      </c>
      <c r="T30" s="9" t="s">
        <v>8</v>
      </c>
      <c r="U30" s="9" t="s">
        <v>7</v>
      </c>
      <c r="V30" s="9">
        <f t="shared" si="3"/>
        <v>5</v>
      </c>
      <c r="W30" s="9" t="s">
        <v>9</v>
      </c>
      <c r="X30" s="9" t="s">
        <v>10</v>
      </c>
      <c r="Y30" s="10">
        <f t="shared" si="6"/>
        <v>5</v>
      </c>
      <c r="Z30" s="11" t="s">
        <v>6</v>
      </c>
      <c r="AA30" s="83"/>
    </row>
    <row r="31" spans="2:27" ht="14.5" thickTop="1" x14ac:dyDescent="0.2">
      <c r="B31" s="166" t="s">
        <v>26</v>
      </c>
      <c r="C31" s="26">
        <f t="shared" si="4"/>
        <v>9</v>
      </c>
      <c r="D31" s="36" t="s">
        <v>43</v>
      </c>
      <c r="E31" s="27"/>
      <c r="F31" s="28" t="s">
        <v>6</v>
      </c>
      <c r="G31" s="28" t="s">
        <v>7</v>
      </c>
      <c r="H31" s="28"/>
      <c r="I31" s="28" t="s">
        <v>8</v>
      </c>
      <c r="J31" s="28" t="s">
        <v>7</v>
      </c>
      <c r="K31" s="28"/>
      <c r="L31" s="28" t="s">
        <v>9</v>
      </c>
      <c r="M31" s="28" t="s">
        <v>10</v>
      </c>
      <c r="N31" s="29">
        <f t="shared" si="5"/>
        <v>0</v>
      </c>
      <c r="O31" s="30" t="s">
        <v>6</v>
      </c>
      <c r="P31" s="27">
        <v>1</v>
      </c>
      <c r="Q31" s="28" t="s">
        <v>6</v>
      </c>
      <c r="R31" s="28" t="s">
        <v>7</v>
      </c>
      <c r="S31" s="28">
        <v>1</v>
      </c>
      <c r="T31" s="28" t="s">
        <v>8</v>
      </c>
      <c r="U31" s="28" t="s">
        <v>7</v>
      </c>
      <c r="V31" s="28">
        <f t="shared" si="3"/>
        <v>5</v>
      </c>
      <c r="W31" s="28" t="s">
        <v>9</v>
      </c>
      <c r="X31" s="28" t="s">
        <v>10</v>
      </c>
      <c r="Y31" s="29">
        <f t="shared" si="6"/>
        <v>5</v>
      </c>
      <c r="Z31" s="30" t="s">
        <v>6</v>
      </c>
      <c r="AA31" s="83"/>
    </row>
    <row r="32" spans="2:27" x14ac:dyDescent="0.2">
      <c r="B32" s="167"/>
      <c r="C32" s="17">
        <f t="shared" si="4"/>
        <v>10</v>
      </c>
      <c r="D32" s="18" t="s">
        <v>44</v>
      </c>
      <c r="E32" s="13"/>
      <c r="F32" s="14" t="s">
        <v>6</v>
      </c>
      <c r="G32" s="14" t="s">
        <v>7</v>
      </c>
      <c r="H32" s="14"/>
      <c r="I32" s="14" t="s">
        <v>8</v>
      </c>
      <c r="J32" s="14" t="s">
        <v>7</v>
      </c>
      <c r="K32" s="14"/>
      <c r="L32" s="14" t="s">
        <v>9</v>
      </c>
      <c r="M32" s="14" t="s">
        <v>10</v>
      </c>
      <c r="N32" s="15">
        <f t="shared" si="5"/>
        <v>0</v>
      </c>
      <c r="O32" s="16" t="s">
        <v>6</v>
      </c>
      <c r="P32" s="13">
        <v>1</v>
      </c>
      <c r="Q32" s="14" t="s">
        <v>6</v>
      </c>
      <c r="R32" s="14" t="s">
        <v>7</v>
      </c>
      <c r="S32" s="14">
        <v>1</v>
      </c>
      <c r="T32" s="14" t="s">
        <v>8</v>
      </c>
      <c r="U32" s="14" t="s">
        <v>7</v>
      </c>
      <c r="V32" s="14">
        <f t="shared" si="3"/>
        <v>5</v>
      </c>
      <c r="W32" s="14" t="s">
        <v>9</v>
      </c>
      <c r="X32" s="14" t="s">
        <v>10</v>
      </c>
      <c r="Y32" s="15">
        <f t="shared" si="6"/>
        <v>5</v>
      </c>
      <c r="Z32" s="16" t="s">
        <v>6</v>
      </c>
      <c r="AA32" s="83"/>
    </row>
    <row r="33" spans="1:27" x14ac:dyDescent="0.2">
      <c r="B33" s="167"/>
      <c r="C33" s="25">
        <f t="shared" si="4"/>
        <v>11</v>
      </c>
      <c r="D33" s="20" t="s">
        <v>45</v>
      </c>
      <c r="E33" s="21"/>
      <c r="F33" s="22" t="s">
        <v>6</v>
      </c>
      <c r="G33" s="22" t="s">
        <v>7</v>
      </c>
      <c r="H33" s="22"/>
      <c r="I33" s="22" t="s">
        <v>8</v>
      </c>
      <c r="J33" s="22" t="s">
        <v>7</v>
      </c>
      <c r="K33" s="22"/>
      <c r="L33" s="22" t="s">
        <v>9</v>
      </c>
      <c r="M33" s="22" t="s">
        <v>10</v>
      </c>
      <c r="N33" s="23">
        <f t="shared" si="5"/>
        <v>0</v>
      </c>
      <c r="O33" s="24" t="s">
        <v>6</v>
      </c>
      <c r="P33" s="21">
        <v>0.5</v>
      </c>
      <c r="Q33" s="22" t="s">
        <v>6</v>
      </c>
      <c r="R33" s="22" t="s">
        <v>7</v>
      </c>
      <c r="S33" s="22">
        <v>2</v>
      </c>
      <c r="T33" s="22" t="s">
        <v>8</v>
      </c>
      <c r="U33" s="22" t="s">
        <v>7</v>
      </c>
      <c r="V33" s="22">
        <f t="shared" si="3"/>
        <v>5</v>
      </c>
      <c r="W33" s="22" t="s">
        <v>9</v>
      </c>
      <c r="X33" s="22" t="s">
        <v>10</v>
      </c>
      <c r="Y33" s="23">
        <f t="shared" si="6"/>
        <v>5</v>
      </c>
      <c r="Z33" s="24" t="s">
        <v>6</v>
      </c>
      <c r="AA33" s="83"/>
    </row>
    <row r="34" spans="1:27" x14ac:dyDescent="0.2">
      <c r="B34" s="167"/>
      <c r="C34" s="17">
        <f t="shared" si="4"/>
        <v>12</v>
      </c>
      <c r="D34" s="18" t="s">
        <v>46</v>
      </c>
      <c r="E34" s="13"/>
      <c r="F34" s="14" t="s">
        <v>6</v>
      </c>
      <c r="G34" s="14" t="s">
        <v>7</v>
      </c>
      <c r="H34" s="14"/>
      <c r="I34" s="14" t="s">
        <v>8</v>
      </c>
      <c r="J34" s="14" t="s">
        <v>7</v>
      </c>
      <c r="K34" s="14"/>
      <c r="L34" s="14" t="s">
        <v>9</v>
      </c>
      <c r="M34" s="14" t="s">
        <v>10</v>
      </c>
      <c r="N34" s="15">
        <f t="shared" si="5"/>
        <v>0</v>
      </c>
      <c r="O34" s="16" t="s">
        <v>6</v>
      </c>
      <c r="P34" s="13">
        <v>0.5</v>
      </c>
      <c r="Q34" s="14" t="s">
        <v>6</v>
      </c>
      <c r="R34" s="14" t="s">
        <v>7</v>
      </c>
      <c r="S34" s="14">
        <v>2</v>
      </c>
      <c r="T34" s="14" t="s">
        <v>8</v>
      </c>
      <c r="U34" s="14" t="s">
        <v>7</v>
      </c>
      <c r="V34" s="14">
        <f t="shared" si="3"/>
        <v>5</v>
      </c>
      <c r="W34" s="14" t="s">
        <v>9</v>
      </c>
      <c r="X34" s="14" t="s">
        <v>10</v>
      </c>
      <c r="Y34" s="15">
        <f t="shared" si="6"/>
        <v>5</v>
      </c>
      <c r="Z34" s="16" t="s">
        <v>6</v>
      </c>
      <c r="AA34" s="83"/>
    </row>
    <row r="35" spans="1:27" x14ac:dyDescent="0.2">
      <c r="B35" s="167"/>
      <c r="C35" s="17">
        <f t="shared" si="4"/>
        <v>13</v>
      </c>
      <c r="D35" s="18" t="s">
        <v>47</v>
      </c>
      <c r="E35" s="13"/>
      <c r="F35" s="14" t="s">
        <v>6</v>
      </c>
      <c r="G35" s="14" t="s">
        <v>7</v>
      </c>
      <c r="H35" s="14"/>
      <c r="I35" s="14" t="s">
        <v>8</v>
      </c>
      <c r="J35" s="14" t="s">
        <v>7</v>
      </c>
      <c r="K35" s="14"/>
      <c r="L35" s="14" t="s">
        <v>9</v>
      </c>
      <c r="M35" s="14" t="s">
        <v>10</v>
      </c>
      <c r="N35" s="15">
        <f t="shared" si="5"/>
        <v>0</v>
      </c>
      <c r="O35" s="16" t="s">
        <v>6</v>
      </c>
      <c r="P35" s="13">
        <v>5</v>
      </c>
      <c r="Q35" s="14" t="s">
        <v>6</v>
      </c>
      <c r="R35" s="14" t="s">
        <v>7</v>
      </c>
      <c r="S35" s="14">
        <v>2</v>
      </c>
      <c r="T35" s="14" t="s">
        <v>8</v>
      </c>
      <c r="U35" s="14" t="s">
        <v>7</v>
      </c>
      <c r="V35" s="14">
        <f t="shared" si="3"/>
        <v>5</v>
      </c>
      <c r="W35" s="14" t="s">
        <v>9</v>
      </c>
      <c r="X35" s="14" t="s">
        <v>10</v>
      </c>
      <c r="Y35" s="15">
        <f t="shared" si="6"/>
        <v>50</v>
      </c>
      <c r="Z35" s="16" t="s">
        <v>6</v>
      </c>
      <c r="AA35" s="83"/>
    </row>
    <row r="36" spans="1:27" ht="14.5" thickBot="1" x14ac:dyDescent="0.25">
      <c r="B36" s="168"/>
      <c r="C36" s="6">
        <f t="shared" si="4"/>
        <v>14</v>
      </c>
      <c r="D36" s="7" t="s">
        <v>48</v>
      </c>
      <c r="E36" s="8"/>
      <c r="F36" s="9" t="s">
        <v>6</v>
      </c>
      <c r="G36" s="9" t="s">
        <v>7</v>
      </c>
      <c r="H36" s="9"/>
      <c r="I36" s="9" t="s">
        <v>8</v>
      </c>
      <c r="J36" s="9" t="s">
        <v>7</v>
      </c>
      <c r="K36" s="9"/>
      <c r="L36" s="9" t="s">
        <v>9</v>
      </c>
      <c r="M36" s="9" t="s">
        <v>10</v>
      </c>
      <c r="N36" s="10">
        <f t="shared" si="5"/>
        <v>0</v>
      </c>
      <c r="O36" s="11" t="s">
        <v>6</v>
      </c>
      <c r="P36" s="8">
        <v>1</v>
      </c>
      <c r="Q36" s="9" t="s">
        <v>6</v>
      </c>
      <c r="R36" s="9" t="s">
        <v>7</v>
      </c>
      <c r="S36" s="9">
        <v>2</v>
      </c>
      <c r="T36" s="9" t="s">
        <v>8</v>
      </c>
      <c r="U36" s="9" t="s">
        <v>7</v>
      </c>
      <c r="V36" s="9">
        <f t="shared" si="3"/>
        <v>5</v>
      </c>
      <c r="W36" s="9" t="s">
        <v>9</v>
      </c>
      <c r="X36" s="9" t="s">
        <v>10</v>
      </c>
      <c r="Y36" s="10">
        <f t="shared" si="6"/>
        <v>10</v>
      </c>
      <c r="Z36" s="11" t="s">
        <v>6</v>
      </c>
      <c r="AA36" s="83"/>
    </row>
    <row r="37" spans="1:27" ht="14.5" thickTop="1" x14ac:dyDescent="0.2">
      <c r="B37" s="169" t="s">
        <v>30</v>
      </c>
      <c r="C37" s="25">
        <f t="shared" si="4"/>
        <v>15</v>
      </c>
      <c r="D37" s="20" t="s">
        <v>49</v>
      </c>
      <c r="E37" s="21">
        <v>2</v>
      </c>
      <c r="F37" s="22" t="s">
        <v>6</v>
      </c>
      <c r="G37" s="22" t="s">
        <v>7</v>
      </c>
      <c r="H37" s="22">
        <v>1</v>
      </c>
      <c r="I37" s="22" t="s">
        <v>8</v>
      </c>
      <c r="J37" s="22" t="s">
        <v>7</v>
      </c>
      <c r="K37" s="22">
        <f>$K$23</f>
        <v>5</v>
      </c>
      <c r="L37" s="22" t="s">
        <v>9</v>
      </c>
      <c r="M37" s="22" t="s">
        <v>10</v>
      </c>
      <c r="N37" s="23">
        <f>E37*H37*K37</f>
        <v>10</v>
      </c>
      <c r="O37" s="24" t="s">
        <v>6</v>
      </c>
      <c r="P37" s="21">
        <v>3</v>
      </c>
      <c r="Q37" s="22" t="s">
        <v>6</v>
      </c>
      <c r="R37" s="22" t="s">
        <v>7</v>
      </c>
      <c r="S37" s="22">
        <v>1</v>
      </c>
      <c r="T37" s="22" t="s">
        <v>8</v>
      </c>
      <c r="U37" s="22" t="s">
        <v>7</v>
      </c>
      <c r="V37" s="22">
        <f t="shared" si="3"/>
        <v>5</v>
      </c>
      <c r="W37" s="22" t="s">
        <v>9</v>
      </c>
      <c r="X37" s="22" t="s">
        <v>10</v>
      </c>
      <c r="Y37" s="23">
        <f>P37*S37*V37</f>
        <v>15</v>
      </c>
      <c r="Z37" s="24" t="s">
        <v>6</v>
      </c>
      <c r="AA37" s="83"/>
    </row>
    <row r="38" spans="1:27" x14ac:dyDescent="0.2">
      <c r="B38" s="170"/>
      <c r="C38" s="17">
        <f t="shared" si="4"/>
        <v>16</v>
      </c>
      <c r="D38" s="18" t="s">
        <v>50</v>
      </c>
      <c r="E38" s="13"/>
      <c r="F38" s="14" t="s">
        <v>6</v>
      </c>
      <c r="G38" s="14" t="s">
        <v>7</v>
      </c>
      <c r="H38" s="14"/>
      <c r="I38" s="14" t="s">
        <v>8</v>
      </c>
      <c r="J38" s="14" t="s">
        <v>7</v>
      </c>
      <c r="K38" s="14"/>
      <c r="L38" s="14" t="s">
        <v>9</v>
      </c>
      <c r="M38" s="14" t="s">
        <v>10</v>
      </c>
      <c r="N38" s="15">
        <f t="shared" si="5"/>
        <v>0</v>
      </c>
      <c r="O38" s="16" t="s">
        <v>6</v>
      </c>
      <c r="P38" s="13">
        <v>1</v>
      </c>
      <c r="Q38" s="14" t="s">
        <v>6</v>
      </c>
      <c r="R38" s="14" t="s">
        <v>7</v>
      </c>
      <c r="S38" s="14">
        <v>1</v>
      </c>
      <c r="T38" s="14" t="s">
        <v>8</v>
      </c>
      <c r="U38" s="14" t="s">
        <v>7</v>
      </c>
      <c r="V38" s="14">
        <f t="shared" si="3"/>
        <v>5</v>
      </c>
      <c r="W38" s="14" t="s">
        <v>9</v>
      </c>
      <c r="X38" s="14" t="s">
        <v>10</v>
      </c>
      <c r="Y38" s="15">
        <f t="shared" si="6"/>
        <v>5</v>
      </c>
      <c r="Z38" s="16" t="s">
        <v>6</v>
      </c>
      <c r="AA38" s="83"/>
    </row>
    <row r="39" spans="1:27" x14ac:dyDescent="0.2">
      <c r="B39" s="171"/>
      <c r="C39" s="17">
        <f t="shared" si="4"/>
        <v>17</v>
      </c>
      <c r="D39" s="79" t="s">
        <v>51</v>
      </c>
      <c r="E39" s="80"/>
      <c r="F39" s="70" t="s">
        <v>6</v>
      </c>
      <c r="G39" s="70" t="s">
        <v>7</v>
      </c>
      <c r="H39" s="70"/>
      <c r="I39" s="70" t="s">
        <v>8</v>
      </c>
      <c r="J39" s="70" t="s">
        <v>7</v>
      </c>
      <c r="K39" s="70"/>
      <c r="L39" s="70" t="s">
        <v>9</v>
      </c>
      <c r="M39" s="70" t="s">
        <v>10</v>
      </c>
      <c r="N39" s="71">
        <f>E39*H39*K39</f>
        <v>0</v>
      </c>
      <c r="O39" s="16" t="s">
        <v>6</v>
      </c>
      <c r="P39" s="19">
        <v>1</v>
      </c>
      <c r="Q39" s="14" t="s">
        <v>6</v>
      </c>
      <c r="R39" s="14" t="s">
        <v>7</v>
      </c>
      <c r="S39" s="14">
        <v>1</v>
      </c>
      <c r="T39" s="14" t="s">
        <v>8</v>
      </c>
      <c r="U39" s="14" t="s">
        <v>7</v>
      </c>
      <c r="V39" s="14">
        <f t="shared" si="3"/>
        <v>5</v>
      </c>
      <c r="W39" s="14" t="s">
        <v>9</v>
      </c>
      <c r="X39" s="14" t="s">
        <v>10</v>
      </c>
      <c r="Y39" s="15">
        <f>P39*S39*V39</f>
        <v>5</v>
      </c>
      <c r="Z39" s="16" t="s">
        <v>6</v>
      </c>
      <c r="AA39" s="83"/>
    </row>
    <row r="40" spans="1:27" ht="24.5" thickBot="1" x14ac:dyDescent="0.25">
      <c r="B40" s="172"/>
      <c r="C40" s="6">
        <f t="shared" si="4"/>
        <v>18</v>
      </c>
      <c r="D40" s="59" t="s">
        <v>93</v>
      </c>
      <c r="E40" s="54">
        <v>1</v>
      </c>
      <c r="F40" s="60" t="s">
        <v>6</v>
      </c>
      <c r="G40" s="60" t="s">
        <v>7</v>
      </c>
      <c r="H40" s="60">
        <v>1</v>
      </c>
      <c r="I40" s="60" t="s">
        <v>8</v>
      </c>
      <c r="J40" s="60" t="s">
        <v>7</v>
      </c>
      <c r="K40" s="60">
        <f>$K$23</f>
        <v>5</v>
      </c>
      <c r="L40" s="60" t="s">
        <v>9</v>
      </c>
      <c r="M40" s="60" t="s">
        <v>10</v>
      </c>
      <c r="N40" s="61">
        <f>E40*H40*K40</f>
        <v>5</v>
      </c>
      <c r="O40" s="11" t="s">
        <v>6</v>
      </c>
      <c r="P40" s="8">
        <v>2</v>
      </c>
      <c r="Q40" s="9" t="s">
        <v>6</v>
      </c>
      <c r="R40" s="9" t="s">
        <v>7</v>
      </c>
      <c r="S40" s="9">
        <v>1</v>
      </c>
      <c r="T40" s="9" t="s">
        <v>8</v>
      </c>
      <c r="U40" s="9" t="s">
        <v>7</v>
      </c>
      <c r="V40" s="9">
        <f t="shared" si="3"/>
        <v>5</v>
      </c>
      <c r="W40" s="9" t="s">
        <v>9</v>
      </c>
      <c r="X40" s="9" t="s">
        <v>10</v>
      </c>
      <c r="Y40" s="10">
        <f>P40*S40*V40</f>
        <v>10</v>
      </c>
      <c r="Z40" s="11" t="s">
        <v>6</v>
      </c>
      <c r="AA40" s="83"/>
    </row>
    <row r="41" spans="1:27" ht="14.5" thickTop="1" x14ac:dyDescent="0.2">
      <c r="B41" s="164" t="s">
        <v>16</v>
      </c>
      <c r="C41" s="164"/>
      <c r="D41" s="164"/>
      <c r="E41" s="162" t="s">
        <v>17</v>
      </c>
      <c r="F41" s="162"/>
      <c r="G41" s="162"/>
      <c r="H41" s="162"/>
      <c r="I41" s="162"/>
      <c r="J41" s="162"/>
      <c r="K41" s="162"/>
      <c r="L41" s="162"/>
      <c r="M41" s="173"/>
      <c r="N41" s="35">
        <f>SUM(N23:N40)</f>
        <v>30</v>
      </c>
      <c r="O41" s="34" t="s">
        <v>6</v>
      </c>
      <c r="P41" s="162" t="s">
        <v>17</v>
      </c>
      <c r="Q41" s="162"/>
      <c r="R41" s="162"/>
      <c r="S41" s="162"/>
      <c r="T41" s="162"/>
      <c r="U41" s="162"/>
      <c r="V41" s="162"/>
      <c r="W41" s="162"/>
      <c r="X41" s="162"/>
      <c r="Y41" s="35">
        <f>SUM(Y23:Y40)</f>
        <v>220</v>
      </c>
      <c r="Z41" s="34" t="s">
        <v>6</v>
      </c>
      <c r="AA41" s="84"/>
    </row>
    <row r="42" spans="1:27" x14ac:dyDescent="0.2">
      <c r="A42" s="96"/>
      <c r="B42" s="97"/>
      <c r="C42" s="97"/>
      <c r="D42" s="97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7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84"/>
      <c r="AA42" s="84"/>
    </row>
    <row r="43" spans="1:27" x14ac:dyDescent="0.2">
      <c r="B43" s="2" t="s">
        <v>94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  <c r="O43" s="3"/>
      <c r="P43" s="3"/>
      <c r="Q43" s="3"/>
      <c r="R43" s="3"/>
      <c r="S43" s="3"/>
      <c r="T43" s="3"/>
      <c r="U43" s="3"/>
      <c r="V43" s="3"/>
      <c r="W43" s="3"/>
      <c r="X43" s="3"/>
      <c r="Y43" s="4"/>
      <c r="Z43" s="3"/>
      <c r="AA43" s="55"/>
    </row>
    <row r="44" spans="1:27" x14ac:dyDescent="0.2">
      <c r="B44" s="182"/>
      <c r="C44" s="165" t="s">
        <v>0</v>
      </c>
      <c r="D44" s="183" t="s">
        <v>1</v>
      </c>
      <c r="E44" s="165" t="s">
        <v>2</v>
      </c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 t="s">
        <v>3</v>
      </c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55"/>
    </row>
    <row r="45" spans="1:27" s="5" customFormat="1" x14ac:dyDescent="0.2">
      <c r="B45" s="182"/>
      <c r="C45" s="165"/>
      <c r="D45" s="183"/>
      <c r="E45" s="165" t="s">
        <v>4</v>
      </c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 t="s">
        <v>4</v>
      </c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55"/>
    </row>
    <row r="46" spans="1:27" s="12" customFormat="1" ht="14.25" customHeight="1" x14ac:dyDescent="0.2">
      <c r="B46" s="174" t="s">
        <v>87</v>
      </c>
      <c r="C46" s="25">
        <v>1</v>
      </c>
      <c r="D46" s="20" t="s">
        <v>5</v>
      </c>
      <c r="E46" s="21"/>
      <c r="F46" s="22" t="s">
        <v>6</v>
      </c>
      <c r="G46" s="22" t="s">
        <v>7</v>
      </c>
      <c r="H46" s="22"/>
      <c r="I46" s="22" t="s">
        <v>8</v>
      </c>
      <c r="J46" s="22" t="s">
        <v>7</v>
      </c>
      <c r="K46" s="22"/>
      <c r="L46" s="22" t="s">
        <v>9</v>
      </c>
      <c r="M46" s="22" t="s">
        <v>10</v>
      </c>
      <c r="N46" s="23">
        <f t="shared" ref="N46:N51" si="7">E46*H46*K46</f>
        <v>0</v>
      </c>
      <c r="O46" s="24" t="s">
        <v>6</v>
      </c>
      <c r="P46" s="21">
        <v>2</v>
      </c>
      <c r="Q46" s="22" t="s">
        <v>6</v>
      </c>
      <c r="R46" s="22" t="s">
        <v>7</v>
      </c>
      <c r="S46" s="22">
        <v>1</v>
      </c>
      <c r="T46" s="22" t="s">
        <v>8</v>
      </c>
      <c r="U46" s="22" t="s">
        <v>7</v>
      </c>
      <c r="V46" s="22">
        <v>50</v>
      </c>
      <c r="W46" s="22" t="s">
        <v>9</v>
      </c>
      <c r="X46" s="22" t="s">
        <v>10</v>
      </c>
      <c r="Y46" s="23">
        <f t="shared" ref="Y46:Y51" si="8">P46*S46*V46</f>
        <v>100</v>
      </c>
      <c r="Z46" s="24" t="s">
        <v>6</v>
      </c>
      <c r="AA46" s="55"/>
    </row>
    <row r="47" spans="1:27" s="12" customFormat="1" ht="14.25" customHeight="1" x14ac:dyDescent="0.2">
      <c r="B47" s="175"/>
      <c r="C47" s="17">
        <v>2</v>
      </c>
      <c r="D47" s="18" t="s">
        <v>11</v>
      </c>
      <c r="E47" s="13"/>
      <c r="F47" s="14" t="s">
        <v>6</v>
      </c>
      <c r="G47" s="14" t="s">
        <v>7</v>
      </c>
      <c r="H47" s="14"/>
      <c r="I47" s="14" t="s">
        <v>8</v>
      </c>
      <c r="J47" s="14" t="s">
        <v>7</v>
      </c>
      <c r="K47" s="14"/>
      <c r="L47" s="14" t="s">
        <v>9</v>
      </c>
      <c r="M47" s="14" t="s">
        <v>10</v>
      </c>
      <c r="N47" s="15">
        <f t="shared" si="7"/>
        <v>0</v>
      </c>
      <c r="O47" s="16" t="s">
        <v>6</v>
      </c>
      <c r="P47" s="13">
        <v>2</v>
      </c>
      <c r="Q47" s="14" t="s">
        <v>6</v>
      </c>
      <c r="R47" s="14" t="s">
        <v>7</v>
      </c>
      <c r="S47" s="14">
        <v>1</v>
      </c>
      <c r="T47" s="14" t="s">
        <v>8</v>
      </c>
      <c r="U47" s="14" t="s">
        <v>7</v>
      </c>
      <c r="V47" s="14">
        <f>$V$46</f>
        <v>50</v>
      </c>
      <c r="W47" s="14" t="s">
        <v>9</v>
      </c>
      <c r="X47" s="14" t="s">
        <v>10</v>
      </c>
      <c r="Y47" s="15">
        <f t="shared" si="8"/>
        <v>100</v>
      </c>
      <c r="Z47" s="16" t="s">
        <v>6</v>
      </c>
      <c r="AA47" s="55"/>
    </row>
    <row r="48" spans="1:27" s="12" customFormat="1" ht="14.25" customHeight="1" thickBot="1" x14ac:dyDescent="0.25">
      <c r="B48" s="175"/>
      <c r="C48" s="17">
        <v>3</v>
      </c>
      <c r="D48" s="18" t="s">
        <v>12</v>
      </c>
      <c r="E48" s="13"/>
      <c r="F48" s="14" t="s">
        <v>6</v>
      </c>
      <c r="G48" s="14" t="s">
        <v>7</v>
      </c>
      <c r="H48" s="14"/>
      <c r="I48" s="14" t="s">
        <v>8</v>
      </c>
      <c r="J48" s="14" t="s">
        <v>7</v>
      </c>
      <c r="K48" s="14"/>
      <c r="L48" s="14" t="s">
        <v>9</v>
      </c>
      <c r="M48" s="14" t="s">
        <v>10</v>
      </c>
      <c r="N48" s="15">
        <f t="shared" si="7"/>
        <v>0</v>
      </c>
      <c r="O48" s="16" t="s">
        <v>6</v>
      </c>
      <c r="P48" s="13">
        <v>1</v>
      </c>
      <c r="Q48" s="14" t="s">
        <v>6</v>
      </c>
      <c r="R48" s="14" t="s">
        <v>7</v>
      </c>
      <c r="S48" s="14">
        <v>1</v>
      </c>
      <c r="T48" s="14" t="s">
        <v>8</v>
      </c>
      <c r="U48" s="14" t="s">
        <v>7</v>
      </c>
      <c r="V48" s="14">
        <f>$V$46</f>
        <v>50</v>
      </c>
      <c r="W48" s="14" t="s">
        <v>9</v>
      </c>
      <c r="X48" s="14" t="s">
        <v>10</v>
      </c>
      <c r="Y48" s="15">
        <f t="shared" si="8"/>
        <v>50</v>
      </c>
      <c r="Z48" s="16" t="s">
        <v>6</v>
      </c>
      <c r="AA48" s="55"/>
    </row>
    <row r="49" spans="2:27" s="12" customFormat="1" ht="14.25" customHeight="1" thickTop="1" x14ac:dyDescent="0.2">
      <c r="B49" s="176" t="s">
        <v>13</v>
      </c>
      <c r="C49" s="26">
        <v>4</v>
      </c>
      <c r="D49" s="36" t="s">
        <v>14</v>
      </c>
      <c r="E49" s="27"/>
      <c r="F49" s="28" t="s">
        <v>6</v>
      </c>
      <c r="G49" s="28" t="s">
        <v>7</v>
      </c>
      <c r="H49" s="28"/>
      <c r="I49" s="28" t="s">
        <v>8</v>
      </c>
      <c r="J49" s="28" t="s">
        <v>7</v>
      </c>
      <c r="K49" s="28"/>
      <c r="L49" s="28" t="s">
        <v>9</v>
      </c>
      <c r="M49" s="28" t="s">
        <v>10</v>
      </c>
      <c r="N49" s="29">
        <f t="shared" si="7"/>
        <v>0</v>
      </c>
      <c r="O49" s="30" t="s">
        <v>6</v>
      </c>
      <c r="P49" s="27">
        <v>1</v>
      </c>
      <c r="Q49" s="28" t="s">
        <v>6</v>
      </c>
      <c r="R49" s="28" t="s">
        <v>7</v>
      </c>
      <c r="S49" s="28">
        <v>1</v>
      </c>
      <c r="T49" s="28" t="s">
        <v>8</v>
      </c>
      <c r="U49" s="28" t="s">
        <v>7</v>
      </c>
      <c r="V49" s="28">
        <f>$V$46</f>
        <v>50</v>
      </c>
      <c r="W49" s="28" t="s">
        <v>9</v>
      </c>
      <c r="X49" s="28" t="s">
        <v>10</v>
      </c>
      <c r="Y49" s="29">
        <f t="shared" si="8"/>
        <v>50</v>
      </c>
      <c r="Z49" s="30" t="s">
        <v>6</v>
      </c>
      <c r="AA49" s="55"/>
    </row>
    <row r="50" spans="2:27" s="12" customFormat="1" ht="14.25" customHeight="1" x14ac:dyDescent="0.2">
      <c r="B50" s="175"/>
      <c r="C50" s="17">
        <v>5</v>
      </c>
      <c r="D50" s="18" t="s">
        <v>15</v>
      </c>
      <c r="E50" s="13"/>
      <c r="F50" s="14" t="s">
        <v>6</v>
      </c>
      <c r="G50" s="14" t="s">
        <v>7</v>
      </c>
      <c r="H50" s="14"/>
      <c r="I50" s="14" t="s">
        <v>8</v>
      </c>
      <c r="J50" s="14" t="s">
        <v>7</v>
      </c>
      <c r="K50" s="14"/>
      <c r="L50" s="14" t="s">
        <v>9</v>
      </c>
      <c r="M50" s="14" t="s">
        <v>10</v>
      </c>
      <c r="N50" s="15">
        <f t="shared" si="7"/>
        <v>0</v>
      </c>
      <c r="O50" s="16" t="s">
        <v>6</v>
      </c>
      <c r="P50" s="13">
        <v>1</v>
      </c>
      <c r="Q50" s="14" t="s">
        <v>6</v>
      </c>
      <c r="R50" s="14" t="s">
        <v>7</v>
      </c>
      <c r="S50" s="14">
        <v>1</v>
      </c>
      <c r="T50" s="14" t="s">
        <v>8</v>
      </c>
      <c r="U50" s="14" t="s">
        <v>7</v>
      </c>
      <c r="V50" s="14">
        <f>$V$46</f>
        <v>50</v>
      </c>
      <c r="W50" s="14" t="s">
        <v>9</v>
      </c>
      <c r="X50" s="14" t="s">
        <v>10</v>
      </c>
      <c r="Y50" s="15">
        <f t="shared" si="8"/>
        <v>50</v>
      </c>
      <c r="Z50" s="16" t="s">
        <v>6</v>
      </c>
      <c r="AA50" s="55"/>
    </row>
    <row r="51" spans="2:27" s="12" customFormat="1" ht="14.25" customHeight="1" thickBot="1" x14ac:dyDescent="0.25">
      <c r="B51" s="177"/>
      <c r="C51" s="6">
        <v>6</v>
      </c>
      <c r="D51" s="59" t="s">
        <v>91</v>
      </c>
      <c r="E51" s="54">
        <v>1</v>
      </c>
      <c r="F51" s="60" t="s">
        <v>6</v>
      </c>
      <c r="G51" s="60" t="s">
        <v>7</v>
      </c>
      <c r="H51" s="60">
        <v>1</v>
      </c>
      <c r="I51" s="60" t="s">
        <v>8</v>
      </c>
      <c r="J51" s="60" t="s">
        <v>7</v>
      </c>
      <c r="K51" s="60">
        <v>4</v>
      </c>
      <c r="L51" s="60" t="s">
        <v>9</v>
      </c>
      <c r="M51" s="60" t="s">
        <v>10</v>
      </c>
      <c r="N51" s="61">
        <f t="shared" si="7"/>
        <v>4</v>
      </c>
      <c r="O51" s="62" t="s">
        <v>6</v>
      </c>
      <c r="P51" s="54">
        <v>1</v>
      </c>
      <c r="Q51" s="60" t="s">
        <v>6</v>
      </c>
      <c r="R51" s="60" t="s">
        <v>7</v>
      </c>
      <c r="S51" s="60">
        <v>1</v>
      </c>
      <c r="T51" s="60" t="s">
        <v>8</v>
      </c>
      <c r="U51" s="60" t="s">
        <v>7</v>
      </c>
      <c r="V51" s="60">
        <v>4</v>
      </c>
      <c r="W51" s="9" t="s">
        <v>9</v>
      </c>
      <c r="X51" s="9" t="s">
        <v>10</v>
      </c>
      <c r="Y51" s="10">
        <f t="shared" si="8"/>
        <v>4</v>
      </c>
      <c r="Z51" s="11" t="s">
        <v>6</v>
      </c>
      <c r="AA51" s="55"/>
    </row>
    <row r="52" spans="2:27" s="12" customFormat="1" ht="14.25" customHeight="1" thickTop="1" x14ac:dyDescent="0.2">
      <c r="B52" s="164" t="s">
        <v>16</v>
      </c>
      <c r="C52" s="164"/>
      <c r="D52" s="164"/>
      <c r="E52" s="162" t="s">
        <v>17</v>
      </c>
      <c r="F52" s="162"/>
      <c r="G52" s="162"/>
      <c r="H52" s="162"/>
      <c r="I52" s="162"/>
      <c r="J52" s="162"/>
      <c r="K52" s="162"/>
      <c r="L52" s="162"/>
      <c r="M52" s="173"/>
      <c r="N52" s="31">
        <f>SUM(N46:N51)</f>
        <v>4</v>
      </c>
      <c r="O52" s="32" t="s">
        <v>6</v>
      </c>
      <c r="P52" s="178" t="s">
        <v>17</v>
      </c>
      <c r="Q52" s="179"/>
      <c r="R52" s="179"/>
      <c r="S52" s="179"/>
      <c r="T52" s="179"/>
      <c r="U52" s="179"/>
      <c r="V52" s="179"/>
      <c r="W52" s="179"/>
      <c r="X52" s="179"/>
      <c r="Y52" s="31">
        <f>SUM(Y46:Y51)</f>
        <v>354</v>
      </c>
      <c r="Z52" s="32" t="s">
        <v>6</v>
      </c>
      <c r="AA52" s="55"/>
    </row>
    <row r="53" spans="2:27" s="12" customFormat="1" x14ac:dyDescent="0.2">
      <c r="B53" s="5"/>
      <c r="C53" s="5"/>
      <c r="D53" s="5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5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5"/>
      <c r="AA53" s="55"/>
    </row>
    <row r="54" spans="2:27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  <c r="O54" s="3"/>
      <c r="P54" s="3"/>
      <c r="Q54" s="3"/>
      <c r="R54" s="3"/>
      <c r="S54" s="3"/>
      <c r="T54" s="3"/>
      <c r="U54" s="3"/>
      <c r="V54" s="3"/>
      <c r="W54" s="3"/>
      <c r="X54" s="3"/>
      <c r="Y54" s="4"/>
      <c r="Z54" s="3"/>
      <c r="AA54" s="3"/>
    </row>
    <row r="56" spans="2:27" x14ac:dyDescent="0.2">
      <c r="B56" s="151" t="s">
        <v>52</v>
      </c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 t="s">
        <v>53</v>
      </c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85"/>
    </row>
    <row r="57" spans="2:27" s="12" customFormat="1" ht="13.9" customHeight="1" x14ac:dyDescent="0.2">
      <c r="B57" s="158" t="s">
        <v>0</v>
      </c>
      <c r="C57" s="152" t="s">
        <v>1</v>
      </c>
      <c r="D57" s="156"/>
      <c r="E57" s="152" t="s">
        <v>2</v>
      </c>
      <c r="F57" s="153"/>
      <c r="G57" s="153"/>
      <c r="H57" s="156"/>
      <c r="I57" s="152" t="s">
        <v>54</v>
      </c>
      <c r="J57" s="153"/>
      <c r="K57" s="153"/>
      <c r="L57" s="153"/>
      <c r="M57" s="156"/>
      <c r="N57" s="152" t="s">
        <v>1</v>
      </c>
      <c r="O57" s="153"/>
      <c r="P57" s="153"/>
      <c r="Q57" s="153"/>
      <c r="R57" s="153"/>
      <c r="S57" s="153"/>
      <c r="T57" s="153"/>
      <c r="U57" s="153"/>
      <c r="V57" s="153" t="s">
        <v>55</v>
      </c>
      <c r="W57" s="153"/>
      <c r="X57" s="153"/>
      <c r="Y57" s="153"/>
      <c r="Z57" s="156"/>
      <c r="AA57" s="86"/>
    </row>
    <row r="58" spans="2:27" s="12" customFormat="1" ht="15.75" customHeight="1" x14ac:dyDescent="0.2">
      <c r="B58" s="159"/>
      <c r="C58" s="160"/>
      <c r="D58" s="161"/>
      <c r="E58" s="154"/>
      <c r="F58" s="155"/>
      <c r="G58" s="155"/>
      <c r="H58" s="157"/>
      <c r="I58" s="154"/>
      <c r="J58" s="155"/>
      <c r="K58" s="155"/>
      <c r="L58" s="155"/>
      <c r="M58" s="157"/>
      <c r="N58" s="154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7"/>
      <c r="AA58" s="86"/>
    </row>
    <row r="59" spans="2:27" s="12" customFormat="1" ht="33" customHeight="1" x14ac:dyDescent="0.2">
      <c r="B59" s="17">
        <v>1</v>
      </c>
      <c r="C59" s="146" t="s">
        <v>59</v>
      </c>
      <c r="D59" s="146"/>
      <c r="E59" s="147">
        <f>N18</f>
        <v>120</v>
      </c>
      <c r="F59" s="148"/>
      <c r="G59" s="149" t="s">
        <v>6</v>
      </c>
      <c r="H59" s="150"/>
      <c r="I59" s="148">
        <f>Y18</f>
        <v>1135</v>
      </c>
      <c r="J59" s="148"/>
      <c r="K59" s="148"/>
      <c r="L59" s="149" t="s">
        <v>6</v>
      </c>
      <c r="M59" s="150"/>
      <c r="N59" s="141" t="s">
        <v>60</v>
      </c>
      <c r="O59" s="142"/>
      <c r="P59" s="142" t="s">
        <v>60</v>
      </c>
      <c r="Q59" s="142"/>
      <c r="R59" s="142" t="s">
        <v>60</v>
      </c>
      <c r="S59" s="142"/>
      <c r="T59" s="142" t="s">
        <v>60</v>
      </c>
      <c r="U59" s="143"/>
      <c r="V59" s="144">
        <f>'直接経費 '!O4</f>
        <v>2039500</v>
      </c>
      <c r="W59" s="145"/>
      <c r="X59" s="145"/>
      <c r="Y59" s="145"/>
      <c r="Z59" s="16" t="s">
        <v>58</v>
      </c>
      <c r="AA59" s="83"/>
    </row>
    <row r="60" spans="2:27" s="12" customFormat="1" ht="33" customHeight="1" x14ac:dyDescent="0.2">
      <c r="B60" s="17">
        <v>2</v>
      </c>
      <c r="C60" s="146" t="s">
        <v>61</v>
      </c>
      <c r="D60" s="146"/>
      <c r="E60" s="147">
        <f>N41</f>
        <v>30</v>
      </c>
      <c r="F60" s="148"/>
      <c r="G60" s="149" t="s">
        <v>6</v>
      </c>
      <c r="H60" s="150"/>
      <c r="I60" s="148">
        <f>Y41</f>
        <v>220</v>
      </c>
      <c r="J60" s="148"/>
      <c r="K60" s="148"/>
      <c r="L60" s="149" t="s">
        <v>6</v>
      </c>
      <c r="M60" s="150"/>
      <c r="N60" s="141" t="s">
        <v>62</v>
      </c>
      <c r="O60" s="142"/>
      <c r="P60" s="142" t="s">
        <v>62</v>
      </c>
      <c r="Q60" s="142"/>
      <c r="R60" s="142" t="s">
        <v>62</v>
      </c>
      <c r="S60" s="142"/>
      <c r="T60" s="142" t="s">
        <v>62</v>
      </c>
      <c r="U60" s="143"/>
      <c r="V60" s="144">
        <f>'直接経費 '!O12</f>
        <v>1058000</v>
      </c>
      <c r="W60" s="145"/>
      <c r="X60" s="145"/>
      <c r="Y60" s="145"/>
      <c r="Z60" s="16" t="s">
        <v>58</v>
      </c>
      <c r="AA60" s="83"/>
    </row>
    <row r="61" spans="2:27" s="12" customFormat="1" ht="33" customHeight="1" x14ac:dyDescent="0.2">
      <c r="B61" s="17">
        <v>3</v>
      </c>
      <c r="C61" s="146" t="s">
        <v>56</v>
      </c>
      <c r="D61" s="146"/>
      <c r="E61" s="147">
        <f>N52</f>
        <v>4</v>
      </c>
      <c r="F61" s="148"/>
      <c r="G61" s="149" t="s">
        <v>6</v>
      </c>
      <c r="H61" s="150"/>
      <c r="I61" s="148">
        <f>Y52</f>
        <v>354</v>
      </c>
      <c r="J61" s="148"/>
      <c r="K61" s="148"/>
      <c r="L61" s="149" t="s">
        <v>6</v>
      </c>
      <c r="M61" s="150"/>
      <c r="N61" s="141" t="s">
        <v>57</v>
      </c>
      <c r="O61" s="142"/>
      <c r="P61" s="142" t="s">
        <v>57</v>
      </c>
      <c r="Q61" s="142"/>
      <c r="R61" s="142" t="s">
        <v>57</v>
      </c>
      <c r="S61" s="142"/>
      <c r="T61" s="142" t="s">
        <v>57</v>
      </c>
      <c r="U61" s="143"/>
      <c r="V61" s="144">
        <v>0</v>
      </c>
      <c r="W61" s="145"/>
      <c r="X61" s="145"/>
      <c r="Y61" s="145"/>
      <c r="Z61" s="16" t="s">
        <v>58</v>
      </c>
      <c r="AA61" s="83"/>
    </row>
    <row r="62" spans="2:27" s="12" customFormat="1" ht="18" customHeight="1" x14ac:dyDescent="0.2">
      <c r="B62" s="124" t="s">
        <v>63</v>
      </c>
      <c r="C62" s="124"/>
      <c r="D62" s="124"/>
      <c r="E62" s="126">
        <f>SUM(E59:F61)</f>
        <v>154</v>
      </c>
      <c r="F62" s="127"/>
      <c r="G62" s="128" t="s">
        <v>6</v>
      </c>
      <c r="H62" s="129"/>
      <c r="I62" s="127">
        <f>SUM(I59:K61)</f>
        <v>1709</v>
      </c>
      <c r="J62" s="127"/>
      <c r="K62" s="127"/>
      <c r="L62" s="130" t="s">
        <v>6</v>
      </c>
      <c r="M62" s="131"/>
      <c r="N62" s="124" t="s">
        <v>64</v>
      </c>
      <c r="O62" s="124"/>
      <c r="P62" s="124"/>
      <c r="Q62" s="124"/>
      <c r="R62" s="124"/>
      <c r="S62" s="124"/>
      <c r="T62" s="124"/>
      <c r="U62" s="124"/>
      <c r="V62" s="132">
        <f>SUM(V59:Y60)</f>
        <v>3097500</v>
      </c>
      <c r="W62" s="133"/>
      <c r="X62" s="133"/>
      <c r="Y62" s="133"/>
      <c r="Z62" s="24" t="s">
        <v>58</v>
      </c>
      <c r="AA62" s="83"/>
    </row>
    <row r="63" spans="2:27" s="12" customFormat="1" ht="16.5" customHeight="1" thickBot="1" x14ac:dyDescent="0.25">
      <c r="B63" s="125"/>
      <c r="C63" s="125"/>
      <c r="D63" s="125"/>
      <c r="E63" s="134">
        <f>E62/7.5</f>
        <v>20.533333333333335</v>
      </c>
      <c r="F63" s="135"/>
      <c r="G63" s="136" t="s">
        <v>65</v>
      </c>
      <c r="H63" s="137"/>
      <c r="I63" s="138">
        <f>I62/7.5</f>
        <v>227.86666666666667</v>
      </c>
      <c r="J63" s="138"/>
      <c r="K63" s="138"/>
      <c r="L63" s="136" t="s">
        <v>65</v>
      </c>
      <c r="M63" s="137"/>
      <c r="N63" s="111" t="s">
        <v>88</v>
      </c>
      <c r="O63" s="111"/>
      <c r="P63" s="111"/>
      <c r="Q63" s="111"/>
      <c r="R63" s="111"/>
      <c r="S63" s="111"/>
      <c r="T63" s="111"/>
      <c r="U63" s="111"/>
      <c r="V63" s="139">
        <f>V62*0.4</f>
        <v>1239000</v>
      </c>
      <c r="W63" s="139"/>
      <c r="X63" s="139"/>
      <c r="Y63" s="140"/>
      <c r="Z63" s="16" t="s">
        <v>58</v>
      </c>
      <c r="AA63" s="83"/>
    </row>
    <row r="64" spans="2:27" s="12" customFormat="1" ht="16.5" customHeight="1" thickTop="1" x14ac:dyDescent="0.2">
      <c r="B64" s="104" t="s">
        <v>66</v>
      </c>
      <c r="C64" s="105"/>
      <c r="D64" s="106"/>
      <c r="E64" s="107"/>
      <c r="F64" s="108"/>
      <c r="G64" s="109" t="s">
        <v>58</v>
      </c>
      <c r="H64" s="110"/>
      <c r="I64" s="108"/>
      <c r="J64" s="108"/>
      <c r="K64" s="108"/>
      <c r="L64" s="109" t="s">
        <v>58</v>
      </c>
      <c r="M64" s="110"/>
      <c r="N64" s="111" t="s">
        <v>67</v>
      </c>
      <c r="O64" s="111"/>
      <c r="P64" s="111"/>
      <c r="Q64" s="111"/>
      <c r="R64" s="111"/>
      <c r="S64" s="111"/>
      <c r="T64" s="111"/>
      <c r="U64" s="111"/>
      <c r="V64" s="102">
        <f>+E66+V62+V63</f>
        <v>4336500</v>
      </c>
      <c r="W64" s="102"/>
      <c r="X64" s="102"/>
      <c r="Y64" s="103"/>
      <c r="Z64" s="16" t="s">
        <v>58</v>
      </c>
      <c r="AA64" s="83"/>
    </row>
    <row r="65" spans="2:27" s="12" customFormat="1" ht="16.5" customHeight="1" x14ac:dyDescent="0.2">
      <c r="B65" s="118" t="s">
        <v>68</v>
      </c>
      <c r="C65" s="119"/>
      <c r="D65" s="120"/>
      <c r="E65" s="121"/>
      <c r="F65" s="122"/>
      <c r="G65" s="109" t="s">
        <v>58</v>
      </c>
      <c r="H65" s="110"/>
      <c r="I65" s="113"/>
      <c r="J65" s="114"/>
      <c r="K65" s="114"/>
      <c r="L65" s="115" t="s">
        <v>58</v>
      </c>
      <c r="M65" s="123"/>
      <c r="N65" s="111" t="s">
        <v>69</v>
      </c>
      <c r="O65" s="111"/>
      <c r="P65" s="111"/>
      <c r="Q65" s="111"/>
      <c r="R65" s="111"/>
      <c r="S65" s="111"/>
      <c r="T65" s="111"/>
      <c r="U65" s="111"/>
      <c r="V65" s="102">
        <f>+V64/10</f>
        <v>433650</v>
      </c>
      <c r="W65" s="102"/>
      <c r="X65" s="102"/>
      <c r="Y65" s="103"/>
      <c r="Z65" s="16" t="s">
        <v>58</v>
      </c>
      <c r="AA65" s="83"/>
    </row>
    <row r="66" spans="2:27" s="12" customFormat="1" ht="16.5" customHeight="1" x14ac:dyDescent="0.2">
      <c r="B66" s="112" t="s">
        <v>70</v>
      </c>
      <c r="C66" s="112"/>
      <c r="D66" s="112"/>
      <c r="E66" s="113">
        <f>+E65+I65</f>
        <v>0</v>
      </c>
      <c r="F66" s="114"/>
      <c r="G66" s="114"/>
      <c r="H66" s="114"/>
      <c r="I66" s="114"/>
      <c r="J66" s="114"/>
      <c r="K66" s="114"/>
      <c r="L66" s="115" t="s">
        <v>58</v>
      </c>
      <c r="M66" s="115"/>
      <c r="N66" s="111" t="s">
        <v>71</v>
      </c>
      <c r="O66" s="111"/>
      <c r="P66" s="111"/>
      <c r="Q66" s="111"/>
      <c r="R66" s="111"/>
      <c r="S66" s="111"/>
      <c r="T66" s="111"/>
      <c r="U66" s="111"/>
      <c r="V66" s="116">
        <f>+V64+V65</f>
        <v>4770150</v>
      </c>
      <c r="W66" s="116"/>
      <c r="X66" s="116"/>
      <c r="Y66" s="117"/>
      <c r="Z66" s="41" t="s">
        <v>58</v>
      </c>
      <c r="AA66" s="87"/>
    </row>
  </sheetData>
  <mergeCells count="101">
    <mergeCell ref="B15:B17"/>
    <mergeCell ref="B1:Z1"/>
    <mergeCell ref="B2:Z2"/>
    <mergeCell ref="B44:B45"/>
    <mergeCell ref="C44:C45"/>
    <mergeCell ref="D44:D45"/>
    <mergeCell ref="E44:O44"/>
    <mergeCell ref="P44:Z44"/>
    <mergeCell ref="E45:O45"/>
    <mergeCell ref="P45:Z45"/>
    <mergeCell ref="B18:D18"/>
    <mergeCell ref="E18:M18"/>
    <mergeCell ref="P18:X18"/>
    <mergeCell ref="B4:B5"/>
    <mergeCell ref="C4:C5"/>
    <mergeCell ref="D4:D5"/>
    <mergeCell ref="E4:O4"/>
    <mergeCell ref="P4:Z4"/>
    <mergeCell ref="E5:O5"/>
    <mergeCell ref="P5:Z5"/>
    <mergeCell ref="B7:B11"/>
    <mergeCell ref="B12:B14"/>
    <mergeCell ref="B57:B58"/>
    <mergeCell ref="C57:D58"/>
    <mergeCell ref="E57:H58"/>
    <mergeCell ref="I57:M58"/>
    <mergeCell ref="B56:M56"/>
    <mergeCell ref="P41:X41"/>
    <mergeCell ref="B21:B22"/>
    <mergeCell ref="C21:C22"/>
    <mergeCell ref="D21:D22"/>
    <mergeCell ref="E21:O21"/>
    <mergeCell ref="P21:Z21"/>
    <mergeCell ref="E22:O22"/>
    <mergeCell ref="P22:Z22"/>
    <mergeCell ref="B24:B30"/>
    <mergeCell ref="B31:B36"/>
    <mergeCell ref="B37:B40"/>
    <mergeCell ref="B41:D41"/>
    <mergeCell ref="E41:M41"/>
    <mergeCell ref="B46:B48"/>
    <mergeCell ref="B49:B51"/>
    <mergeCell ref="B52:D52"/>
    <mergeCell ref="E52:M52"/>
    <mergeCell ref="P52:X52"/>
    <mergeCell ref="N61:U61"/>
    <mergeCell ref="V60:Y60"/>
    <mergeCell ref="C60:D60"/>
    <mergeCell ref="E60:F60"/>
    <mergeCell ref="G60:H60"/>
    <mergeCell ref="I60:K60"/>
    <mergeCell ref="L60:M60"/>
    <mergeCell ref="N60:U60"/>
    <mergeCell ref="N56:Z56"/>
    <mergeCell ref="N57:U58"/>
    <mergeCell ref="V57:Z58"/>
    <mergeCell ref="V61:Y61"/>
    <mergeCell ref="C59:D59"/>
    <mergeCell ref="E59:F59"/>
    <mergeCell ref="G59:H59"/>
    <mergeCell ref="I59:K59"/>
    <mergeCell ref="L59:M59"/>
    <mergeCell ref="N59:U59"/>
    <mergeCell ref="V59:Y59"/>
    <mergeCell ref="C61:D61"/>
    <mergeCell ref="E61:F61"/>
    <mergeCell ref="G61:H61"/>
    <mergeCell ref="I61:K61"/>
    <mergeCell ref="L61:M61"/>
    <mergeCell ref="B62:D63"/>
    <mergeCell ref="E62:F62"/>
    <mergeCell ref="G62:H62"/>
    <mergeCell ref="I62:K62"/>
    <mergeCell ref="L62:M62"/>
    <mergeCell ref="V62:Y62"/>
    <mergeCell ref="E63:F63"/>
    <mergeCell ref="G63:H63"/>
    <mergeCell ref="I63:K63"/>
    <mergeCell ref="L63:M63"/>
    <mergeCell ref="N63:U63"/>
    <mergeCell ref="V63:Y63"/>
    <mergeCell ref="N62:U62"/>
    <mergeCell ref="V65:Y65"/>
    <mergeCell ref="B64:D64"/>
    <mergeCell ref="E64:F64"/>
    <mergeCell ref="G64:H64"/>
    <mergeCell ref="I64:K64"/>
    <mergeCell ref="L64:M64"/>
    <mergeCell ref="N64:U64"/>
    <mergeCell ref="B66:D66"/>
    <mergeCell ref="E66:K66"/>
    <mergeCell ref="L66:M66"/>
    <mergeCell ref="N66:U66"/>
    <mergeCell ref="V66:Y66"/>
    <mergeCell ref="V64:Y64"/>
    <mergeCell ref="B65:D65"/>
    <mergeCell ref="E65:F65"/>
    <mergeCell ref="G65:H65"/>
    <mergeCell ref="L65:M65"/>
    <mergeCell ref="N65:U65"/>
    <mergeCell ref="I65:K65"/>
  </mergeCells>
  <phoneticPr fontId="3"/>
  <pageMargins left="0.25" right="0.25" top="0.75" bottom="0.75" header="0.3" footer="0.3"/>
  <pageSetup paperSize="8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1D8AB-2013-4064-ADE0-59E773ED2F42}">
  <sheetPr>
    <pageSetUpPr fitToPage="1"/>
  </sheetPr>
  <dimension ref="A1:S24"/>
  <sheetViews>
    <sheetView showGridLines="0" topLeftCell="A7" zoomScale="80" zoomScaleNormal="80" workbookViewId="0">
      <selection activeCell="S16" sqref="S16"/>
    </sheetView>
  </sheetViews>
  <sheetFormatPr defaultColWidth="9" defaultRowHeight="14" x14ac:dyDescent="0.2"/>
  <cols>
    <col min="1" max="1" width="2.5" style="1" bestFit="1" customWidth="1"/>
    <col min="2" max="2" width="22.75" style="1" bestFit="1" customWidth="1"/>
    <col min="3" max="3" width="56.08203125" style="1" bestFit="1" customWidth="1"/>
    <col min="4" max="4" width="8.5" style="50" bestFit="1" customWidth="1"/>
    <col min="5" max="6" width="3.5" style="51" bestFit="1" customWidth="1"/>
    <col min="7" max="7" width="4.5" style="50" bestFit="1" customWidth="1"/>
    <col min="8" max="8" width="5.5" style="51" bestFit="1" customWidth="1"/>
    <col min="9" max="11" width="3.5" style="51" customWidth="1"/>
    <col min="12" max="12" width="3.5" style="51" bestFit="1" customWidth="1"/>
    <col min="13" max="13" width="10.08203125" style="50" customWidth="1"/>
    <col min="14" max="14" width="3.5" style="51" bestFit="1" customWidth="1"/>
    <col min="15" max="15" width="14.83203125" style="1" customWidth="1"/>
    <col min="16" max="16" width="3.5" style="53" bestFit="1" customWidth="1"/>
    <col min="17" max="17" width="10.25" style="1" bestFit="1" customWidth="1"/>
    <col min="18" max="18" width="9" style="1"/>
    <col min="19" max="19" width="13.58203125" style="1" customWidth="1"/>
    <col min="20" max="256" width="9" style="1"/>
    <col min="257" max="257" width="2.5" style="1" bestFit="1" customWidth="1"/>
    <col min="258" max="258" width="22.75" style="1" bestFit="1" customWidth="1"/>
    <col min="259" max="259" width="46.75" style="1" customWidth="1"/>
    <col min="260" max="260" width="8.5" style="1" bestFit="1" customWidth="1"/>
    <col min="261" max="262" width="3.5" style="1" bestFit="1" customWidth="1"/>
    <col min="263" max="263" width="4.5" style="1" bestFit="1" customWidth="1"/>
    <col min="264" max="264" width="5.5" style="1" bestFit="1" customWidth="1"/>
    <col min="265" max="267" width="3.5" style="1" customWidth="1"/>
    <col min="268" max="268" width="3.5" style="1" bestFit="1" customWidth="1"/>
    <col min="269" max="269" width="10.08203125" style="1" customWidth="1"/>
    <col min="270" max="270" width="3.5" style="1" bestFit="1" customWidth="1"/>
    <col min="271" max="271" width="14.83203125" style="1" customWidth="1"/>
    <col min="272" max="272" width="3.5" style="1" bestFit="1" customWidth="1"/>
    <col min="273" max="273" width="10.25" style="1" bestFit="1" customWidth="1"/>
    <col min="274" max="274" width="9" style="1"/>
    <col min="275" max="275" width="13.58203125" style="1" customWidth="1"/>
    <col min="276" max="512" width="9" style="1"/>
    <col min="513" max="513" width="2.5" style="1" bestFit="1" customWidth="1"/>
    <col min="514" max="514" width="22.75" style="1" bestFit="1" customWidth="1"/>
    <col min="515" max="515" width="46.75" style="1" customWidth="1"/>
    <col min="516" max="516" width="8.5" style="1" bestFit="1" customWidth="1"/>
    <col min="517" max="518" width="3.5" style="1" bestFit="1" customWidth="1"/>
    <col min="519" max="519" width="4.5" style="1" bestFit="1" customWidth="1"/>
    <col min="520" max="520" width="5.5" style="1" bestFit="1" customWidth="1"/>
    <col min="521" max="523" width="3.5" style="1" customWidth="1"/>
    <col min="524" max="524" width="3.5" style="1" bestFit="1" customWidth="1"/>
    <col min="525" max="525" width="10.08203125" style="1" customWidth="1"/>
    <col min="526" max="526" width="3.5" style="1" bestFit="1" customWidth="1"/>
    <col min="527" max="527" width="14.83203125" style="1" customWidth="1"/>
    <col min="528" max="528" width="3.5" style="1" bestFit="1" customWidth="1"/>
    <col min="529" max="529" width="10.25" style="1" bestFit="1" customWidth="1"/>
    <col min="530" max="530" width="9" style="1"/>
    <col min="531" max="531" width="13.58203125" style="1" customWidth="1"/>
    <col min="532" max="768" width="9" style="1"/>
    <col min="769" max="769" width="2.5" style="1" bestFit="1" customWidth="1"/>
    <col min="770" max="770" width="22.75" style="1" bestFit="1" customWidth="1"/>
    <col min="771" max="771" width="46.75" style="1" customWidth="1"/>
    <col min="772" max="772" width="8.5" style="1" bestFit="1" customWidth="1"/>
    <col min="773" max="774" width="3.5" style="1" bestFit="1" customWidth="1"/>
    <col min="775" max="775" width="4.5" style="1" bestFit="1" customWidth="1"/>
    <col min="776" max="776" width="5.5" style="1" bestFit="1" customWidth="1"/>
    <col min="777" max="779" width="3.5" style="1" customWidth="1"/>
    <col min="780" max="780" width="3.5" style="1" bestFit="1" customWidth="1"/>
    <col min="781" max="781" width="10.08203125" style="1" customWidth="1"/>
    <col min="782" max="782" width="3.5" style="1" bestFit="1" customWidth="1"/>
    <col min="783" max="783" width="14.83203125" style="1" customWidth="1"/>
    <col min="784" max="784" width="3.5" style="1" bestFit="1" customWidth="1"/>
    <col min="785" max="785" width="10.25" style="1" bestFit="1" customWidth="1"/>
    <col min="786" max="786" width="9" style="1"/>
    <col min="787" max="787" width="13.58203125" style="1" customWidth="1"/>
    <col min="788" max="1024" width="9" style="1"/>
    <col min="1025" max="1025" width="2.5" style="1" bestFit="1" customWidth="1"/>
    <col min="1026" max="1026" width="22.75" style="1" bestFit="1" customWidth="1"/>
    <col min="1027" max="1027" width="46.75" style="1" customWidth="1"/>
    <col min="1028" max="1028" width="8.5" style="1" bestFit="1" customWidth="1"/>
    <col min="1029" max="1030" width="3.5" style="1" bestFit="1" customWidth="1"/>
    <col min="1031" max="1031" width="4.5" style="1" bestFit="1" customWidth="1"/>
    <col min="1032" max="1032" width="5.5" style="1" bestFit="1" customWidth="1"/>
    <col min="1033" max="1035" width="3.5" style="1" customWidth="1"/>
    <col min="1036" max="1036" width="3.5" style="1" bestFit="1" customWidth="1"/>
    <col min="1037" max="1037" width="10.08203125" style="1" customWidth="1"/>
    <col min="1038" max="1038" width="3.5" style="1" bestFit="1" customWidth="1"/>
    <col min="1039" max="1039" width="14.83203125" style="1" customWidth="1"/>
    <col min="1040" max="1040" width="3.5" style="1" bestFit="1" customWidth="1"/>
    <col min="1041" max="1041" width="10.25" style="1" bestFit="1" customWidth="1"/>
    <col min="1042" max="1042" width="9" style="1"/>
    <col min="1043" max="1043" width="13.58203125" style="1" customWidth="1"/>
    <col min="1044" max="1280" width="9" style="1"/>
    <col min="1281" max="1281" width="2.5" style="1" bestFit="1" customWidth="1"/>
    <col min="1282" max="1282" width="22.75" style="1" bestFit="1" customWidth="1"/>
    <col min="1283" max="1283" width="46.75" style="1" customWidth="1"/>
    <col min="1284" max="1284" width="8.5" style="1" bestFit="1" customWidth="1"/>
    <col min="1285" max="1286" width="3.5" style="1" bestFit="1" customWidth="1"/>
    <col min="1287" max="1287" width="4.5" style="1" bestFit="1" customWidth="1"/>
    <col min="1288" max="1288" width="5.5" style="1" bestFit="1" customWidth="1"/>
    <col min="1289" max="1291" width="3.5" style="1" customWidth="1"/>
    <col min="1292" max="1292" width="3.5" style="1" bestFit="1" customWidth="1"/>
    <col min="1293" max="1293" width="10.08203125" style="1" customWidth="1"/>
    <col min="1294" max="1294" width="3.5" style="1" bestFit="1" customWidth="1"/>
    <col min="1295" max="1295" width="14.83203125" style="1" customWidth="1"/>
    <col min="1296" max="1296" width="3.5" style="1" bestFit="1" customWidth="1"/>
    <col min="1297" max="1297" width="10.25" style="1" bestFit="1" customWidth="1"/>
    <col min="1298" max="1298" width="9" style="1"/>
    <col min="1299" max="1299" width="13.58203125" style="1" customWidth="1"/>
    <col min="1300" max="1536" width="9" style="1"/>
    <col min="1537" max="1537" width="2.5" style="1" bestFit="1" customWidth="1"/>
    <col min="1538" max="1538" width="22.75" style="1" bestFit="1" customWidth="1"/>
    <col min="1539" max="1539" width="46.75" style="1" customWidth="1"/>
    <col min="1540" max="1540" width="8.5" style="1" bestFit="1" customWidth="1"/>
    <col min="1541" max="1542" width="3.5" style="1" bestFit="1" customWidth="1"/>
    <col min="1543" max="1543" width="4.5" style="1" bestFit="1" customWidth="1"/>
    <col min="1544" max="1544" width="5.5" style="1" bestFit="1" customWidth="1"/>
    <col min="1545" max="1547" width="3.5" style="1" customWidth="1"/>
    <col min="1548" max="1548" width="3.5" style="1" bestFit="1" customWidth="1"/>
    <col min="1549" max="1549" width="10.08203125" style="1" customWidth="1"/>
    <col min="1550" max="1550" width="3.5" style="1" bestFit="1" customWidth="1"/>
    <col min="1551" max="1551" width="14.83203125" style="1" customWidth="1"/>
    <col min="1552" max="1552" width="3.5" style="1" bestFit="1" customWidth="1"/>
    <col min="1553" max="1553" width="10.25" style="1" bestFit="1" customWidth="1"/>
    <col min="1554" max="1554" width="9" style="1"/>
    <col min="1555" max="1555" width="13.58203125" style="1" customWidth="1"/>
    <col min="1556" max="1792" width="9" style="1"/>
    <col min="1793" max="1793" width="2.5" style="1" bestFit="1" customWidth="1"/>
    <col min="1794" max="1794" width="22.75" style="1" bestFit="1" customWidth="1"/>
    <col min="1795" max="1795" width="46.75" style="1" customWidth="1"/>
    <col min="1796" max="1796" width="8.5" style="1" bestFit="1" customWidth="1"/>
    <col min="1797" max="1798" width="3.5" style="1" bestFit="1" customWidth="1"/>
    <col min="1799" max="1799" width="4.5" style="1" bestFit="1" customWidth="1"/>
    <col min="1800" max="1800" width="5.5" style="1" bestFit="1" customWidth="1"/>
    <col min="1801" max="1803" width="3.5" style="1" customWidth="1"/>
    <col min="1804" max="1804" width="3.5" style="1" bestFit="1" customWidth="1"/>
    <col min="1805" max="1805" width="10.08203125" style="1" customWidth="1"/>
    <col min="1806" max="1806" width="3.5" style="1" bestFit="1" customWidth="1"/>
    <col min="1807" max="1807" width="14.83203125" style="1" customWidth="1"/>
    <col min="1808" max="1808" width="3.5" style="1" bestFit="1" customWidth="1"/>
    <col min="1809" max="1809" width="10.25" style="1" bestFit="1" customWidth="1"/>
    <col min="1810" max="1810" width="9" style="1"/>
    <col min="1811" max="1811" width="13.58203125" style="1" customWidth="1"/>
    <col min="1812" max="2048" width="9" style="1"/>
    <col min="2049" max="2049" width="2.5" style="1" bestFit="1" customWidth="1"/>
    <col min="2050" max="2050" width="22.75" style="1" bestFit="1" customWidth="1"/>
    <col min="2051" max="2051" width="46.75" style="1" customWidth="1"/>
    <col min="2052" max="2052" width="8.5" style="1" bestFit="1" customWidth="1"/>
    <col min="2053" max="2054" width="3.5" style="1" bestFit="1" customWidth="1"/>
    <col min="2055" max="2055" width="4.5" style="1" bestFit="1" customWidth="1"/>
    <col min="2056" max="2056" width="5.5" style="1" bestFit="1" customWidth="1"/>
    <col min="2057" max="2059" width="3.5" style="1" customWidth="1"/>
    <col min="2060" max="2060" width="3.5" style="1" bestFit="1" customWidth="1"/>
    <col min="2061" max="2061" width="10.08203125" style="1" customWidth="1"/>
    <col min="2062" max="2062" width="3.5" style="1" bestFit="1" customWidth="1"/>
    <col min="2063" max="2063" width="14.83203125" style="1" customWidth="1"/>
    <col min="2064" max="2064" width="3.5" style="1" bestFit="1" customWidth="1"/>
    <col min="2065" max="2065" width="10.25" style="1" bestFit="1" customWidth="1"/>
    <col min="2066" max="2066" width="9" style="1"/>
    <col min="2067" max="2067" width="13.58203125" style="1" customWidth="1"/>
    <col min="2068" max="2304" width="9" style="1"/>
    <col min="2305" max="2305" width="2.5" style="1" bestFit="1" customWidth="1"/>
    <col min="2306" max="2306" width="22.75" style="1" bestFit="1" customWidth="1"/>
    <col min="2307" max="2307" width="46.75" style="1" customWidth="1"/>
    <col min="2308" max="2308" width="8.5" style="1" bestFit="1" customWidth="1"/>
    <col min="2309" max="2310" width="3.5" style="1" bestFit="1" customWidth="1"/>
    <col min="2311" max="2311" width="4.5" style="1" bestFit="1" customWidth="1"/>
    <col min="2312" max="2312" width="5.5" style="1" bestFit="1" customWidth="1"/>
    <col min="2313" max="2315" width="3.5" style="1" customWidth="1"/>
    <col min="2316" max="2316" width="3.5" style="1" bestFit="1" customWidth="1"/>
    <col min="2317" max="2317" width="10.08203125" style="1" customWidth="1"/>
    <col min="2318" max="2318" width="3.5" style="1" bestFit="1" customWidth="1"/>
    <col min="2319" max="2319" width="14.83203125" style="1" customWidth="1"/>
    <col min="2320" max="2320" width="3.5" style="1" bestFit="1" customWidth="1"/>
    <col min="2321" max="2321" width="10.25" style="1" bestFit="1" customWidth="1"/>
    <col min="2322" max="2322" width="9" style="1"/>
    <col min="2323" max="2323" width="13.58203125" style="1" customWidth="1"/>
    <col min="2324" max="2560" width="9" style="1"/>
    <col min="2561" max="2561" width="2.5" style="1" bestFit="1" customWidth="1"/>
    <col min="2562" max="2562" width="22.75" style="1" bestFit="1" customWidth="1"/>
    <col min="2563" max="2563" width="46.75" style="1" customWidth="1"/>
    <col min="2564" max="2564" width="8.5" style="1" bestFit="1" customWidth="1"/>
    <col min="2565" max="2566" width="3.5" style="1" bestFit="1" customWidth="1"/>
    <col min="2567" max="2567" width="4.5" style="1" bestFit="1" customWidth="1"/>
    <col min="2568" max="2568" width="5.5" style="1" bestFit="1" customWidth="1"/>
    <col min="2569" max="2571" width="3.5" style="1" customWidth="1"/>
    <col min="2572" max="2572" width="3.5" style="1" bestFit="1" customWidth="1"/>
    <col min="2573" max="2573" width="10.08203125" style="1" customWidth="1"/>
    <col min="2574" max="2574" width="3.5" style="1" bestFit="1" customWidth="1"/>
    <col min="2575" max="2575" width="14.83203125" style="1" customWidth="1"/>
    <col min="2576" max="2576" width="3.5" style="1" bestFit="1" customWidth="1"/>
    <col min="2577" max="2577" width="10.25" style="1" bestFit="1" customWidth="1"/>
    <col min="2578" max="2578" width="9" style="1"/>
    <col min="2579" max="2579" width="13.58203125" style="1" customWidth="1"/>
    <col min="2580" max="2816" width="9" style="1"/>
    <col min="2817" max="2817" width="2.5" style="1" bestFit="1" customWidth="1"/>
    <col min="2818" max="2818" width="22.75" style="1" bestFit="1" customWidth="1"/>
    <col min="2819" max="2819" width="46.75" style="1" customWidth="1"/>
    <col min="2820" max="2820" width="8.5" style="1" bestFit="1" customWidth="1"/>
    <col min="2821" max="2822" width="3.5" style="1" bestFit="1" customWidth="1"/>
    <col min="2823" max="2823" width="4.5" style="1" bestFit="1" customWidth="1"/>
    <col min="2824" max="2824" width="5.5" style="1" bestFit="1" customWidth="1"/>
    <col min="2825" max="2827" width="3.5" style="1" customWidth="1"/>
    <col min="2828" max="2828" width="3.5" style="1" bestFit="1" customWidth="1"/>
    <col min="2829" max="2829" width="10.08203125" style="1" customWidth="1"/>
    <col min="2830" max="2830" width="3.5" style="1" bestFit="1" customWidth="1"/>
    <col min="2831" max="2831" width="14.83203125" style="1" customWidth="1"/>
    <col min="2832" max="2832" width="3.5" style="1" bestFit="1" customWidth="1"/>
    <col min="2833" max="2833" width="10.25" style="1" bestFit="1" customWidth="1"/>
    <col min="2834" max="2834" width="9" style="1"/>
    <col min="2835" max="2835" width="13.58203125" style="1" customWidth="1"/>
    <col min="2836" max="3072" width="9" style="1"/>
    <col min="3073" max="3073" width="2.5" style="1" bestFit="1" customWidth="1"/>
    <col min="3074" max="3074" width="22.75" style="1" bestFit="1" customWidth="1"/>
    <col min="3075" max="3075" width="46.75" style="1" customWidth="1"/>
    <col min="3076" max="3076" width="8.5" style="1" bestFit="1" customWidth="1"/>
    <col min="3077" max="3078" width="3.5" style="1" bestFit="1" customWidth="1"/>
    <col min="3079" max="3079" width="4.5" style="1" bestFit="1" customWidth="1"/>
    <col min="3080" max="3080" width="5.5" style="1" bestFit="1" customWidth="1"/>
    <col min="3081" max="3083" width="3.5" style="1" customWidth="1"/>
    <col min="3084" max="3084" width="3.5" style="1" bestFit="1" customWidth="1"/>
    <col min="3085" max="3085" width="10.08203125" style="1" customWidth="1"/>
    <col min="3086" max="3086" width="3.5" style="1" bestFit="1" customWidth="1"/>
    <col min="3087" max="3087" width="14.83203125" style="1" customWidth="1"/>
    <col min="3088" max="3088" width="3.5" style="1" bestFit="1" customWidth="1"/>
    <col min="3089" max="3089" width="10.25" style="1" bestFit="1" customWidth="1"/>
    <col min="3090" max="3090" width="9" style="1"/>
    <col min="3091" max="3091" width="13.58203125" style="1" customWidth="1"/>
    <col min="3092" max="3328" width="9" style="1"/>
    <col min="3329" max="3329" width="2.5" style="1" bestFit="1" customWidth="1"/>
    <col min="3330" max="3330" width="22.75" style="1" bestFit="1" customWidth="1"/>
    <col min="3331" max="3331" width="46.75" style="1" customWidth="1"/>
    <col min="3332" max="3332" width="8.5" style="1" bestFit="1" customWidth="1"/>
    <col min="3333" max="3334" width="3.5" style="1" bestFit="1" customWidth="1"/>
    <col min="3335" max="3335" width="4.5" style="1" bestFit="1" customWidth="1"/>
    <col min="3336" max="3336" width="5.5" style="1" bestFit="1" customWidth="1"/>
    <col min="3337" max="3339" width="3.5" style="1" customWidth="1"/>
    <col min="3340" max="3340" width="3.5" style="1" bestFit="1" customWidth="1"/>
    <col min="3341" max="3341" width="10.08203125" style="1" customWidth="1"/>
    <col min="3342" max="3342" width="3.5" style="1" bestFit="1" customWidth="1"/>
    <col min="3343" max="3343" width="14.83203125" style="1" customWidth="1"/>
    <col min="3344" max="3344" width="3.5" style="1" bestFit="1" customWidth="1"/>
    <col min="3345" max="3345" width="10.25" style="1" bestFit="1" customWidth="1"/>
    <col min="3346" max="3346" width="9" style="1"/>
    <col min="3347" max="3347" width="13.58203125" style="1" customWidth="1"/>
    <col min="3348" max="3584" width="9" style="1"/>
    <col min="3585" max="3585" width="2.5" style="1" bestFit="1" customWidth="1"/>
    <col min="3586" max="3586" width="22.75" style="1" bestFit="1" customWidth="1"/>
    <col min="3587" max="3587" width="46.75" style="1" customWidth="1"/>
    <col min="3588" max="3588" width="8.5" style="1" bestFit="1" customWidth="1"/>
    <col min="3589" max="3590" width="3.5" style="1" bestFit="1" customWidth="1"/>
    <col min="3591" max="3591" width="4.5" style="1" bestFit="1" customWidth="1"/>
    <col min="3592" max="3592" width="5.5" style="1" bestFit="1" customWidth="1"/>
    <col min="3593" max="3595" width="3.5" style="1" customWidth="1"/>
    <col min="3596" max="3596" width="3.5" style="1" bestFit="1" customWidth="1"/>
    <col min="3597" max="3597" width="10.08203125" style="1" customWidth="1"/>
    <col min="3598" max="3598" width="3.5" style="1" bestFit="1" customWidth="1"/>
    <col min="3599" max="3599" width="14.83203125" style="1" customWidth="1"/>
    <col min="3600" max="3600" width="3.5" style="1" bestFit="1" customWidth="1"/>
    <col min="3601" max="3601" width="10.25" style="1" bestFit="1" customWidth="1"/>
    <col min="3602" max="3602" width="9" style="1"/>
    <col min="3603" max="3603" width="13.58203125" style="1" customWidth="1"/>
    <col min="3604" max="3840" width="9" style="1"/>
    <col min="3841" max="3841" width="2.5" style="1" bestFit="1" customWidth="1"/>
    <col min="3842" max="3842" width="22.75" style="1" bestFit="1" customWidth="1"/>
    <col min="3843" max="3843" width="46.75" style="1" customWidth="1"/>
    <col min="3844" max="3844" width="8.5" style="1" bestFit="1" customWidth="1"/>
    <col min="3845" max="3846" width="3.5" style="1" bestFit="1" customWidth="1"/>
    <col min="3847" max="3847" width="4.5" style="1" bestFit="1" customWidth="1"/>
    <col min="3848" max="3848" width="5.5" style="1" bestFit="1" customWidth="1"/>
    <col min="3849" max="3851" width="3.5" style="1" customWidth="1"/>
    <col min="3852" max="3852" width="3.5" style="1" bestFit="1" customWidth="1"/>
    <col min="3853" max="3853" width="10.08203125" style="1" customWidth="1"/>
    <col min="3854" max="3854" width="3.5" style="1" bestFit="1" customWidth="1"/>
    <col min="3855" max="3855" width="14.83203125" style="1" customWidth="1"/>
    <col min="3856" max="3856" width="3.5" style="1" bestFit="1" customWidth="1"/>
    <col min="3857" max="3857" width="10.25" style="1" bestFit="1" customWidth="1"/>
    <col min="3858" max="3858" width="9" style="1"/>
    <col min="3859" max="3859" width="13.58203125" style="1" customWidth="1"/>
    <col min="3860" max="4096" width="9" style="1"/>
    <col min="4097" max="4097" width="2.5" style="1" bestFit="1" customWidth="1"/>
    <col min="4098" max="4098" width="22.75" style="1" bestFit="1" customWidth="1"/>
    <col min="4099" max="4099" width="46.75" style="1" customWidth="1"/>
    <col min="4100" max="4100" width="8.5" style="1" bestFit="1" customWidth="1"/>
    <col min="4101" max="4102" width="3.5" style="1" bestFit="1" customWidth="1"/>
    <col min="4103" max="4103" width="4.5" style="1" bestFit="1" customWidth="1"/>
    <col min="4104" max="4104" width="5.5" style="1" bestFit="1" customWidth="1"/>
    <col min="4105" max="4107" width="3.5" style="1" customWidth="1"/>
    <col min="4108" max="4108" width="3.5" style="1" bestFit="1" customWidth="1"/>
    <col min="4109" max="4109" width="10.08203125" style="1" customWidth="1"/>
    <col min="4110" max="4110" width="3.5" style="1" bestFit="1" customWidth="1"/>
    <col min="4111" max="4111" width="14.83203125" style="1" customWidth="1"/>
    <col min="4112" max="4112" width="3.5" style="1" bestFit="1" customWidth="1"/>
    <col min="4113" max="4113" width="10.25" style="1" bestFit="1" customWidth="1"/>
    <col min="4114" max="4114" width="9" style="1"/>
    <col min="4115" max="4115" width="13.58203125" style="1" customWidth="1"/>
    <col min="4116" max="4352" width="9" style="1"/>
    <col min="4353" max="4353" width="2.5" style="1" bestFit="1" customWidth="1"/>
    <col min="4354" max="4354" width="22.75" style="1" bestFit="1" customWidth="1"/>
    <col min="4355" max="4355" width="46.75" style="1" customWidth="1"/>
    <col min="4356" max="4356" width="8.5" style="1" bestFit="1" customWidth="1"/>
    <col min="4357" max="4358" width="3.5" style="1" bestFit="1" customWidth="1"/>
    <col min="4359" max="4359" width="4.5" style="1" bestFit="1" customWidth="1"/>
    <col min="4360" max="4360" width="5.5" style="1" bestFit="1" customWidth="1"/>
    <col min="4361" max="4363" width="3.5" style="1" customWidth="1"/>
    <col min="4364" max="4364" width="3.5" style="1" bestFit="1" customWidth="1"/>
    <col min="4365" max="4365" width="10.08203125" style="1" customWidth="1"/>
    <col min="4366" max="4366" width="3.5" style="1" bestFit="1" customWidth="1"/>
    <col min="4367" max="4367" width="14.83203125" style="1" customWidth="1"/>
    <col min="4368" max="4368" width="3.5" style="1" bestFit="1" customWidth="1"/>
    <col min="4369" max="4369" width="10.25" style="1" bestFit="1" customWidth="1"/>
    <col min="4370" max="4370" width="9" style="1"/>
    <col min="4371" max="4371" width="13.58203125" style="1" customWidth="1"/>
    <col min="4372" max="4608" width="9" style="1"/>
    <col min="4609" max="4609" width="2.5" style="1" bestFit="1" customWidth="1"/>
    <col min="4610" max="4610" width="22.75" style="1" bestFit="1" customWidth="1"/>
    <col min="4611" max="4611" width="46.75" style="1" customWidth="1"/>
    <col min="4612" max="4612" width="8.5" style="1" bestFit="1" customWidth="1"/>
    <col min="4613" max="4614" width="3.5" style="1" bestFit="1" customWidth="1"/>
    <col min="4615" max="4615" width="4.5" style="1" bestFit="1" customWidth="1"/>
    <col min="4616" max="4616" width="5.5" style="1" bestFit="1" customWidth="1"/>
    <col min="4617" max="4619" width="3.5" style="1" customWidth="1"/>
    <col min="4620" max="4620" width="3.5" style="1" bestFit="1" customWidth="1"/>
    <col min="4621" max="4621" width="10.08203125" style="1" customWidth="1"/>
    <col min="4622" max="4622" width="3.5" style="1" bestFit="1" customWidth="1"/>
    <col min="4623" max="4623" width="14.83203125" style="1" customWidth="1"/>
    <col min="4624" max="4624" width="3.5" style="1" bestFit="1" customWidth="1"/>
    <col min="4625" max="4625" width="10.25" style="1" bestFit="1" customWidth="1"/>
    <col min="4626" max="4626" width="9" style="1"/>
    <col min="4627" max="4627" width="13.58203125" style="1" customWidth="1"/>
    <col min="4628" max="4864" width="9" style="1"/>
    <col min="4865" max="4865" width="2.5" style="1" bestFit="1" customWidth="1"/>
    <col min="4866" max="4866" width="22.75" style="1" bestFit="1" customWidth="1"/>
    <col min="4867" max="4867" width="46.75" style="1" customWidth="1"/>
    <col min="4868" max="4868" width="8.5" style="1" bestFit="1" customWidth="1"/>
    <col min="4869" max="4870" width="3.5" style="1" bestFit="1" customWidth="1"/>
    <col min="4871" max="4871" width="4.5" style="1" bestFit="1" customWidth="1"/>
    <col min="4872" max="4872" width="5.5" style="1" bestFit="1" customWidth="1"/>
    <col min="4873" max="4875" width="3.5" style="1" customWidth="1"/>
    <col min="4876" max="4876" width="3.5" style="1" bestFit="1" customWidth="1"/>
    <col min="4877" max="4877" width="10.08203125" style="1" customWidth="1"/>
    <col min="4878" max="4878" width="3.5" style="1" bestFit="1" customWidth="1"/>
    <col min="4879" max="4879" width="14.83203125" style="1" customWidth="1"/>
    <col min="4880" max="4880" width="3.5" style="1" bestFit="1" customWidth="1"/>
    <col min="4881" max="4881" width="10.25" style="1" bestFit="1" customWidth="1"/>
    <col min="4882" max="4882" width="9" style="1"/>
    <col min="4883" max="4883" width="13.58203125" style="1" customWidth="1"/>
    <col min="4884" max="5120" width="9" style="1"/>
    <col min="5121" max="5121" width="2.5" style="1" bestFit="1" customWidth="1"/>
    <col min="5122" max="5122" width="22.75" style="1" bestFit="1" customWidth="1"/>
    <col min="5123" max="5123" width="46.75" style="1" customWidth="1"/>
    <col min="5124" max="5124" width="8.5" style="1" bestFit="1" customWidth="1"/>
    <col min="5125" max="5126" width="3.5" style="1" bestFit="1" customWidth="1"/>
    <col min="5127" max="5127" width="4.5" style="1" bestFit="1" customWidth="1"/>
    <col min="5128" max="5128" width="5.5" style="1" bestFit="1" customWidth="1"/>
    <col min="5129" max="5131" width="3.5" style="1" customWidth="1"/>
    <col min="5132" max="5132" width="3.5" style="1" bestFit="1" customWidth="1"/>
    <col min="5133" max="5133" width="10.08203125" style="1" customWidth="1"/>
    <col min="5134" max="5134" width="3.5" style="1" bestFit="1" customWidth="1"/>
    <col min="5135" max="5135" width="14.83203125" style="1" customWidth="1"/>
    <col min="5136" max="5136" width="3.5" style="1" bestFit="1" customWidth="1"/>
    <col min="5137" max="5137" width="10.25" style="1" bestFit="1" customWidth="1"/>
    <col min="5138" max="5138" width="9" style="1"/>
    <col min="5139" max="5139" width="13.58203125" style="1" customWidth="1"/>
    <col min="5140" max="5376" width="9" style="1"/>
    <col min="5377" max="5377" width="2.5" style="1" bestFit="1" customWidth="1"/>
    <col min="5378" max="5378" width="22.75" style="1" bestFit="1" customWidth="1"/>
    <col min="5379" max="5379" width="46.75" style="1" customWidth="1"/>
    <col min="5380" max="5380" width="8.5" style="1" bestFit="1" customWidth="1"/>
    <col min="5381" max="5382" width="3.5" style="1" bestFit="1" customWidth="1"/>
    <col min="5383" max="5383" width="4.5" style="1" bestFit="1" customWidth="1"/>
    <col min="5384" max="5384" width="5.5" style="1" bestFit="1" customWidth="1"/>
    <col min="5385" max="5387" width="3.5" style="1" customWidth="1"/>
    <col min="5388" max="5388" width="3.5" style="1" bestFit="1" customWidth="1"/>
    <col min="5389" max="5389" width="10.08203125" style="1" customWidth="1"/>
    <col min="5390" max="5390" width="3.5" style="1" bestFit="1" customWidth="1"/>
    <col min="5391" max="5391" width="14.83203125" style="1" customWidth="1"/>
    <col min="5392" max="5392" width="3.5" style="1" bestFit="1" customWidth="1"/>
    <col min="5393" max="5393" width="10.25" style="1" bestFit="1" customWidth="1"/>
    <col min="5394" max="5394" width="9" style="1"/>
    <col min="5395" max="5395" width="13.58203125" style="1" customWidth="1"/>
    <col min="5396" max="5632" width="9" style="1"/>
    <col min="5633" max="5633" width="2.5" style="1" bestFit="1" customWidth="1"/>
    <col min="5634" max="5634" width="22.75" style="1" bestFit="1" customWidth="1"/>
    <col min="5635" max="5635" width="46.75" style="1" customWidth="1"/>
    <col min="5636" max="5636" width="8.5" style="1" bestFit="1" customWidth="1"/>
    <col min="5637" max="5638" width="3.5" style="1" bestFit="1" customWidth="1"/>
    <col min="5639" max="5639" width="4.5" style="1" bestFit="1" customWidth="1"/>
    <col min="5640" max="5640" width="5.5" style="1" bestFit="1" customWidth="1"/>
    <col min="5641" max="5643" width="3.5" style="1" customWidth="1"/>
    <col min="5644" max="5644" width="3.5" style="1" bestFit="1" customWidth="1"/>
    <col min="5645" max="5645" width="10.08203125" style="1" customWidth="1"/>
    <col min="5646" max="5646" width="3.5" style="1" bestFit="1" customWidth="1"/>
    <col min="5647" max="5647" width="14.83203125" style="1" customWidth="1"/>
    <col min="5648" max="5648" width="3.5" style="1" bestFit="1" customWidth="1"/>
    <col min="5649" max="5649" width="10.25" style="1" bestFit="1" customWidth="1"/>
    <col min="5650" max="5650" width="9" style="1"/>
    <col min="5651" max="5651" width="13.58203125" style="1" customWidth="1"/>
    <col min="5652" max="5888" width="9" style="1"/>
    <col min="5889" max="5889" width="2.5" style="1" bestFit="1" customWidth="1"/>
    <col min="5890" max="5890" width="22.75" style="1" bestFit="1" customWidth="1"/>
    <col min="5891" max="5891" width="46.75" style="1" customWidth="1"/>
    <col min="5892" max="5892" width="8.5" style="1" bestFit="1" customWidth="1"/>
    <col min="5893" max="5894" width="3.5" style="1" bestFit="1" customWidth="1"/>
    <col min="5895" max="5895" width="4.5" style="1" bestFit="1" customWidth="1"/>
    <col min="5896" max="5896" width="5.5" style="1" bestFit="1" customWidth="1"/>
    <col min="5897" max="5899" width="3.5" style="1" customWidth="1"/>
    <col min="5900" max="5900" width="3.5" style="1" bestFit="1" customWidth="1"/>
    <col min="5901" max="5901" width="10.08203125" style="1" customWidth="1"/>
    <col min="5902" max="5902" width="3.5" style="1" bestFit="1" customWidth="1"/>
    <col min="5903" max="5903" width="14.83203125" style="1" customWidth="1"/>
    <col min="5904" max="5904" width="3.5" style="1" bestFit="1" customWidth="1"/>
    <col min="5905" max="5905" width="10.25" style="1" bestFit="1" customWidth="1"/>
    <col min="5906" max="5906" width="9" style="1"/>
    <col min="5907" max="5907" width="13.58203125" style="1" customWidth="1"/>
    <col min="5908" max="6144" width="9" style="1"/>
    <col min="6145" max="6145" width="2.5" style="1" bestFit="1" customWidth="1"/>
    <col min="6146" max="6146" width="22.75" style="1" bestFit="1" customWidth="1"/>
    <col min="6147" max="6147" width="46.75" style="1" customWidth="1"/>
    <col min="6148" max="6148" width="8.5" style="1" bestFit="1" customWidth="1"/>
    <col min="6149" max="6150" width="3.5" style="1" bestFit="1" customWidth="1"/>
    <col min="6151" max="6151" width="4.5" style="1" bestFit="1" customWidth="1"/>
    <col min="6152" max="6152" width="5.5" style="1" bestFit="1" customWidth="1"/>
    <col min="6153" max="6155" width="3.5" style="1" customWidth="1"/>
    <col min="6156" max="6156" width="3.5" style="1" bestFit="1" customWidth="1"/>
    <col min="6157" max="6157" width="10.08203125" style="1" customWidth="1"/>
    <col min="6158" max="6158" width="3.5" style="1" bestFit="1" customWidth="1"/>
    <col min="6159" max="6159" width="14.83203125" style="1" customWidth="1"/>
    <col min="6160" max="6160" width="3.5" style="1" bestFit="1" customWidth="1"/>
    <col min="6161" max="6161" width="10.25" style="1" bestFit="1" customWidth="1"/>
    <col min="6162" max="6162" width="9" style="1"/>
    <col min="6163" max="6163" width="13.58203125" style="1" customWidth="1"/>
    <col min="6164" max="6400" width="9" style="1"/>
    <col min="6401" max="6401" width="2.5" style="1" bestFit="1" customWidth="1"/>
    <col min="6402" max="6402" width="22.75" style="1" bestFit="1" customWidth="1"/>
    <col min="6403" max="6403" width="46.75" style="1" customWidth="1"/>
    <col min="6404" max="6404" width="8.5" style="1" bestFit="1" customWidth="1"/>
    <col min="6405" max="6406" width="3.5" style="1" bestFit="1" customWidth="1"/>
    <col min="6407" max="6407" width="4.5" style="1" bestFit="1" customWidth="1"/>
    <col min="6408" max="6408" width="5.5" style="1" bestFit="1" customWidth="1"/>
    <col min="6409" max="6411" width="3.5" style="1" customWidth="1"/>
    <col min="6412" max="6412" width="3.5" style="1" bestFit="1" customWidth="1"/>
    <col min="6413" max="6413" width="10.08203125" style="1" customWidth="1"/>
    <col min="6414" max="6414" width="3.5" style="1" bestFit="1" customWidth="1"/>
    <col min="6415" max="6415" width="14.83203125" style="1" customWidth="1"/>
    <col min="6416" max="6416" width="3.5" style="1" bestFit="1" customWidth="1"/>
    <col min="6417" max="6417" width="10.25" style="1" bestFit="1" customWidth="1"/>
    <col min="6418" max="6418" width="9" style="1"/>
    <col min="6419" max="6419" width="13.58203125" style="1" customWidth="1"/>
    <col min="6420" max="6656" width="9" style="1"/>
    <col min="6657" max="6657" width="2.5" style="1" bestFit="1" customWidth="1"/>
    <col min="6658" max="6658" width="22.75" style="1" bestFit="1" customWidth="1"/>
    <col min="6659" max="6659" width="46.75" style="1" customWidth="1"/>
    <col min="6660" max="6660" width="8.5" style="1" bestFit="1" customWidth="1"/>
    <col min="6661" max="6662" width="3.5" style="1" bestFit="1" customWidth="1"/>
    <col min="6663" max="6663" width="4.5" style="1" bestFit="1" customWidth="1"/>
    <col min="6664" max="6664" width="5.5" style="1" bestFit="1" customWidth="1"/>
    <col min="6665" max="6667" width="3.5" style="1" customWidth="1"/>
    <col min="6668" max="6668" width="3.5" style="1" bestFit="1" customWidth="1"/>
    <col min="6669" max="6669" width="10.08203125" style="1" customWidth="1"/>
    <col min="6670" max="6670" width="3.5" style="1" bestFit="1" customWidth="1"/>
    <col min="6671" max="6671" width="14.83203125" style="1" customWidth="1"/>
    <col min="6672" max="6672" width="3.5" style="1" bestFit="1" customWidth="1"/>
    <col min="6673" max="6673" width="10.25" style="1" bestFit="1" customWidth="1"/>
    <col min="6674" max="6674" width="9" style="1"/>
    <col min="6675" max="6675" width="13.58203125" style="1" customWidth="1"/>
    <col min="6676" max="6912" width="9" style="1"/>
    <col min="6913" max="6913" width="2.5" style="1" bestFit="1" customWidth="1"/>
    <col min="6914" max="6914" width="22.75" style="1" bestFit="1" customWidth="1"/>
    <col min="6915" max="6915" width="46.75" style="1" customWidth="1"/>
    <col min="6916" max="6916" width="8.5" style="1" bestFit="1" customWidth="1"/>
    <col min="6917" max="6918" width="3.5" style="1" bestFit="1" customWidth="1"/>
    <col min="6919" max="6919" width="4.5" style="1" bestFit="1" customWidth="1"/>
    <col min="6920" max="6920" width="5.5" style="1" bestFit="1" customWidth="1"/>
    <col min="6921" max="6923" width="3.5" style="1" customWidth="1"/>
    <col min="6924" max="6924" width="3.5" style="1" bestFit="1" customWidth="1"/>
    <col min="6925" max="6925" width="10.08203125" style="1" customWidth="1"/>
    <col min="6926" max="6926" width="3.5" style="1" bestFit="1" customWidth="1"/>
    <col min="6927" max="6927" width="14.83203125" style="1" customWidth="1"/>
    <col min="6928" max="6928" width="3.5" style="1" bestFit="1" customWidth="1"/>
    <col min="6929" max="6929" width="10.25" style="1" bestFit="1" customWidth="1"/>
    <col min="6930" max="6930" width="9" style="1"/>
    <col min="6931" max="6931" width="13.58203125" style="1" customWidth="1"/>
    <col min="6932" max="7168" width="9" style="1"/>
    <col min="7169" max="7169" width="2.5" style="1" bestFit="1" customWidth="1"/>
    <col min="7170" max="7170" width="22.75" style="1" bestFit="1" customWidth="1"/>
    <col min="7171" max="7171" width="46.75" style="1" customWidth="1"/>
    <col min="7172" max="7172" width="8.5" style="1" bestFit="1" customWidth="1"/>
    <col min="7173" max="7174" width="3.5" style="1" bestFit="1" customWidth="1"/>
    <col min="7175" max="7175" width="4.5" style="1" bestFit="1" customWidth="1"/>
    <col min="7176" max="7176" width="5.5" style="1" bestFit="1" customWidth="1"/>
    <col min="7177" max="7179" width="3.5" style="1" customWidth="1"/>
    <col min="7180" max="7180" width="3.5" style="1" bestFit="1" customWidth="1"/>
    <col min="7181" max="7181" width="10.08203125" style="1" customWidth="1"/>
    <col min="7182" max="7182" width="3.5" style="1" bestFit="1" customWidth="1"/>
    <col min="7183" max="7183" width="14.83203125" style="1" customWidth="1"/>
    <col min="7184" max="7184" width="3.5" style="1" bestFit="1" customWidth="1"/>
    <col min="7185" max="7185" width="10.25" style="1" bestFit="1" customWidth="1"/>
    <col min="7186" max="7186" width="9" style="1"/>
    <col min="7187" max="7187" width="13.58203125" style="1" customWidth="1"/>
    <col min="7188" max="7424" width="9" style="1"/>
    <col min="7425" max="7425" width="2.5" style="1" bestFit="1" customWidth="1"/>
    <col min="7426" max="7426" width="22.75" style="1" bestFit="1" customWidth="1"/>
    <col min="7427" max="7427" width="46.75" style="1" customWidth="1"/>
    <col min="7428" max="7428" width="8.5" style="1" bestFit="1" customWidth="1"/>
    <col min="7429" max="7430" width="3.5" style="1" bestFit="1" customWidth="1"/>
    <col min="7431" max="7431" width="4.5" style="1" bestFit="1" customWidth="1"/>
    <col min="7432" max="7432" width="5.5" style="1" bestFit="1" customWidth="1"/>
    <col min="7433" max="7435" width="3.5" style="1" customWidth="1"/>
    <col min="7436" max="7436" width="3.5" style="1" bestFit="1" customWidth="1"/>
    <col min="7437" max="7437" width="10.08203125" style="1" customWidth="1"/>
    <col min="7438" max="7438" width="3.5" style="1" bestFit="1" customWidth="1"/>
    <col min="7439" max="7439" width="14.83203125" style="1" customWidth="1"/>
    <col min="7440" max="7440" width="3.5" style="1" bestFit="1" customWidth="1"/>
    <col min="7441" max="7441" width="10.25" style="1" bestFit="1" customWidth="1"/>
    <col min="7442" max="7442" width="9" style="1"/>
    <col min="7443" max="7443" width="13.58203125" style="1" customWidth="1"/>
    <col min="7444" max="7680" width="9" style="1"/>
    <col min="7681" max="7681" width="2.5" style="1" bestFit="1" customWidth="1"/>
    <col min="7682" max="7682" width="22.75" style="1" bestFit="1" customWidth="1"/>
    <col min="7683" max="7683" width="46.75" style="1" customWidth="1"/>
    <col min="7684" max="7684" width="8.5" style="1" bestFit="1" customWidth="1"/>
    <col min="7685" max="7686" width="3.5" style="1" bestFit="1" customWidth="1"/>
    <col min="7687" max="7687" width="4.5" style="1" bestFit="1" customWidth="1"/>
    <col min="7688" max="7688" width="5.5" style="1" bestFit="1" customWidth="1"/>
    <col min="7689" max="7691" width="3.5" style="1" customWidth="1"/>
    <col min="7692" max="7692" width="3.5" style="1" bestFit="1" customWidth="1"/>
    <col min="7693" max="7693" width="10.08203125" style="1" customWidth="1"/>
    <col min="7694" max="7694" width="3.5" style="1" bestFit="1" customWidth="1"/>
    <col min="7695" max="7695" width="14.83203125" style="1" customWidth="1"/>
    <col min="7696" max="7696" width="3.5" style="1" bestFit="1" customWidth="1"/>
    <col min="7697" max="7697" width="10.25" style="1" bestFit="1" customWidth="1"/>
    <col min="7698" max="7698" width="9" style="1"/>
    <col min="7699" max="7699" width="13.58203125" style="1" customWidth="1"/>
    <col min="7700" max="7936" width="9" style="1"/>
    <col min="7937" max="7937" width="2.5" style="1" bestFit="1" customWidth="1"/>
    <col min="7938" max="7938" width="22.75" style="1" bestFit="1" customWidth="1"/>
    <col min="7939" max="7939" width="46.75" style="1" customWidth="1"/>
    <col min="7940" max="7940" width="8.5" style="1" bestFit="1" customWidth="1"/>
    <col min="7941" max="7942" width="3.5" style="1" bestFit="1" customWidth="1"/>
    <col min="7943" max="7943" width="4.5" style="1" bestFit="1" customWidth="1"/>
    <col min="7944" max="7944" width="5.5" style="1" bestFit="1" customWidth="1"/>
    <col min="7945" max="7947" width="3.5" style="1" customWidth="1"/>
    <col min="7948" max="7948" width="3.5" style="1" bestFit="1" customWidth="1"/>
    <col min="7949" max="7949" width="10.08203125" style="1" customWidth="1"/>
    <col min="7950" max="7950" width="3.5" style="1" bestFit="1" customWidth="1"/>
    <col min="7951" max="7951" width="14.83203125" style="1" customWidth="1"/>
    <col min="7952" max="7952" width="3.5" style="1" bestFit="1" customWidth="1"/>
    <col min="7953" max="7953" width="10.25" style="1" bestFit="1" customWidth="1"/>
    <col min="7954" max="7954" width="9" style="1"/>
    <col min="7955" max="7955" width="13.58203125" style="1" customWidth="1"/>
    <col min="7956" max="8192" width="9" style="1"/>
    <col min="8193" max="8193" width="2.5" style="1" bestFit="1" customWidth="1"/>
    <col min="8194" max="8194" width="22.75" style="1" bestFit="1" customWidth="1"/>
    <col min="8195" max="8195" width="46.75" style="1" customWidth="1"/>
    <col min="8196" max="8196" width="8.5" style="1" bestFit="1" customWidth="1"/>
    <col min="8197" max="8198" width="3.5" style="1" bestFit="1" customWidth="1"/>
    <col min="8199" max="8199" width="4.5" style="1" bestFit="1" customWidth="1"/>
    <col min="8200" max="8200" width="5.5" style="1" bestFit="1" customWidth="1"/>
    <col min="8201" max="8203" width="3.5" style="1" customWidth="1"/>
    <col min="8204" max="8204" width="3.5" style="1" bestFit="1" customWidth="1"/>
    <col min="8205" max="8205" width="10.08203125" style="1" customWidth="1"/>
    <col min="8206" max="8206" width="3.5" style="1" bestFit="1" customWidth="1"/>
    <col min="8207" max="8207" width="14.83203125" style="1" customWidth="1"/>
    <col min="8208" max="8208" width="3.5" style="1" bestFit="1" customWidth="1"/>
    <col min="8209" max="8209" width="10.25" style="1" bestFit="1" customWidth="1"/>
    <col min="8210" max="8210" width="9" style="1"/>
    <col min="8211" max="8211" width="13.58203125" style="1" customWidth="1"/>
    <col min="8212" max="8448" width="9" style="1"/>
    <col min="8449" max="8449" width="2.5" style="1" bestFit="1" customWidth="1"/>
    <col min="8450" max="8450" width="22.75" style="1" bestFit="1" customWidth="1"/>
    <col min="8451" max="8451" width="46.75" style="1" customWidth="1"/>
    <col min="8452" max="8452" width="8.5" style="1" bestFit="1" customWidth="1"/>
    <col min="8453" max="8454" width="3.5" style="1" bestFit="1" customWidth="1"/>
    <col min="8455" max="8455" width="4.5" style="1" bestFit="1" customWidth="1"/>
    <col min="8456" max="8456" width="5.5" style="1" bestFit="1" customWidth="1"/>
    <col min="8457" max="8459" width="3.5" style="1" customWidth="1"/>
    <col min="8460" max="8460" width="3.5" style="1" bestFit="1" customWidth="1"/>
    <col min="8461" max="8461" width="10.08203125" style="1" customWidth="1"/>
    <col min="8462" max="8462" width="3.5" style="1" bestFit="1" customWidth="1"/>
    <col min="8463" max="8463" width="14.83203125" style="1" customWidth="1"/>
    <col min="8464" max="8464" width="3.5" style="1" bestFit="1" customWidth="1"/>
    <col min="8465" max="8465" width="10.25" style="1" bestFit="1" customWidth="1"/>
    <col min="8466" max="8466" width="9" style="1"/>
    <col min="8467" max="8467" width="13.58203125" style="1" customWidth="1"/>
    <col min="8468" max="8704" width="9" style="1"/>
    <col min="8705" max="8705" width="2.5" style="1" bestFit="1" customWidth="1"/>
    <col min="8706" max="8706" width="22.75" style="1" bestFit="1" customWidth="1"/>
    <col min="8707" max="8707" width="46.75" style="1" customWidth="1"/>
    <col min="8708" max="8708" width="8.5" style="1" bestFit="1" customWidth="1"/>
    <col min="8709" max="8710" width="3.5" style="1" bestFit="1" customWidth="1"/>
    <col min="8711" max="8711" width="4.5" style="1" bestFit="1" customWidth="1"/>
    <col min="8712" max="8712" width="5.5" style="1" bestFit="1" customWidth="1"/>
    <col min="8713" max="8715" width="3.5" style="1" customWidth="1"/>
    <col min="8716" max="8716" width="3.5" style="1" bestFit="1" customWidth="1"/>
    <col min="8717" max="8717" width="10.08203125" style="1" customWidth="1"/>
    <col min="8718" max="8718" width="3.5" style="1" bestFit="1" customWidth="1"/>
    <col min="8719" max="8719" width="14.83203125" style="1" customWidth="1"/>
    <col min="8720" max="8720" width="3.5" style="1" bestFit="1" customWidth="1"/>
    <col min="8721" max="8721" width="10.25" style="1" bestFit="1" customWidth="1"/>
    <col min="8722" max="8722" width="9" style="1"/>
    <col min="8723" max="8723" width="13.58203125" style="1" customWidth="1"/>
    <col min="8724" max="8960" width="9" style="1"/>
    <col min="8961" max="8961" width="2.5" style="1" bestFit="1" customWidth="1"/>
    <col min="8962" max="8962" width="22.75" style="1" bestFit="1" customWidth="1"/>
    <col min="8963" max="8963" width="46.75" style="1" customWidth="1"/>
    <col min="8964" max="8964" width="8.5" style="1" bestFit="1" customWidth="1"/>
    <col min="8965" max="8966" width="3.5" style="1" bestFit="1" customWidth="1"/>
    <col min="8967" max="8967" width="4.5" style="1" bestFit="1" customWidth="1"/>
    <col min="8968" max="8968" width="5.5" style="1" bestFit="1" customWidth="1"/>
    <col min="8969" max="8971" width="3.5" style="1" customWidth="1"/>
    <col min="8972" max="8972" width="3.5" style="1" bestFit="1" customWidth="1"/>
    <col min="8973" max="8973" width="10.08203125" style="1" customWidth="1"/>
    <col min="8974" max="8974" width="3.5" style="1" bestFit="1" customWidth="1"/>
    <col min="8975" max="8975" width="14.83203125" style="1" customWidth="1"/>
    <col min="8976" max="8976" width="3.5" style="1" bestFit="1" customWidth="1"/>
    <col min="8977" max="8977" width="10.25" style="1" bestFit="1" customWidth="1"/>
    <col min="8978" max="8978" width="9" style="1"/>
    <col min="8979" max="8979" width="13.58203125" style="1" customWidth="1"/>
    <col min="8980" max="9216" width="9" style="1"/>
    <col min="9217" max="9217" width="2.5" style="1" bestFit="1" customWidth="1"/>
    <col min="9218" max="9218" width="22.75" style="1" bestFit="1" customWidth="1"/>
    <col min="9219" max="9219" width="46.75" style="1" customWidth="1"/>
    <col min="9220" max="9220" width="8.5" style="1" bestFit="1" customWidth="1"/>
    <col min="9221" max="9222" width="3.5" style="1" bestFit="1" customWidth="1"/>
    <col min="9223" max="9223" width="4.5" style="1" bestFit="1" customWidth="1"/>
    <col min="9224" max="9224" width="5.5" style="1" bestFit="1" customWidth="1"/>
    <col min="9225" max="9227" width="3.5" style="1" customWidth="1"/>
    <col min="9228" max="9228" width="3.5" style="1" bestFit="1" customWidth="1"/>
    <col min="9229" max="9229" width="10.08203125" style="1" customWidth="1"/>
    <col min="9230" max="9230" width="3.5" style="1" bestFit="1" customWidth="1"/>
    <col min="9231" max="9231" width="14.83203125" style="1" customWidth="1"/>
    <col min="9232" max="9232" width="3.5" style="1" bestFit="1" customWidth="1"/>
    <col min="9233" max="9233" width="10.25" style="1" bestFit="1" customWidth="1"/>
    <col min="9234" max="9234" width="9" style="1"/>
    <col min="9235" max="9235" width="13.58203125" style="1" customWidth="1"/>
    <col min="9236" max="9472" width="9" style="1"/>
    <col min="9473" max="9473" width="2.5" style="1" bestFit="1" customWidth="1"/>
    <col min="9474" max="9474" width="22.75" style="1" bestFit="1" customWidth="1"/>
    <col min="9475" max="9475" width="46.75" style="1" customWidth="1"/>
    <col min="9476" max="9476" width="8.5" style="1" bestFit="1" customWidth="1"/>
    <col min="9477" max="9478" width="3.5" style="1" bestFit="1" customWidth="1"/>
    <col min="9479" max="9479" width="4.5" style="1" bestFit="1" customWidth="1"/>
    <col min="9480" max="9480" width="5.5" style="1" bestFit="1" customWidth="1"/>
    <col min="9481" max="9483" width="3.5" style="1" customWidth="1"/>
    <col min="9484" max="9484" width="3.5" style="1" bestFit="1" customWidth="1"/>
    <col min="9485" max="9485" width="10.08203125" style="1" customWidth="1"/>
    <col min="9486" max="9486" width="3.5" style="1" bestFit="1" customWidth="1"/>
    <col min="9487" max="9487" width="14.83203125" style="1" customWidth="1"/>
    <col min="9488" max="9488" width="3.5" style="1" bestFit="1" customWidth="1"/>
    <col min="9489" max="9489" width="10.25" style="1" bestFit="1" customWidth="1"/>
    <col min="9490" max="9490" width="9" style="1"/>
    <col min="9491" max="9491" width="13.58203125" style="1" customWidth="1"/>
    <col min="9492" max="9728" width="9" style="1"/>
    <col min="9729" max="9729" width="2.5" style="1" bestFit="1" customWidth="1"/>
    <col min="9730" max="9730" width="22.75" style="1" bestFit="1" customWidth="1"/>
    <col min="9731" max="9731" width="46.75" style="1" customWidth="1"/>
    <col min="9732" max="9732" width="8.5" style="1" bestFit="1" customWidth="1"/>
    <col min="9733" max="9734" width="3.5" style="1" bestFit="1" customWidth="1"/>
    <col min="9735" max="9735" width="4.5" style="1" bestFit="1" customWidth="1"/>
    <col min="9736" max="9736" width="5.5" style="1" bestFit="1" customWidth="1"/>
    <col min="9737" max="9739" width="3.5" style="1" customWidth="1"/>
    <col min="9740" max="9740" width="3.5" style="1" bestFit="1" customWidth="1"/>
    <col min="9741" max="9741" width="10.08203125" style="1" customWidth="1"/>
    <col min="9742" max="9742" width="3.5" style="1" bestFit="1" customWidth="1"/>
    <col min="9743" max="9743" width="14.83203125" style="1" customWidth="1"/>
    <col min="9744" max="9744" width="3.5" style="1" bestFit="1" customWidth="1"/>
    <col min="9745" max="9745" width="10.25" style="1" bestFit="1" customWidth="1"/>
    <col min="9746" max="9746" width="9" style="1"/>
    <col min="9747" max="9747" width="13.58203125" style="1" customWidth="1"/>
    <col min="9748" max="9984" width="9" style="1"/>
    <col min="9985" max="9985" width="2.5" style="1" bestFit="1" customWidth="1"/>
    <col min="9986" max="9986" width="22.75" style="1" bestFit="1" customWidth="1"/>
    <col min="9987" max="9987" width="46.75" style="1" customWidth="1"/>
    <col min="9988" max="9988" width="8.5" style="1" bestFit="1" customWidth="1"/>
    <col min="9989" max="9990" width="3.5" style="1" bestFit="1" customWidth="1"/>
    <col min="9991" max="9991" width="4.5" style="1" bestFit="1" customWidth="1"/>
    <col min="9992" max="9992" width="5.5" style="1" bestFit="1" customWidth="1"/>
    <col min="9993" max="9995" width="3.5" style="1" customWidth="1"/>
    <col min="9996" max="9996" width="3.5" style="1" bestFit="1" customWidth="1"/>
    <col min="9997" max="9997" width="10.08203125" style="1" customWidth="1"/>
    <col min="9998" max="9998" width="3.5" style="1" bestFit="1" customWidth="1"/>
    <col min="9999" max="9999" width="14.83203125" style="1" customWidth="1"/>
    <col min="10000" max="10000" width="3.5" style="1" bestFit="1" customWidth="1"/>
    <col min="10001" max="10001" width="10.25" style="1" bestFit="1" customWidth="1"/>
    <col min="10002" max="10002" width="9" style="1"/>
    <col min="10003" max="10003" width="13.58203125" style="1" customWidth="1"/>
    <col min="10004" max="10240" width="9" style="1"/>
    <col min="10241" max="10241" width="2.5" style="1" bestFit="1" customWidth="1"/>
    <col min="10242" max="10242" width="22.75" style="1" bestFit="1" customWidth="1"/>
    <col min="10243" max="10243" width="46.75" style="1" customWidth="1"/>
    <col min="10244" max="10244" width="8.5" style="1" bestFit="1" customWidth="1"/>
    <col min="10245" max="10246" width="3.5" style="1" bestFit="1" customWidth="1"/>
    <col min="10247" max="10247" width="4.5" style="1" bestFit="1" customWidth="1"/>
    <col min="10248" max="10248" width="5.5" style="1" bestFit="1" customWidth="1"/>
    <col min="10249" max="10251" width="3.5" style="1" customWidth="1"/>
    <col min="10252" max="10252" width="3.5" style="1" bestFit="1" customWidth="1"/>
    <col min="10253" max="10253" width="10.08203125" style="1" customWidth="1"/>
    <col min="10254" max="10254" width="3.5" style="1" bestFit="1" customWidth="1"/>
    <col min="10255" max="10255" width="14.83203125" style="1" customWidth="1"/>
    <col min="10256" max="10256" width="3.5" style="1" bestFit="1" customWidth="1"/>
    <col min="10257" max="10257" width="10.25" style="1" bestFit="1" customWidth="1"/>
    <col min="10258" max="10258" width="9" style="1"/>
    <col min="10259" max="10259" width="13.58203125" style="1" customWidth="1"/>
    <col min="10260" max="10496" width="9" style="1"/>
    <col min="10497" max="10497" width="2.5" style="1" bestFit="1" customWidth="1"/>
    <col min="10498" max="10498" width="22.75" style="1" bestFit="1" customWidth="1"/>
    <col min="10499" max="10499" width="46.75" style="1" customWidth="1"/>
    <col min="10500" max="10500" width="8.5" style="1" bestFit="1" customWidth="1"/>
    <col min="10501" max="10502" width="3.5" style="1" bestFit="1" customWidth="1"/>
    <col min="10503" max="10503" width="4.5" style="1" bestFit="1" customWidth="1"/>
    <col min="10504" max="10504" width="5.5" style="1" bestFit="1" customWidth="1"/>
    <col min="10505" max="10507" width="3.5" style="1" customWidth="1"/>
    <col min="10508" max="10508" width="3.5" style="1" bestFit="1" customWidth="1"/>
    <col min="10509" max="10509" width="10.08203125" style="1" customWidth="1"/>
    <col min="10510" max="10510" width="3.5" style="1" bestFit="1" customWidth="1"/>
    <col min="10511" max="10511" width="14.83203125" style="1" customWidth="1"/>
    <col min="10512" max="10512" width="3.5" style="1" bestFit="1" customWidth="1"/>
    <col min="10513" max="10513" width="10.25" style="1" bestFit="1" customWidth="1"/>
    <col min="10514" max="10514" width="9" style="1"/>
    <col min="10515" max="10515" width="13.58203125" style="1" customWidth="1"/>
    <col min="10516" max="10752" width="9" style="1"/>
    <col min="10753" max="10753" width="2.5" style="1" bestFit="1" customWidth="1"/>
    <col min="10754" max="10754" width="22.75" style="1" bestFit="1" customWidth="1"/>
    <col min="10755" max="10755" width="46.75" style="1" customWidth="1"/>
    <col min="10756" max="10756" width="8.5" style="1" bestFit="1" customWidth="1"/>
    <col min="10757" max="10758" width="3.5" style="1" bestFit="1" customWidth="1"/>
    <col min="10759" max="10759" width="4.5" style="1" bestFit="1" customWidth="1"/>
    <col min="10760" max="10760" width="5.5" style="1" bestFit="1" customWidth="1"/>
    <col min="10761" max="10763" width="3.5" style="1" customWidth="1"/>
    <col min="10764" max="10764" width="3.5" style="1" bestFit="1" customWidth="1"/>
    <col min="10765" max="10765" width="10.08203125" style="1" customWidth="1"/>
    <col min="10766" max="10766" width="3.5" style="1" bestFit="1" customWidth="1"/>
    <col min="10767" max="10767" width="14.83203125" style="1" customWidth="1"/>
    <col min="10768" max="10768" width="3.5" style="1" bestFit="1" customWidth="1"/>
    <col min="10769" max="10769" width="10.25" style="1" bestFit="1" customWidth="1"/>
    <col min="10770" max="10770" width="9" style="1"/>
    <col min="10771" max="10771" width="13.58203125" style="1" customWidth="1"/>
    <col min="10772" max="11008" width="9" style="1"/>
    <col min="11009" max="11009" width="2.5" style="1" bestFit="1" customWidth="1"/>
    <col min="11010" max="11010" width="22.75" style="1" bestFit="1" customWidth="1"/>
    <col min="11011" max="11011" width="46.75" style="1" customWidth="1"/>
    <col min="11012" max="11012" width="8.5" style="1" bestFit="1" customWidth="1"/>
    <col min="11013" max="11014" width="3.5" style="1" bestFit="1" customWidth="1"/>
    <col min="11015" max="11015" width="4.5" style="1" bestFit="1" customWidth="1"/>
    <col min="11016" max="11016" width="5.5" style="1" bestFit="1" customWidth="1"/>
    <col min="11017" max="11019" width="3.5" style="1" customWidth="1"/>
    <col min="11020" max="11020" width="3.5" style="1" bestFit="1" customWidth="1"/>
    <col min="11021" max="11021" width="10.08203125" style="1" customWidth="1"/>
    <col min="11022" max="11022" width="3.5" style="1" bestFit="1" customWidth="1"/>
    <col min="11023" max="11023" width="14.83203125" style="1" customWidth="1"/>
    <col min="11024" max="11024" width="3.5" style="1" bestFit="1" customWidth="1"/>
    <col min="11025" max="11025" width="10.25" style="1" bestFit="1" customWidth="1"/>
    <col min="11026" max="11026" width="9" style="1"/>
    <col min="11027" max="11027" width="13.58203125" style="1" customWidth="1"/>
    <col min="11028" max="11264" width="9" style="1"/>
    <col min="11265" max="11265" width="2.5" style="1" bestFit="1" customWidth="1"/>
    <col min="11266" max="11266" width="22.75" style="1" bestFit="1" customWidth="1"/>
    <col min="11267" max="11267" width="46.75" style="1" customWidth="1"/>
    <col min="11268" max="11268" width="8.5" style="1" bestFit="1" customWidth="1"/>
    <col min="11269" max="11270" width="3.5" style="1" bestFit="1" customWidth="1"/>
    <col min="11271" max="11271" width="4.5" style="1" bestFit="1" customWidth="1"/>
    <col min="11272" max="11272" width="5.5" style="1" bestFit="1" customWidth="1"/>
    <col min="11273" max="11275" width="3.5" style="1" customWidth="1"/>
    <col min="11276" max="11276" width="3.5" style="1" bestFit="1" customWidth="1"/>
    <col min="11277" max="11277" width="10.08203125" style="1" customWidth="1"/>
    <col min="11278" max="11278" width="3.5" style="1" bestFit="1" customWidth="1"/>
    <col min="11279" max="11279" width="14.83203125" style="1" customWidth="1"/>
    <col min="11280" max="11280" width="3.5" style="1" bestFit="1" customWidth="1"/>
    <col min="11281" max="11281" width="10.25" style="1" bestFit="1" customWidth="1"/>
    <col min="11282" max="11282" width="9" style="1"/>
    <col min="11283" max="11283" width="13.58203125" style="1" customWidth="1"/>
    <col min="11284" max="11520" width="9" style="1"/>
    <col min="11521" max="11521" width="2.5" style="1" bestFit="1" customWidth="1"/>
    <col min="11522" max="11522" width="22.75" style="1" bestFit="1" customWidth="1"/>
    <col min="11523" max="11523" width="46.75" style="1" customWidth="1"/>
    <col min="11524" max="11524" width="8.5" style="1" bestFit="1" customWidth="1"/>
    <col min="11525" max="11526" width="3.5" style="1" bestFit="1" customWidth="1"/>
    <col min="11527" max="11527" width="4.5" style="1" bestFit="1" customWidth="1"/>
    <col min="11528" max="11528" width="5.5" style="1" bestFit="1" customWidth="1"/>
    <col min="11529" max="11531" width="3.5" style="1" customWidth="1"/>
    <col min="11532" max="11532" width="3.5" style="1" bestFit="1" customWidth="1"/>
    <col min="11533" max="11533" width="10.08203125" style="1" customWidth="1"/>
    <col min="11534" max="11534" width="3.5" style="1" bestFit="1" customWidth="1"/>
    <col min="11535" max="11535" width="14.83203125" style="1" customWidth="1"/>
    <col min="11536" max="11536" width="3.5" style="1" bestFit="1" customWidth="1"/>
    <col min="11537" max="11537" width="10.25" style="1" bestFit="1" customWidth="1"/>
    <col min="11538" max="11538" width="9" style="1"/>
    <col min="11539" max="11539" width="13.58203125" style="1" customWidth="1"/>
    <col min="11540" max="11776" width="9" style="1"/>
    <col min="11777" max="11777" width="2.5" style="1" bestFit="1" customWidth="1"/>
    <col min="11778" max="11778" width="22.75" style="1" bestFit="1" customWidth="1"/>
    <col min="11779" max="11779" width="46.75" style="1" customWidth="1"/>
    <col min="11780" max="11780" width="8.5" style="1" bestFit="1" customWidth="1"/>
    <col min="11781" max="11782" width="3.5" style="1" bestFit="1" customWidth="1"/>
    <col min="11783" max="11783" width="4.5" style="1" bestFit="1" customWidth="1"/>
    <col min="11784" max="11784" width="5.5" style="1" bestFit="1" customWidth="1"/>
    <col min="11785" max="11787" width="3.5" style="1" customWidth="1"/>
    <col min="11788" max="11788" width="3.5" style="1" bestFit="1" customWidth="1"/>
    <col min="11789" max="11789" width="10.08203125" style="1" customWidth="1"/>
    <col min="11790" max="11790" width="3.5" style="1" bestFit="1" customWidth="1"/>
    <col min="11791" max="11791" width="14.83203125" style="1" customWidth="1"/>
    <col min="11792" max="11792" width="3.5" style="1" bestFit="1" customWidth="1"/>
    <col min="11793" max="11793" width="10.25" style="1" bestFit="1" customWidth="1"/>
    <col min="11794" max="11794" width="9" style="1"/>
    <col min="11795" max="11795" width="13.58203125" style="1" customWidth="1"/>
    <col min="11796" max="12032" width="9" style="1"/>
    <col min="12033" max="12033" width="2.5" style="1" bestFit="1" customWidth="1"/>
    <col min="12034" max="12034" width="22.75" style="1" bestFit="1" customWidth="1"/>
    <col min="12035" max="12035" width="46.75" style="1" customWidth="1"/>
    <col min="12036" max="12036" width="8.5" style="1" bestFit="1" customWidth="1"/>
    <col min="12037" max="12038" width="3.5" style="1" bestFit="1" customWidth="1"/>
    <col min="12039" max="12039" width="4.5" style="1" bestFit="1" customWidth="1"/>
    <col min="12040" max="12040" width="5.5" style="1" bestFit="1" customWidth="1"/>
    <col min="12041" max="12043" width="3.5" style="1" customWidth="1"/>
    <col min="12044" max="12044" width="3.5" style="1" bestFit="1" customWidth="1"/>
    <col min="12045" max="12045" width="10.08203125" style="1" customWidth="1"/>
    <col min="12046" max="12046" width="3.5" style="1" bestFit="1" customWidth="1"/>
    <col min="12047" max="12047" width="14.83203125" style="1" customWidth="1"/>
    <col min="12048" max="12048" width="3.5" style="1" bestFit="1" customWidth="1"/>
    <col min="12049" max="12049" width="10.25" style="1" bestFit="1" customWidth="1"/>
    <col min="12050" max="12050" width="9" style="1"/>
    <col min="12051" max="12051" width="13.58203125" style="1" customWidth="1"/>
    <col min="12052" max="12288" width="9" style="1"/>
    <col min="12289" max="12289" width="2.5" style="1" bestFit="1" customWidth="1"/>
    <col min="12290" max="12290" width="22.75" style="1" bestFit="1" customWidth="1"/>
    <col min="12291" max="12291" width="46.75" style="1" customWidth="1"/>
    <col min="12292" max="12292" width="8.5" style="1" bestFit="1" customWidth="1"/>
    <col min="12293" max="12294" width="3.5" style="1" bestFit="1" customWidth="1"/>
    <col min="12295" max="12295" width="4.5" style="1" bestFit="1" customWidth="1"/>
    <col min="12296" max="12296" width="5.5" style="1" bestFit="1" customWidth="1"/>
    <col min="12297" max="12299" width="3.5" style="1" customWidth="1"/>
    <col min="12300" max="12300" width="3.5" style="1" bestFit="1" customWidth="1"/>
    <col min="12301" max="12301" width="10.08203125" style="1" customWidth="1"/>
    <col min="12302" max="12302" width="3.5" style="1" bestFit="1" customWidth="1"/>
    <col min="12303" max="12303" width="14.83203125" style="1" customWidth="1"/>
    <col min="12304" max="12304" width="3.5" style="1" bestFit="1" customWidth="1"/>
    <col min="12305" max="12305" width="10.25" style="1" bestFit="1" customWidth="1"/>
    <col min="12306" max="12306" width="9" style="1"/>
    <col min="12307" max="12307" width="13.58203125" style="1" customWidth="1"/>
    <col min="12308" max="12544" width="9" style="1"/>
    <col min="12545" max="12545" width="2.5" style="1" bestFit="1" customWidth="1"/>
    <col min="12546" max="12546" width="22.75" style="1" bestFit="1" customWidth="1"/>
    <col min="12547" max="12547" width="46.75" style="1" customWidth="1"/>
    <col min="12548" max="12548" width="8.5" style="1" bestFit="1" customWidth="1"/>
    <col min="12549" max="12550" width="3.5" style="1" bestFit="1" customWidth="1"/>
    <col min="12551" max="12551" width="4.5" style="1" bestFit="1" customWidth="1"/>
    <col min="12552" max="12552" width="5.5" style="1" bestFit="1" customWidth="1"/>
    <col min="12553" max="12555" width="3.5" style="1" customWidth="1"/>
    <col min="12556" max="12556" width="3.5" style="1" bestFit="1" customWidth="1"/>
    <col min="12557" max="12557" width="10.08203125" style="1" customWidth="1"/>
    <col min="12558" max="12558" width="3.5" style="1" bestFit="1" customWidth="1"/>
    <col min="12559" max="12559" width="14.83203125" style="1" customWidth="1"/>
    <col min="12560" max="12560" width="3.5" style="1" bestFit="1" customWidth="1"/>
    <col min="12561" max="12561" width="10.25" style="1" bestFit="1" customWidth="1"/>
    <col min="12562" max="12562" width="9" style="1"/>
    <col min="12563" max="12563" width="13.58203125" style="1" customWidth="1"/>
    <col min="12564" max="12800" width="9" style="1"/>
    <col min="12801" max="12801" width="2.5" style="1" bestFit="1" customWidth="1"/>
    <col min="12802" max="12802" width="22.75" style="1" bestFit="1" customWidth="1"/>
    <col min="12803" max="12803" width="46.75" style="1" customWidth="1"/>
    <col min="12804" max="12804" width="8.5" style="1" bestFit="1" customWidth="1"/>
    <col min="12805" max="12806" width="3.5" style="1" bestFit="1" customWidth="1"/>
    <col min="12807" max="12807" width="4.5" style="1" bestFit="1" customWidth="1"/>
    <col min="12808" max="12808" width="5.5" style="1" bestFit="1" customWidth="1"/>
    <col min="12809" max="12811" width="3.5" style="1" customWidth="1"/>
    <col min="12812" max="12812" width="3.5" style="1" bestFit="1" customWidth="1"/>
    <col min="12813" max="12813" width="10.08203125" style="1" customWidth="1"/>
    <col min="12814" max="12814" width="3.5" style="1" bestFit="1" customWidth="1"/>
    <col min="12815" max="12815" width="14.83203125" style="1" customWidth="1"/>
    <col min="12816" max="12816" width="3.5" style="1" bestFit="1" customWidth="1"/>
    <col min="12817" max="12817" width="10.25" style="1" bestFit="1" customWidth="1"/>
    <col min="12818" max="12818" width="9" style="1"/>
    <col min="12819" max="12819" width="13.58203125" style="1" customWidth="1"/>
    <col min="12820" max="13056" width="9" style="1"/>
    <col min="13057" max="13057" width="2.5" style="1" bestFit="1" customWidth="1"/>
    <col min="13058" max="13058" width="22.75" style="1" bestFit="1" customWidth="1"/>
    <col min="13059" max="13059" width="46.75" style="1" customWidth="1"/>
    <col min="13060" max="13060" width="8.5" style="1" bestFit="1" customWidth="1"/>
    <col min="13061" max="13062" width="3.5" style="1" bestFit="1" customWidth="1"/>
    <col min="13063" max="13063" width="4.5" style="1" bestFit="1" customWidth="1"/>
    <col min="13064" max="13064" width="5.5" style="1" bestFit="1" customWidth="1"/>
    <col min="13065" max="13067" width="3.5" style="1" customWidth="1"/>
    <col min="13068" max="13068" width="3.5" style="1" bestFit="1" customWidth="1"/>
    <col min="13069" max="13069" width="10.08203125" style="1" customWidth="1"/>
    <col min="13070" max="13070" width="3.5" style="1" bestFit="1" customWidth="1"/>
    <col min="13071" max="13071" width="14.83203125" style="1" customWidth="1"/>
    <col min="13072" max="13072" width="3.5" style="1" bestFit="1" customWidth="1"/>
    <col min="13073" max="13073" width="10.25" style="1" bestFit="1" customWidth="1"/>
    <col min="13074" max="13074" width="9" style="1"/>
    <col min="13075" max="13075" width="13.58203125" style="1" customWidth="1"/>
    <col min="13076" max="13312" width="9" style="1"/>
    <col min="13313" max="13313" width="2.5" style="1" bestFit="1" customWidth="1"/>
    <col min="13314" max="13314" width="22.75" style="1" bestFit="1" customWidth="1"/>
    <col min="13315" max="13315" width="46.75" style="1" customWidth="1"/>
    <col min="13316" max="13316" width="8.5" style="1" bestFit="1" customWidth="1"/>
    <col min="13317" max="13318" width="3.5" style="1" bestFit="1" customWidth="1"/>
    <col min="13319" max="13319" width="4.5" style="1" bestFit="1" customWidth="1"/>
    <col min="13320" max="13320" width="5.5" style="1" bestFit="1" customWidth="1"/>
    <col min="13321" max="13323" width="3.5" style="1" customWidth="1"/>
    <col min="13324" max="13324" width="3.5" style="1" bestFit="1" customWidth="1"/>
    <col min="13325" max="13325" width="10.08203125" style="1" customWidth="1"/>
    <col min="13326" max="13326" width="3.5" style="1" bestFit="1" customWidth="1"/>
    <col min="13327" max="13327" width="14.83203125" style="1" customWidth="1"/>
    <col min="13328" max="13328" width="3.5" style="1" bestFit="1" customWidth="1"/>
    <col min="13329" max="13329" width="10.25" style="1" bestFit="1" customWidth="1"/>
    <col min="13330" max="13330" width="9" style="1"/>
    <col min="13331" max="13331" width="13.58203125" style="1" customWidth="1"/>
    <col min="13332" max="13568" width="9" style="1"/>
    <col min="13569" max="13569" width="2.5" style="1" bestFit="1" customWidth="1"/>
    <col min="13570" max="13570" width="22.75" style="1" bestFit="1" customWidth="1"/>
    <col min="13571" max="13571" width="46.75" style="1" customWidth="1"/>
    <col min="13572" max="13572" width="8.5" style="1" bestFit="1" customWidth="1"/>
    <col min="13573" max="13574" width="3.5" style="1" bestFit="1" customWidth="1"/>
    <col min="13575" max="13575" width="4.5" style="1" bestFit="1" customWidth="1"/>
    <col min="13576" max="13576" width="5.5" style="1" bestFit="1" customWidth="1"/>
    <col min="13577" max="13579" width="3.5" style="1" customWidth="1"/>
    <col min="13580" max="13580" width="3.5" style="1" bestFit="1" customWidth="1"/>
    <col min="13581" max="13581" width="10.08203125" style="1" customWidth="1"/>
    <col min="13582" max="13582" width="3.5" style="1" bestFit="1" customWidth="1"/>
    <col min="13583" max="13583" width="14.83203125" style="1" customWidth="1"/>
    <col min="13584" max="13584" width="3.5" style="1" bestFit="1" customWidth="1"/>
    <col min="13585" max="13585" width="10.25" style="1" bestFit="1" customWidth="1"/>
    <col min="13586" max="13586" width="9" style="1"/>
    <col min="13587" max="13587" width="13.58203125" style="1" customWidth="1"/>
    <col min="13588" max="13824" width="9" style="1"/>
    <col min="13825" max="13825" width="2.5" style="1" bestFit="1" customWidth="1"/>
    <col min="13826" max="13826" width="22.75" style="1" bestFit="1" customWidth="1"/>
    <col min="13827" max="13827" width="46.75" style="1" customWidth="1"/>
    <col min="13828" max="13828" width="8.5" style="1" bestFit="1" customWidth="1"/>
    <col min="13829" max="13830" width="3.5" style="1" bestFit="1" customWidth="1"/>
    <col min="13831" max="13831" width="4.5" style="1" bestFit="1" customWidth="1"/>
    <col min="13832" max="13832" width="5.5" style="1" bestFit="1" customWidth="1"/>
    <col min="13833" max="13835" width="3.5" style="1" customWidth="1"/>
    <col min="13836" max="13836" width="3.5" style="1" bestFit="1" customWidth="1"/>
    <col min="13837" max="13837" width="10.08203125" style="1" customWidth="1"/>
    <col min="13838" max="13838" width="3.5" style="1" bestFit="1" customWidth="1"/>
    <col min="13839" max="13839" width="14.83203125" style="1" customWidth="1"/>
    <col min="13840" max="13840" width="3.5" style="1" bestFit="1" customWidth="1"/>
    <col min="13841" max="13841" width="10.25" style="1" bestFit="1" customWidth="1"/>
    <col min="13842" max="13842" width="9" style="1"/>
    <col min="13843" max="13843" width="13.58203125" style="1" customWidth="1"/>
    <col min="13844" max="14080" width="9" style="1"/>
    <col min="14081" max="14081" width="2.5" style="1" bestFit="1" customWidth="1"/>
    <col min="14082" max="14082" width="22.75" style="1" bestFit="1" customWidth="1"/>
    <col min="14083" max="14083" width="46.75" style="1" customWidth="1"/>
    <col min="14084" max="14084" width="8.5" style="1" bestFit="1" customWidth="1"/>
    <col min="14085" max="14086" width="3.5" style="1" bestFit="1" customWidth="1"/>
    <col min="14087" max="14087" width="4.5" style="1" bestFit="1" customWidth="1"/>
    <col min="14088" max="14088" width="5.5" style="1" bestFit="1" customWidth="1"/>
    <col min="14089" max="14091" width="3.5" style="1" customWidth="1"/>
    <col min="14092" max="14092" width="3.5" style="1" bestFit="1" customWidth="1"/>
    <col min="14093" max="14093" width="10.08203125" style="1" customWidth="1"/>
    <col min="14094" max="14094" width="3.5" style="1" bestFit="1" customWidth="1"/>
    <col min="14095" max="14095" width="14.83203125" style="1" customWidth="1"/>
    <col min="14096" max="14096" width="3.5" style="1" bestFit="1" customWidth="1"/>
    <col min="14097" max="14097" width="10.25" style="1" bestFit="1" customWidth="1"/>
    <col min="14098" max="14098" width="9" style="1"/>
    <col min="14099" max="14099" width="13.58203125" style="1" customWidth="1"/>
    <col min="14100" max="14336" width="9" style="1"/>
    <col min="14337" max="14337" width="2.5" style="1" bestFit="1" customWidth="1"/>
    <col min="14338" max="14338" width="22.75" style="1" bestFit="1" customWidth="1"/>
    <col min="14339" max="14339" width="46.75" style="1" customWidth="1"/>
    <col min="14340" max="14340" width="8.5" style="1" bestFit="1" customWidth="1"/>
    <col min="14341" max="14342" width="3.5" style="1" bestFit="1" customWidth="1"/>
    <col min="14343" max="14343" width="4.5" style="1" bestFit="1" customWidth="1"/>
    <col min="14344" max="14344" width="5.5" style="1" bestFit="1" customWidth="1"/>
    <col min="14345" max="14347" width="3.5" style="1" customWidth="1"/>
    <col min="14348" max="14348" width="3.5" style="1" bestFit="1" customWidth="1"/>
    <col min="14349" max="14349" width="10.08203125" style="1" customWidth="1"/>
    <col min="14350" max="14350" width="3.5" style="1" bestFit="1" customWidth="1"/>
    <col min="14351" max="14351" width="14.83203125" style="1" customWidth="1"/>
    <col min="14352" max="14352" width="3.5" style="1" bestFit="1" customWidth="1"/>
    <col min="14353" max="14353" width="10.25" style="1" bestFit="1" customWidth="1"/>
    <col min="14354" max="14354" width="9" style="1"/>
    <col min="14355" max="14355" width="13.58203125" style="1" customWidth="1"/>
    <col min="14356" max="14592" width="9" style="1"/>
    <col min="14593" max="14593" width="2.5" style="1" bestFit="1" customWidth="1"/>
    <col min="14594" max="14594" width="22.75" style="1" bestFit="1" customWidth="1"/>
    <col min="14595" max="14595" width="46.75" style="1" customWidth="1"/>
    <col min="14596" max="14596" width="8.5" style="1" bestFit="1" customWidth="1"/>
    <col min="14597" max="14598" width="3.5" style="1" bestFit="1" customWidth="1"/>
    <col min="14599" max="14599" width="4.5" style="1" bestFit="1" customWidth="1"/>
    <col min="14600" max="14600" width="5.5" style="1" bestFit="1" customWidth="1"/>
    <col min="14601" max="14603" width="3.5" style="1" customWidth="1"/>
    <col min="14604" max="14604" width="3.5" style="1" bestFit="1" customWidth="1"/>
    <col min="14605" max="14605" width="10.08203125" style="1" customWidth="1"/>
    <col min="14606" max="14606" width="3.5" style="1" bestFit="1" customWidth="1"/>
    <col min="14607" max="14607" width="14.83203125" style="1" customWidth="1"/>
    <col min="14608" max="14608" width="3.5" style="1" bestFit="1" customWidth="1"/>
    <col min="14609" max="14609" width="10.25" style="1" bestFit="1" customWidth="1"/>
    <col min="14610" max="14610" width="9" style="1"/>
    <col min="14611" max="14611" width="13.58203125" style="1" customWidth="1"/>
    <col min="14612" max="14848" width="9" style="1"/>
    <col min="14849" max="14849" width="2.5" style="1" bestFit="1" customWidth="1"/>
    <col min="14850" max="14850" width="22.75" style="1" bestFit="1" customWidth="1"/>
    <col min="14851" max="14851" width="46.75" style="1" customWidth="1"/>
    <col min="14852" max="14852" width="8.5" style="1" bestFit="1" customWidth="1"/>
    <col min="14853" max="14854" width="3.5" style="1" bestFit="1" customWidth="1"/>
    <col min="14855" max="14855" width="4.5" style="1" bestFit="1" customWidth="1"/>
    <col min="14856" max="14856" width="5.5" style="1" bestFit="1" customWidth="1"/>
    <col min="14857" max="14859" width="3.5" style="1" customWidth="1"/>
    <col min="14860" max="14860" width="3.5" style="1" bestFit="1" customWidth="1"/>
    <col min="14861" max="14861" width="10.08203125" style="1" customWidth="1"/>
    <col min="14862" max="14862" width="3.5" style="1" bestFit="1" customWidth="1"/>
    <col min="14863" max="14863" width="14.83203125" style="1" customWidth="1"/>
    <col min="14864" max="14864" width="3.5" style="1" bestFit="1" customWidth="1"/>
    <col min="14865" max="14865" width="10.25" style="1" bestFit="1" customWidth="1"/>
    <col min="14866" max="14866" width="9" style="1"/>
    <col min="14867" max="14867" width="13.58203125" style="1" customWidth="1"/>
    <col min="14868" max="15104" width="9" style="1"/>
    <col min="15105" max="15105" width="2.5" style="1" bestFit="1" customWidth="1"/>
    <col min="15106" max="15106" width="22.75" style="1" bestFit="1" customWidth="1"/>
    <col min="15107" max="15107" width="46.75" style="1" customWidth="1"/>
    <col min="15108" max="15108" width="8.5" style="1" bestFit="1" customWidth="1"/>
    <col min="15109" max="15110" width="3.5" style="1" bestFit="1" customWidth="1"/>
    <col min="15111" max="15111" width="4.5" style="1" bestFit="1" customWidth="1"/>
    <col min="15112" max="15112" width="5.5" style="1" bestFit="1" customWidth="1"/>
    <col min="15113" max="15115" width="3.5" style="1" customWidth="1"/>
    <col min="15116" max="15116" width="3.5" style="1" bestFit="1" customWidth="1"/>
    <col min="15117" max="15117" width="10.08203125" style="1" customWidth="1"/>
    <col min="15118" max="15118" width="3.5" style="1" bestFit="1" customWidth="1"/>
    <col min="15119" max="15119" width="14.83203125" style="1" customWidth="1"/>
    <col min="15120" max="15120" width="3.5" style="1" bestFit="1" customWidth="1"/>
    <col min="15121" max="15121" width="10.25" style="1" bestFit="1" customWidth="1"/>
    <col min="15122" max="15122" width="9" style="1"/>
    <col min="15123" max="15123" width="13.58203125" style="1" customWidth="1"/>
    <col min="15124" max="15360" width="9" style="1"/>
    <col min="15361" max="15361" width="2.5" style="1" bestFit="1" customWidth="1"/>
    <col min="15362" max="15362" width="22.75" style="1" bestFit="1" customWidth="1"/>
    <col min="15363" max="15363" width="46.75" style="1" customWidth="1"/>
    <col min="15364" max="15364" width="8.5" style="1" bestFit="1" customWidth="1"/>
    <col min="15365" max="15366" width="3.5" style="1" bestFit="1" customWidth="1"/>
    <col min="15367" max="15367" width="4.5" style="1" bestFit="1" customWidth="1"/>
    <col min="15368" max="15368" width="5.5" style="1" bestFit="1" customWidth="1"/>
    <col min="15369" max="15371" width="3.5" style="1" customWidth="1"/>
    <col min="15372" max="15372" width="3.5" style="1" bestFit="1" customWidth="1"/>
    <col min="15373" max="15373" width="10.08203125" style="1" customWidth="1"/>
    <col min="15374" max="15374" width="3.5" style="1" bestFit="1" customWidth="1"/>
    <col min="15375" max="15375" width="14.83203125" style="1" customWidth="1"/>
    <col min="15376" max="15376" width="3.5" style="1" bestFit="1" customWidth="1"/>
    <col min="15377" max="15377" width="10.25" style="1" bestFit="1" customWidth="1"/>
    <col min="15378" max="15378" width="9" style="1"/>
    <col min="15379" max="15379" width="13.58203125" style="1" customWidth="1"/>
    <col min="15380" max="15616" width="9" style="1"/>
    <col min="15617" max="15617" width="2.5" style="1" bestFit="1" customWidth="1"/>
    <col min="15618" max="15618" width="22.75" style="1" bestFit="1" customWidth="1"/>
    <col min="15619" max="15619" width="46.75" style="1" customWidth="1"/>
    <col min="15620" max="15620" width="8.5" style="1" bestFit="1" customWidth="1"/>
    <col min="15621" max="15622" width="3.5" style="1" bestFit="1" customWidth="1"/>
    <col min="15623" max="15623" width="4.5" style="1" bestFit="1" customWidth="1"/>
    <col min="15624" max="15624" width="5.5" style="1" bestFit="1" customWidth="1"/>
    <col min="15625" max="15627" width="3.5" style="1" customWidth="1"/>
    <col min="15628" max="15628" width="3.5" style="1" bestFit="1" customWidth="1"/>
    <col min="15629" max="15629" width="10.08203125" style="1" customWidth="1"/>
    <col min="15630" max="15630" width="3.5" style="1" bestFit="1" customWidth="1"/>
    <col min="15631" max="15631" width="14.83203125" style="1" customWidth="1"/>
    <col min="15632" max="15632" width="3.5" style="1" bestFit="1" customWidth="1"/>
    <col min="15633" max="15633" width="10.25" style="1" bestFit="1" customWidth="1"/>
    <col min="15634" max="15634" width="9" style="1"/>
    <col min="15635" max="15635" width="13.58203125" style="1" customWidth="1"/>
    <col min="15636" max="15872" width="9" style="1"/>
    <col min="15873" max="15873" width="2.5" style="1" bestFit="1" customWidth="1"/>
    <col min="15874" max="15874" width="22.75" style="1" bestFit="1" customWidth="1"/>
    <col min="15875" max="15875" width="46.75" style="1" customWidth="1"/>
    <col min="15876" max="15876" width="8.5" style="1" bestFit="1" customWidth="1"/>
    <col min="15877" max="15878" width="3.5" style="1" bestFit="1" customWidth="1"/>
    <col min="15879" max="15879" width="4.5" style="1" bestFit="1" customWidth="1"/>
    <col min="15880" max="15880" width="5.5" style="1" bestFit="1" customWidth="1"/>
    <col min="15881" max="15883" width="3.5" style="1" customWidth="1"/>
    <col min="15884" max="15884" width="3.5" style="1" bestFit="1" customWidth="1"/>
    <col min="15885" max="15885" width="10.08203125" style="1" customWidth="1"/>
    <col min="15886" max="15886" width="3.5" style="1" bestFit="1" customWidth="1"/>
    <col min="15887" max="15887" width="14.83203125" style="1" customWidth="1"/>
    <col min="15888" max="15888" width="3.5" style="1" bestFit="1" customWidth="1"/>
    <col min="15889" max="15889" width="10.25" style="1" bestFit="1" customWidth="1"/>
    <col min="15890" max="15890" width="9" style="1"/>
    <col min="15891" max="15891" width="13.58203125" style="1" customWidth="1"/>
    <col min="15892" max="16128" width="9" style="1"/>
    <col min="16129" max="16129" width="2.5" style="1" bestFit="1" customWidth="1"/>
    <col min="16130" max="16130" width="22.75" style="1" bestFit="1" customWidth="1"/>
    <col min="16131" max="16131" width="46.75" style="1" customWidth="1"/>
    <col min="16132" max="16132" width="8.5" style="1" bestFit="1" customWidth="1"/>
    <col min="16133" max="16134" width="3.5" style="1" bestFit="1" customWidth="1"/>
    <col min="16135" max="16135" width="4.5" style="1" bestFit="1" customWidth="1"/>
    <col min="16136" max="16136" width="5.5" style="1" bestFit="1" customWidth="1"/>
    <col min="16137" max="16139" width="3.5" style="1" customWidth="1"/>
    <col min="16140" max="16140" width="3.5" style="1" bestFit="1" customWidth="1"/>
    <col min="16141" max="16141" width="10.08203125" style="1" customWidth="1"/>
    <col min="16142" max="16142" width="3.5" style="1" bestFit="1" customWidth="1"/>
    <col min="16143" max="16143" width="14.83203125" style="1" customWidth="1"/>
    <col min="16144" max="16144" width="3.5" style="1" bestFit="1" customWidth="1"/>
    <col min="16145" max="16145" width="10.25" style="1" bestFit="1" customWidth="1"/>
    <col min="16146" max="16146" width="9" style="1"/>
    <col min="16147" max="16147" width="13.58203125" style="1" customWidth="1"/>
    <col min="16148" max="16384" width="9" style="1"/>
  </cols>
  <sheetData>
    <row r="1" spans="1:17" ht="27.75" customHeight="1" x14ac:dyDescent="0.2">
      <c r="A1" s="196" t="s">
        <v>90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7" x14ac:dyDescent="0.2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17" x14ac:dyDescent="0.2">
      <c r="A3" s="95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 t="s">
        <v>103</v>
      </c>
      <c r="P3" s="100"/>
    </row>
    <row r="4" spans="1:17" x14ac:dyDescent="0.2">
      <c r="A4" s="198">
        <v>1</v>
      </c>
      <c r="B4" s="199" t="s">
        <v>100</v>
      </c>
      <c r="C4" s="42" t="s">
        <v>73</v>
      </c>
      <c r="D4" s="43">
        <v>30000</v>
      </c>
      <c r="E4" s="44" t="s">
        <v>58</v>
      </c>
      <c r="F4" s="44" t="s">
        <v>7</v>
      </c>
      <c r="G4" s="45">
        <v>30</v>
      </c>
      <c r="H4" s="44" t="s">
        <v>9</v>
      </c>
      <c r="I4" s="44"/>
      <c r="J4" s="44"/>
      <c r="K4" s="46"/>
      <c r="L4" s="47" t="s">
        <v>74</v>
      </c>
      <c r="M4" s="43">
        <f t="shared" ref="M4:M9" si="0">D4*G4</f>
        <v>900000</v>
      </c>
      <c r="N4" s="46" t="s">
        <v>58</v>
      </c>
      <c r="O4" s="140">
        <f>SUM(M4:M11)</f>
        <v>2039500</v>
      </c>
      <c r="P4" s="201" t="s">
        <v>58</v>
      </c>
      <c r="Q4" s="48"/>
    </row>
    <row r="5" spans="1:17" x14ac:dyDescent="0.2">
      <c r="A5" s="198"/>
      <c r="B5" s="198"/>
      <c r="C5" s="42" t="s">
        <v>75</v>
      </c>
      <c r="D5" s="43">
        <v>15000</v>
      </c>
      <c r="E5" s="44" t="s">
        <v>58</v>
      </c>
      <c r="F5" s="44" t="s">
        <v>7</v>
      </c>
      <c r="G5" s="45">
        <f>$G$4</f>
        <v>30</v>
      </c>
      <c r="H5" s="44" t="s">
        <v>9</v>
      </c>
      <c r="I5" s="44"/>
      <c r="J5" s="44"/>
      <c r="K5" s="46"/>
      <c r="L5" s="47" t="s">
        <v>74</v>
      </c>
      <c r="M5" s="43">
        <f t="shared" si="0"/>
        <v>450000</v>
      </c>
      <c r="N5" s="46" t="s">
        <v>58</v>
      </c>
      <c r="O5" s="200"/>
      <c r="P5" s="201"/>
    </row>
    <row r="6" spans="1:17" x14ac:dyDescent="0.2">
      <c r="A6" s="198"/>
      <c r="B6" s="198"/>
      <c r="C6" s="42" t="s">
        <v>95</v>
      </c>
      <c r="D6" s="43">
        <v>40000</v>
      </c>
      <c r="E6" s="44" t="s">
        <v>58</v>
      </c>
      <c r="F6" s="44" t="s">
        <v>7</v>
      </c>
      <c r="G6" s="45">
        <v>5</v>
      </c>
      <c r="H6" s="44" t="s">
        <v>9</v>
      </c>
      <c r="I6" s="44"/>
      <c r="J6" s="44"/>
      <c r="K6" s="46"/>
      <c r="L6" s="47" t="s">
        <v>74</v>
      </c>
      <c r="M6" s="43">
        <f t="shared" si="0"/>
        <v>200000</v>
      </c>
      <c r="N6" s="46" t="s">
        <v>58</v>
      </c>
      <c r="O6" s="200"/>
      <c r="P6" s="201"/>
    </row>
    <row r="7" spans="1:17" x14ac:dyDescent="0.2">
      <c r="A7" s="198"/>
      <c r="B7" s="198"/>
      <c r="C7" s="42" t="s">
        <v>76</v>
      </c>
      <c r="D7" s="43">
        <v>10000</v>
      </c>
      <c r="E7" s="44" t="s">
        <v>58</v>
      </c>
      <c r="F7" s="44" t="s">
        <v>7</v>
      </c>
      <c r="G7" s="82">
        <v>30</v>
      </c>
      <c r="H7" s="44" t="s">
        <v>9</v>
      </c>
      <c r="I7" s="44"/>
      <c r="J7" s="44"/>
      <c r="K7" s="46"/>
      <c r="L7" s="47" t="s">
        <v>74</v>
      </c>
      <c r="M7" s="43">
        <f t="shared" si="0"/>
        <v>300000</v>
      </c>
      <c r="N7" s="46" t="s">
        <v>58</v>
      </c>
      <c r="O7" s="200"/>
      <c r="P7" s="201"/>
    </row>
    <row r="8" spans="1:17" x14ac:dyDescent="0.2">
      <c r="A8" s="198"/>
      <c r="B8" s="198"/>
      <c r="C8" s="42" t="s">
        <v>77</v>
      </c>
      <c r="D8" s="43">
        <v>7900</v>
      </c>
      <c r="E8" s="44" t="s">
        <v>58</v>
      </c>
      <c r="F8" s="44" t="s">
        <v>7</v>
      </c>
      <c r="G8" s="45">
        <v>5</v>
      </c>
      <c r="H8" s="44" t="s">
        <v>32</v>
      </c>
      <c r="I8" s="44"/>
      <c r="J8" s="44"/>
      <c r="K8" s="46"/>
      <c r="L8" s="47" t="s">
        <v>74</v>
      </c>
      <c r="M8" s="43">
        <f t="shared" si="0"/>
        <v>39500</v>
      </c>
      <c r="N8" s="46" t="s">
        <v>58</v>
      </c>
      <c r="O8" s="200"/>
      <c r="P8" s="201"/>
    </row>
    <row r="9" spans="1:17" x14ac:dyDescent="0.2">
      <c r="A9" s="198"/>
      <c r="B9" s="198"/>
      <c r="C9" s="42" t="s">
        <v>78</v>
      </c>
      <c r="D9" s="43">
        <v>2000</v>
      </c>
      <c r="E9" s="44" t="s">
        <v>58</v>
      </c>
      <c r="F9" s="44" t="s">
        <v>7</v>
      </c>
      <c r="G9" s="45">
        <v>5</v>
      </c>
      <c r="H9" s="44" t="s">
        <v>32</v>
      </c>
      <c r="I9" s="44"/>
      <c r="J9" s="44"/>
      <c r="K9" s="46"/>
      <c r="L9" s="47" t="s">
        <v>74</v>
      </c>
      <c r="M9" s="43">
        <f t="shared" si="0"/>
        <v>10000</v>
      </c>
      <c r="N9" s="46" t="s">
        <v>58</v>
      </c>
      <c r="O9" s="200"/>
      <c r="P9" s="201"/>
    </row>
    <row r="10" spans="1:17" x14ac:dyDescent="0.2">
      <c r="A10" s="198"/>
      <c r="B10" s="198"/>
      <c r="C10" s="42" t="s">
        <v>79</v>
      </c>
      <c r="D10" s="43">
        <v>500</v>
      </c>
      <c r="E10" s="44" t="s">
        <v>58</v>
      </c>
      <c r="F10" s="44" t="s">
        <v>7</v>
      </c>
      <c r="G10" s="45">
        <f>$G$4+5+5</f>
        <v>40</v>
      </c>
      <c r="H10" s="44" t="s">
        <v>9</v>
      </c>
      <c r="I10" s="44"/>
      <c r="J10" s="44"/>
      <c r="K10" s="46"/>
      <c r="L10" s="47" t="s">
        <v>74</v>
      </c>
      <c r="M10" s="43">
        <f>D10*G10</f>
        <v>20000</v>
      </c>
      <c r="N10" s="46" t="s">
        <v>58</v>
      </c>
      <c r="O10" s="200"/>
      <c r="P10" s="201"/>
    </row>
    <row r="11" spans="1:17" x14ac:dyDescent="0.2">
      <c r="A11" s="198"/>
      <c r="B11" s="198"/>
      <c r="C11" s="42" t="s">
        <v>80</v>
      </c>
      <c r="D11" s="43">
        <v>2000</v>
      </c>
      <c r="E11" s="44" t="s">
        <v>58</v>
      </c>
      <c r="F11" s="44" t="s">
        <v>7</v>
      </c>
      <c r="G11" s="45">
        <f t="shared" ref="G11" si="1">$G$4</f>
        <v>30</v>
      </c>
      <c r="H11" s="44" t="s">
        <v>9</v>
      </c>
      <c r="I11" s="44" t="s">
        <v>7</v>
      </c>
      <c r="J11" s="44">
        <v>2</v>
      </c>
      <c r="K11" s="46" t="s">
        <v>32</v>
      </c>
      <c r="L11" s="47" t="s">
        <v>74</v>
      </c>
      <c r="M11" s="43">
        <f>D11*G11*J11</f>
        <v>120000</v>
      </c>
      <c r="N11" s="46" t="s">
        <v>58</v>
      </c>
      <c r="O11" s="200"/>
      <c r="P11" s="201"/>
    </row>
    <row r="12" spans="1:17" x14ac:dyDescent="0.2">
      <c r="A12" s="188">
        <v>2</v>
      </c>
      <c r="B12" s="189" t="s">
        <v>101</v>
      </c>
      <c r="C12" s="88" t="s">
        <v>77</v>
      </c>
      <c r="D12" s="89">
        <v>7900</v>
      </c>
      <c r="E12" s="90" t="s">
        <v>58</v>
      </c>
      <c r="F12" s="90" t="s">
        <v>7</v>
      </c>
      <c r="G12" s="82">
        <v>2</v>
      </c>
      <c r="H12" s="90" t="s">
        <v>6</v>
      </c>
      <c r="I12" s="90" t="s">
        <v>7</v>
      </c>
      <c r="J12" s="90">
        <v>10</v>
      </c>
      <c r="K12" s="91" t="s">
        <v>32</v>
      </c>
      <c r="L12" s="92" t="s">
        <v>74</v>
      </c>
      <c r="M12" s="89">
        <f>D12*G12*J12</f>
        <v>158000</v>
      </c>
      <c r="N12" s="91" t="s">
        <v>58</v>
      </c>
      <c r="O12" s="190">
        <f>SUM(M12:M19)</f>
        <v>1058000</v>
      </c>
      <c r="P12" s="192" t="s">
        <v>58</v>
      </c>
    </row>
    <row r="13" spans="1:17" x14ac:dyDescent="0.2">
      <c r="A13" s="188"/>
      <c r="B13" s="188"/>
      <c r="C13" s="88" t="s">
        <v>81</v>
      </c>
      <c r="D13" s="89">
        <v>2000</v>
      </c>
      <c r="E13" s="90" t="s">
        <v>58</v>
      </c>
      <c r="F13" s="90" t="s">
        <v>7</v>
      </c>
      <c r="G13" s="82">
        <f>5*2</f>
        <v>10</v>
      </c>
      <c r="H13" s="90" t="s">
        <v>32</v>
      </c>
      <c r="I13" s="90"/>
      <c r="J13" s="90"/>
      <c r="K13" s="91"/>
      <c r="L13" s="92" t="s">
        <v>74</v>
      </c>
      <c r="M13" s="89">
        <f>D13*G13</f>
        <v>20000</v>
      </c>
      <c r="N13" s="91" t="s">
        <v>58</v>
      </c>
      <c r="O13" s="191"/>
      <c r="P13" s="192"/>
    </row>
    <row r="14" spans="1:17" x14ac:dyDescent="0.2">
      <c r="A14" s="188"/>
      <c r="B14" s="188"/>
      <c r="C14" s="88" t="s">
        <v>86</v>
      </c>
      <c r="D14" s="89">
        <v>500</v>
      </c>
      <c r="E14" s="90" t="s">
        <v>58</v>
      </c>
      <c r="F14" s="90" t="s">
        <v>7</v>
      </c>
      <c r="G14" s="82">
        <f>10+3+5</f>
        <v>18</v>
      </c>
      <c r="H14" s="90" t="s">
        <v>9</v>
      </c>
      <c r="I14" s="90" t="s">
        <v>7</v>
      </c>
      <c r="J14" s="90">
        <v>2</v>
      </c>
      <c r="K14" s="91" t="s">
        <v>9</v>
      </c>
      <c r="L14" s="92" t="s">
        <v>74</v>
      </c>
      <c r="M14" s="89">
        <f>D14*G14*J14</f>
        <v>18000</v>
      </c>
      <c r="N14" s="91" t="s">
        <v>58</v>
      </c>
      <c r="O14" s="191"/>
      <c r="P14" s="192"/>
    </row>
    <row r="15" spans="1:17" x14ac:dyDescent="0.2">
      <c r="A15" s="188"/>
      <c r="B15" s="188"/>
      <c r="C15" s="88" t="s">
        <v>82</v>
      </c>
      <c r="D15" s="89">
        <v>150000</v>
      </c>
      <c r="E15" s="90" t="s">
        <v>58</v>
      </c>
      <c r="F15" s="90" t="s">
        <v>7</v>
      </c>
      <c r="G15" s="82">
        <v>3</v>
      </c>
      <c r="H15" s="90" t="s">
        <v>9</v>
      </c>
      <c r="I15" s="90"/>
      <c r="J15" s="90"/>
      <c r="K15" s="91"/>
      <c r="L15" s="92" t="s">
        <v>74</v>
      </c>
      <c r="M15" s="89">
        <f>D15*G15</f>
        <v>450000</v>
      </c>
      <c r="N15" s="91" t="s">
        <v>58</v>
      </c>
      <c r="O15" s="191"/>
      <c r="P15" s="192"/>
    </row>
    <row r="16" spans="1:17" x14ac:dyDescent="0.2">
      <c r="A16" s="188"/>
      <c r="B16" s="188"/>
      <c r="C16" s="88" t="s">
        <v>96</v>
      </c>
      <c r="D16" s="89">
        <v>40000</v>
      </c>
      <c r="E16" s="90" t="s">
        <v>58</v>
      </c>
      <c r="F16" s="90" t="s">
        <v>7</v>
      </c>
      <c r="G16" s="82">
        <v>5</v>
      </c>
      <c r="H16" s="90" t="s">
        <v>9</v>
      </c>
      <c r="I16" s="90"/>
      <c r="J16" s="90"/>
      <c r="K16" s="91"/>
      <c r="L16" s="92" t="s">
        <v>74</v>
      </c>
      <c r="M16" s="89">
        <f>D16*G16</f>
        <v>200000</v>
      </c>
      <c r="N16" s="91" t="s">
        <v>58</v>
      </c>
      <c r="O16" s="191"/>
      <c r="P16" s="192"/>
    </row>
    <row r="17" spans="1:19" x14ac:dyDescent="0.2">
      <c r="A17" s="188"/>
      <c r="B17" s="188"/>
      <c r="C17" s="88" t="s">
        <v>97</v>
      </c>
      <c r="D17" s="89">
        <v>30000</v>
      </c>
      <c r="E17" s="90" t="s">
        <v>58</v>
      </c>
      <c r="F17" s="90" t="s">
        <v>7</v>
      </c>
      <c r="G17" s="82">
        <v>5</v>
      </c>
      <c r="H17" s="90" t="s">
        <v>9</v>
      </c>
      <c r="I17" s="90"/>
      <c r="J17" s="90"/>
      <c r="K17" s="91"/>
      <c r="L17" s="92" t="s">
        <v>74</v>
      </c>
      <c r="M17" s="89">
        <f>D17*G17</f>
        <v>150000</v>
      </c>
      <c r="N17" s="91" t="s">
        <v>58</v>
      </c>
      <c r="O17" s="191"/>
      <c r="P17" s="192"/>
    </row>
    <row r="18" spans="1:19" x14ac:dyDescent="0.2">
      <c r="A18" s="188"/>
      <c r="B18" s="188"/>
      <c r="C18" s="88" t="s">
        <v>83</v>
      </c>
      <c r="D18" s="89">
        <v>10000</v>
      </c>
      <c r="E18" s="90" t="s">
        <v>58</v>
      </c>
      <c r="F18" s="90" t="s">
        <v>7</v>
      </c>
      <c r="G18" s="82">
        <v>5</v>
      </c>
      <c r="H18" s="90" t="s">
        <v>9</v>
      </c>
      <c r="I18" s="90"/>
      <c r="J18" s="90"/>
      <c r="K18" s="91"/>
      <c r="L18" s="92" t="s">
        <v>74</v>
      </c>
      <c r="M18" s="89">
        <f>D18*G18</f>
        <v>50000</v>
      </c>
      <c r="N18" s="91" t="s">
        <v>58</v>
      </c>
      <c r="O18" s="191"/>
      <c r="P18" s="192"/>
    </row>
    <row r="19" spans="1:19" x14ac:dyDescent="0.2">
      <c r="A19" s="188"/>
      <c r="B19" s="188"/>
      <c r="C19" s="88" t="s">
        <v>84</v>
      </c>
      <c r="D19" s="89">
        <v>2000</v>
      </c>
      <c r="E19" s="90" t="s">
        <v>58</v>
      </c>
      <c r="F19" s="90" t="s">
        <v>7</v>
      </c>
      <c r="G19" s="82">
        <v>3</v>
      </c>
      <c r="H19" s="90" t="s">
        <v>9</v>
      </c>
      <c r="I19" s="90" t="s">
        <v>7</v>
      </c>
      <c r="J19" s="90">
        <v>2</v>
      </c>
      <c r="K19" s="91" t="s">
        <v>32</v>
      </c>
      <c r="L19" s="92" t="s">
        <v>74</v>
      </c>
      <c r="M19" s="89">
        <f>D19*G19*J19</f>
        <v>12000</v>
      </c>
      <c r="N19" s="91" t="s">
        <v>58</v>
      </c>
      <c r="O19" s="191"/>
      <c r="P19" s="192"/>
    </row>
    <row r="20" spans="1:19" ht="56" x14ac:dyDescent="0.2">
      <c r="A20" s="56">
        <v>3</v>
      </c>
      <c r="B20" s="101" t="s">
        <v>102</v>
      </c>
      <c r="C20" s="42" t="s">
        <v>72</v>
      </c>
      <c r="D20" s="43"/>
      <c r="E20" s="44"/>
      <c r="F20" s="44"/>
      <c r="G20" s="45"/>
      <c r="H20" s="44"/>
      <c r="I20" s="44"/>
      <c r="J20" s="44"/>
      <c r="K20" s="46"/>
      <c r="L20" s="47"/>
      <c r="M20" s="43"/>
      <c r="N20" s="46"/>
      <c r="O20" s="57">
        <v>0</v>
      </c>
      <c r="P20" s="58" t="s">
        <v>58</v>
      </c>
    </row>
    <row r="21" spans="1:19" ht="38.25" customHeight="1" x14ac:dyDescent="0.2">
      <c r="A21" s="193" t="s">
        <v>85</v>
      </c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5"/>
      <c r="O21" s="93">
        <f>SUM(O4:O20)</f>
        <v>3097500</v>
      </c>
      <c r="P21" s="94" t="s">
        <v>58</v>
      </c>
      <c r="S21" s="49"/>
    </row>
    <row r="23" spans="1:19" x14ac:dyDescent="0.2">
      <c r="M23" s="52"/>
      <c r="O23" s="48"/>
    </row>
    <row r="24" spans="1:19" x14ac:dyDescent="0.2">
      <c r="M24" s="52"/>
      <c r="O24" s="48"/>
    </row>
  </sheetData>
  <mergeCells count="11">
    <mergeCell ref="A1:P1"/>
    <mergeCell ref="A2:P2"/>
    <mergeCell ref="A4:A11"/>
    <mergeCell ref="B4:B11"/>
    <mergeCell ref="O4:O11"/>
    <mergeCell ref="P4:P11"/>
    <mergeCell ref="A12:A19"/>
    <mergeCell ref="B12:B19"/>
    <mergeCell ref="O12:O19"/>
    <mergeCell ref="P12:P19"/>
    <mergeCell ref="A21:N21"/>
  </mergeCells>
  <phoneticPr fontId="3"/>
  <pageMargins left="0.7" right="0.7" top="0.75" bottom="0.75" header="0.3" footer="0.3"/>
  <pageSetup paperSize="9" scale="84" orientation="landscape" r:id="rId1"/>
  <ignoredErrors>
    <ignoredError sqref="M13:M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予定業務量</vt:lpstr>
      <vt:lpstr>直接経費 </vt:lpstr>
      <vt:lpstr>'直接経費 '!Print_Area</vt:lpstr>
      <vt:lpstr>予定業務量!Print_Area</vt:lpstr>
    </vt:vector>
  </TitlesOfParts>
  <Manager/>
  <Company>JICA - Japan International Cooperation Agency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Gotouda, Fukiko[後藤田 蕗子]</dc:creator>
  <cp:keywords/>
  <dc:description/>
  <cp:lastModifiedBy>Oi, Akiko[大井 明子]</cp:lastModifiedBy>
  <cp:revision/>
  <dcterms:created xsi:type="dcterms:W3CDTF">2022-10-24T05:08:44Z</dcterms:created>
  <dcterms:modified xsi:type="dcterms:W3CDTF">2025-11-06T04:22:29Z</dcterms:modified>
  <cp:category/>
  <cp:contentStatus/>
</cp:coreProperties>
</file>